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C:\Users\yetter_t\Downloads\"/>
    </mc:Choice>
  </mc:AlternateContent>
  <xr:revisionPtr revIDLastSave="0" documentId="13_ncr:1_{97239509-6FAA-4AB7-8677-D9025C23EF66}" xr6:coauthVersionLast="47" xr6:coauthVersionMax="47" xr10:uidLastSave="{00000000-0000-0000-0000-000000000000}"/>
  <bookViews>
    <workbookView xWindow="28680" yWindow="-120" windowWidth="29040" windowHeight="17640" firstSheet="1" activeTab="6" xr2:uid="{626D0E5E-9555-4AE3-9344-80DC0E36A7EC}"/>
  </bookViews>
  <sheets>
    <sheet name="Introduction &amp; Rating Scale" sheetId="5" r:id="rId1"/>
    <sheet name="Statute Requirements" sheetId="8" r:id="rId2"/>
    <sheet name="Usability" sheetId="7" r:id="rId3"/>
    <sheet name="Phase 1" sheetId="6" r:id="rId4"/>
    <sheet name="Phase 2" sheetId="9" r:id="rId5"/>
    <sheet name="Ratings Summary" sheetId="10" r:id="rId6"/>
    <sheet name="Final Summary"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10" l="1"/>
  <c r="D9" i="10"/>
  <c r="B13" i="11" s="1"/>
  <c r="D157" i="9"/>
  <c r="D156" i="9"/>
  <c r="D155" i="9"/>
  <c r="D154" i="9"/>
  <c r="D153" i="9"/>
  <c r="D152" i="9"/>
  <c r="D151" i="9"/>
  <c r="D150" i="9"/>
  <c r="D149" i="9"/>
  <c r="D148" i="9"/>
  <c r="D147" i="9"/>
  <c r="D146" i="9"/>
  <c r="D145" i="9"/>
  <c r="D143" i="9"/>
  <c r="D142" i="9"/>
  <c r="D141" i="9"/>
  <c r="D60" i="9"/>
  <c r="E21" i="6"/>
  <c r="D5" i="8"/>
  <c r="D6" i="8"/>
  <c r="D114" i="9"/>
  <c r="D40" i="9"/>
  <c r="D7" i="6"/>
  <c r="D136" i="9"/>
  <c r="D131" i="9"/>
  <c r="D130" i="9"/>
  <c r="D119" i="9"/>
  <c r="D118" i="9"/>
  <c r="D105" i="9"/>
  <c r="D104" i="9"/>
  <c r="D103" i="9"/>
  <c r="D86" i="9"/>
  <c r="D85" i="9"/>
  <c r="D84" i="9"/>
  <c r="D74" i="9"/>
  <c r="D73" i="9"/>
  <c r="D55" i="9"/>
  <c r="D54" i="9"/>
  <c r="D41" i="9"/>
  <c r="D39" i="9"/>
  <c r="D28" i="9"/>
  <c r="D27" i="9"/>
  <c r="D26" i="9"/>
  <c r="D6" i="6"/>
  <c r="E22" i="6"/>
  <c r="D158" i="9" l="1"/>
  <c r="B22" i="10" s="1"/>
  <c r="D133" i="9"/>
  <c r="D134" i="9"/>
  <c r="B12" i="11"/>
  <c r="D125" i="9" l="1"/>
  <c r="D126" i="9"/>
  <c r="D128" i="9"/>
  <c r="D129" i="9"/>
  <c r="D135" i="9"/>
  <c r="D137" i="9" l="1"/>
  <c r="B21" i="10" s="1"/>
  <c r="D8" i="10" l="1"/>
  <c r="D117" i="9"/>
  <c r="D116" i="9"/>
  <c r="D113" i="9"/>
  <c r="D112" i="9"/>
  <c r="D99" i="9"/>
  <c r="D100" i="9"/>
  <c r="D101" i="9"/>
  <c r="D102" i="9"/>
  <c r="D98" i="9"/>
  <c r="D92" i="9"/>
  <c r="D89" i="9"/>
  <c r="D81" i="9"/>
  <c r="D82" i="9"/>
  <c r="D83" i="9"/>
  <c r="D80" i="9"/>
  <c r="D67" i="9"/>
  <c r="D68" i="9"/>
  <c r="D69" i="9"/>
  <c r="D70" i="9"/>
  <c r="D71" i="9"/>
  <c r="D72" i="9"/>
  <c r="D66" i="9"/>
  <c r="D59" i="9"/>
  <c r="D61" i="9"/>
  <c r="D58" i="9"/>
  <c r="D51" i="9"/>
  <c r="D52" i="9"/>
  <c r="D53" i="9"/>
  <c r="D50" i="9"/>
  <c r="D44" i="9"/>
  <c r="D35" i="9"/>
  <c r="D36" i="9"/>
  <c r="D37" i="9"/>
  <c r="D38" i="9"/>
  <c r="D34" i="9"/>
  <c r="D17" i="9"/>
  <c r="D18" i="9"/>
  <c r="D19" i="9"/>
  <c r="D20" i="9"/>
  <c r="D21" i="9"/>
  <c r="D22" i="9"/>
  <c r="D23" i="9"/>
  <c r="D24" i="9"/>
  <c r="D25" i="9"/>
  <c r="D16" i="9"/>
  <c r="D93" i="9" l="1"/>
  <c r="B18" i="10" s="1"/>
  <c r="D120" i="9"/>
  <c r="B20" i="10" s="1"/>
  <c r="D106" i="9"/>
  <c r="B19" i="10" s="1"/>
  <c r="D62" i="9"/>
  <c r="B16" i="10" s="1"/>
  <c r="D45" i="9"/>
  <c r="B15" i="10" s="1"/>
  <c r="D29" i="9"/>
  <c r="D75" i="9"/>
  <c r="B17" i="10" s="1"/>
  <c r="D5" i="7"/>
  <c r="D6" i="7"/>
  <c r="D7" i="7"/>
  <c r="D4" i="7"/>
  <c r="D5" i="9"/>
  <c r="D6" i="9"/>
  <c r="D7" i="9"/>
  <c r="D8" i="9"/>
  <c r="D9" i="9"/>
  <c r="D10" i="9"/>
  <c r="D11" i="9"/>
  <c r="D4" i="9"/>
  <c r="C22" i="6"/>
  <c r="C21" i="6"/>
  <c r="D21" i="6"/>
  <c r="D22" i="6"/>
  <c r="D32" i="6"/>
  <c r="D33" i="6"/>
  <c r="D31" i="6"/>
  <c r="D26" i="6"/>
  <c r="D27" i="6"/>
  <c r="D15" i="6"/>
  <c r="D16" i="6"/>
  <c r="D17" i="6"/>
  <c r="D14" i="6"/>
  <c r="D12" i="6"/>
  <c r="D13" i="6"/>
  <c r="D11" i="6"/>
  <c r="D18" i="6" s="1"/>
  <c r="D4" i="6"/>
  <c r="D5" i="6"/>
  <c r="D28" i="6" l="1"/>
  <c r="D8" i="6"/>
  <c r="D23" i="6"/>
  <c r="D12" i="9"/>
  <c r="B13" i="10" s="1"/>
  <c r="D8" i="7"/>
  <c r="B26" i="10" s="1"/>
  <c r="B15" i="11" s="1"/>
  <c r="D34" i="6"/>
  <c r="C40" i="6" l="1"/>
  <c r="B14" i="10"/>
  <c r="C8" i="10"/>
</calcChain>
</file>

<file path=xl/sharedStrings.xml><?xml version="1.0" encoding="utf-8"?>
<sst xmlns="http://schemas.openxmlformats.org/spreadsheetml/2006/main" count="499" uniqueCount="291">
  <si>
    <t>READ Act</t>
  </si>
  <si>
    <t>Request for Advisory List Submissions</t>
  </si>
  <si>
    <t>Professional Development Review</t>
  </si>
  <si>
    <t>Review Support - Rubric</t>
  </si>
  <si>
    <t>2019-2022 Review Cycle</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</si>
  <si>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</si>
  <si>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t xml:space="preserve">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t>
  </si>
  <si>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</si>
  <si>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t>Minimum Statute and State Board Rule Requirements</t>
  </si>
  <si>
    <t>Criteria: To move forward, all components above must be marked as “met”.</t>
  </si>
  <si>
    <t xml:space="preserve">
</t>
  </si>
  <si>
    <r>
      <t xml:space="preserve">Minimum Statute and Rule Requirements
</t>
    </r>
    <r>
      <rPr>
        <i/>
        <sz val="10"/>
        <color rgb="FFFFFFFF"/>
        <rFont val="Calibri"/>
        <family val="2"/>
        <scheme val="minor"/>
      </rPr>
      <t>The professional development must meet all minimum statute and rule requirements to move forward with the review.</t>
    </r>
  </si>
  <si>
    <t>Rating</t>
  </si>
  <si>
    <t>Score</t>
  </si>
  <si>
    <t>Evidence/Feedback</t>
  </si>
  <si>
    <t>Includes rigorous evaluations of learning throughout the course. (e.g. true/false, multiple choice, short answer, essay, etc.) 
Evaluations of learning throughout the course align with course content and measure participant mastery of the content.</t>
  </si>
  <si>
    <t>Met</t>
  </si>
  <si>
    <t>Includes a rigorous end of course assessment. 
End of course evaluation aligns with course content and measures participant mastery of the content.</t>
  </si>
  <si>
    <t>Decision:</t>
  </si>
  <si>
    <t>All marked Met (Score Phase 1)</t>
  </si>
  <si>
    <t>Usability</t>
  </si>
  <si>
    <r>
      <t xml:space="preserve">Section S: USABILITY
</t>
    </r>
    <r>
      <rPr>
        <b/>
        <i/>
        <sz val="11"/>
        <color rgb="FFFFFF00"/>
        <rFont val="Calibri"/>
        <family val="2"/>
        <scheme val="minor"/>
      </rPr>
      <t>This section will receive a score, but the score of this section will not be included in the final decision.</t>
    </r>
  </si>
  <si>
    <t>Delivery format has been provided (e.g. face-to-face, online only, online with a face to face component)</t>
  </si>
  <si>
    <t>Fully met</t>
  </si>
  <si>
    <t xml:space="preserve">Face-to-Face format
</t>
  </si>
  <si>
    <t>Required components necessary to ensure effective results and improving outcomes has been clearly stated and described</t>
  </si>
  <si>
    <t>Pacing of professional development has been provided</t>
  </si>
  <si>
    <t>Clear explanation has been provided on how any direct learning provided will transfer to practice (see application, Appendix B)</t>
  </si>
  <si>
    <t>Total  earned points for 
Section S:</t>
  </si>
  <si>
    <t>Notes:</t>
  </si>
  <si>
    <t>out of 8</t>
  </si>
  <si>
    <t>Phase 1: Key Elements and Features of Scientifically-Based Reading Instruction</t>
  </si>
  <si>
    <t>Section D: Reading Development Theory 
The professional development:
*gray shaded criterion must be "met" in order to receive credit for this section.</t>
  </si>
  <si>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(Note in the feedback section if not included, but do not mark as not met if author and citations are not included).
</t>
  </si>
  <si>
    <t>Provides explanation of how the brain learns to read and the nature of reading difficulties that is aligned to scientifically-based reading research.</t>
  </si>
  <si>
    <t>As described, the professional development directly impacts and supports understanding of the science of reading and evidence-based practices.</t>
  </si>
  <si>
    <t>Provides an explanation of scientifically and evidence-based practices in teaching reading to address the needs of English Learners.
- Must include an explanation of the differences and similarities in the development of literacy in English between English learners and native English speakers.</t>
  </si>
  <si>
    <t>Total Met Section D:</t>
  </si>
  <si>
    <t>Section E: Professional Development Model &amp; Delivery
*gray shaded criterion must be "met" in order to receive credit for this section.</t>
  </si>
  <si>
    <t>Listed topic(s) align with scientifically based reading research.</t>
  </si>
  <si>
    <t>Includes a clear scope and sequence with objectives for learning to explain the content of the professional development.</t>
  </si>
  <si>
    <t>Alignment to the K-3 Colorado Academic Standards- Reading, Writing and Communicating</t>
  </si>
  <si>
    <t>Includes a description of how demonstration of new learning is provided (e.g. modeling, videos, etc).</t>
  </si>
  <si>
    <t>Includes opportunities for targeted practice of skills being taught as well as opportunities to reflect on the learning and how these skills can be applied in the classroom.</t>
  </si>
  <si>
    <t>Includes built-in interactive learning opportunities that align with the content.  Examples include: videos, application of the content, required discussions, reflection, etc. </t>
  </si>
  <si>
    <t>Includes instruction in strategies that are evidence-based and grounded in solid research of proven effectiveness, including differentiation of instruction for English Learners.</t>
  </si>
  <si>
    <t>Total Met Section E:</t>
  </si>
  <si>
    <t>out of 14</t>
  </si>
  <si>
    <t>Section F: Minimum Statute and Rule Requirements
*gray shaded criterion must be “met” in order to receive credit for this section.</t>
  </si>
  <si>
    <t>Total Met Section F:</t>
  </si>
  <si>
    <t>out of 4</t>
  </si>
  <si>
    <t>Section G: Theory of Action &amp; Documentation of Effectiveness
*gray shaded criterion must be “met” in order to receive credit for this section.</t>
  </si>
  <si>
    <t>A well-specified logic model that is informed by research or an evaluation that suggests how the program is likely to improve relevant outcomes.</t>
  </si>
  <si>
    <t>Vendor provided a logic model.</t>
  </si>
  <si>
    <t>Provides evidence that demonstrates professional development has improved student outcomes and supports with closing the achievement gap across all disaggregated student groups.</t>
  </si>
  <si>
    <t>Vendor provided evidence of effectiveness.</t>
  </si>
  <si>
    <t>Total Met Section G:</t>
  </si>
  <si>
    <t>Section H: Ongoing Support and Training Staff</t>
  </si>
  <si>
    <t>Ensures standardization of content for program delivery (e.g., presenter materials, delivery formats, etc.)</t>
  </si>
  <si>
    <t xml:space="preserve">Minimum staff qualifications are provided &amp; documentation of staff knowledge for the following:
The science of reading and evidence-based practices
Adult learning theory
Effective delivery of content
If scoring a fully  online PD, give full credit for this component and write “does not apply - online PD” in the Evidence/Feedback section of the rubric.
</t>
  </si>
  <si>
    <t>Staff/presenters are effectively trained and supported to deliver the professional development with fidelity (e.g. gradual release, observation/feedback, technical support, reflection, participant feedback, etc.)
If scoring a fully  online PD, give full credit for this component and write “does not apply - online PD” in the Evidence/Feedback section of the rubric.</t>
  </si>
  <si>
    <t>Total Met Section H:</t>
  </si>
  <si>
    <t>out of 6</t>
  </si>
  <si>
    <t>Rating Summary</t>
  </si>
  <si>
    <t>Criteria</t>
  </si>
  <si>
    <t>To move forward, a program must be marked as "Met" in all sections shaded gray as well as receive a score of 28 points or higher.</t>
  </si>
  <si>
    <t xml:space="preserve">All sections shaded gray are marked as met: </t>
  </si>
  <si>
    <t xml:space="preserve">Total Points: </t>
  </si>
  <si>
    <t>Program moves to Phase 2</t>
  </si>
  <si>
    <t>Phase 2: Alignment to Colorado Teacher Standards</t>
  </si>
  <si>
    <t xml:space="preserve">Section I:  ADMINISTRATION AND INTERPRETATION OF ASSESSMENTS| 1 CCR 301-101, 4.02(7) 
At a minimum, the vendor provides evidence that the product provides instruction in:
</t>
  </si>
  <si>
    <t>Effective administration of a wide variety of ongoing formal and informal assessments that are developmentally appropriate and responsive to the needs of diverse learners.</t>
  </si>
  <si>
    <t>Effective utilization of assessment results and related data to plan for appropriate student instruction. </t>
  </si>
  <si>
    <t>The differences among screening, diagnostic, outcome and progress monitoring assessments. </t>
  </si>
  <si>
    <t>Basic principles of test construction including reliability, validity, norm-referencing and criterion-referencing. </t>
  </si>
  <si>
    <t xml:space="preserve">Identified multiple tests that are within these categories. </t>
  </si>
  <si>
    <t>The principles of progress monitoring and the use of graphs to indicate progress. </t>
  </si>
  <si>
    <t>The range of skills typically assessed in terms of phonological skills, decoding skills, oral reading skills, spelling and writing. 
How the range of skills typically assessed in terms of phonological skills, decoding skills, oral reading skills, spelling and writing might impact students acquiring English.</t>
  </si>
  <si>
    <t>The content and purposes of the most common diagnostic tests used by psychologists and educational evaluators. </t>
  </si>
  <si>
    <t>Interpreting measures of reading comprehension and written expression to make appropriate instructional recommendations.
 (e.g. information a teacher can glean from a student’s writing to inform their instruction)</t>
  </si>
  <si>
    <t>Minimum points needed to pass section I: 13/16  </t>
  </si>
  <si>
    <t>Total  earned points for 
Section I:</t>
  </si>
  <si>
    <t>out of 16</t>
  </si>
  <si>
    <t>Section  J: LITERACY DEVELOPMENT|1 CCR 301-101, 4.02(5)
At a minimum, the vendor provides evidence that the product provides instruction in: 
*gray shaded criterion must be at least “partially met” in order to receive credit for this section.</t>
  </si>
  <si>
    <t>How the brain learns to read </t>
  </si>
  <si>
    <t>Nature of reading difficulties</t>
  </si>
  <si>
    <t>Understanding that learning to read is not natural.</t>
  </si>
  <si>
    <t>The language processing requirements of proficient reading and writing including phonological (speech sound) processing; orthographic (print) processing; semantic (meaning) processing; syntactic (sentence level) processing; discourse (connected text level) processing.</t>
  </si>
  <si>
    <t>Other aspects of cognition and behavior that affect reading and writing including attention, executive function, memory, processing speed and graphomotor control.</t>
  </si>
  <si>
    <t>The environmental, cultural, and social factors that contribute to literacy development (e.g. language spoken at home, language and literacy experiences, literacy skills in other languages, cultural values).</t>
  </si>
  <si>
    <t>Phases in the typical developmental progression of oral language (semantic, syntactic, pragmatic); phonological skill; printed word recognition; spelling; reading fluency; reading comprehension; and written expression.
(Do not penalize if written expression is the only component missing.)</t>
  </si>
  <si>
    <t>The known causal relationship among phonological skill, phonic decoding, spelling, accurate and automatic word recognition, text reading fluency, background knowledge, verbal reasoning skill, vocabulary, reading comprehension and writing.</t>
  </si>
  <si>
    <t>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(Do not penalize if written expression is the only component missing.)</t>
  </si>
  <si>
    <t>Reasonable goals and expectations for learners at various stages of reading and writing development.</t>
  </si>
  <si>
    <t xml:space="preserve">Provides an explanation of scientifically and evidence-based practices in teaching reading to English Learners.
- must include an explanation of the differences and similarities in the development of literacy between English Learners and native speakers.
</t>
  </si>
  <si>
    <t>Provides an explanation of the relationship between second language oral proficiency and second language literacy.</t>
  </si>
  <si>
    <t>The importance of providing frequent and intentional instruction focused on oral language development when supporting English Learners with literacy development.</t>
  </si>
  <si>
    <t>Minimum points needed to pass section J:  20/26</t>
  </si>
  <si>
    <t>Total  earned points for Section J:</t>
  </si>
  <si>
    <t>out of 26</t>
  </si>
  <si>
    <t>Section K:  PHONOLOGY DEVELOPMENT|1 CCR 301-101, 4.02(8) 
At a minimum, the vendor provides evidence that the product provides instruction in:
*gray shaded criterion must be at least “partially met” in order to receive credit for this section.</t>
  </si>
  <si>
    <t>The general goal of phonological skill instruction and how to explicitly state the goal of any phonological teaching activity. </t>
  </si>
  <si>
    <t>The progression of phonological skill development (i.e., rhyme, syllable, onset-rime, phoneme differentiation).</t>
  </si>
  <si>
    <t>The differences among various phonological manipulations, including identifying, matching, blending, segmenting, substituting and deleting sounds. </t>
  </si>
  <si>
    <t>The principles of phonological skill instruction: brief, multisensory, conceptual and auditory-verbal. </t>
  </si>
  <si>
    <t>The reciprocal relationship among phonological processing, reading, spelling and vocabulary. </t>
  </si>
  <si>
    <t>The phonological features of a second language, such as Spanish, and how they interfere with English pronunciation and phonics. </t>
  </si>
  <si>
    <t>The phonological features of languages other than English, such as Spanish, and how they are similar to English and can support with transfer of phonemes that occur in both languages, such Spanish and English, and how they differ.</t>
  </si>
  <si>
    <t xml:space="preserve">Scientifically and evidence-based instructional strategies, scaffolding, and differentiation for teaching phonological awareness to English Learners </t>
  </si>
  <si>
    <t>STRUCTURE OF LANGUAGE - Phonology|1 CCR 301-101, 4.02(6) </t>
  </si>
  <si>
    <t>At a minimum, the vendor provides evidence that the product provides instruction in:</t>
  </si>
  <si>
    <t>Identification, pronunciation, classification and comparison of the consonant and vowel phonemes of English.</t>
  </si>
  <si>
    <t>Minimum points needed to pass section K:  14/18</t>
  </si>
  <si>
    <t>Total  earned points for Section K:</t>
  </si>
  <si>
    <t>out of 18</t>
  </si>
  <si>
    <t>Section L: PHONICS AND WORD RECOGNITION DEVELOPMENT|1 CCR 301-101, 4.02(9)
At a minimum, the vendor provides evidence that the product provides instruction in:
*gray shaded criterion must be at least "partially met” in order to receive credit for this section.</t>
  </si>
  <si>
    <t>The appropriate sequence of phonics concepts from basic to advanced. </t>
  </si>
  <si>
    <t>Principles of explicit and direct teaching; model, lead, give guided practice and review. </t>
  </si>
  <si>
    <t>The rationale for multisensory and multimodal techniques. </t>
  </si>
  <si>
    <t>The routines of a complete lesson format, from the introduction of a word-recognition concept to fluent application in meaningful reading and writing. </t>
  </si>
  <si>
    <t>Research-based adaptations of instruction for students with weaknesses in working memory, attention, executive function or processing speed. </t>
  </si>
  <si>
    <t xml:space="preserve">Scientifically and evidence-based instructional strategies, scaffolds, and differentiation to develop English Learners':
-letter knowledge
-grapho-phonemic knowledge
-decoding skills 
-morphological awareness
</t>
  </si>
  <si>
    <t>Partially met</t>
  </si>
  <si>
    <t>Need access to google folders to assess if grapho-phonemic knkowledge, decoding, and morphological awareness are included.</t>
  </si>
  <si>
    <t>STRUCTURE OF LANGUAGE - Orthography|1 CCR 301-101, 4.02(6) </t>
  </si>
  <si>
    <t>The broad outline of historical influences on English spelling patterns, especially Anglo-Saxon, Latin (romance) and Greek.</t>
  </si>
  <si>
    <t>Not met</t>
  </si>
  <si>
    <t>Only one link provided which did not work. Unclear how this concept would be taught to participants.</t>
  </si>
  <si>
    <t>Defining grapheme as a functional correspondence unit or representation of a phoneme.</t>
  </si>
  <si>
    <t>Common orthographic rules and patterns in English, including the six basic syllable types in English spelling.</t>
  </si>
  <si>
    <t>Not applicable for preschool.</t>
  </si>
  <si>
    <t>The difference between high frequency and irregular words.</t>
  </si>
  <si>
    <t>No evidence found.</t>
  </si>
  <si>
    <t>Minimum points needed to pass section L:  16/20</t>
  </si>
  <si>
    <t>Total  earned points for Section L:</t>
  </si>
  <si>
    <t>out of 20</t>
  </si>
  <si>
    <t>Section M: FLUENCY DEVELOPMENT|1 CCR 301-101, 4.02(10) 
At a minimum, the vendor provides evidence that the product provides instruction in:
*gray shaded criterion must be “fully met” in order to receive credit for this section.</t>
  </si>
  <si>
    <t>The role of fluency in word recognition, oral reading, silent reading, comprehension of written discourse and motivation to read. </t>
  </si>
  <si>
    <t>Not applicable</t>
  </si>
  <si>
    <t>Reading fluency as a stage of normal reading development, as the primary symptom of some reading disorders and as a consequence of practice and instruction. </t>
  </si>
  <si>
    <t>Examples of text at a student’s frustration, instructional and independent reading level. 
(Selecting text at an appropriate level of accuracy and difficulty to support students in building fluency.)</t>
  </si>
  <si>
    <t>Sources of activities for building fluency in component reading skills.</t>
  </si>
  <si>
    <t>Instructional activities and approaches that are most likely to improve fluency outcomes. </t>
  </si>
  <si>
    <t>Techniques to enhance a student’s motivation to read. </t>
  </si>
  <si>
    <t>Appropriate uses of assistive technology for students with serious limitations in reading fluency.</t>
  </si>
  <si>
    <t>The relationship between accuracy and reading fluency. </t>
  </si>
  <si>
    <t>Scientifically and evidence-based instructional strategies and techniques for teaching fluency to English Learners.</t>
  </si>
  <si>
    <t>Minimum points needed to pass section M:  14/18</t>
  </si>
  <si>
    <t>Total  earned points for Section M:</t>
  </si>
  <si>
    <t xml:space="preserve">Section N: VOCABULARY DEVELOPMENT|1 CCR 301-101, 4.02(11) 
At a minimum, the vendor provides evidence that the product provides instruction in:
*gray shaded criterion must be at least “partially met” in order to receive credit for this section.
</t>
  </si>
  <si>
    <t>The role of vocabulary development and vocabulary knowledge in comprehension. </t>
  </si>
  <si>
    <t>The role and characteristics of direct and indirect (contextual) methods of vocabulary instruction.</t>
  </si>
  <si>
    <t>Varied techniques for vocabulary instruction before, during and after reading. </t>
  </si>
  <si>
    <t>The multifaceted nature of word knowledge.</t>
  </si>
  <si>
    <t>The sources of wide differences in students’ vocabularies. </t>
  </si>
  <si>
    <t>Principles of evidence-based instructional design to teach vocabulary to English Learners.</t>
  </si>
  <si>
    <t>Scientifically and evidence-based strategies, scaffolds, and differentiation for teaching vocabulary skills to English Learners</t>
  </si>
  <si>
    <t>STRUCTURE OF LANGUAGE - Semantics|1 CCR 301-101, 4.02(6) </t>
  </si>
  <si>
    <t>Examples of meaningful word relationships or semantic organization.</t>
  </si>
  <si>
    <t>Not applicable.</t>
  </si>
  <si>
    <t>STRUCTURE OF LANGUAGE - Morphology|1 CCR 301-101, 4.02(6) </t>
  </si>
  <si>
    <t>Common morphemes in English, including Anglo Saxon compounds, inflectional suffixes, and derivational suffixes; Latin-based prefixes, roots and derivational suffixes; and Greek-based combining forms.</t>
  </si>
  <si>
    <t xml:space="preserve">Morphemes are minimally addressed through links. Unclear how it is specifically taught to participants. </t>
  </si>
  <si>
    <r>
      <t>Minimum points needed to pass section N: </t>
    </r>
    <r>
      <rPr>
        <b/>
        <sz val="12"/>
        <rFont val="Calibri"/>
        <family val="2"/>
        <scheme val="minor"/>
      </rPr>
      <t xml:space="preserve"> 14/18</t>
    </r>
  </si>
  <si>
    <t>Total  earned points for Section N:</t>
  </si>
  <si>
    <t>Section O: TEXT COMPREHENSION DEVELOPMENT|1 CCR 301-101, 4.02(12) 
At a minimum, the vendor provides evidence that the product provides instruction in:
*gray shaded criterion must be at least “partially met” in order to receive credit for this section.</t>
  </si>
  <si>
    <t>Teaching strategies that are appropriate before, during and after reading and that promote reflective reading. </t>
  </si>
  <si>
    <t>The characteristics of major text genres. </t>
  </si>
  <si>
    <t>The similarities and differences between written composition and text comprehension, and the usefulness of writing in building comprehension.</t>
  </si>
  <si>
    <t>The phrases, clauses, sentences, paragraphs and “academic language” that could be a source of miscomprehension. </t>
  </si>
  <si>
    <t>Levels of comprehension including the surface code, text base and mental model (situation model). </t>
  </si>
  <si>
    <t>Factors that contribute to deep comprehension, including background knowledge, vocabulary, verbal reasoning ability, knowledge of literary structures and conventions, and use of skills and strategies for close reading of text. </t>
  </si>
  <si>
    <t xml:space="preserve">
Principles of evidence-based instructional practices to support with developing comprehension skills in English Learners.
</t>
  </si>
  <si>
    <t>Scientifically and evidence-based strategies, scaffolds, and differentiation for teaching reading comprehension skills to English Learners.</t>
  </si>
  <si>
    <t>Minimum points needed to pass section O: 12/16</t>
  </si>
  <si>
    <t>Total  earned points for Section O:</t>
  </si>
  <si>
    <t>Section P: STRUCTURE OF LANGUAGE - Additional|1 CCR 301-101, 4.02(6) 
At a minimum, the vendor provides evidence that the product provides instruction in:
*gray shaded criterion must be at least “partially met” in order to receive credit for this section.</t>
  </si>
  <si>
    <t>Syntax</t>
  </si>
  <si>
    <t>Defining and distinguishing among phrases, dependent clauses, and independent clauses in sentence structure. </t>
  </si>
  <si>
    <t>The parts of speech and grammatical role of a word in a sentence.</t>
  </si>
  <si>
    <t xml:space="preserve">Grammatical role of words is minimally addressed. </t>
  </si>
  <si>
    <t>Scientifically and evidence-based strategies, scaffolds and differentation for teaching syntax to English Learners.</t>
  </si>
  <si>
    <t xml:space="preserve">Syntax is addressed at the preschool level which is more at the oral level. </t>
  </si>
  <si>
    <t>Discourse Organization</t>
  </si>
  <si>
    <t>The major differences between narrative and expository discourse. </t>
  </si>
  <si>
    <t>Identification and construction of expository paragraphs of varying logical structures (e.g., classification, reason, sequence).</t>
  </si>
  <si>
    <t>Cohesive devices in text and inferential gaps in the surface language of text.</t>
  </si>
  <si>
    <t>Scientifically and evidence-based instructional strategies, scaffolds, and differentiation for teaching discourse organization to English Learners.</t>
  </si>
  <si>
    <t>Minimum points needed to pass section P:  10/14</t>
  </si>
  <si>
    <t>Total  earned points for Section P:</t>
  </si>
  <si>
    <t xml:space="preserve">Section Q: HANDWRITING, SPELLING, and WRITTEN EXPRESSION|1 CCR 301-101, 4.02(13) 
At a minimum, the vendor provides evidence that the product provides instruction in:
*gray shaded criterion must be at least “partially met” in order to receive credit for this section.
</t>
  </si>
  <si>
    <t>Handwriting</t>
  </si>
  <si>
    <t>Research-based principles for teaching letter naming and letter formation.</t>
  </si>
  <si>
    <t>Techniques for teaching handwriting fluency.</t>
  </si>
  <si>
    <t>Spelling</t>
  </si>
  <si>
    <t>The relationship between transcription skills and written expression.</t>
  </si>
  <si>
    <t>Ways to identify students’ level of spelling development and orthographic knowledge.</t>
  </si>
  <si>
    <t>The influences of phonological, orthographic, and morphemic knowledge on spelling. </t>
  </si>
  <si>
    <t xml:space="preserve">Orthographic and Morphemic influences are not addressed, but most likely not appropriate at the preschool level. </t>
  </si>
  <si>
    <t xml:space="preserve">Scientifically and evidence-based instructional strategies, scaffolds and differentiation for teaching spelling to English Learners. </t>
  </si>
  <si>
    <t>Written Expression</t>
  </si>
  <si>
    <t>The major components and processes of written expression and how they interact (e.g., basic writing/transcription skills versus text generation)</t>
  </si>
  <si>
    <t>Written expression and how they interact are not addressed, only handwriting and letter formation.</t>
  </si>
  <si>
    <t>Grade and developmental expectation for students’ writing in the following areas: mechanics and conventions of writing, composition, revision and editing processes</t>
  </si>
  <si>
    <t xml:space="preserve">Appropriate uses of assistive technology in written expression. </t>
  </si>
  <si>
    <t xml:space="preserve">Apps were provided through a link. Unclear how this information is presented and taught to participants. </t>
  </si>
  <si>
    <t>Scientifically and evidence-based strategies, scaffolds, and differentiation for supporting English Learners with developing written expression skills.</t>
  </si>
  <si>
    <t>Unable to access Google file links. No connection to written expression for Els.</t>
  </si>
  <si>
    <t>Minimum points needed to pass section Q:  16/20</t>
  </si>
  <si>
    <t>Total  earned points for Section Q:</t>
  </si>
  <si>
    <t xml:space="preserve">Section R: Literacy Instruction for English Learners
At a minimum, the vendor provides evidence that the product provides instruction in:
</t>
  </si>
  <si>
    <r>
      <rPr>
        <b/>
        <sz val="11"/>
        <color rgb="FF000000"/>
        <rFont val="Calibri"/>
        <family val="2"/>
        <scheme val="minor"/>
      </rPr>
      <t xml:space="preserve">Literacy Development: </t>
    </r>
    <r>
      <rPr>
        <sz val="11"/>
        <color rgb="FF000000"/>
        <rFont val="Calibri"/>
        <family val="2"/>
        <scheme val="minor"/>
      </rPr>
      <t>Provides an explanation of scientifically and evidence-based practices in teaching reading to English Learners. 
- must include an explanation of the differences and similarities in the development of literacy between English Learners and native English speakers.</t>
    </r>
  </si>
  <si>
    <r>
      <rPr>
        <b/>
        <sz val="11"/>
        <color rgb="FF000000"/>
        <rFont val="Calibri"/>
        <family val="2"/>
        <scheme val="minor"/>
      </rPr>
      <t xml:space="preserve">Literacy Development: </t>
    </r>
    <r>
      <rPr>
        <sz val="11"/>
        <color rgb="FF000000"/>
        <rFont val="Calibri"/>
        <family val="2"/>
        <scheme val="minor"/>
      </rPr>
      <t>Provides an explanation of the relationship between second language oral proficiency and second language literacy.</t>
    </r>
  </si>
  <si>
    <r>
      <rPr>
        <b/>
        <sz val="11"/>
        <color rgb="FF000000"/>
        <rFont val="Calibri"/>
        <family val="2"/>
        <scheme val="minor"/>
      </rPr>
      <t>Literacy Development:</t>
    </r>
    <r>
      <rPr>
        <sz val="11"/>
        <color rgb="FF000000"/>
        <rFont val="Calibri"/>
        <family val="2"/>
        <scheme val="minor"/>
      </rPr>
      <t xml:space="preserve"> The importance of providing frequent and intentional instruction focused on oral language development when supporting English Learners with literacy development.</t>
    </r>
  </si>
  <si>
    <r>
      <rPr>
        <b/>
        <sz val="11"/>
        <color rgb="FF000000"/>
        <rFont val="Calibri"/>
        <family val="2"/>
        <scheme val="minor"/>
      </rPr>
      <t>Literacy Development:</t>
    </r>
    <r>
      <rPr>
        <sz val="11"/>
        <color rgb="FF000000"/>
        <rFont val="Calibri"/>
        <family val="2"/>
        <scheme val="minor"/>
      </rPr>
      <t xml:space="preserve"> The environmental, cultural, and social factors that contribute to literacy development (e.g. language spoken at home, language and literacy experiences, literacy skills in other languages, cultural values).</t>
    </r>
  </si>
  <si>
    <r>
      <rPr>
        <b/>
        <sz val="11"/>
        <color rgb="FF000000"/>
        <rFont val="Calibri"/>
        <family val="2"/>
        <scheme val="minor"/>
      </rPr>
      <t xml:space="preserve">Phonology Development: </t>
    </r>
    <r>
      <rPr>
        <sz val="11"/>
        <color rgb="FF000000"/>
        <rFont val="Calibri"/>
        <family val="2"/>
        <scheme val="minor"/>
      </rPr>
      <t>The phonological features of a second language, such as Spanish, and how they interfere with English pronunciation and phonics. </t>
    </r>
  </si>
  <si>
    <r>
      <rPr>
        <b/>
        <sz val="11"/>
        <color rgb="FF000000"/>
        <rFont val="Calibri"/>
        <family val="2"/>
        <scheme val="minor"/>
      </rPr>
      <t>Phonology Development:</t>
    </r>
    <r>
      <rPr>
        <sz val="11"/>
        <color rgb="FF000000"/>
        <rFont val="Calibri"/>
        <family val="2"/>
        <scheme val="minor"/>
      </rPr>
      <t xml:space="preserve"> The phonological features of a second language, such as Spanish, and how they are similar to English and can support with transfer. of phonemes that occur in  both a second language, such as Spanish, and in English, and those that differ.</t>
    </r>
  </si>
  <si>
    <r>
      <rPr>
        <b/>
        <sz val="11"/>
        <color rgb="FF000000"/>
        <rFont val="Calibri"/>
        <family val="2"/>
        <scheme val="minor"/>
      </rPr>
      <t xml:space="preserve">Phonology Development: </t>
    </r>
    <r>
      <rPr>
        <sz val="11"/>
        <color rgb="FF000000"/>
        <rFont val="Calibri"/>
        <family val="2"/>
        <scheme val="minor"/>
      </rPr>
      <t xml:space="preserve">Scientifically and evidence-based instructional strategies, scaffolding, and differentiation for teaching phonological awareness to English Learners </t>
    </r>
  </si>
  <si>
    <r>
      <rPr>
        <b/>
        <sz val="11"/>
        <color rgb="FF000000"/>
        <rFont val="Calibri"/>
        <family val="2"/>
        <scheme val="minor"/>
      </rPr>
      <t>Phonics and Word Recognition Development:</t>
    </r>
    <r>
      <rPr>
        <sz val="11"/>
        <color rgb="FF000000"/>
        <rFont val="Calibri"/>
        <family val="2"/>
        <scheme val="minor"/>
      </rPr>
      <t xml:space="preserve"> Scientifically and evidence-based instructional strategies, scaffolds, and differentiation to develop English Learners':
-letter knowledge
-grapho-phonemic knowledge
-decoding skills 
-morphological awareness</t>
    </r>
  </si>
  <si>
    <t>Need access to Google folders to assess if grapho-phonemic knowledge, decoding, and morphological awareness are included.</t>
  </si>
  <si>
    <r>
      <rPr>
        <b/>
        <sz val="11"/>
        <color rgb="FF000000"/>
        <rFont val="Calibri"/>
        <family val="2"/>
        <scheme val="minor"/>
      </rPr>
      <t>Fluency Development:</t>
    </r>
    <r>
      <rPr>
        <sz val="11"/>
        <color rgb="FF000000"/>
        <rFont val="Calibri"/>
        <family val="2"/>
        <scheme val="minor"/>
      </rPr>
      <t xml:space="preserve"> Scientifically and evidence-based instructional strategies and techniques for teaching fluency to English Learners.</t>
    </r>
  </si>
  <si>
    <t>N/A</t>
  </si>
  <si>
    <r>
      <rPr>
        <b/>
        <sz val="11"/>
        <color rgb="FF000000"/>
        <rFont val="Calibri"/>
        <family val="2"/>
        <scheme val="minor"/>
      </rPr>
      <t xml:space="preserve">Vocabulary Development: </t>
    </r>
    <r>
      <rPr>
        <sz val="11"/>
        <color rgb="FF000000"/>
        <rFont val="Calibri"/>
        <family val="2"/>
        <scheme val="minor"/>
      </rPr>
      <t>Principles of evidence-based instructional design to teach vocabulary to English Learners.</t>
    </r>
  </si>
  <si>
    <r>
      <rPr>
        <b/>
        <sz val="11"/>
        <color rgb="FF000000"/>
        <rFont val="Calibri"/>
        <family val="2"/>
        <scheme val="minor"/>
      </rPr>
      <t xml:space="preserve">Vocabulary Development: </t>
    </r>
    <r>
      <rPr>
        <sz val="11"/>
        <color rgb="FF000000"/>
        <rFont val="Calibri"/>
        <family val="2"/>
        <scheme val="minor"/>
      </rPr>
      <t>Scientifically and evidence-based strategies, scaffolds, and differentiation for teaching vocabulary skills to English Learners</t>
    </r>
  </si>
  <si>
    <r>
      <rPr>
        <b/>
        <sz val="11"/>
        <color rgb="FF000000"/>
        <rFont val="Calibri"/>
        <family val="2"/>
        <scheme val="minor"/>
      </rPr>
      <t>Text Comprehension Development:</t>
    </r>
    <r>
      <rPr>
        <sz val="11"/>
        <color rgb="FF000000"/>
        <rFont val="Calibri"/>
        <family val="2"/>
        <scheme val="minor"/>
      </rPr>
      <t xml:space="preserve"> Principles of evidence-based instructional practices to support with developing comprehension skills in English Learners.</t>
    </r>
  </si>
  <si>
    <r>
      <rPr>
        <b/>
        <sz val="11"/>
        <color rgb="FF000000"/>
        <rFont val="Calibri"/>
        <family val="2"/>
        <scheme val="minor"/>
      </rPr>
      <t>Text Comprehension Development:</t>
    </r>
    <r>
      <rPr>
        <sz val="11"/>
        <color rgb="FF000000"/>
        <rFont val="Calibri"/>
        <family val="2"/>
        <scheme val="minor"/>
      </rPr>
      <t xml:space="preserve"> Scientifically and evidence-based strategies, scaffolds, and differentiation for teaching reading comprehension skills to English Learners.</t>
    </r>
  </si>
  <si>
    <r>
      <rPr>
        <b/>
        <sz val="11"/>
        <color rgb="FF000000"/>
        <rFont val="Calibri"/>
        <family val="2"/>
        <scheme val="minor"/>
      </rPr>
      <t>Structure of Language:</t>
    </r>
    <r>
      <rPr>
        <sz val="11"/>
        <color rgb="FF000000"/>
        <rFont val="Calibri"/>
        <family val="2"/>
        <scheme val="minor"/>
      </rPr>
      <t xml:space="preserve"> Scientifically and evidence-based strategies, scaffolds and differentation for teaching syntax to English Learners.</t>
    </r>
  </si>
  <si>
    <r>
      <rPr>
        <b/>
        <sz val="11"/>
        <color rgb="FF000000"/>
        <rFont val="Calibri"/>
        <family val="2"/>
        <scheme val="minor"/>
      </rPr>
      <t>Structure of Language:</t>
    </r>
    <r>
      <rPr>
        <sz val="11"/>
        <color rgb="FF000000"/>
        <rFont val="Calibri"/>
        <family val="2"/>
        <scheme val="minor"/>
      </rPr>
      <t xml:space="preserve"> Scientifically and evidence-based instructional strategies, scaffolds, and differentiation for teaching discourse organization to English Learners.</t>
    </r>
  </si>
  <si>
    <r>
      <rPr>
        <b/>
        <sz val="11"/>
        <color rgb="FF000000"/>
        <rFont val="Calibri"/>
        <family val="2"/>
        <scheme val="minor"/>
      </rPr>
      <t xml:space="preserve">Spelling: </t>
    </r>
    <r>
      <rPr>
        <sz val="11"/>
        <color rgb="FF000000"/>
        <rFont val="Calibri"/>
        <family val="2"/>
        <scheme val="minor"/>
      </rPr>
      <t xml:space="preserve">Scientifically and evidence-based instructional strategies, scaffolds and differentiation for teaching spelling to English Learners. </t>
    </r>
  </si>
  <si>
    <r>
      <rPr>
        <b/>
        <sz val="11"/>
        <color rgb="FF000000"/>
        <rFont val="Calibri"/>
        <family val="2"/>
        <scheme val="minor"/>
      </rPr>
      <t xml:space="preserve">Written Expression: </t>
    </r>
    <r>
      <rPr>
        <sz val="11"/>
        <color rgb="FF000000"/>
        <rFont val="Calibri"/>
        <family val="2"/>
        <scheme val="minor"/>
      </rPr>
      <t>Scientifically and evidence-based strategies, scaffolds, and differentiation for supporting English Learners with developing written expression skills.</t>
    </r>
  </si>
  <si>
    <t>Unable to access Google Folder.</t>
  </si>
  <si>
    <t>Minimum points needed to pass section R:  27/34</t>
  </si>
  <si>
    <t>Total  earned points for Section R:</t>
  </si>
  <si>
    <t>out of 34</t>
  </si>
  <si>
    <t>Ratings Summary</t>
  </si>
  <si>
    <t>To move forward, a program must be marked as "Met" in all sections shaded gray as well as receive a score of 32 points or higher.</t>
  </si>
  <si>
    <t>Section</t>
  </si>
  <si>
    <t>Point Total</t>
  </si>
  <si>
    <t>Overall Rating</t>
  </si>
  <si>
    <t>Section J:  ADMINISTRATION AND INTERPRETATION OF ASSESSMENTS</t>
  </si>
  <si>
    <t>ouf of 16</t>
  </si>
  <si>
    <t>13 - 16 Points = Met
0 - 12 Points = Not Met</t>
  </si>
  <si>
    <t>Section  K: LITERACY DEVELOPMENT</t>
  </si>
  <si>
    <t>20 - 26 Points = Met
0 - 19 Points = Not Met</t>
  </si>
  <si>
    <t>Section L:  PHONOLOGY DEVELOPMENT</t>
  </si>
  <si>
    <t>14 - 18 Points = Met
0 - 13 Points = Not Met</t>
  </si>
  <si>
    <t>Section M: PHONICS AND WORD RECOGNITION DEVELOPMENT</t>
  </si>
  <si>
    <t>16 - 20 Points = Met
0 - 15 Points = Not Met</t>
  </si>
  <si>
    <t>Not Met</t>
  </si>
  <si>
    <t>Section N: FLUENCY DEVELOPMENT</t>
  </si>
  <si>
    <t>Section O: VOCABULARY DEVELOPMENT</t>
  </si>
  <si>
    <t>Section P: TEXT COMPREHENSION DEVELOPMENT</t>
  </si>
  <si>
    <t>12 - 16 Points = Met
0 - 11 Points = Not Met</t>
  </si>
  <si>
    <t xml:space="preserve">Section Q: STRUCTURE OF LANGUAGE </t>
  </si>
  <si>
    <t>10 - 14 Points= Met
0 - 9 Points = Not Met</t>
  </si>
  <si>
    <t>Section R: HANDWRITING, SPELLING, AND WRITTEN EXPRESSION</t>
  </si>
  <si>
    <t>16 - 20 Points= Met
0 - 15 Points = Not Met</t>
  </si>
  <si>
    <t>Section S: LITERACY INSTRUCTION FOR ENGLISH LEARNERS</t>
  </si>
  <si>
    <t>27 - 34 Points= Met
0 - 27 Points = Not Met</t>
  </si>
  <si>
    <t>Items below will receive a score but the score will not be included in final decision.</t>
  </si>
  <si>
    <r>
      <t xml:space="preserve">Section S: USABILITY
</t>
    </r>
    <r>
      <rPr>
        <b/>
        <i/>
        <sz val="10"/>
        <color rgb="FF000000"/>
        <rFont val="Calibri"/>
        <family val="2"/>
        <scheme val="minor"/>
      </rPr>
      <t>This section will receive a score, but the score of this section will not be included in the final decision.</t>
    </r>
  </si>
  <si>
    <t>ouf of 8</t>
  </si>
  <si>
    <t>Professional Development Program Final Summary</t>
  </si>
  <si>
    <t>Name of Vendor:</t>
  </si>
  <si>
    <t>Orton-Gillingham International_x000D_</t>
  </si>
  <si>
    <t>Professional Development Title:</t>
  </si>
  <si>
    <t>Yoshimoto-Orton Gillingham International (Y-OGI) Preschool</t>
  </si>
  <si>
    <t>Publication Year:</t>
  </si>
  <si>
    <t>Professional Development Topic(s):</t>
  </si>
  <si>
    <t>Target Audience(s):</t>
  </si>
  <si>
    <t>All</t>
  </si>
  <si>
    <t>Delivery Format:</t>
  </si>
  <si>
    <t>Face-to-Face</t>
  </si>
  <si>
    <t>Review Team:</t>
  </si>
  <si>
    <t>Review Summary</t>
  </si>
  <si>
    <t>Statute Requirements</t>
  </si>
  <si>
    <t>Phase 1</t>
  </si>
  <si>
    <t>Phase 2</t>
  </si>
  <si>
    <r>
      <t xml:space="preserve">Usability
</t>
    </r>
    <r>
      <rPr>
        <b/>
        <i/>
        <sz val="10"/>
        <color theme="1"/>
        <rFont val="Calibri"/>
        <family val="2"/>
        <scheme val="minor"/>
      </rPr>
      <t>This section will receive a score, but the score of this section will not be included in the final decision.</t>
    </r>
  </si>
  <si>
    <t>Literacy development, Structure of language, Assessment administration and interpretation, Phonology development, Phonics and word recognition development, Vocabulary development, Handwriting, Spelling, and Written Expression, Supporting Literacy Instruction for English Learners</t>
  </si>
  <si>
    <t>Team G</t>
  </si>
  <si>
    <t xml:space="preserve">Recommended for 5/10 topics submitted. The parts of the presentation that were specific towards preschool were well developed. Reviewers noted the areas that were not applicable to preschool aged children, which affected the overall scores of the section and resulted in not passing several of the sections. </t>
  </si>
  <si>
    <t xml:space="preserve">Recommended for 5/10 topics submitted. </t>
  </si>
  <si>
    <t>YES (required to move forward)</t>
  </si>
  <si>
    <t>Notes: Recommended in this topic area.</t>
  </si>
  <si>
    <t xml:space="preserve">Notes: Recommended in this topic area. </t>
  </si>
  <si>
    <t>Notes: Not Recommended in this topic area. Must meet score threshold.</t>
  </si>
  <si>
    <t>Notes: Not recommended in this topic area.</t>
  </si>
  <si>
    <t>Notes: Not Recommended in this topic area.</t>
  </si>
  <si>
    <t>Notes: Not recommended in this topic area. Must meet score threshold and at score at least partially meeting in gray-shared criterion.</t>
  </si>
  <si>
    <t xml:space="preserve">8  hour course.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</si>
</sst>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
      <sz val="12"/>
      <color rgb="FF000000"/>
      <name val="Calibri"/>
      <family val="2"/>
    </font>
    <font>
      <sz val="11"/>
      <color rgb="FF000000"/>
      <name val="Calibri"/>
      <family val="2"/>
    </font>
    <font>
      <b/>
      <sz val="11"/>
      <name val="Calibri"/>
      <family val="2"/>
      <scheme val="minor"/>
    </font>
  </fonts>
  <fills count="12">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3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indexed="64"/>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90">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6" fillId="0" borderId="0" xfId="0" applyFont="1"/>
    <xf numFmtId="0" fontId="0" fillId="0" borderId="0" xfId="0" applyAlignment="1">
      <alignment horizontal="left" vertical="top" wrapText="1"/>
    </xf>
    <xf numFmtId="0" fontId="2" fillId="0" borderId="0" xfId="0" applyFont="1" applyAlignment="1">
      <alignment vertical="top" wrapText="1"/>
    </xf>
    <xf numFmtId="0" fontId="0" fillId="5" borderId="0" xfId="0" applyFill="1" applyAlignment="1">
      <alignment horizontal="center" vertical="center"/>
    </xf>
    <xf numFmtId="0" fontId="0" fillId="5" borderId="0" xfId="0" applyFill="1"/>
    <xf numFmtId="0" fontId="6" fillId="0" borderId="0" xfId="0" applyFont="1" applyAlignment="1">
      <alignment wrapText="1"/>
    </xf>
    <xf numFmtId="0" fontId="9" fillId="2" borderId="2" xfId="0" applyFont="1" applyFill="1" applyBorder="1" applyAlignment="1">
      <alignment vertical="center" wrapText="1"/>
    </xf>
    <xf numFmtId="0" fontId="2" fillId="0" borderId="6" xfId="0" applyFont="1" applyBorder="1" applyAlignment="1">
      <alignment horizontal="center" vertical="center" wrapText="1"/>
    </xf>
    <xf numFmtId="0" fontId="1" fillId="0" borderId="0" xfId="0" applyFont="1"/>
    <xf numFmtId="0" fontId="0" fillId="0" borderId="22" xfId="0" applyBorder="1" applyAlignment="1">
      <alignment vertical="top" wrapText="1"/>
    </xf>
    <xf numFmtId="0" fontId="0" fillId="0" borderId="23" xfId="0" applyBorder="1" applyAlignment="1">
      <alignment vertical="top" wrapText="1"/>
    </xf>
    <xf numFmtId="0" fontId="1" fillId="0" borderId="0" xfId="0" applyFont="1" applyProtection="1"/>
    <xf numFmtId="0" fontId="0" fillId="0" borderId="0" xfId="0" applyProtection="1"/>
    <xf numFmtId="0" fontId="12" fillId="0" borderId="10" xfId="0" applyFont="1" applyBorder="1" applyAlignment="1" applyProtection="1">
      <alignment horizontal="center" vertical="center"/>
    </xf>
    <xf numFmtId="0" fontId="0" fillId="0" borderId="10" xfId="0" applyBorder="1" applyAlignment="1" applyProtection="1">
      <alignment horizontal="center" vertical="center" wrapText="1"/>
    </xf>
    <xf numFmtId="0" fontId="0" fillId="0" borderId="33" xfId="0" applyBorder="1" applyAlignment="1" applyProtection="1">
      <alignment horizontal="center" vertical="center" wrapText="1"/>
    </xf>
    <xf numFmtId="0" fontId="12" fillId="0" borderId="28" xfId="0" applyFont="1" applyBorder="1" applyAlignment="1" applyProtection="1">
      <alignment horizontal="center" vertical="center"/>
    </xf>
    <xf numFmtId="0" fontId="0" fillId="0" borderId="1" xfId="0" applyBorder="1" applyAlignment="1" applyProtection="1">
      <alignment horizontal="center" wrapText="1"/>
    </xf>
    <xf numFmtId="0" fontId="0" fillId="0" borderId="35" xfId="0" applyBorder="1" applyAlignment="1" applyProtection="1">
      <alignment horizontal="center" vertical="center" wrapText="1"/>
    </xf>
    <xf numFmtId="0" fontId="12" fillId="0" borderId="29" xfId="0" applyFont="1" applyBorder="1" applyAlignment="1" applyProtection="1">
      <alignment horizontal="center" vertical="center"/>
    </xf>
    <xf numFmtId="0" fontId="0" fillId="0" borderId="34" xfId="0" applyBorder="1" applyAlignment="1" applyProtection="1">
      <alignment horizontal="center" vertical="center"/>
    </xf>
    <xf numFmtId="0" fontId="18" fillId="2" borderId="28" xfId="0" applyFont="1" applyFill="1" applyBorder="1" applyAlignment="1" applyProtection="1">
      <alignment horizontal="center" vertical="center"/>
    </xf>
    <xf numFmtId="0" fontId="0" fillId="2" borderId="30" xfId="0" applyFill="1" applyBorder="1" applyAlignment="1" applyProtection="1">
      <alignment horizontal="center" vertical="center"/>
    </xf>
    <xf numFmtId="0" fontId="20" fillId="0" borderId="28" xfId="0" applyFont="1" applyBorder="1" applyAlignment="1" applyProtection="1">
      <alignment horizontal="center" vertical="center"/>
    </xf>
    <xf numFmtId="0" fontId="23" fillId="0" borderId="10" xfId="0" applyFont="1" applyBorder="1" applyAlignment="1" applyProtection="1">
      <alignment horizontal="center" vertical="center"/>
    </xf>
    <xf numFmtId="0" fontId="0" fillId="0" borderId="10" xfId="0" applyBorder="1" applyAlignment="1" applyProtection="1">
      <alignment horizontal="center" vertical="center"/>
    </xf>
    <xf numFmtId="0" fontId="12" fillId="0" borderId="10" xfId="0" applyFont="1" applyBorder="1" applyAlignment="1" applyProtection="1">
      <alignment horizontal="center" vertical="center" wrapText="1"/>
    </xf>
    <xf numFmtId="0" fontId="8" fillId="0" borderId="0" xfId="0" applyFont="1" applyAlignment="1" applyProtection="1">
      <alignment horizontal="left"/>
    </xf>
    <xf numFmtId="0" fontId="15" fillId="2" borderId="8" xfId="0" applyFont="1" applyFill="1" applyBorder="1" applyAlignment="1" applyProtection="1">
      <alignment vertical="center" wrapText="1"/>
    </xf>
    <xf numFmtId="0" fontId="0" fillId="2" borderId="29" xfId="0" applyFill="1" applyBorder="1" applyProtection="1"/>
    <xf numFmtId="0" fontId="9" fillId="2" borderId="8" xfId="0" applyFont="1" applyFill="1" applyBorder="1" applyAlignment="1" applyProtection="1">
      <alignment horizontal="center" vertical="center" wrapText="1"/>
    </xf>
    <xf numFmtId="0" fontId="9" fillId="2" borderId="9" xfId="0" applyFont="1" applyFill="1" applyBorder="1" applyAlignment="1" applyProtection="1">
      <alignment vertical="center" wrapText="1"/>
    </xf>
    <xf numFmtId="0" fontId="9" fillId="2" borderId="8" xfId="0" applyFont="1" applyFill="1" applyBorder="1" applyAlignment="1" applyProtection="1">
      <alignment vertical="center" wrapText="1"/>
    </xf>
    <xf numFmtId="0" fontId="0" fillId="0" borderId="8" xfId="0" applyBorder="1" applyProtection="1"/>
    <xf numFmtId="0" fontId="0" fillId="0" borderId="8" xfId="0" applyBorder="1" applyAlignment="1" applyProtection="1">
      <alignment horizontal="center" vertical="center"/>
    </xf>
    <xf numFmtId="0" fontId="0" fillId="0" borderId="9" xfId="0" applyBorder="1" applyProtection="1"/>
    <xf numFmtId="0" fontId="0" fillId="0" borderId="7" xfId="0" applyBorder="1" applyAlignment="1" applyProtection="1">
      <alignment horizontal="center"/>
    </xf>
    <xf numFmtId="0" fontId="0" fillId="0" borderId="9" xfId="0" applyBorder="1" applyAlignment="1" applyProtection="1">
      <alignment horizontal="right" vertical="center"/>
    </xf>
    <xf numFmtId="0" fontId="0" fillId="0" borderId="8" xfId="0" applyBorder="1" applyAlignment="1" applyProtection="1">
      <alignment horizontal="left" vertical="center"/>
    </xf>
    <xf numFmtId="0" fontId="0" fillId="0" borderId="8" xfId="0" applyBorder="1" applyAlignment="1" applyProtection="1">
      <alignment horizontal="right"/>
    </xf>
    <xf numFmtId="0" fontId="0" fillId="0" borderId="9" xfId="0" applyBorder="1" applyAlignment="1" applyProtection="1">
      <alignment horizontal="center" vertical="center"/>
    </xf>
    <xf numFmtId="0" fontId="16" fillId="0" borderId="7" xfId="0" applyFont="1" applyBorder="1" applyAlignment="1" applyProtection="1">
      <alignment horizontal="center"/>
    </xf>
    <xf numFmtId="0" fontId="12" fillId="0" borderId="8" xfId="0" applyFont="1" applyBorder="1" applyAlignment="1" applyProtection="1">
      <alignment horizontal="right"/>
    </xf>
    <xf numFmtId="0" fontId="12" fillId="0" borderId="9" xfId="0" applyFont="1" applyBorder="1" applyAlignment="1" applyProtection="1">
      <alignment horizontal="right" vertical="center"/>
    </xf>
    <xf numFmtId="0" fontId="12" fillId="0" borderId="8" xfId="0" applyFont="1" applyBorder="1" applyAlignment="1" applyProtection="1">
      <alignment horizontal="left" vertical="center"/>
    </xf>
    <xf numFmtId="0" fontId="16" fillId="0" borderId="9" xfId="0" applyFont="1" applyBorder="1" applyProtection="1"/>
    <xf numFmtId="0" fontId="18" fillId="2" borderId="10" xfId="0" applyFont="1" applyFill="1" applyBorder="1" applyAlignment="1" applyProtection="1">
      <alignment horizontal="center"/>
    </xf>
    <xf numFmtId="0" fontId="4" fillId="0" borderId="10" xfId="0" applyFont="1" applyBorder="1" applyAlignment="1" applyProtection="1">
      <alignment horizontal="center" vertical="center" wrapText="1"/>
    </xf>
    <xf numFmtId="0" fontId="2" fillId="0" borderId="10" xfId="0" applyFont="1" applyBorder="1" applyAlignment="1" applyProtection="1">
      <alignment horizontal="left" vertical="center" wrapText="1"/>
    </xf>
    <xf numFmtId="0" fontId="0" fillId="0" borderId="10" xfId="0" applyBorder="1" applyAlignment="1" applyProtection="1">
      <alignment horizontal="left" vertical="center" wrapText="1"/>
    </xf>
    <xf numFmtId="0" fontId="0" fillId="0" borderId="0" xfId="0" applyAlignment="1" applyProtection="1">
      <alignment horizontal="center" vertical="center"/>
    </xf>
    <xf numFmtId="0" fontId="0" fillId="0" borderId="0" xfId="0" applyAlignment="1" applyProtection="1">
      <alignment horizontal="left" vertical="center"/>
    </xf>
    <xf numFmtId="0" fontId="0" fillId="0" borderId="0" xfId="0" applyAlignment="1" applyProtection="1">
      <alignment horizontal="center"/>
    </xf>
    <xf numFmtId="0" fontId="9" fillId="2" borderId="2" xfId="0" applyFont="1" applyFill="1" applyBorder="1" applyAlignment="1" applyProtection="1">
      <alignment vertical="center"/>
    </xf>
    <xf numFmtId="0" fontId="9" fillId="2" borderId="3" xfId="0" applyFont="1" applyFill="1" applyBorder="1" applyAlignment="1" applyProtection="1">
      <alignment vertical="center" wrapText="1"/>
    </xf>
    <xf numFmtId="0" fontId="9" fillId="2" borderId="6" xfId="0" applyFont="1" applyFill="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11" borderId="6" xfId="0" applyFont="1" applyFill="1" applyBorder="1" applyAlignment="1" applyProtection="1">
      <alignment vertical="center" wrapText="1"/>
    </xf>
    <xf numFmtId="0" fontId="0" fillId="0" borderId="1" xfId="0" applyBorder="1" applyAlignment="1" applyProtection="1">
      <alignment horizontal="center" vertical="center"/>
    </xf>
    <xf numFmtId="0" fontId="0" fillId="0" borderId="6" xfId="0" applyBorder="1" applyAlignment="1" applyProtection="1">
      <alignment vertical="top" wrapText="1"/>
    </xf>
    <xf numFmtId="0" fontId="2" fillId="0" borderId="6" xfId="0" applyFont="1" applyBorder="1" applyAlignment="1" applyProtection="1">
      <alignment vertical="center" wrapText="1"/>
    </xf>
    <xf numFmtId="0" fontId="2" fillId="5" borderId="6" xfId="0" applyFont="1" applyFill="1" applyBorder="1" applyAlignment="1" applyProtection="1">
      <alignment vertical="center" wrapText="1"/>
    </xf>
    <xf numFmtId="0" fontId="0" fillId="0" borderId="15" xfId="0" applyBorder="1" applyAlignment="1" applyProtection="1">
      <alignment horizontal="center" vertical="center"/>
    </xf>
    <xf numFmtId="0" fontId="0" fillId="0" borderId="17" xfId="0" applyBorder="1" applyAlignment="1" applyProtection="1">
      <alignment vertical="top" wrapText="1"/>
    </xf>
    <xf numFmtId="0" fontId="4" fillId="0" borderId="17" xfId="0" applyFont="1" applyBorder="1" applyAlignment="1" applyProtection="1">
      <alignment vertical="center" wrapText="1"/>
    </xf>
    <xf numFmtId="0" fontId="17" fillId="0" borderId="17" xfId="0" applyFont="1" applyBorder="1" applyAlignment="1" applyProtection="1">
      <alignment horizontal="center" vertical="center" wrapText="1"/>
    </xf>
    <xf numFmtId="0" fontId="4" fillId="0" borderId="17" xfId="0" applyFont="1" applyBorder="1" applyAlignment="1" applyProtection="1">
      <alignment horizontal="center" vertical="center" wrapText="1"/>
    </xf>
    <xf numFmtId="0" fontId="0" fillId="0" borderId="18" xfId="0" applyBorder="1" applyAlignment="1" applyProtection="1">
      <alignment vertical="top" wrapText="1"/>
    </xf>
    <xf numFmtId="0" fontId="11" fillId="0" borderId="18" xfId="0" applyFont="1" applyBorder="1" applyAlignment="1" applyProtection="1">
      <alignment vertical="center" wrapText="1"/>
    </xf>
    <xf numFmtId="0" fontId="4" fillId="0" borderId="18" xfId="0" applyFont="1" applyBorder="1" applyAlignment="1" applyProtection="1">
      <alignment horizontal="center" vertical="center" wrapText="1"/>
    </xf>
    <xf numFmtId="0" fontId="4" fillId="0" borderId="18" xfId="0" applyFont="1" applyBorder="1" applyAlignment="1" applyProtection="1">
      <alignment vertical="center" wrapText="1"/>
    </xf>
    <xf numFmtId="0" fontId="9" fillId="2" borderId="2" xfId="0" applyFont="1" applyFill="1" applyBorder="1" applyAlignment="1" applyProtection="1">
      <alignment vertical="center" wrapText="1"/>
    </xf>
    <xf numFmtId="0" fontId="2" fillId="5" borderId="6"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6" borderId="1" xfId="0" applyFont="1" applyFill="1" applyBorder="1" applyAlignment="1" applyProtection="1">
      <alignment horizontal="center" vertical="center" wrapText="1"/>
    </xf>
    <xf numFmtId="0" fontId="24" fillId="6" borderId="1" xfId="0" applyFont="1" applyFill="1" applyBorder="1" applyAlignment="1" applyProtection="1">
      <alignment vertical="top" wrapText="1"/>
    </xf>
    <xf numFmtId="0" fontId="2" fillId="6" borderId="6" xfId="0" applyFont="1" applyFill="1" applyBorder="1" applyAlignment="1" applyProtection="1">
      <alignment horizontal="center" vertical="center" wrapText="1"/>
    </xf>
    <xf numFmtId="0" fontId="0" fillId="6" borderId="1" xfId="0" applyFill="1" applyBorder="1" applyAlignment="1" applyProtection="1">
      <alignment vertical="top" wrapText="1"/>
    </xf>
    <xf numFmtId="0" fontId="24" fillId="6" borderId="1" xfId="0" applyFont="1" applyFill="1" applyBorder="1" applyAlignment="1" applyProtection="1">
      <alignment wrapText="1"/>
    </xf>
    <xf numFmtId="0" fontId="24" fillId="6" borderId="0" xfId="0" applyFont="1" applyFill="1" applyAlignment="1" applyProtection="1">
      <alignment wrapText="1"/>
    </xf>
    <xf numFmtId="0" fontId="11" fillId="0" borderId="17" xfId="0" applyFont="1" applyBorder="1" applyAlignment="1" applyProtection="1">
      <alignment vertical="center" wrapText="1"/>
    </xf>
    <xf numFmtId="0" fontId="26" fillId="0" borderId="17" xfId="0" applyFont="1" applyBorder="1" applyAlignment="1" applyProtection="1">
      <alignment horizontal="center" vertical="center" wrapText="1"/>
    </xf>
    <xf numFmtId="0" fontId="17" fillId="0" borderId="18" xfId="0" applyFont="1" applyBorder="1" applyAlignment="1" applyProtection="1">
      <alignment horizontal="center" vertical="center" wrapText="1"/>
    </xf>
    <xf numFmtId="0" fontId="26" fillId="0" borderId="18" xfId="0" applyFont="1" applyBorder="1" applyAlignment="1" applyProtection="1">
      <alignment horizontal="center" vertical="center" wrapText="1"/>
    </xf>
    <xf numFmtId="0" fontId="2" fillId="6" borderId="6" xfId="0" applyFont="1" applyFill="1" applyBorder="1" applyAlignment="1" applyProtection="1">
      <alignment vertical="center" wrapText="1"/>
    </xf>
    <xf numFmtId="0" fontId="0" fillId="6" borderId="6" xfId="0" applyFill="1" applyBorder="1" applyAlignment="1" applyProtection="1">
      <alignment horizontal="center" vertical="center"/>
    </xf>
    <xf numFmtId="0" fontId="0" fillId="6" borderId="6" xfId="0" applyFill="1" applyBorder="1" applyAlignment="1" applyProtection="1">
      <alignment vertical="top" wrapText="1"/>
    </xf>
    <xf numFmtId="0" fontId="2" fillId="6" borderId="1" xfId="0" applyFont="1" applyFill="1" applyBorder="1" applyAlignment="1" applyProtection="1">
      <alignment vertical="center" wrapText="1"/>
    </xf>
    <xf numFmtId="0" fontId="0" fillId="6" borderId="1" xfId="0" applyFill="1" applyBorder="1" applyAlignment="1" applyProtection="1">
      <alignment horizontal="center" vertical="center"/>
    </xf>
    <xf numFmtId="0" fontId="4" fillId="7" borderId="31" xfId="0" applyFont="1" applyFill="1" applyBorder="1" applyAlignment="1" applyProtection="1">
      <alignment horizontal="left" vertical="center"/>
    </xf>
    <xf numFmtId="0" fontId="4" fillId="7" borderId="0" xfId="0" applyFont="1" applyFill="1" applyAlignment="1" applyProtection="1">
      <alignment vertical="center" wrapText="1"/>
    </xf>
    <xf numFmtId="0" fontId="4" fillId="7" borderId="0" xfId="0" applyFont="1" applyFill="1" applyAlignment="1" applyProtection="1">
      <alignment horizontal="center" vertical="center" wrapText="1"/>
    </xf>
    <xf numFmtId="0" fontId="4" fillId="7" borderId="32" xfId="0" applyFont="1" applyFill="1" applyBorder="1" applyAlignment="1" applyProtection="1">
      <alignment vertical="center" wrapText="1"/>
    </xf>
    <xf numFmtId="0" fontId="4" fillId="7" borderId="4" xfId="0" applyFont="1" applyFill="1" applyBorder="1" applyAlignment="1" applyProtection="1">
      <alignment vertical="center"/>
    </xf>
    <xf numFmtId="0" fontId="4" fillId="7" borderId="13" xfId="0" applyFont="1" applyFill="1" applyBorder="1" applyAlignment="1" applyProtection="1">
      <alignment vertical="center" wrapText="1"/>
    </xf>
    <xf numFmtId="0" fontId="4" fillId="7" borderId="13" xfId="0" applyFont="1" applyFill="1" applyBorder="1" applyAlignment="1" applyProtection="1">
      <alignment horizontal="center" vertical="center" wrapText="1"/>
    </xf>
    <xf numFmtId="0" fontId="4" fillId="7" borderId="5" xfId="0" applyFont="1" applyFill="1" applyBorder="1" applyAlignment="1" applyProtection="1">
      <alignment vertical="center" wrapText="1"/>
    </xf>
    <xf numFmtId="0" fontId="0" fillId="0" borderId="17" xfId="0" applyBorder="1" applyAlignment="1" applyProtection="1">
      <alignment horizontal="center" vertical="top" wrapText="1"/>
    </xf>
    <xf numFmtId="0" fontId="2" fillId="5" borderId="6" xfId="0" applyFont="1" applyFill="1" applyBorder="1" applyAlignment="1" applyProtection="1">
      <alignment horizontal="center" vertical="center" wrapText="1"/>
    </xf>
    <xf numFmtId="0" fontId="0" fillId="5" borderId="6" xfId="0" applyFill="1" applyBorder="1" applyAlignment="1" applyProtection="1">
      <alignment vertical="top" wrapText="1"/>
    </xf>
    <xf numFmtId="0" fontId="2" fillId="6" borderId="1" xfId="0" applyFont="1" applyFill="1" applyBorder="1" applyAlignment="1" applyProtection="1">
      <alignment vertical="top" wrapText="1"/>
    </xf>
    <xf numFmtId="0" fontId="4" fillId="8" borderId="2" xfId="0" applyFont="1" applyFill="1" applyBorder="1" applyAlignment="1" applyProtection="1">
      <alignment vertical="center"/>
    </xf>
    <xf numFmtId="0" fontId="4" fillId="8" borderId="14" xfId="0" applyFont="1" applyFill="1" applyBorder="1" applyAlignment="1" applyProtection="1">
      <alignment horizontal="left" vertical="center"/>
    </xf>
    <xf numFmtId="0" fontId="4" fillId="8" borderId="14" xfId="0" applyFont="1" applyFill="1" applyBorder="1" applyAlignment="1" applyProtection="1">
      <alignment horizontal="center" vertical="center"/>
    </xf>
    <xf numFmtId="0" fontId="4" fillId="8" borderId="14" xfId="0" applyFont="1" applyFill="1" applyBorder="1" applyAlignment="1" applyProtection="1">
      <alignment vertical="center"/>
    </xf>
    <xf numFmtId="0" fontId="25" fillId="10" borderId="3" xfId="0" quotePrefix="1" applyFont="1" applyFill="1" applyBorder="1" applyAlignment="1" applyProtection="1">
      <alignment wrapText="1"/>
    </xf>
    <xf numFmtId="0" fontId="4" fillId="8" borderId="4" xfId="0" applyFont="1" applyFill="1" applyBorder="1" applyAlignment="1" applyProtection="1">
      <alignment horizontal="left" vertical="center"/>
    </xf>
    <xf numFmtId="0" fontId="4" fillId="8" borderId="13" xfId="0" applyFont="1" applyFill="1" applyBorder="1" applyAlignment="1" applyProtection="1">
      <alignment horizontal="left" vertical="center"/>
    </xf>
    <xf numFmtId="0" fontId="4" fillId="8" borderId="13" xfId="0" applyFont="1" applyFill="1" applyBorder="1" applyAlignment="1" applyProtection="1">
      <alignment horizontal="center" vertical="center"/>
    </xf>
    <xf numFmtId="0" fontId="4" fillId="8" borderId="5" xfId="0" applyFont="1" applyFill="1" applyBorder="1" applyAlignment="1" applyProtection="1">
      <alignment horizontal="left" vertical="center"/>
    </xf>
    <xf numFmtId="0" fontId="23" fillId="0" borderId="6" xfId="0" applyFont="1" applyBorder="1" applyAlignment="1" applyProtection="1">
      <alignment vertical="top" wrapText="1"/>
    </xf>
    <xf numFmtId="0" fontId="26" fillId="0" borderId="18" xfId="0" applyFont="1" applyBorder="1" applyAlignment="1" applyProtection="1">
      <alignment horizontal="center" wrapText="1"/>
    </xf>
    <xf numFmtId="0" fontId="2" fillId="0" borderId="6" xfId="0" applyFont="1" applyBorder="1" applyAlignment="1" applyProtection="1">
      <alignment horizontal="left" vertical="center" wrapText="1" indent="1"/>
    </xf>
    <xf numFmtId="0" fontId="9" fillId="2" borderId="14" xfId="0" applyFont="1" applyFill="1" applyBorder="1" applyAlignment="1" applyProtection="1">
      <alignment vertical="center" wrapText="1"/>
    </xf>
    <xf numFmtId="0" fontId="2" fillId="0" borderId="1" xfId="0" applyFont="1" applyBorder="1" applyAlignment="1" applyProtection="1">
      <alignment horizontal="center" vertical="center" wrapText="1"/>
    </xf>
    <xf numFmtId="0" fontId="2" fillId="0" borderId="3" xfId="0" applyFont="1" applyBorder="1" applyAlignment="1" applyProtection="1">
      <alignment vertical="center" wrapText="1"/>
    </xf>
    <xf numFmtId="0" fontId="4" fillId="8" borderId="2" xfId="0" applyFont="1" applyFill="1" applyBorder="1" applyAlignment="1" applyProtection="1">
      <alignment horizontal="left" vertical="center"/>
    </xf>
    <xf numFmtId="0" fontId="4" fillId="8" borderId="3" xfId="0" applyFont="1" applyFill="1" applyBorder="1" applyAlignment="1" applyProtection="1">
      <alignment horizontal="left" vertical="center"/>
    </xf>
    <xf numFmtId="0" fontId="2" fillId="0" borderId="2" xfId="0" applyFont="1" applyBorder="1" applyAlignment="1" applyProtection="1">
      <alignment vertical="center" wrapText="1"/>
    </xf>
    <xf numFmtId="0" fontId="4" fillId="8" borderId="3" xfId="0" applyFont="1" applyFill="1" applyBorder="1" applyAlignment="1" applyProtection="1">
      <alignment vertical="center"/>
    </xf>
    <xf numFmtId="0" fontId="4" fillId="8" borderId="4" xfId="0" applyFont="1" applyFill="1" applyBorder="1" applyAlignment="1" applyProtection="1">
      <alignment vertical="center"/>
    </xf>
    <xf numFmtId="0" fontId="4" fillId="8" borderId="13" xfId="0" applyFont="1" applyFill="1" applyBorder="1" applyAlignment="1" applyProtection="1">
      <alignment vertical="center"/>
    </xf>
    <xf numFmtId="0" fontId="4" fillId="8" borderId="5" xfId="0" applyFont="1" applyFill="1" applyBorder="1" applyAlignment="1" applyProtection="1">
      <alignment vertical="center"/>
    </xf>
    <xf numFmtId="0" fontId="11" fillId="0" borderId="20" xfId="0" applyFont="1" applyBorder="1" applyAlignment="1" applyProtection="1">
      <alignment vertical="center" wrapText="1"/>
    </xf>
    <xf numFmtId="0" fontId="11" fillId="0" borderId="21" xfId="0" applyFont="1" applyBorder="1" applyAlignment="1" applyProtection="1">
      <alignment vertical="center" wrapText="1"/>
    </xf>
    <xf numFmtId="0" fontId="11" fillId="0" borderId="18" xfId="0" applyFont="1" applyBorder="1" applyAlignment="1" applyProtection="1">
      <alignment horizontal="center" vertical="center" wrapText="1"/>
    </xf>
    <xf numFmtId="0" fontId="2" fillId="6" borderId="6" xfId="0" applyFont="1" applyFill="1" applyBorder="1" applyAlignment="1" applyProtection="1">
      <alignment horizontal="left" vertical="top" wrapText="1"/>
    </xf>
    <xf numFmtId="0" fontId="4" fillId="8" borderId="7" xfId="0" applyFont="1" applyFill="1" applyBorder="1" applyAlignment="1" applyProtection="1">
      <alignment vertical="center"/>
    </xf>
    <xf numFmtId="0" fontId="4" fillId="8" borderId="8" xfId="0" applyFont="1" applyFill="1" applyBorder="1" applyAlignment="1" applyProtection="1">
      <alignment vertical="center"/>
    </xf>
    <xf numFmtId="0" fontId="4" fillId="8" borderId="8" xfId="0" applyFont="1" applyFill="1" applyBorder="1" applyAlignment="1" applyProtection="1">
      <alignment horizontal="center" vertical="center"/>
    </xf>
    <xf numFmtId="0" fontId="4" fillId="8" borderId="9" xfId="0" applyFont="1" applyFill="1" applyBorder="1" applyAlignment="1" applyProtection="1">
      <alignment vertical="center"/>
    </xf>
    <xf numFmtId="0" fontId="2" fillId="6" borderId="2" xfId="0" applyFont="1" applyFill="1" applyBorder="1" applyAlignment="1" applyProtection="1">
      <alignment horizontal="center" vertical="center" wrapText="1"/>
    </xf>
    <xf numFmtId="0" fontId="4" fillId="8" borderId="7" xfId="0" applyFont="1" applyFill="1" applyBorder="1" applyAlignment="1" applyProtection="1">
      <alignment horizontal="left" vertical="center"/>
    </xf>
    <xf numFmtId="0" fontId="4" fillId="8" borderId="8" xfId="0" applyFont="1" applyFill="1" applyBorder="1" applyAlignment="1" applyProtection="1">
      <alignment horizontal="left" vertical="center"/>
    </xf>
    <xf numFmtId="0" fontId="4" fillId="8" borderId="9" xfId="0" applyFont="1" applyFill="1" applyBorder="1" applyAlignment="1" applyProtection="1">
      <alignment horizontal="left" vertical="center"/>
    </xf>
    <xf numFmtId="0" fontId="2" fillId="0" borderId="1" xfId="0" applyFont="1" applyBorder="1" applyAlignment="1" applyProtection="1">
      <alignment vertical="center" wrapText="1"/>
    </xf>
    <xf numFmtId="0" fontId="2" fillId="0" borderId="0" xfId="0" applyFont="1" applyAlignment="1" applyProtection="1">
      <alignment wrapText="1"/>
    </xf>
    <xf numFmtId="0" fontId="9" fillId="2" borderId="2" xfId="0" applyFont="1" applyFill="1" applyBorder="1" applyAlignment="1" applyProtection="1">
      <alignment horizontal="center" vertical="center"/>
    </xf>
    <xf numFmtId="0" fontId="2" fillId="3" borderId="6" xfId="0" applyFont="1" applyFill="1" applyBorder="1" applyAlignment="1" applyProtection="1">
      <alignment horizontal="center" vertical="center" wrapText="1"/>
    </xf>
    <xf numFmtId="0" fontId="5" fillId="3" borderId="6" xfId="0" applyFont="1" applyFill="1" applyBorder="1" applyAlignment="1" applyProtection="1">
      <alignment horizontal="left" vertical="center" wrapText="1" indent="1"/>
    </xf>
    <xf numFmtId="0" fontId="2" fillId="3" borderId="6" xfId="0" applyFont="1" applyFill="1" applyBorder="1" applyAlignment="1" applyProtection="1">
      <alignment horizontal="center" vertical="center"/>
    </xf>
    <xf numFmtId="0" fontId="0" fillId="3" borderId="6" xfId="0" applyFill="1" applyBorder="1" applyAlignment="1" applyProtection="1">
      <alignment vertical="top" wrapText="1"/>
    </xf>
    <xf numFmtId="0" fontId="5" fillId="3" borderId="6" xfId="0" applyFont="1" applyFill="1" applyBorder="1" applyAlignment="1" applyProtection="1">
      <alignment vertical="center" wrapText="1"/>
    </xf>
    <xf numFmtId="0" fontId="4" fillId="0" borderId="7" xfId="0" applyFont="1" applyBorder="1" applyAlignment="1" applyProtection="1">
      <alignment vertical="center" wrapText="1"/>
    </xf>
    <xf numFmtId="0" fontId="4" fillId="0" borderId="8" xfId="0" applyFont="1" applyBorder="1" applyAlignment="1" applyProtection="1">
      <alignment vertical="center" wrapText="1"/>
    </xf>
    <xf numFmtId="0" fontId="4" fillId="0" borderId="8" xfId="0" applyFont="1" applyBorder="1" applyAlignment="1" applyProtection="1">
      <alignment horizontal="right" vertical="center"/>
    </xf>
    <xf numFmtId="0" fontId="4" fillId="0" borderId="8" xfId="0" applyFont="1" applyBorder="1" applyAlignment="1" applyProtection="1">
      <alignment horizontal="center" vertical="center" wrapText="1"/>
    </xf>
    <xf numFmtId="0" fontId="4" fillId="0" borderId="9" xfId="0" applyFont="1" applyBorder="1" applyAlignment="1" applyProtection="1">
      <alignment vertical="center" wrapText="1"/>
    </xf>
    <xf numFmtId="0" fontId="9" fillId="2" borderId="6" xfId="0" applyFont="1" applyFill="1" applyBorder="1" applyAlignment="1" applyProtection="1">
      <alignment horizontal="center" vertical="center"/>
    </xf>
    <xf numFmtId="0" fontId="2" fillId="3" borderId="6" xfId="0" applyFont="1" applyFill="1" applyBorder="1" applyAlignment="1" applyProtection="1">
      <alignment vertical="center" wrapText="1"/>
    </xf>
    <xf numFmtId="0" fontId="2" fillId="4" borderId="6" xfId="0" applyFont="1" applyFill="1" applyBorder="1" applyAlignment="1" applyProtection="1">
      <alignment horizontal="center" vertical="center" wrapText="1"/>
    </xf>
    <xf numFmtId="0" fontId="2" fillId="4" borderId="6" xfId="0" applyFont="1" applyFill="1" applyBorder="1" applyAlignment="1" applyProtection="1">
      <alignment vertical="center" wrapText="1"/>
    </xf>
    <xf numFmtId="0" fontId="2" fillId="0" borderId="2" xfId="0" applyFont="1" applyBorder="1" applyAlignment="1" applyProtection="1">
      <alignment horizontal="center" vertical="center" wrapText="1"/>
    </xf>
    <xf numFmtId="0" fontId="0" fillId="0" borderId="3" xfId="0" applyBorder="1" applyAlignment="1" applyProtection="1">
      <alignment vertical="top" wrapText="1"/>
    </xf>
    <xf numFmtId="0" fontId="2" fillId="5" borderId="2" xfId="0" applyFont="1" applyFill="1" applyBorder="1" applyAlignment="1" applyProtection="1">
      <alignment horizontal="center" vertical="center" wrapText="1"/>
    </xf>
    <xf numFmtId="0" fontId="0" fillId="5" borderId="3" xfId="0" applyFill="1" applyBorder="1" applyAlignment="1" applyProtection="1">
      <alignment vertical="top" wrapText="1"/>
    </xf>
    <xf numFmtId="0" fontId="0" fillId="6" borderId="10" xfId="0" applyFill="1" applyBorder="1" applyAlignment="1" applyProtection="1">
      <alignment horizontal="center" vertical="center"/>
    </xf>
    <xf numFmtId="0" fontId="0" fillId="6" borderId="11" xfId="0" applyFill="1" applyBorder="1" applyAlignment="1" applyProtection="1">
      <alignment vertical="top" wrapText="1"/>
    </xf>
    <xf numFmtId="0" fontId="4" fillId="0" borderId="13" xfId="0" applyFont="1" applyBorder="1" applyAlignment="1" applyProtection="1">
      <alignment horizontal="center" vertical="center" wrapText="1"/>
    </xf>
    <xf numFmtId="0" fontId="3" fillId="0" borderId="12" xfId="0" applyFont="1" applyBorder="1" applyAlignment="1" applyProtection="1">
      <alignment horizontal="left" vertical="center"/>
    </xf>
    <xf numFmtId="0" fontId="0" fillId="3" borderId="6" xfId="0" applyFill="1" applyBorder="1" applyAlignment="1" applyProtection="1">
      <alignment horizontal="left" vertical="top" wrapText="1"/>
    </xf>
    <xf numFmtId="0" fontId="0" fillId="4" borderId="6" xfId="0" applyFill="1" applyBorder="1" applyAlignment="1" applyProtection="1">
      <alignment vertical="top" wrapText="1"/>
    </xf>
    <xf numFmtId="0" fontId="9" fillId="2" borderId="6" xfId="0" applyFont="1" applyFill="1" applyBorder="1" applyAlignment="1" applyProtection="1">
      <alignment vertical="center" wrapText="1"/>
    </xf>
    <xf numFmtId="0" fontId="3" fillId="0" borderId="9" xfId="0" applyFont="1" applyBorder="1" applyAlignment="1" applyProtection="1">
      <alignment vertical="center"/>
    </xf>
    <xf numFmtId="0" fontId="9" fillId="2" borderId="7" xfId="0" applyFont="1" applyFill="1" applyBorder="1" applyAlignment="1" applyProtection="1">
      <alignment vertical="center" wrapText="1"/>
    </xf>
    <xf numFmtId="0" fontId="0" fillId="9" borderId="8" xfId="0" applyFill="1" applyBorder="1" applyProtection="1"/>
    <xf numFmtId="0" fontId="0" fillId="9" borderId="8" xfId="0" applyFill="1" applyBorder="1" applyAlignment="1" applyProtection="1">
      <alignment horizontal="center" vertical="center"/>
    </xf>
    <xf numFmtId="0" fontId="0" fillId="9" borderId="9" xfId="0" applyFill="1" applyBorder="1" applyProtection="1"/>
    <xf numFmtId="0" fontId="20" fillId="0" borderId="24" xfId="0" applyFont="1" applyBorder="1" applyAlignment="1" applyProtection="1">
      <alignment horizontal="left" vertical="center" wrapText="1"/>
    </xf>
    <xf numFmtId="0" fontId="4" fillId="0" borderId="24" xfId="0" applyFont="1" applyBorder="1" applyAlignment="1" applyProtection="1">
      <alignment vertical="center" wrapText="1"/>
    </xf>
    <xf numFmtId="0" fontId="4" fillId="0" borderId="27" xfId="0" applyFont="1" applyBorder="1" applyAlignment="1" applyProtection="1">
      <alignment horizontal="center" vertical="center" wrapText="1"/>
    </xf>
    <xf numFmtId="0" fontId="4" fillId="0" borderId="25" xfId="0" applyFont="1" applyBorder="1" applyAlignment="1" applyProtection="1">
      <alignment vertical="center" wrapText="1"/>
    </xf>
    <xf numFmtId="0" fontId="7" fillId="0" borderId="16" xfId="0" applyFont="1" applyBorder="1" applyAlignment="1" applyProtection="1">
      <alignment vertical="center" wrapText="1"/>
    </xf>
    <xf numFmtId="0" fontId="17" fillId="0" borderId="16" xfId="0" applyFont="1" applyBorder="1" applyAlignment="1" applyProtection="1">
      <alignment horizontal="left" vertical="center" wrapText="1" indent="2"/>
    </xf>
    <xf numFmtId="0" fontId="4" fillId="0" borderId="19" xfId="0" applyFont="1" applyBorder="1" applyAlignment="1" applyProtection="1">
      <alignment horizontal="center" vertical="center" wrapText="1"/>
    </xf>
    <xf numFmtId="0" fontId="4" fillId="0" borderId="26" xfId="0" applyFont="1" applyBorder="1" applyAlignment="1" applyProtection="1">
      <alignment vertical="center" wrapText="1"/>
    </xf>
    <xf numFmtId="0" fontId="12" fillId="0" borderId="0" xfId="0" applyFont="1" applyAlignment="1" applyProtection="1">
      <alignment horizontal="left"/>
    </xf>
    <xf numFmtId="0" fontId="12" fillId="0" borderId="0" xfId="0" applyFont="1" applyProtection="1"/>
    <xf numFmtId="0" fontId="8" fillId="6" borderId="7" xfId="0" applyFont="1" applyFill="1" applyBorder="1" applyAlignment="1" applyProtection="1">
      <alignment vertical="center" wrapText="1"/>
    </xf>
    <xf numFmtId="0" fontId="8" fillId="6" borderId="8" xfId="0" applyFont="1" applyFill="1" applyBorder="1" applyAlignment="1" applyProtection="1">
      <alignment horizontal="right" vertical="center" wrapText="1"/>
    </xf>
    <xf numFmtId="0" fontId="11" fillId="6" borderId="9" xfId="0" applyFont="1" applyFill="1" applyBorder="1" applyAlignment="1" applyProtection="1">
      <alignment horizontal="right" vertical="center" wrapText="1"/>
    </xf>
    <xf numFmtId="0" fontId="11" fillId="6" borderId="7" xfId="0" applyFont="1" applyFill="1" applyBorder="1" applyAlignment="1" applyProtection="1">
      <alignment vertical="center"/>
    </xf>
    <xf numFmtId="0" fontId="0" fillId="6" borderId="9" xfId="0" applyFill="1" applyBorder="1" applyAlignment="1" applyProtection="1">
      <alignment horizontal="left" vertical="top" wrapText="1"/>
    </xf>
  </cellXfs>
  <cellStyles count="1">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2BAC-5283-46B6-B175-7E2D78AE5A85}">
  <sheetPr codeName="Sheet1"/>
  <dimension ref="A1:A21"/>
  <sheetViews>
    <sheetView showRuler="0" zoomScaleNormal="100" workbookViewId="0">
      <selection activeCell="B16" sqref="B16"/>
    </sheetView>
  </sheetViews>
  <sheetFormatPr defaultRowHeight="14.5" x14ac:dyDescent="0.35"/>
  <cols>
    <col min="1" max="1" width="120.5429687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8" t="s">
        <v>5</v>
      </c>
    </row>
    <row r="9" spans="1:1" ht="240" customHeight="1" x14ac:dyDescent="0.35">
      <c r="A9" s="9" t="s">
        <v>6</v>
      </c>
    </row>
    <row r="10" spans="1:1" ht="285" customHeight="1" x14ac:dyDescent="0.35">
      <c r="A10" s="2" t="s">
        <v>7</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3Z2U/58OK990Pkd090DMDpFc1D3U6SOybWoSIW1ZeNeLSxiQD0JI48DY1y3HqGzfA8O3P8a3fbZPY3mXHGCX8A==" saltValue="27enVehKpUwszwvqvEfpGQ==" spinCount="100000" sheet="1" objects="1" scenarios="1" formatCells="0" formatColumns="0" formatRows="0"/>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2021&amp;CProfessional Development Review&amp;RIntroduction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68A3-98FC-4896-AE8D-C9090F636653}">
  <sheetPr codeName="Sheet2"/>
  <dimension ref="A1:E7"/>
  <sheetViews>
    <sheetView showRuler="0" zoomScaleNormal="100" workbookViewId="0">
      <selection activeCell="B16" sqref="B16"/>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34" t="s">
        <v>8</v>
      </c>
      <c r="B1" s="19"/>
      <c r="C1" s="57"/>
      <c r="D1" s="57"/>
      <c r="E1" s="19"/>
    </row>
    <row r="2" spans="1:5" ht="18.5" x14ac:dyDescent="0.45">
      <c r="A2" s="34"/>
      <c r="B2" s="19"/>
      <c r="C2" s="57"/>
      <c r="D2" s="57"/>
      <c r="E2" s="19"/>
    </row>
    <row r="3" spans="1:5" ht="16" thickBot="1" x14ac:dyDescent="0.4">
      <c r="A3" s="183" t="s">
        <v>9</v>
      </c>
      <c r="B3" s="184"/>
      <c r="C3" s="57"/>
      <c r="D3" s="57"/>
      <c r="E3" s="19"/>
    </row>
    <row r="4" spans="1:5" ht="41" thickBot="1" x14ac:dyDescent="0.4">
      <c r="A4" s="171" t="s">
        <v>10</v>
      </c>
      <c r="B4" s="38" t="s">
        <v>11</v>
      </c>
      <c r="C4" s="62" t="s">
        <v>12</v>
      </c>
      <c r="D4" s="62" t="s">
        <v>13</v>
      </c>
      <c r="E4" s="62" t="s">
        <v>14</v>
      </c>
    </row>
    <row r="5" spans="1:5" ht="128.25" customHeight="1" x14ac:dyDescent="0.35">
      <c r="A5" s="145">
        <v>1</v>
      </c>
      <c r="B5" s="149" t="s">
        <v>15</v>
      </c>
      <c r="C5" s="145" t="s">
        <v>16</v>
      </c>
      <c r="D5" s="145">
        <f>IF(C5="Met", 2, 0)</f>
        <v>2</v>
      </c>
      <c r="E5" s="148"/>
    </row>
    <row r="6" spans="1:5" ht="82.5" customHeight="1" x14ac:dyDescent="0.35">
      <c r="A6" s="145">
        <v>2</v>
      </c>
      <c r="B6" s="149" t="s">
        <v>17</v>
      </c>
      <c r="C6" s="145" t="s">
        <v>16</v>
      </c>
      <c r="D6" s="145">
        <f>IF(C6="Met", 2, 0)</f>
        <v>2</v>
      </c>
      <c r="E6" s="148"/>
    </row>
    <row r="7" spans="1:5" ht="20.149999999999999" customHeight="1" thickBot="1" x14ac:dyDescent="0.4">
      <c r="A7" s="185"/>
      <c r="B7" s="186"/>
      <c r="C7" s="187" t="s">
        <v>18</v>
      </c>
      <c r="D7" s="188" t="s">
        <v>19</v>
      </c>
      <c r="E7" s="189"/>
    </row>
  </sheetData>
  <sheetProtection formatCells="0" formatColumns="0" formatRows="0"/>
  <dataValidations count="2">
    <dataValidation type="list" allowBlank="1" showInputMessage="1" showErrorMessage="1" sqref="D7" xr:uid="{A7A2F578-6D91-4CE4-9EB7-DFB744D5DDA6}">
      <formula1>"All marked Met (Score Phase 1), 1 or more marked Not met (Stop Review)"</formula1>
    </dataValidation>
    <dataValidation type="list" allowBlank="1" showInputMessage="1" showErrorMessage="1" sqref="C5:C6" xr:uid="{CED6226A-4668-42A2-953A-258F1A22F49B}">
      <formula1>"Met,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BCB5-8EA8-47F1-8E57-B06791D43660}">
  <sheetPr codeName="Sheet5"/>
  <dimension ref="A1:E10"/>
  <sheetViews>
    <sheetView showRuler="0" topLeftCell="B2" zoomScaleNormal="100" workbookViewId="0">
      <selection activeCell="B16" sqref="B16"/>
    </sheetView>
  </sheetViews>
  <sheetFormatPr defaultRowHeight="14.5" x14ac:dyDescent="0.35"/>
  <cols>
    <col min="1" max="1" width="5.54296875" customWidth="1"/>
    <col min="2" max="2" width="50.54296875" customWidth="1"/>
    <col min="3" max="3" width="15.54296875" customWidth="1"/>
    <col min="4" max="4" width="15.54296875" style="5" customWidth="1"/>
    <col min="5" max="5" width="40.54296875" customWidth="1"/>
  </cols>
  <sheetData>
    <row r="1" spans="1:5" ht="18.5" x14ac:dyDescent="0.45">
      <c r="A1" s="15" t="s">
        <v>20</v>
      </c>
    </row>
    <row r="2" spans="1:5" ht="15" thickBot="1" x14ac:dyDescent="0.4"/>
    <row r="3" spans="1:5" ht="50.15" customHeight="1" thickBot="1" x14ac:dyDescent="0.4">
      <c r="A3" s="13"/>
      <c r="B3" s="61" t="s">
        <v>21</v>
      </c>
      <c r="C3" s="62" t="s">
        <v>12</v>
      </c>
      <c r="D3" s="62" t="s">
        <v>13</v>
      </c>
      <c r="E3" s="62" t="s">
        <v>14</v>
      </c>
    </row>
    <row r="4" spans="1:5" ht="50.15" customHeight="1" x14ac:dyDescent="0.35">
      <c r="A4" s="14">
        <v>1</v>
      </c>
      <c r="B4" s="67" t="s">
        <v>22</v>
      </c>
      <c r="C4" s="119" t="s">
        <v>23</v>
      </c>
      <c r="D4" s="63">
        <f>IF(C4="Fully met", 2, IF(C4="Partially met",1, 0))</f>
        <v>2</v>
      </c>
      <c r="E4" s="66" t="s">
        <v>24</v>
      </c>
    </row>
    <row r="5" spans="1:5" ht="50.15" customHeight="1" thickBot="1" x14ac:dyDescent="0.4">
      <c r="A5" s="14">
        <v>2</v>
      </c>
      <c r="B5" s="67" t="s">
        <v>25</v>
      </c>
      <c r="C5" s="119" t="s">
        <v>23</v>
      </c>
      <c r="D5" s="63">
        <f t="shared" ref="D5:D7" si="0">IF(C5="Fully met", 2, IF(C5="Partially met",1, 0))</f>
        <v>2</v>
      </c>
      <c r="E5" s="66"/>
    </row>
    <row r="6" spans="1:5" ht="50.15" customHeight="1" x14ac:dyDescent="0.35">
      <c r="A6" s="14">
        <v>3</v>
      </c>
      <c r="B6" s="67" t="s">
        <v>26</v>
      </c>
      <c r="C6" s="119" t="s">
        <v>23</v>
      </c>
      <c r="D6" s="63">
        <f t="shared" si="0"/>
        <v>2</v>
      </c>
      <c r="E6" s="66" t="s">
        <v>290</v>
      </c>
    </row>
    <row r="7" spans="1:5" ht="50.15" customHeight="1" thickBot="1" x14ac:dyDescent="0.4">
      <c r="A7" s="14">
        <v>4</v>
      </c>
      <c r="B7" s="67" t="s">
        <v>27</v>
      </c>
      <c r="C7" s="119" t="s">
        <v>23</v>
      </c>
      <c r="D7" s="63">
        <f t="shared" si="0"/>
        <v>2</v>
      </c>
      <c r="E7" s="66"/>
    </row>
    <row r="8" spans="1:5" ht="44" thickTop="1" x14ac:dyDescent="0.35">
      <c r="A8" s="16"/>
      <c r="B8" s="175"/>
      <c r="C8" s="176" t="s">
        <v>28</v>
      </c>
      <c r="D8" s="177">
        <f>SUM(D4:D7)</f>
        <v>8</v>
      </c>
      <c r="E8" s="178" t="s">
        <v>29</v>
      </c>
    </row>
    <row r="9" spans="1:5" ht="20.149999999999999" customHeight="1" thickBot="1" x14ac:dyDescent="0.4">
      <c r="A9" s="17"/>
      <c r="B9" s="179"/>
      <c r="C9" s="180"/>
      <c r="D9" s="181" t="s">
        <v>30</v>
      </c>
      <c r="E9" s="182"/>
    </row>
    <row r="10" spans="1:5" ht="15" thickTop="1" x14ac:dyDescent="0.35"/>
  </sheetData>
  <sheetProtection formatCells="0" formatColumns="0" formatRows="0"/>
  <dataValidations count="1">
    <dataValidation type="list" allowBlank="1" showInputMessage="1" showErrorMessage="1" sqref="C4:C7" xr:uid="{E9A8102E-BE3B-4AC7-B6A9-E49D0F660B3D}">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0AC-F6D4-47F2-B4A2-F85929DD4028}">
  <sheetPr codeName="Sheet3"/>
  <dimension ref="A1:E44"/>
  <sheetViews>
    <sheetView showRuler="0" zoomScaleNormal="100" workbookViewId="0">
      <selection activeCell="B16" sqref="B16"/>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34" t="s">
        <v>31</v>
      </c>
      <c r="B1" s="19"/>
      <c r="C1" s="57"/>
      <c r="D1" s="57"/>
      <c r="E1" s="19"/>
    </row>
    <row r="2" spans="1:5" ht="15" thickBot="1" x14ac:dyDescent="0.4">
      <c r="A2" s="59"/>
      <c r="B2" s="19"/>
      <c r="C2" s="57"/>
      <c r="D2" s="57"/>
      <c r="E2" s="19"/>
    </row>
    <row r="3" spans="1:5" ht="63" customHeight="1" thickBot="1" x14ac:dyDescent="0.4">
      <c r="A3" s="144"/>
      <c r="B3" s="61" t="s">
        <v>32</v>
      </c>
      <c r="C3" s="62" t="s">
        <v>12</v>
      </c>
      <c r="D3" s="62" t="s">
        <v>13</v>
      </c>
      <c r="E3" s="62" t="s">
        <v>14</v>
      </c>
    </row>
    <row r="4" spans="1:5" ht="200.15" customHeight="1" thickBot="1" x14ac:dyDescent="0.4">
      <c r="A4" s="145">
        <v>1</v>
      </c>
      <c r="B4" s="146" t="s">
        <v>33</v>
      </c>
      <c r="C4" s="147" t="s">
        <v>16</v>
      </c>
      <c r="D4" s="147">
        <f>IF(C4="Met", 2, 0)</f>
        <v>2</v>
      </c>
      <c r="E4" s="148"/>
    </row>
    <row r="5" spans="1:5" ht="60" customHeight="1" x14ac:dyDescent="0.35">
      <c r="A5" s="145">
        <v>2</v>
      </c>
      <c r="B5" s="149" t="s">
        <v>34</v>
      </c>
      <c r="C5" s="145" t="s">
        <v>16</v>
      </c>
      <c r="D5" s="147">
        <f t="shared" ref="D5:D7" si="0">IF(C5="Met", 2, 0)</f>
        <v>2</v>
      </c>
      <c r="E5" s="148"/>
    </row>
    <row r="6" spans="1:5" ht="60" customHeight="1" x14ac:dyDescent="0.35">
      <c r="A6" s="145">
        <v>3</v>
      </c>
      <c r="B6" s="149" t="s">
        <v>35</v>
      </c>
      <c r="C6" s="145" t="s">
        <v>16</v>
      </c>
      <c r="D6" s="147">
        <f t="shared" si="0"/>
        <v>2</v>
      </c>
      <c r="E6" s="148"/>
    </row>
    <row r="7" spans="1:5" ht="99.75" customHeight="1" x14ac:dyDescent="0.35">
      <c r="A7" s="145">
        <v>4</v>
      </c>
      <c r="B7" s="82" t="s">
        <v>36</v>
      </c>
      <c r="C7" s="145" t="s">
        <v>16</v>
      </c>
      <c r="D7" s="147">
        <f t="shared" si="0"/>
        <v>2</v>
      </c>
      <c r="E7" s="148"/>
    </row>
    <row r="8" spans="1:5" ht="30" customHeight="1" thickBot="1" x14ac:dyDescent="0.4">
      <c r="A8" s="150"/>
      <c r="B8" s="151"/>
      <c r="C8" s="152" t="s">
        <v>37</v>
      </c>
      <c r="D8" s="153">
        <f>SUM(D4:D7)</f>
        <v>8</v>
      </c>
      <c r="E8" s="154" t="s">
        <v>30</v>
      </c>
    </row>
    <row r="9" spans="1:5" ht="15" thickBot="1" x14ac:dyDescent="0.4">
      <c r="A9" s="59"/>
      <c r="B9" s="19"/>
      <c r="C9" s="57"/>
      <c r="D9" s="57"/>
      <c r="E9" s="19"/>
    </row>
    <row r="10" spans="1:5" ht="50.15" customHeight="1" thickBot="1" x14ac:dyDescent="0.4">
      <c r="A10" s="78"/>
      <c r="B10" s="61" t="s">
        <v>38</v>
      </c>
      <c r="C10" s="62" t="s">
        <v>12</v>
      </c>
      <c r="D10" s="62" t="s">
        <v>13</v>
      </c>
      <c r="E10" s="155" t="s">
        <v>14</v>
      </c>
    </row>
    <row r="11" spans="1:5" ht="50.15" customHeight="1" x14ac:dyDescent="0.35">
      <c r="A11" s="145">
        <v>1</v>
      </c>
      <c r="B11" s="156" t="s">
        <v>39</v>
      </c>
      <c r="C11" s="145" t="s">
        <v>16</v>
      </c>
      <c r="D11" s="145">
        <f>IF(C11="Met", 2, 0)</f>
        <v>2</v>
      </c>
      <c r="E11" s="148"/>
    </row>
    <row r="12" spans="1:5" ht="50.15" customHeight="1" x14ac:dyDescent="0.35">
      <c r="A12" s="145">
        <v>2</v>
      </c>
      <c r="B12" s="156" t="s">
        <v>40</v>
      </c>
      <c r="C12" s="145" t="s">
        <v>16</v>
      </c>
      <c r="D12" s="145">
        <f t="shared" ref="D12:D13" si="1">IF(C12="Met", 2, 0)</f>
        <v>2</v>
      </c>
      <c r="E12" s="148"/>
    </row>
    <row r="13" spans="1:5" ht="50.15" customHeight="1" x14ac:dyDescent="0.35">
      <c r="A13" s="157">
        <v>3</v>
      </c>
      <c r="B13" s="158" t="s">
        <v>41</v>
      </c>
      <c r="C13" s="145" t="s">
        <v>16</v>
      </c>
      <c r="D13" s="145">
        <f t="shared" si="1"/>
        <v>2</v>
      </c>
      <c r="E13" s="148"/>
    </row>
    <row r="14" spans="1:5" ht="50.15" customHeight="1" x14ac:dyDescent="0.35">
      <c r="A14" s="63">
        <v>4</v>
      </c>
      <c r="B14" s="67" t="s">
        <v>42</v>
      </c>
      <c r="C14" s="159" t="s">
        <v>23</v>
      </c>
      <c r="D14" s="32">
        <f>IF(C14="Fully met", 2, IF(C14="Partially met",1, 0))</f>
        <v>2</v>
      </c>
      <c r="E14" s="160"/>
    </row>
    <row r="15" spans="1:5" ht="50.15" customHeight="1" x14ac:dyDescent="0.35">
      <c r="A15" s="63">
        <v>5</v>
      </c>
      <c r="B15" s="68" t="s">
        <v>43</v>
      </c>
      <c r="C15" s="161" t="s">
        <v>23</v>
      </c>
      <c r="D15" s="32">
        <f t="shared" ref="D15:D17" si="2">IF(C15="Fully met", 2, IF(C15="Partially met",1, 0))</f>
        <v>2</v>
      </c>
      <c r="E15" s="162"/>
    </row>
    <row r="16" spans="1:5" ht="100" customHeight="1" x14ac:dyDescent="0.35">
      <c r="A16" s="63">
        <v>6</v>
      </c>
      <c r="B16" s="68" t="s">
        <v>44</v>
      </c>
      <c r="C16" s="161" t="s">
        <v>23</v>
      </c>
      <c r="D16" s="32">
        <f t="shared" si="2"/>
        <v>2</v>
      </c>
      <c r="E16" s="162"/>
    </row>
    <row r="17" spans="1:5" ht="50.15" customHeight="1" x14ac:dyDescent="0.35">
      <c r="A17" s="83">
        <v>7</v>
      </c>
      <c r="B17" s="91" t="s">
        <v>45</v>
      </c>
      <c r="C17" s="138" t="s">
        <v>23</v>
      </c>
      <c r="D17" s="163">
        <f t="shared" si="2"/>
        <v>2</v>
      </c>
      <c r="E17" s="164"/>
    </row>
    <row r="18" spans="1:5" ht="30" customHeight="1" thickBot="1" x14ac:dyDescent="0.4">
      <c r="A18" s="150"/>
      <c r="B18" s="151"/>
      <c r="C18" s="152" t="s">
        <v>46</v>
      </c>
      <c r="D18" s="165">
        <f>SUM(D11:D17)</f>
        <v>14</v>
      </c>
      <c r="E18" s="166" t="s">
        <v>47</v>
      </c>
    </row>
    <row r="19" spans="1:5" ht="15" thickBot="1" x14ac:dyDescent="0.4">
      <c r="A19" s="59"/>
      <c r="B19" s="19"/>
      <c r="C19" s="57"/>
      <c r="D19" s="57"/>
      <c r="E19" s="19"/>
    </row>
    <row r="20" spans="1:5" ht="50.15" customHeight="1" thickBot="1" x14ac:dyDescent="0.4">
      <c r="A20" s="78"/>
      <c r="B20" s="61" t="s">
        <v>48</v>
      </c>
      <c r="C20" s="62" t="s">
        <v>12</v>
      </c>
      <c r="D20" s="62" t="s">
        <v>13</v>
      </c>
      <c r="E20" s="62" t="s">
        <v>14</v>
      </c>
    </row>
    <row r="21" spans="1:5" ht="113.25" customHeight="1" x14ac:dyDescent="0.35">
      <c r="A21" s="145">
        <v>1</v>
      </c>
      <c r="B21" s="149" t="s">
        <v>15</v>
      </c>
      <c r="C21" s="145" t="str">
        <f>'Statute Requirements'!C5</f>
        <v>Met</v>
      </c>
      <c r="D21" s="145">
        <f>'Statute Requirements'!D5</f>
        <v>2</v>
      </c>
      <c r="E21" s="167">
        <f>'Statute Requirements'!E5</f>
        <v>0</v>
      </c>
    </row>
    <row r="22" spans="1:5" ht="119.25" customHeight="1" x14ac:dyDescent="0.35">
      <c r="A22" s="145">
        <v>2</v>
      </c>
      <c r="B22" s="149" t="s">
        <v>17</v>
      </c>
      <c r="C22" s="145" t="str">
        <f>'Statute Requirements'!C6</f>
        <v>Met</v>
      </c>
      <c r="D22" s="145">
        <f>'Statute Requirements'!D6</f>
        <v>2</v>
      </c>
      <c r="E22" s="167">
        <f>'Statute Requirements'!E6</f>
        <v>0</v>
      </c>
    </row>
    <row r="23" spans="1:5" ht="30" customHeight="1" thickBot="1" x14ac:dyDescent="0.4">
      <c r="A23" s="150"/>
      <c r="B23" s="151"/>
      <c r="C23" s="152" t="s">
        <v>49</v>
      </c>
      <c r="D23" s="153">
        <f>SUM(D21:D22)</f>
        <v>4</v>
      </c>
      <c r="E23" s="154" t="s">
        <v>50</v>
      </c>
    </row>
    <row r="24" spans="1:5" ht="15" thickBot="1" x14ac:dyDescent="0.4">
      <c r="A24" s="59"/>
      <c r="B24" s="19"/>
      <c r="C24" s="57"/>
      <c r="D24" s="57"/>
      <c r="E24" s="19"/>
    </row>
    <row r="25" spans="1:5" ht="70" customHeight="1" thickBot="1" x14ac:dyDescent="0.4">
      <c r="A25" s="78"/>
      <c r="B25" s="61" t="s">
        <v>51</v>
      </c>
      <c r="C25" s="62" t="s">
        <v>12</v>
      </c>
      <c r="D25" s="62" t="s">
        <v>13</v>
      </c>
      <c r="E25" s="62" t="s">
        <v>14</v>
      </c>
    </row>
    <row r="26" spans="1:5" ht="50.15" customHeight="1" x14ac:dyDescent="0.35">
      <c r="A26" s="157">
        <v>1</v>
      </c>
      <c r="B26" s="158" t="s">
        <v>52</v>
      </c>
      <c r="C26" s="157" t="s">
        <v>16</v>
      </c>
      <c r="D26" s="157">
        <f>IF(C26="Met", 2, 0)</f>
        <v>2</v>
      </c>
      <c r="E26" s="168" t="s">
        <v>53</v>
      </c>
    </row>
    <row r="27" spans="1:5" ht="70" customHeight="1" x14ac:dyDescent="0.35">
      <c r="A27" s="63">
        <v>2</v>
      </c>
      <c r="B27" s="67" t="s">
        <v>54</v>
      </c>
      <c r="C27" s="63" t="s">
        <v>23</v>
      </c>
      <c r="D27" s="65">
        <f>IF(C27="Fully met", 2, IF(C27="Partially met",1, 0))</f>
        <v>2</v>
      </c>
      <c r="E27" s="66" t="s">
        <v>55</v>
      </c>
    </row>
    <row r="28" spans="1:5" ht="30" customHeight="1" thickBot="1" x14ac:dyDescent="0.4">
      <c r="A28" s="150"/>
      <c r="B28" s="151"/>
      <c r="C28" s="152" t="s">
        <v>56</v>
      </c>
      <c r="D28" s="153">
        <f>SUM(D26:D27)</f>
        <v>4</v>
      </c>
      <c r="E28" s="154" t="s">
        <v>50</v>
      </c>
    </row>
    <row r="29" spans="1:5" ht="15" thickBot="1" x14ac:dyDescent="0.4">
      <c r="A29" s="59"/>
      <c r="B29" s="19"/>
      <c r="C29" s="57"/>
      <c r="D29" s="57"/>
      <c r="E29" s="19"/>
    </row>
    <row r="30" spans="1:5" ht="50.15" customHeight="1" thickBot="1" x14ac:dyDescent="0.4">
      <c r="A30" s="78"/>
      <c r="B30" s="61" t="s">
        <v>57</v>
      </c>
      <c r="C30" s="62" t="s">
        <v>12</v>
      </c>
      <c r="D30" s="62" t="s">
        <v>13</v>
      </c>
      <c r="E30" s="169" t="s">
        <v>14</v>
      </c>
    </row>
    <row r="31" spans="1:5" ht="50.15" customHeight="1" x14ac:dyDescent="0.35">
      <c r="A31" s="63">
        <v>1</v>
      </c>
      <c r="B31" s="67" t="s">
        <v>58</v>
      </c>
      <c r="C31" s="63" t="s">
        <v>23</v>
      </c>
      <c r="D31" s="57">
        <f>IF(C31="Fully met", 2, IF(C31="Partially met",1, 0))</f>
        <v>2</v>
      </c>
      <c r="E31" s="66"/>
    </row>
    <row r="32" spans="1:5" ht="145" x14ac:dyDescent="0.35">
      <c r="A32" s="63">
        <v>2</v>
      </c>
      <c r="B32" s="119" t="s">
        <v>59</v>
      </c>
      <c r="C32" s="63" t="s">
        <v>23</v>
      </c>
      <c r="D32" s="65">
        <f t="shared" ref="D32:D33" si="3">IF(C32="Fully met", 2, IF(C32="Partially met",1, 0))</f>
        <v>2</v>
      </c>
      <c r="E32" s="66"/>
    </row>
    <row r="33" spans="1:5" ht="116" x14ac:dyDescent="0.35">
      <c r="A33" s="63">
        <v>3</v>
      </c>
      <c r="B33" s="119" t="s">
        <v>60</v>
      </c>
      <c r="C33" s="63" t="s">
        <v>23</v>
      </c>
      <c r="D33" s="57">
        <f t="shared" si="3"/>
        <v>2</v>
      </c>
      <c r="E33" s="66"/>
    </row>
    <row r="34" spans="1:5" ht="30" customHeight="1" thickBot="1" x14ac:dyDescent="0.4">
      <c r="A34" s="150"/>
      <c r="B34" s="151"/>
      <c r="C34" s="152" t="s">
        <v>61</v>
      </c>
      <c r="D34" s="153">
        <f>SUM(D31:D33)</f>
        <v>6</v>
      </c>
      <c r="E34" s="170" t="s">
        <v>62</v>
      </c>
    </row>
    <row r="35" spans="1:5" ht="15" thickBot="1" x14ac:dyDescent="0.4">
      <c r="A35" s="59"/>
      <c r="B35" s="19"/>
      <c r="C35" s="57"/>
      <c r="D35" s="57"/>
      <c r="E35" s="19"/>
    </row>
    <row r="36" spans="1:5" ht="16" thickBot="1" x14ac:dyDescent="0.4">
      <c r="A36" s="171"/>
      <c r="B36" s="35" t="s">
        <v>63</v>
      </c>
      <c r="C36" s="37"/>
      <c r="D36" s="37"/>
      <c r="E36" s="38"/>
    </row>
    <row r="37" spans="1:5" ht="15" thickBot="1" x14ac:dyDescent="0.4">
      <c r="A37" s="171"/>
      <c r="B37" s="39" t="s">
        <v>64</v>
      </c>
      <c r="C37" s="37"/>
      <c r="D37" s="37"/>
      <c r="E37" s="38"/>
    </row>
    <row r="38" spans="1:5" ht="15" thickBot="1" x14ac:dyDescent="0.4">
      <c r="A38" s="43"/>
      <c r="B38" s="172" t="s">
        <v>65</v>
      </c>
      <c r="C38" s="173"/>
      <c r="D38" s="173"/>
      <c r="E38" s="174"/>
    </row>
    <row r="39" spans="1:5" ht="15" thickBot="1" x14ac:dyDescent="0.4">
      <c r="A39" s="43"/>
      <c r="B39" s="40"/>
      <c r="C39" s="44" t="s">
        <v>66</v>
      </c>
      <c r="D39" s="45"/>
      <c r="E39" s="42"/>
    </row>
    <row r="40" spans="1:5" ht="15" thickBot="1" x14ac:dyDescent="0.4">
      <c r="A40" s="43"/>
      <c r="B40" s="46" t="s">
        <v>67</v>
      </c>
      <c r="C40" s="47">
        <f>SUM(D8+D18+D23+D28+D34)</f>
        <v>36</v>
      </c>
      <c r="D40" s="45"/>
      <c r="E40" s="42"/>
    </row>
    <row r="41" spans="1:5" s="7" customFormat="1" ht="16" thickBot="1" x14ac:dyDescent="0.4">
      <c r="A41" s="48"/>
      <c r="B41" s="49"/>
      <c r="C41" s="50" t="s">
        <v>18</v>
      </c>
      <c r="D41" s="51" t="s">
        <v>68</v>
      </c>
      <c r="E41" s="52"/>
    </row>
    <row r="44" spans="1:5" x14ac:dyDescent="0.35">
      <c r="B44" s="12"/>
    </row>
  </sheetData>
  <sheetProtection formatCells="0" formatColumns="0" formatRows="0"/>
  <dataValidations count="5">
    <dataValidation type="list" allowBlank="1" showInputMessage="1" showErrorMessage="1" sqref="C11:C13 C26 C4:C7" xr:uid="{4F950351-529F-48EA-933C-90D123B033B9}">
      <formula1>"Met, Not met"</formula1>
    </dataValidation>
    <dataValidation type="list" allowBlank="1" showInputMessage="1" showErrorMessage="1" sqref="C27 C31:C33 C14:C17" xr:uid="{E08A1AC5-AE78-43AD-A1FB-D9C9F59225E8}">
      <formula1>"Fully met, Partially met, Not met"</formula1>
    </dataValidation>
    <dataValidation type="list" allowBlank="1" showInputMessage="1" showErrorMessage="1" sqref="D39" xr:uid="{4AE3F18F-DED4-488D-9BC2-46369229E1B2}">
      <formula1>"YES (required to move to Phase 2), NO (does not move to Phase 2)"</formula1>
    </dataValidation>
    <dataValidation type="list" allowBlank="1" showInputMessage="1" showErrorMessage="1" sqref="D40" xr:uid="{A761695D-888D-4D63-AF26-43E2F4CA81AB}">
      <formula1>"32-40 points , 0-31 points "</formula1>
    </dataValidation>
    <dataValidation type="list" allowBlank="1" showInputMessage="1" showErrorMessage="1" sqref="D41" xr:uid="{5A5D98C8-DAFC-46D5-9881-1CD7CF05E722}">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67E-5B47-49AF-A9D9-0BE466CEA4D7}">
  <sheetPr codeName="Sheet4"/>
  <dimension ref="A1:F160"/>
  <sheetViews>
    <sheetView showRuler="0" topLeftCell="A94" zoomScale="87" zoomScaleNormal="87" workbookViewId="0">
      <selection activeCell="B16" sqref="B16"/>
    </sheetView>
  </sheetViews>
  <sheetFormatPr defaultRowHeight="14.5" x14ac:dyDescent="0.35"/>
  <cols>
    <col min="1" max="1" width="5.54296875" style="5" customWidth="1"/>
    <col min="2" max="2" width="50.54296875" customWidth="1"/>
    <col min="3" max="4" width="15.54296875" style="6" customWidth="1"/>
    <col min="5" max="5" width="40.54296875" style="6" customWidth="1"/>
    <col min="6" max="6" width="40.54296875" customWidth="1"/>
  </cols>
  <sheetData>
    <row r="1" spans="1:6" ht="18.5" x14ac:dyDescent="0.45">
      <c r="A1" s="34" t="s">
        <v>69</v>
      </c>
      <c r="B1" s="19"/>
      <c r="C1" s="57"/>
      <c r="D1" s="57"/>
      <c r="E1" s="57"/>
    </row>
    <row r="2" spans="1:6" ht="15" thickBot="1" x14ac:dyDescent="0.4">
      <c r="A2" s="58"/>
      <c r="B2" s="19"/>
      <c r="C2" s="59"/>
      <c r="D2" s="19"/>
      <c r="E2" s="19"/>
    </row>
    <row r="3" spans="1:6" ht="100" customHeight="1" thickBot="1" x14ac:dyDescent="0.4">
      <c r="A3" s="60"/>
      <c r="B3" s="61" t="s">
        <v>70</v>
      </c>
      <c r="C3" s="62" t="s">
        <v>12</v>
      </c>
      <c r="D3" s="62" t="s">
        <v>13</v>
      </c>
      <c r="E3" s="62" t="s">
        <v>14</v>
      </c>
    </row>
    <row r="4" spans="1:6" ht="80.150000000000006" customHeight="1" thickBot="1" x14ac:dyDescent="0.4">
      <c r="A4" s="63">
        <v>1</v>
      </c>
      <c r="B4" s="64" t="s">
        <v>71</v>
      </c>
      <c r="C4" s="63" t="s">
        <v>23</v>
      </c>
      <c r="D4" s="65">
        <f>IF(C4="Fully met", 2, IF(C4="Partially met",1, 0))</f>
        <v>2</v>
      </c>
      <c r="E4" s="66"/>
    </row>
    <row r="5" spans="1:6" ht="50.15" customHeight="1" thickBot="1" x14ac:dyDescent="0.4">
      <c r="A5" s="63">
        <v>2</v>
      </c>
      <c r="B5" s="67" t="s">
        <v>72</v>
      </c>
      <c r="C5" s="63" t="s">
        <v>23</v>
      </c>
      <c r="D5" s="65">
        <f t="shared" ref="D5:D11" si="0">IF(C5="Fully met", 2, IF(C5="Partially met",1, 0))</f>
        <v>2</v>
      </c>
      <c r="E5" s="66"/>
    </row>
    <row r="6" spans="1:6" ht="50.15" customHeight="1" thickBot="1" x14ac:dyDescent="0.4">
      <c r="A6" s="63">
        <v>3</v>
      </c>
      <c r="B6" s="67" t="s">
        <v>73</v>
      </c>
      <c r="C6" s="63" t="s">
        <v>23</v>
      </c>
      <c r="D6" s="65">
        <f t="shared" si="0"/>
        <v>2</v>
      </c>
      <c r="E6" s="66"/>
    </row>
    <row r="7" spans="1:6" ht="50.15" customHeight="1" thickBot="1" x14ac:dyDescent="0.4">
      <c r="A7" s="63">
        <v>4</v>
      </c>
      <c r="B7" s="68" t="s">
        <v>74</v>
      </c>
      <c r="C7" s="63" t="s">
        <v>23</v>
      </c>
      <c r="D7" s="65">
        <f t="shared" si="0"/>
        <v>2</v>
      </c>
      <c r="E7" s="66" t="s">
        <v>75</v>
      </c>
    </row>
    <row r="8" spans="1:6" ht="50.15" customHeight="1" thickBot="1" x14ac:dyDescent="0.4">
      <c r="A8" s="63">
        <v>5</v>
      </c>
      <c r="B8" s="67" t="s">
        <v>76</v>
      </c>
      <c r="C8" s="63" t="s">
        <v>23</v>
      </c>
      <c r="D8" s="65">
        <f t="shared" si="0"/>
        <v>2</v>
      </c>
      <c r="E8" s="66"/>
    </row>
    <row r="9" spans="1:6" ht="121.5" customHeight="1" thickBot="1" x14ac:dyDescent="0.4">
      <c r="A9" s="63">
        <v>6</v>
      </c>
      <c r="B9" s="67" t="s">
        <v>77</v>
      </c>
      <c r="C9" s="63" t="s">
        <v>23</v>
      </c>
      <c r="D9" s="65">
        <f t="shared" si="0"/>
        <v>2</v>
      </c>
      <c r="E9" s="66"/>
    </row>
    <row r="10" spans="1:6" ht="50.15" customHeight="1" thickBot="1" x14ac:dyDescent="0.4">
      <c r="A10" s="63">
        <v>7</v>
      </c>
      <c r="B10" s="67" t="s">
        <v>78</v>
      </c>
      <c r="C10" s="63" t="s">
        <v>23</v>
      </c>
      <c r="D10" s="65">
        <f t="shared" si="0"/>
        <v>2</v>
      </c>
      <c r="E10" s="66"/>
    </row>
    <row r="11" spans="1:6" ht="100" customHeight="1" x14ac:dyDescent="0.35">
      <c r="A11" s="63">
        <v>8</v>
      </c>
      <c r="B11" s="67" t="s">
        <v>79</v>
      </c>
      <c r="C11" s="63" t="s">
        <v>23</v>
      </c>
      <c r="D11" s="69">
        <f t="shared" si="0"/>
        <v>2</v>
      </c>
      <c r="E11" s="66"/>
    </row>
    <row r="12" spans="1:6" ht="39.5" thickTop="1" x14ac:dyDescent="0.35">
      <c r="A12" s="70"/>
      <c r="B12" s="71" t="s">
        <v>80</v>
      </c>
      <c r="C12" s="72" t="s">
        <v>81</v>
      </c>
      <c r="D12" s="73">
        <f>SUM(D4:D11)</f>
        <v>16</v>
      </c>
      <c r="E12" s="71" t="s">
        <v>284</v>
      </c>
    </row>
    <row r="13" spans="1:6" ht="20.149999999999999" customHeight="1" thickBot="1" x14ac:dyDescent="0.4">
      <c r="A13" s="74"/>
      <c r="B13" s="75"/>
      <c r="C13" s="76"/>
      <c r="D13" s="76" t="s">
        <v>82</v>
      </c>
      <c r="E13" s="77"/>
    </row>
    <row r="14" spans="1:6" ht="15.5" thickTop="1" thickBot="1" x14ac:dyDescent="0.4">
      <c r="A14" s="59"/>
      <c r="B14" s="19"/>
      <c r="C14" s="57"/>
      <c r="D14" s="57"/>
      <c r="E14" s="57"/>
    </row>
    <row r="15" spans="1:6" ht="107.5" customHeight="1" thickBot="1" x14ac:dyDescent="0.4">
      <c r="A15" s="78"/>
      <c r="B15" s="61" t="s">
        <v>83</v>
      </c>
      <c r="C15" s="62" t="s">
        <v>12</v>
      </c>
      <c r="D15" s="62" t="s">
        <v>13</v>
      </c>
      <c r="E15" s="62" t="s">
        <v>14</v>
      </c>
      <c r="F15" s="6"/>
    </row>
    <row r="16" spans="1:6" ht="50.15" customHeight="1" thickBot="1" x14ac:dyDescent="0.4">
      <c r="A16" s="63">
        <v>1</v>
      </c>
      <c r="B16" s="68" t="s">
        <v>84</v>
      </c>
      <c r="C16" s="63" t="s">
        <v>23</v>
      </c>
      <c r="D16" s="63">
        <f>IF(C16="Fully met", 2, IF(C16="Partially met",1, 0))</f>
        <v>2</v>
      </c>
      <c r="E16" s="66"/>
      <c r="F16" s="6"/>
    </row>
    <row r="17" spans="1:6" ht="50.15" customHeight="1" thickBot="1" x14ac:dyDescent="0.4">
      <c r="A17" s="63">
        <v>2</v>
      </c>
      <c r="B17" s="68" t="s">
        <v>85</v>
      </c>
      <c r="C17" s="63" t="s">
        <v>23</v>
      </c>
      <c r="D17" s="63">
        <f t="shared" ref="D17:D26" si="1">IF(C17="Fully met", 2, IF(C17="Partially met",1, 0))</f>
        <v>2</v>
      </c>
      <c r="E17" s="66"/>
      <c r="F17" s="6"/>
    </row>
    <row r="18" spans="1:6" ht="50.15" customHeight="1" thickBot="1" x14ac:dyDescent="0.4">
      <c r="A18" s="63">
        <v>3</v>
      </c>
      <c r="B18" s="68" t="s">
        <v>86</v>
      </c>
      <c r="C18" s="63" t="s">
        <v>23</v>
      </c>
      <c r="D18" s="63">
        <f t="shared" si="1"/>
        <v>2</v>
      </c>
      <c r="E18" s="66"/>
      <c r="F18" s="6"/>
    </row>
    <row r="19" spans="1:6" ht="92.5" customHeight="1" thickBot="1" x14ac:dyDescent="0.4">
      <c r="A19" s="63">
        <v>4</v>
      </c>
      <c r="B19" s="68" t="s">
        <v>87</v>
      </c>
      <c r="C19" s="63" t="s">
        <v>23</v>
      </c>
      <c r="D19" s="63">
        <f t="shared" si="1"/>
        <v>2</v>
      </c>
      <c r="E19" s="66"/>
      <c r="F19" s="6"/>
    </row>
    <row r="20" spans="1:6" ht="96" customHeight="1" thickBot="1" x14ac:dyDescent="0.4">
      <c r="A20" s="63">
        <v>5</v>
      </c>
      <c r="B20" s="68" t="s">
        <v>88</v>
      </c>
      <c r="C20" s="63" t="s">
        <v>23</v>
      </c>
      <c r="D20" s="63">
        <f t="shared" si="1"/>
        <v>2</v>
      </c>
      <c r="E20" s="66"/>
      <c r="F20" s="6"/>
    </row>
    <row r="21" spans="1:6" ht="80.150000000000006" customHeight="1" thickBot="1" x14ac:dyDescent="0.4">
      <c r="A21" s="63">
        <v>6</v>
      </c>
      <c r="B21" s="64" t="s">
        <v>89</v>
      </c>
      <c r="C21" s="63" t="s">
        <v>23</v>
      </c>
      <c r="D21" s="63">
        <f t="shared" si="1"/>
        <v>2</v>
      </c>
      <c r="E21" s="66"/>
      <c r="F21" s="6"/>
    </row>
    <row r="22" spans="1:6" ht="124" customHeight="1" thickBot="1" x14ac:dyDescent="0.4">
      <c r="A22" s="63">
        <v>7</v>
      </c>
      <c r="B22" s="79" t="s">
        <v>90</v>
      </c>
      <c r="C22" s="63" t="s">
        <v>23</v>
      </c>
      <c r="D22" s="63">
        <f t="shared" si="1"/>
        <v>2</v>
      </c>
      <c r="E22" s="66"/>
      <c r="F22" s="6"/>
    </row>
    <row r="23" spans="1:6" ht="86.15" customHeight="1" thickBot="1" x14ac:dyDescent="0.4">
      <c r="A23" s="63">
        <v>8</v>
      </c>
      <c r="B23" s="68" t="s">
        <v>91</v>
      </c>
      <c r="C23" s="63" t="s">
        <v>23</v>
      </c>
      <c r="D23" s="63">
        <f t="shared" si="1"/>
        <v>2</v>
      </c>
      <c r="E23" s="66"/>
      <c r="F23" s="6"/>
    </row>
    <row r="24" spans="1:6" ht="158.15" customHeight="1" thickBot="1" x14ac:dyDescent="0.4">
      <c r="A24" s="63">
        <v>9</v>
      </c>
      <c r="B24" s="80" t="s">
        <v>92</v>
      </c>
      <c r="C24" s="63" t="s">
        <v>23</v>
      </c>
      <c r="D24" s="63">
        <f t="shared" si="1"/>
        <v>2</v>
      </c>
      <c r="E24" s="66"/>
      <c r="F24" s="6"/>
    </row>
    <row r="25" spans="1:6" ht="50.15" customHeight="1" thickBot="1" x14ac:dyDescent="0.4">
      <c r="A25" s="63">
        <v>10</v>
      </c>
      <c r="B25" s="67" t="s">
        <v>93</v>
      </c>
      <c r="C25" s="63" t="s">
        <v>23</v>
      </c>
      <c r="D25" s="63">
        <f t="shared" si="1"/>
        <v>2</v>
      </c>
      <c r="E25" s="66"/>
      <c r="F25" s="6"/>
    </row>
    <row r="26" spans="1:6" ht="120" customHeight="1" x14ac:dyDescent="0.35">
      <c r="A26" s="81">
        <v>11</v>
      </c>
      <c r="B26" s="82" t="s">
        <v>94</v>
      </c>
      <c r="C26" s="81" t="s">
        <v>23</v>
      </c>
      <c r="D26" s="83">
        <f t="shared" si="1"/>
        <v>2</v>
      </c>
      <c r="E26" s="84"/>
      <c r="F26" s="6"/>
    </row>
    <row r="27" spans="1:6" ht="72" customHeight="1" thickBot="1" x14ac:dyDescent="0.4">
      <c r="A27" s="81">
        <v>12</v>
      </c>
      <c r="B27" s="85" t="s">
        <v>95</v>
      </c>
      <c r="C27" s="81" t="s">
        <v>23</v>
      </c>
      <c r="D27" s="83">
        <f>IF(C27="Fully met", 2, IF(C27="Partially met",1, 0))</f>
        <v>2</v>
      </c>
      <c r="E27" s="84"/>
      <c r="F27" s="6"/>
    </row>
    <row r="28" spans="1:6" ht="71.150000000000006" customHeight="1" thickBot="1" x14ac:dyDescent="0.4">
      <c r="A28" s="81">
        <v>13</v>
      </c>
      <c r="B28" s="86" t="s">
        <v>96</v>
      </c>
      <c r="C28" s="81" t="s">
        <v>23</v>
      </c>
      <c r="D28" s="81">
        <f>IF(C28="Fully met", 2, IF(C28="Partially met",1, 0))</f>
        <v>2</v>
      </c>
      <c r="E28" s="84"/>
      <c r="F28" s="6"/>
    </row>
    <row r="29" spans="1:6" ht="39.5" thickTop="1" x14ac:dyDescent="0.35">
      <c r="A29" s="70"/>
      <c r="B29" s="87" t="s">
        <v>97</v>
      </c>
      <c r="C29" s="72" t="s">
        <v>98</v>
      </c>
      <c r="D29" s="88">
        <f>SUM(D16:D28)</f>
        <v>26</v>
      </c>
      <c r="E29" s="71" t="s">
        <v>285</v>
      </c>
      <c r="F29" s="6"/>
    </row>
    <row r="30" spans="1:6" ht="20.149999999999999" customHeight="1" thickBot="1" x14ac:dyDescent="0.4">
      <c r="A30" s="74"/>
      <c r="B30" s="75"/>
      <c r="C30" s="89"/>
      <c r="D30" s="90" t="s">
        <v>99</v>
      </c>
      <c r="E30" s="77"/>
      <c r="F30" s="6"/>
    </row>
    <row r="31" spans="1:6" ht="15" thickTop="1" x14ac:dyDescent="0.35">
      <c r="A31" s="58"/>
      <c r="B31" s="19"/>
      <c r="C31" s="59"/>
      <c r="D31" s="19"/>
      <c r="E31" s="19"/>
      <c r="F31" s="6"/>
    </row>
    <row r="32" spans="1:6" ht="15" thickBot="1" x14ac:dyDescent="0.4">
      <c r="A32" s="58"/>
      <c r="B32" s="19"/>
      <c r="C32" s="59"/>
      <c r="D32" s="19"/>
      <c r="E32" s="19"/>
      <c r="F32" s="6"/>
    </row>
    <row r="33" spans="1:6" ht="99.65" customHeight="1" thickBot="1" x14ac:dyDescent="0.4">
      <c r="A33" s="78"/>
      <c r="B33" s="61" t="s">
        <v>100</v>
      </c>
      <c r="C33" s="62" t="s">
        <v>12</v>
      </c>
      <c r="D33" s="62" t="s">
        <v>13</v>
      </c>
      <c r="E33" s="62" t="s">
        <v>14</v>
      </c>
      <c r="F33" s="6"/>
    </row>
    <row r="34" spans="1:6" ht="50.15" customHeight="1" thickBot="1" x14ac:dyDescent="0.4">
      <c r="A34" s="63">
        <v>1</v>
      </c>
      <c r="B34" s="67" t="s">
        <v>101</v>
      </c>
      <c r="C34" s="63" t="s">
        <v>23</v>
      </c>
      <c r="D34" s="57">
        <f>IF(C34="Fully met", 2, IF(C34="Partially met",1, 0))</f>
        <v>2</v>
      </c>
      <c r="E34" s="66"/>
      <c r="F34" s="6"/>
    </row>
    <row r="35" spans="1:6" ht="50.15" customHeight="1" thickBot="1" x14ac:dyDescent="0.4">
      <c r="A35" s="63">
        <v>2</v>
      </c>
      <c r="B35" s="67" t="s">
        <v>102</v>
      </c>
      <c r="C35" s="63" t="s">
        <v>23</v>
      </c>
      <c r="D35" s="65">
        <f t="shared" ref="D35:D38" si="2">IF(C35="Fully met", 2, IF(C35="Partially met",1, 0))</f>
        <v>2</v>
      </c>
      <c r="E35" s="66"/>
      <c r="F35" s="6"/>
    </row>
    <row r="36" spans="1:6" ht="50.15" customHeight="1" thickBot="1" x14ac:dyDescent="0.4">
      <c r="A36" s="63">
        <v>3</v>
      </c>
      <c r="B36" s="67" t="s">
        <v>103</v>
      </c>
      <c r="C36" s="63" t="s">
        <v>23</v>
      </c>
      <c r="D36" s="65">
        <f t="shared" si="2"/>
        <v>2</v>
      </c>
      <c r="E36" s="66"/>
      <c r="F36" s="6"/>
    </row>
    <row r="37" spans="1:6" ht="50.15" customHeight="1" thickBot="1" x14ac:dyDescent="0.4">
      <c r="A37" s="63">
        <v>4</v>
      </c>
      <c r="B37" s="67" t="s">
        <v>104</v>
      </c>
      <c r="C37" s="63" t="s">
        <v>23</v>
      </c>
      <c r="D37" s="65">
        <f t="shared" si="2"/>
        <v>2</v>
      </c>
      <c r="E37" s="66"/>
      <c r="F37" s="6"/>
    </row>
    <row r="38" spans="1:6" ht="50.15" customHeight="1" thickBot="1" x14ac:dyDescent="0.4">
      <c r="A38" s="63">
        <v>5</v>
      </c>
      <c r="B38" s="67" t="s">
        <v>105</v>
      </c>
      <c r="C38" s="63" t="s">
        <v>23</v>
      </c>
      <c r="D38" s="65">
        <f t="shared" si="2"/>
        <v>2</v>
      </c>
      <c r="E38" s="66"/>
      <c r="F38" s="6"/>
    </row>
    <row r="39" spans="1:6" ht="50.15" customHeight="1" thickBot="1" x14ac:dyDescent="0.4">
      <c r="A39" s="83">
        <v>6</v>
      </c>
      <c r="B39" s="91" t="s">
        <v>106</v>
      </c>
      <c r="C39" s="83" t="s">
        <v>23</v>
      </c>
      <c r="D39" s="92">
        <f>IF(C39="Fully met", 2, IF(C39="Partially met",1, 0))</f>
        <v>2</v>
      </c>
      <c r="E39" s="93"/>
      <c r="F39" s="6"/>
    </row>
    <row r="40" spans="1:6" ht="76.5" customHeight="1" thickBot="1" x14ac:dyDescent="0.4">
      <c r="A40" s="83">
        <v>7</v>
      </c>
      <c r="B40" s="91" t="s">
        <v>107</v>
      </c>
      <c r="C40" s="83" t="s">
        <v>23</v>
      </c>
      <c r="D40" s="92">
        <f>IF(C40="Fully met", 2, IF(C40="Partially met",1, 0))</f>
        <v>2</v>
      </c>
      <c r="E40" s="93"/>
      <c r="F40" s="6"/>
    </row>
    <row r="41" spans="1:6" s="11" customFormat="1" ht="67.5" customHeight="1" thickBot="1" x14ac:dyDescent="0.4">
      <c r="A41" s="81">
        <v>8</v>
      </c>
      <c r="B41" s="94" t="s">
        <v>108</v>
      </c>
      <c r="C41" s="81" t="s">
        <v>23</v>
      </c>
      <c r="D41" s="95">
        <f>IF(C41="Fully met", 2, IF(C41="Partially met",1, 0))</f>
        <v>2</v>
      </c>
      <c r="E41" s="84"/>
      <c r="F41" s="10"/>
    </row>
    <row r="42" spans="1:6" ht="14.5" customHeight="1" x14ac:dyDescent="0.35">
      <c r="A42" s="96" t="s">
        <v>109</v>
      </c>
      <c r="B42" s="97"/>
      <c r="C42" s="98"/>
      <c r="D42" s="97"/>
      <c r="E42" s="99"/>
      <c r="F42" s="6"/>
    </row>
    <row r="43" spans="1:6" ht="15" customHeight="1" thickBot="1" x14ac:dyDescent="0.4">
      <c r="A43" s="100" t="s">
        <v>110</v>
      </c>
      <c r="B43" s="101"/>
      <c r="C43" s="102"/>
      <c r="D43" s="101"/>
      <c r="E43" s="103"/>
      <c r="F43" s="6"/>
    </row>
    <row r="44" spans="1:6" ht="50.15" customHeight="1" thickBot="1" x14ac:dyDescent="0.4">
      <c r="A44" s="63">
        <v>9</v>
      </c>
      <c r="B44" s="67" t="s">
        <v>111</v>
      </c>
      <c r="C44" s="63"/>
      <c r="D44" s="63">
        <f>IF(C44="Fully met", 2, IF(C44="Partially met",1, 0))</f>
        <v>0</v>
      </c>
      <c r="E44" s="66"/>
      <c r="F44" s="6"/>
    </row>
    <row r="45" spans="1:6" ht="39.5" thickTop="1" x14ac:dyDescent="0.35">
      <c r="A45" s="104"/>
      <c r="B45" s="87" t="s">
        <v>112</v>
      </c>
      <c r="C45" s="72" t="s">
        <v>113</v>
      </c>
      <c r="D45" s="88">
        <f>SUM(D34:D41,D44)</f>
        <v>16</v>
      </c>
      <c r="E45" s="71" t="s">
        <v>284</v>
      </c>
      <c r="F45" s="6"/>
    </row>
    <row r="46" spans="1:6" ht="20.149999999999999" customHeight="1" thickBot="1" x14ac:dyDescent="0.4">
      <c r="A46" s="74"/>
      <c r="B46" s="75"/>
      <c r="C46" s="89"/>
      <c r="D46" s="90" t="s">
        <v>114</v>
      </c>
      <c r="E46" s="77"/>
      <c r="F46" s="6"/>
    </row>
    <row r="47" spans="1:6" ht="15" thickTop="1" x14ac:dyDescent="0.35">
      <c r="A47" s="58"/>
      <c r="B47" s="19"/>
      <c r="C47" s="59"/>
      <c r="D47" s="19"/>
      <c r="E47" s="19"/>
      <c r="F47" s="6"/>
    </row>
    <row r="48" spans="1:6" ht="15" thickBot="1" x14ac:dyDescent="0.4">
      <c r="A48" s="58"/>
      <c r="B48" s="19"/>
      <c r="C48" s="59"/>
      <c r="D48" s="19"/>
      <c r="E48" s="19"/>
      <c r="F48" s="6"/>
    </row>
    <row r="49" spans="1:6" ht="102.65" customHeight="1" thickBot="1" x14ac:dyDescent="0.4">
      <c r="A49" s="78"/>
      <c r="B49" s="61" t="s">
        <v>115</v>
      </c>
      <c r="C49" s="62" t="s">
        <v>12</v>
      </c>
      <c r="D49" s="62" t="s">
        <v>13</v>
      </c>
      <c r="E49" s="62" t="s">
        <v>14</v>
      </c>
      <c r="F49" s="6"/>
    </row>
    <row r="50" spans="1:6" ht="50.15" customHeight="1" thickBot="1" x14ac:dyDescent="0.4">
      <c r="A50" s="63">
        <v>1</v>
      </c>
      <c r="B50" s="68" t="s">
        <v>116</v>
      </c>
      <c r="C50" s="105" t="s">
        <v>23</v>
      </c>
      <c r="D50" s="105">
        <f>IF(C50="Fully met", 2, IF(C50="Partially met",1, 0))</f>
        <v>2</v>
      </c>
      <c r="E50" s="106"/>
      <c r="F50" s="6"/>
    </row>
    <row r="51" spans="1:6" ht="50.15" customHeight="1" thickBot="1" x14ac:dyDescent="0.4">
      <c r="A51" s="63">
        <v>2</v>
      </c>
      <c r="B51" s="67" t="s">
        <v>117</v>
      </c>
      <c r="C51" s="63" t="s">
        <v>23</v>
      </c>
      <c r="D51" s="105">
        <f t="shared" ref="D51:D53" si="3">IF(C51="Fully met", 2, IF(C51="Partially met",1, 0))</f>
        <v>2</v>
      </c>
      <c r="E51" s="66"/>
      <c r="F51" s="6"/>
    </row>
    <row r="52" spans="1:6" ht="50.15" customHeight="1" thickBot="1" x14ac:dyDescent="0.4">
      <c r="A52" s="63">
        <v>3</v>
      </c>
      <c r="B52" s="67" t="s">
        <v>118</v>
      </c>
      <c r="C52" s="63" t="s">
        <v>23</v>
      </c>
      <c r="D52" s="105">
        <f t="shared" si="3"/>
        <v>2</v>
      </c>
      <c r="E52" s="66"/>
      <c r="F52" s="6"/>
    </row>
    <row r="53" spans="1:6" ht="50.15" customHeight="1" thickBot="1" x14ac:dyDescent="0.4">
      <c r="A53" s="63">
        <v>4</v>
      </c>
      <c r="B53" s="67" t="s">
        <v>119</v>
      </c>
      <c r="C53" s="63" t="s">
        <v>23</v>
      </c>
      <c r="D53" s="105">
        <f t="shared" si="3"/>
        <v>2</v>
      </c>
      <c r="E53" s="66"/>
      <c r="F53" s="6"/>
    </row>
    <row r="54" spans="1:6" ht="50.15" customHeight="1" thickBot="1" x14ac:dyDescent="0.4">
      <c r="A54" s="63">
        <v>5</v>
      </c>
      <c r="B54" s="67" t="s">
        <v>120</v>
      </c>
      <c r="C54" s="63" t="s">
        <v>23</v>
      </c>
      <c r="D54" s="105">
        <f>IF(C54="Fully met", 2, IF(C54="Partially met",1, 0))</f>
        <v>2</v>
      </c>
      <c r="E54" s="66"/>
      <c r="F54" s="6"/>
    </row>
    <row r="55" spans="1:6" ht="100" customHeight="1" thickBot="1" x14ac:dyDescent="0.4">
      <c r="A55" s="81">
        <v>6</v>
      </c>
      <c r="B55" s="107" t="s">
        <v>121</v>
      </c>
      <c r="C55" s="81" t="s">
        <v>122</v>
      </c>
      <c r="D55" s="81">
        <f>IF(C55="Fully met", 2, IF(C55="Partially met",1, 0))</f>
        <v>1</v>
      </c>
      <c r="E55" s="107" t="s">
        <v>123</v>
      </c>
      <c r="F55" s="6"/>
    </row>
    <row r="56" spans="1:6" ht="14.5" customHeight="1" x14ac:dyDescent="0.35">
      <c r="A56" s="108" t="s">
        <v>124</v>
      </c>
      <c r="B56" s="109"/>
      <c r="C56" s="110"/>
      <c r="D56" s="111"/>
      <c r="E56" s="112"/>
      <c r="F56" s="6"/>
    </row>
    <row r="57" spans="1:6" ht="15" customHeight="1" thickBot="1" x14ac:dyDescent="0.4">
      <c r="A57" s="113" t="s">
        <v>110</v>
      </c>
      <c r="B57" s="114"/>
      <c r="C57" s="115"/>
      <c r="D57" s="114"/>
      <c r="E57" s="116"/>
      <c r="F57" s="6"/>
    </row>
    <row r="58" spans="1:6" ht="50.15" customHeight="1" thickBot="1" x14ac:dyDescent="0.4">
      <c r="A58" s="63">
        <v>7</v>
      </c>
      <c r="B58" s="67" t="s">
        <v>125</v>
      </c>
      <c r="C58" s="63" t="s">
        <v>126</v>
      </c>
      <c r="D58" s="63">
        <f>IF(C58="Fully met", 2, IF(C58="Partially met",1, 0))</f>
        <v>0</v>
      </c>
      <c r="E58" s="66" t="s">
        <v>127</v>
      </c>
      <c r="F58" s="6"/>
    </row>
    <row r="59" spans="1:6" ht="50.15" customHeight="1" thickBot="1" x14ac:dyDescent="0.4">
      <c r="A59" s="63">
        <v>8</v>
      </c>
      <c r="B59" s="67" t="s">
        <v>128</v>
      </c>
      <c r="C59" s="63" t="s">
        <v>23</v>
      </c>
      <c r="D59" s="63">
        <f t="shared" ref="D59:D61" si="4">IF(C59="Fully met", 2, IF(C59="Partially met",1, 0))</f>
        <v>2</v>
      </c>
      <c r="E59" s="66"/>
      <c r="F59" s="6"/>
    </row>
    <row r="60" spans="1:6" ht="68.150000000000006" customHeight="1" thickBot="1" x14ac:dyDescent="0.4">
      <c r="A60" s="63">
        <v>9</v>
      </c>
      <c r="B60" s="67" t="s">
        <v>129</v>
      </c>
      <c r="C60" s="63" t="s">
        <v>126</v>
      </c>
      <c r="D60" s="63">
        <f>IF(C60="Fully met", 2, IF(C60="Partially met",1, 0))</f>
        <v>0</v>
      </c>
      <c r="E60" s="66" t="s">
        <v>130</v>
      </c>
      <c r="F60" s="6"/>
    </row>
    <row r="61" spans="1:6" ht="40" customHeight="1" thickBot="1" x14ac:dyDescent="0.4">
      <c r="A61" s="63">
        <v>10</v>
      </c>
      <c r="B61" s="80" t="s">
        <v>131</v>
      </c>
      <c r="C61" s="63" t="s">
        <v>126</v>
      </c>
      <c r="D61" s="63">
        <f t="shared" si="4"/>
        <v>0</v>
      </c>
      <c r="E61" s="117" t="s">
        <v>132</v>
      </c>
      <c r="F61" s="6"/>
    </row>
    <row r="62" spans="1:6" ht="39.5" thickTop="1" x14ac:dyDescent="0.35">
      <c r="A62" s="70"/>
      <c r="B62" s="87" t="s">
        <v>133</v>
      </c>
      <c r="C62" s="72" t="s">
        <v>134</v>
      </c>
      <c r="D62" s="88">
        <f>SUM(D50:D55,D58:D61)</f>
        <v>13</v>
      </c>
      <c r="E62" s="71" t="s">
        <v>286</v>
      </c>
      <c r="F62" s="6"/>
    </row>
    <row r="63" spans="1:6" ht="20.149999999999999" customHeight="1" thickBot="1" x14ac:dyDescent="0.4">
      <c r="A63" s="74"/>
      <c r="B63" s="75"/>
      <c r="C63" s="89"/>
      <c r="D63" s="118" t="s">
        <v>135</v>
      </c>
      <c r="E63" s="77"/>
      <c r="F63" s="6"/>
    </row>
    <row r="64" spans="1:6" ht="15.5" thickTop="1" thickBot="1" x14ac:dyDescent="0.4">
      <c r="A64" s="59"/>
      <c r="B64" s="19"/>
      <c r="C64" s="57"/>
      <c r="D64" s="57"/>
      <c r="E64" s="57"/>
      <c r="F64" s="6"/>
    </row>
    <row r="65" spans="1:5" ht="110.15" customHeight="1" thickBot="1" x14ac:dyDescent="0.4">
      <c r="A65" s="78"/>
      <c r="B65" s="61" t="s">
        <v>136</v>
      </c>
      <c r="C65" s="62" t="s">
        <v>12</v>
      </c>
      <c r="D65" s="62" t="s">
        <v>13</v>
      </c>
      <c r="E65" s="62" t="s">
        <v>14</v>
      </c>
    </row>
    <row r="66" spans="1:5" ht="50.15" customHeight="1" thickBot="1" x14ac:dyDescent="0.4">
      <c r="A66" s="63">
        <v>1</v>
      </c>
      <c r="B66" s="67" t="s">
        <v>137</v>
      </c>
      <c r="C66" s="63"/>
      <c r="D66" s="63">
        <f>IF(C66="Fully met", 2, IF(C66="Partially met",1, 0))</f>
        <v>0</v>
      </c>
      <c r="E66" s="66" t="s">
        <v>138</v>
      </c>
    </row>
    <row r="67" spans="1:5" ht="69" customHeight="1" thickBot="1" x14ac:dyDescent="0.4">
      <c r="A67" s="63">
        <v>2</v>
      </c>
      <c r="B67" s="67" t="s">
        <v>139</v>
      </c>
      <c r="C67" s="63"/>
      <c r="D67" s="63">
        <f t="shared" ref="D67:D72" si="5">IF(C67="Fully met", 2, IF(C67="Partially met",1, 0))</f>
        <v>0</v>
      </c>
      <c r="E67" s="66" t="s">
        <v>138</v>
      </c>
    </row>
    <row r="68" spans="1:5" ht="73.5" customHeight="1" thickBot="1" x14ac:dyDescent="0.4">
      <c r="A68" s="63">
        <v>3</v>
      </c>
      <c r="B68" s="119" t="s">
        <v>140</v>
      </c>
      <c r="C68" s="63"/>
      <c r="D68" s="63">
        <f t="shared" si="5"/>
        <v>0</v>
      </c>
      <c r="E68" s="66" t="s">
        <v>138</v>
      </c>
    </row>
    <row r="69" spans="1:5" ht="50.15" customHeight="1" thickBot="1" x14ac:dyDescent="0.4">
      <c r="A69" s="63">
        <v>4</v>
      </c>
      <c r="B69" s="67" t="s">
        <v>141</v>
      </c>
      <c r="C69" s="63"/>
      <c r="D69" s="63">
        <f t="shared" si="5"/>
        <v>0</v>
      </c>
      <c r="E69" s="66" t="s">
        <v>130</v>
      </c>
    </row>
    <row r="70" spans="1:5" ht="50.15" customHeight="1" thickBot="1" x14ac:dyDescent="0.4">
      <c r="A70" s="63">
        <v>5</v>
      </c>
      <c r="B70" s="67" t="s">
        <v>142</v>
      </c>
      <c r="C70" s="63"/>
      <c r="D70" s="63">
        <f t="shared" si="5"/>
        <v>0</v>
      </c>
      <c r="E70" s="66" t="s">
        <v>138</v>
      </c>
    </row>
    <row r="71" spans="1:5" ht="50.15" customHeight="1" thickBot="1" x14ac:dyDescent="0.4">
      <c r="A71" s="63">
        <v>6</v>
      </c>
      <c r="B71" s="67" t="s">
        <v>143</v>
      </c>
      <c r="C71" s="63"/>
      <c r="D71" s="63">
        <f t="shared" si="5"/>
        <v>0</v>
      </c>
      <c r="E71" s="66" t="s">
        <v>138</v>
      </c>
    </row>
    <row r="72" spans="1:5" ht="50.15" customHeight="1" thickBot="1" x14ac:dyDescent="0.4">
      <c r="A72" s="63">
        <v>7</v>
      </c>
      <c r="B72" s="67" t="s">
        <v>144</v>
      </c>
      <c r="C72" s="63"/>
      <c r="D72" s="63">
        <f t="shared" si="5"/>
        <v>0</v>
      </c>
      <c r="E72" s="66" t="s">
        <v>138</v>
      </c>
    </row>
    <row r="73" spans="1:5" ht="50.15" customHeight="1" thickBot="1" x14ac:dyDescent="0.4">
      <c r="A73" s="63">
        <v>8</v>
      </c>
      <c r="B73" s="67" t="s">
        <v>145</v>
      </c>
      <c r="C73" s="63"/>
      <c r="D73" s="63">
        <f>IF(C73="Fully met", 2, IF(C73="Partially met",1, 0))</f>
        <v>0</v>
      </c>
      <c r="E73" s="66" t="s">
        <v>138</v>
      </c>
    </row>
    <row r="74" spans="1:5" ht="50.15" customHeight="1" thickBot="1" x14ac:dyDescent="0.4">
      <c r="A74" s="81">
        <v>9</v>
      </c>
      <c r="B74" s="94" t="s">
        <v>146</v>
      </c>
      <c r="C74" s="81"/>
      <c r="D74" s="81">
        <f>IF(C74="Fully met", 2, IF(C74="Partially met",1, 0))</f>
        <v>0</v>
      </c>
      <c r="E74" s="84" t="s">
        <v>138</v>
      </c>
    </row>
    <row r="75" spans="1:5" ht="39.5" thickTop="1" x14ac:dyDescent="0.35">
      <c r="A75" s="70"/>
      <c r="B75" s="87" t="s">
        <v>147</v>
      </c>
      <c r="C75" s="72" t="s">
        <v>148</v>
      </c>
      <c r="D75" s="88">
        <f>SUM(D66:D74)</f>
        <v>0</v>
      </c>
      <c r="E75" s="71" t="s">
        <v>287</v>
      </c>
    </row>
    <row r="76" spans="1:5" ht="20.149999999999999" customHeight="1" thickBot="1" x14ac:dyDescent="0.4">
      <c r="A76" s="74"/>
      <c r="B76" s="75"/>
      <c r="C76" s="89"/>
      <c r="D76" s="90" t="s">
        <v>114</v>
      </c>
      <c r="E76" s="77"/>
    </row>
    <row r="77" spans="1:5" ht="15" thickTop="1" x14ac:dyDescent="0.35">
      <c r="A77" s="58"/>
      <c r="B77" s="19"/>
      <c r="C77" s="59"/>
      <c r="D77" s="19"/>
      <c r="E77" s="19"/>
    </row>
    <row r="78" spans="1:5" ht="12.65" customHeight="1" thickBot="1" x14ac:dyDescent="0.4">
      <c r="A78" s="58"/>
      <c r="B78" s="19"/>
      <c r="C78" s="59"/>
      <c r="D78" s="19"/>
      <c r="E78" s="19"/>
    </row>
    <row r="79" spans="1:5" ht="98.5" customHeight="1" thickBot="1" x14ac:dyDescent="0.4">
      <c r="A79" s="78"/>
      <c r="B79" s="120" t="s">
        <v>149</v>
      </c>
      <c r="C79" s="62" t="s">
        <v>12</v>
      </c>
      <c r="D79" s="62" t="s">
        <v>13</v>
      </c>
      <c r="E79" s="62" t="s">
        <v>14</v>
      </c>
    </row>
    <row r="80" spans="1:5" ht="50.15" customHeight="1" thickBot="1" x14ac:dyDescent="0.4">
      <c r="A80" s="121">
        <v>1</v>
      </c>
      <c r="B80" s="122" t="s">
        <v>150</v>
      </c>
      <c r="C80" s="63" t="s">
        <v>23</v>
      </c>
      <c r="D80" s="63">
        <f>IF(C80="Fully met", 2, IF(C80="Partially met",1, 0))</f>
        <v>2</v>
      </c>
      <c r="E80" s="66"/>
    </row>
    <row r="81" spans="1:5" ht="50.15" customHeight="1" thickBot="1" x14ac:dyDescent="0.4">
      <c r="A81" s="121">
        <v>2</v>
      </c>
      <c r="B81" s="122" t="s">
        <v>151</v>
      </c>
      <c r="C81" s="63" t="s">
        <v>23</v>
      </c>
      <c r="D81" s="63">
        <f t="shared" ref="D81:D83" si="6">IF(C81="Fully met", 2, IF(C81="Partially met",1, 0))</f>
        <v>2</v>
      </c>
      <c r="E81" s="66"/>
    </row>
    <row r="82" spans="1:5" ht="50.15" customHeight="1" thickBot="1" x14ac:dyDescent="0.4">
      <c r="A82" s="121">
        <v>3</v>
      </c>
      <c r="B82" s="122" t="s">
        <v>152</v>
      </c>
      <c r="C82" s="63" t="s">
        <v>23</v>
      </c>
      <c r="D82" s="63">
        <f t="shared" si="6"/>
        <v>2</v>
      </c>
      <c r="E82" s="66"/>
    </row>
    <row r="83" spans="1:5" ht="50.15" customHeight="1" thickBot="1" x14ac:dyDescent="0.4">
      <c r="A83" s="121">
        <v>4</v>
      </c>
      <c r="B83" s="122" t="s">
        <v>153</v>
      </c>
      <c r="C83" s="63" t="s">
        <v>23</v>
      </c>
      <c r="D83" s="63">
        <f t="shared" si="6"/>
        <v>2</v>
      </c>
      <c r="E83" s="66"/>
    </row>
    <row r="84" spans="1:5" ht="50.15" customHeight="1" thickBot="1" x14ac:dyDescent="0.4">
      <c r="A84" s="121">
        <v>5</v>
      </c>
      <c r="B84" s="122" t="s">
        <v>154</v>
      </c>
      <c r="C84" s="63" t="s">
        <v>23</v>
      </c>
      <c r="D84" s="63">
        <f>IF(C84="Fully met", 2, IF(C84="Partially met",1, 0))</f>
        <v>2</v>
      </c>
      <c r="E84" s="66"/>
    </row>
    <row r="85" spans="1:5" ht="53.15" customHeight="1" thickBot="1" x14ac:dyDescent="0.4">
      <c r="A85" s="81">
        <v>6</v>
      </c>
      <c r="B85" s="94" t="s">
        <v>155</v>
      </c>
      <c r="C85" s="81" t="s">
        <v>23</v>
      </c>
      <c r="D85" s="81">
        <f>IF(C85="Fully met", 2, IF(C85="Partially met",1, 0))</f>
        <v>2</v>
      </c>
      <c r="E85" s="84"/>
    </row>
    <row r="86" spans="1:5" ht="62.15" customHeight="1" thickBot="1" x14ac:dyDescent="0.4">
      <c r="A86" s="81">
        <v>7</v>
      </c>
      <c r="B86" s="94" t="s">
        <v>156</v>
      </c>
      <c r="C86" s="81" t="s">
        <v>23</v>
      </c>
      <c r="D86" s="81">
        <f>IF(C86="Fully met", 2, IF(C86="Partially met",1, 0))</f>
        <v>2</v>
      </c>
      <c r="E86" s="84"/>
    </row>
    <row r="87" spans="1:5" ht="14.5" customHeight="1" x14ac:dyDescent="0.35">
      <c r="A87" s="123" t="s">
        <v>157</v>
      </c>
      <c r="B87" s="109"/>
      <c r="C87" s="110"/>
      <c r="D87" s="109"/>
      <c r="E87" s="124"/>
    </row>
    <row r="88" spans="1:5" ht="15" customHeight="1" thickBot="1" x14ac:dyDescent="0.4">
      <c r="A88" s="113" t="s">
        <v>110</v>
      </c>
      <c r="B88" s="114"/>
      <c r="C88" s="115"/>
      <c r="D88" s="114"/>
      <c r="E88" s="116"/>
    </row>
    <row r="89" spans="1:5" ht="50.15" customHeight="1" thickBot="1" x14ac:dyDescent="0.4">
      <c r="A89" s="63">
        <v>8</v>
      </c>
      <c r="B89" s="125" t="s">
        <v>158</v>
      </c>
      <c r="C89" s="63"/>
      <c r="D89" s="57">
        <f>IF(C89="Fully met", 2, IF(C89="Partially met",1, 0))</f>
        <v>0</v>
      </c>
      <c r="E89" s="66" t="s">
        <v>159</v>
      </c>
    </row>
    <row r="90" spans="1:5" ht="14.5" customHeight="1" x14ac:dyDescent="0.35">
      <c r="A90" s="108" t="s">
        <v>160</v>
      </c>
      <c r="B90" s="111"/>
      <c r="C90" s="110"/>
      <c r="D90" s="111"/>
      <c r="E90" s="126"/>
    </row>
    <row r="91" spans="1:5" ht="15" customHeight="1" thickBot="1" x14ac:dyDescent="0.4">
      <c r="A91" s="127" t="s">
        <v>110</v>
      </c>
      <c r="B91" s="128"/>
      <c r="C91" s="115"/>
      <c r="D91" s="128"/>
      <c r="E91" s="129"/>
    </row>
    <row r="92" spans="1:5" ht="80.150000000000006" customHeight="1" thickBot="1" x14ac:dyDescent="0.4">
      <c r="A92" s="63">
        <v>9</v>
      </c>
      <c r="B92" s="125" t="s">
        <v>161</v>
      </c>
      <c r="C92" s="63" t="s">
        <v>122</v>
      </c>
      <c r="D92" s="63">
        <f>IF(C92="Fully met", 2, IF(C92="Partially met",1, 0))</f>
        <v>1</v>
      </c>
      <c r="E92" s="66" t="s">
        <v>162</v>
      </c>
    </row>
    <row r="93" spans="1:5" ht="39.5" thickTop="1" x14ac:dyDescent="0.35">
      <c r="A93" s="70"/>
      <c r="B93" s="130" t="s">
        <v>163</v>
      </c>
      <c r="C93" s="72" t="s">
        <v>164</v>
      </c>
      <c r="D93" s="88">
        <f>SUM(D80:D86,D89,D92)</f>
        <v>15</v>
      </c>
      <c r="E93" s="71" t="s">
        <v>284</v>
      </c>
    </row>
    <row r="94" spans="1:5" ht="20.149999999999999" customHeight="1" thickBot="1" x14ac:dyDescent="0.4">
      <c r="A94" s="74"/>
      <c r="B94" s="131"/>
      <c r="C94" s="132"/>
      <c r="D94" s="90" t="s">
        <v>114</v>
      </c>
      <c r="E94" s="77"/>
    </row>
    <row r="95" spans="1:5" ht="15" thickTop="1" x14ac:dyDescent="0.35">
      <c r="A95" s="58"/>
      <c r="B95" s="19"/>
      <c r="C95" s="59"/>
      <c r="D95" s="19"/>
      <c r="E95" s="19"/>
    </row>
    <row r="96" spans="1:5" ht="15" thickBot="1" x14ac:dyDescent="0.4">
      <c r="A96" s="58"/>
      <c r="B96" s="19"/>
      <c r="C96" s="59"/>
      <c r="D96" s="19"/>
      <c r="E96" s="19"/>
    </row>
    <row r="97" spans="1:5" ht="111" customHeight="1" thickBot="1" x14ac:dyDescent="0.4">
      <c r="A97" s="78"/>
      <c r="B97" s="61" t="s">
        <v>165</v>
      </c>
      <c r="C97" s="62" t="s">
        <v>12</v>
      </c>
      <c r="D97" s="62" t="s">
        <v>13</v>
      </c>
      <c r="E97" s="62" t="s">
        <v>14</v>
      </c>
    </row>
    <row r="98" spans="1:5" ht="50.15" customHeight="1" thickBot="1" x14ac:dyDescent="0.4">
      <c r="A98" s="63">
        <v>1</v>
      </c>
      <c r="B98" s="68" t="s">
        <v>166</v>
      </c>
      <c r="C98" s="105"/>
      <c r="D98" s="105">
        <f>IF(C98="Fully met", 2, IF(C98="Partially met",1, 0))</f>
        <v>0</v>
      </c>
      <c r="E98" s="106" t="s">
        <v>138</v>
      </c>
    </row>
    <row r="99" spans="1:5" ht="50.15" customHeight="1" thickBot="1" x14ac:dyDescent="0.4">
      <c r="A99" s="63">
        <v>2</v>
      </c>
      <c r="B99" s="68" t="s">
        <v>167</v>
      </c>
      <c r="C99" s="105"/>
      <c r="D99" s="105">
        <f t="shared" ref="D99:D102" si="7">IF(C99="Fully met", 2, IF(C99="Partially met",1, 0))</f>
        <v>0</v>
      </c>
      <c r="E99" s="106" t="s">
        <v>138</v>
      </c>
    </row>
    <row r="100" spans="1:5" ht="50.15" customHeight="1" thickBot="1" x14ac:dyDescent="0.4">
      <c r="A100" s="63">
        <v>3</v>
      </c>
      <c r="B100" s="68" t="s">
        <v>168</v>
      </c>
      <c r="C100" s="105"/>
      <c r="D100" s="105">
        <f t="shared" si="7"/>
        <v>0</v>
      </c>
      <c r="E100" s="106" t="s">
        <v>138</v>
      </c>
    </row>
    <row r="101" spans="1:5" ht="50.15" customHeight="1" thickBot="1" x14ac:dyDescent="0.4">
      <c r="A101" s="63">
        <v>4</v>
      </c>
      <c r="B101" s="68" t="s">
        <v>169</v>
      </c>
      <c r="C101" s="105"/>
      <c r="D101" s="105">
        <f t="shared" si="7"/>
        <v>0</v>
      </c>
      <c r="E101" s="106" t="s">
        <v>138</v>
      </c>
    </row>
    <row r="102" spans="1:5" ht="50.15" customHeight="1" thickBot="1" x14ac:dyDescent="0.4">
      <c r="A102" s="63">
        <v>5</v>
      </c>
      <c r="B102" s="68" t="s">
        <v>170</v>
      </c>
      <c r="C102" s="105"/>
      <c r="D102" s="105">
        <f t="shared" si="7"/>
        <v>0</v>
      </c>
      <c r="E102" s="106" t="s">
        <v>138</v>
      </c>
    </row>
    <row r="103" spans="1:5" ht="80.150000000000006" customHeight="1" thickBot="1" x14ac:dyDescent="0.4">
      <c r="A103" s="63">
        <v>6</v>
      </c>
      <c r="B103" s="68" t="s">
        <v>171</v>
      </c>
      <c r="C103" s="105"/>
      <c r="D103" s="105">
        <f>IF(C103="Fully met", 2, IF(C103="Partially met",1, 0))</f>
        <v>0</v>
      </c>
      <c r="E103" s="106" t="s">
        <v>138</v>
      </c>
    </row>
    <row r="104" spans="1:5" ht="90" customHeight="1" x14ac:dyDescent="0.35">
      <c r="A104" s="83">
        <v>7</v>
      </c>
      <c r="B104" s="133" t="s">
        <v>172</v>
      </c>
      <c r="C104" s="83"/>
      <c r="D104" s="83">
        <f>IF(C104="Fully met", 2, IF(C104="Partially met",1, 0))</f>
        <v>0</v>
      </c>
      <c r="E104" s="93" t="s">
        <v>138</v>
      </c>
    </row>
    <row r="105" spans="1:5" ht="62.15" customHeight="1" thickBot="1" x14ac:dyDescent="0.4">
      <c r="A105" s="81">
        <v>8</v>
      </c>
      <c r="B105" s="94" t="s">
        <v>173</v>
      </c>
      <c r="C105" s="81"/>
      <c r="D105" s="81">
        <f>IF(C105="Fully met", 2, IF(C105="Partially met",1, 0))</f>
        <v>0</v>
      </c>
      <c r="E105" s="84" t="s">
        <v>138</v>
      </c>
    </row>
    <row r="106" spans="1:5" ht="39.5" thickTop="1" x14ac:dyDescent="0.35">
      <c r="A106" s="70"/>
      <c r="B106" s="87" t="s">
        <v>174</v>
      </c>
      <c r="C106" s="72" t="s">
        <v>175</v>
      </c>
      <c r="D106" s="88">
        <f>SUM(D98:D105)</f>
        <v>0</v>
      </c>
      <c r="E106" s="71" t="s">
        <v>287</v>
      </c>
    </row>
    <row r="107" spans="1:5" ht="20.149999999999999" customHeight="1" thickBot="1" x14ac:dyDescent="0.4">
      <c r="A107" s="74"/>
      <c r="B107" s="75"/>
      <c r="C107" s="89"/>
      <c r="D107" s="90" t="s">
        <v>82</v>
      </c>
      <c r="E107" s="77"/>
    </row>
    <row r="108" spans="1:5" ht="15" thickTop="1" x14ac:dyDescent="0.35">
      <c r="A108" s="58"/>
      <c r="B108" s="19"/>
      <c r="C108" s="59"/>
      <c r="D108" s="19"/>
      <c r="E108" s="19"/>
    </row>
    <row r="109" spans="1:5" ht="15" thickBot="1" x14ac:dyDescent="0.4">
      <c r="A109" s="58"/>
      <c r="B109" s="19"/>
      <c r="C109" s="59"/>
      <c r="D109" s="19"/>
      <c r="E109" s="19"/>
    </row>
    <row r="110" spans="1:5" ht="102" customHeight="1" thickBot="1" x14ac:dyDescent="0.4">
      <c r="A110" s="78"/>
      <c r="B110" s="61" t="s">
        <v>176</v>
      </c>
      <c r="C110" s="62" t="s">
        <v>12</v>
      </c>
      <c r="D110" s="62" t="s">
        <v>13</v>
      </c>
      <c r="E110" s="62" t="s">
        <v>14</v>
      </c>
    </row>
    <row r="111" spans="1:5" ht="15" customHeight="1" thickBot="1" x14ac:dyDescent="0.4">
      <c r="A111" s="134" t="s">
        <v>177</v>
      </c>
      <c r="B111" s="135"/>
      <c r="C111" s="136"/>
      <c r="D111" s="135"/>
      <c r="E111" s="137"/>
    </row>
    <row r="112" spans="1:5" ht="50.15" customHeight="1" thickBot="1" x14ac:dyDescent="0.4">
      <c r="A112" s="63">
        <v>1</v>
      </c>
      <c r="B112" s="67" t="s">
        <v>178</v>
      </c>
      <c r="C112" s="63" t="s">
        <v>126</v>
      </c>
      <c r="D112" s="63">
        <f>IF(C112="Fully met", 2, IF(C112="Partially met",1, 0))</f>
        <v>0</v>
      </c>
      <c r="E112" s="66" t="s">
        <v>159</v>
      </c>
    </row>
    <row r="113" spans="1:5" ht="50.15" customHeight="1" thickBot="1" x14ac:dyDescent="0.4">
      <c r="A113" s="63">
        <v>2</v>
      </c>
      <c r="B113" s="67" t="s">
        <v>179</v>
      </c>
      <c r="C113" s="63" t="s">
        <v>122</v>
      </c>
      <c r="D113" s="63">
        <f>IF(C113="Fully met", 2, IF(C113="Partially met",1, 0))</f>
        <v>1</v>
      </c>
      <c r="E113" s="66" t="s">
        <v>180</v>
      </c>
    </row>
    <row r="114" spans="1:5" ht="74.150000000000006" customHeight="1" thickBot="1" x14ac:dyDescent="0.4">
      <c r="A114" s="138">
        <v>3</v>
      </c>
      <c r="B114" s="94" t="s">
        <v>181</v>
      </c>
      <c r="C114" s="81" t="s">
        <v>23</v>
      </c>
      <c r="D114" s="83">
        <f>IF(C114="Fully met", 2, IF(C114="Partially met",1, 0))</f>
        <v>2</v>
      </c>
      <c r="E114" s="84" t="s">
        <v>182</v>
      </c>
    </row>
    <row r="115" spans="1:5" ht="15" customHeight="1" thickBot="1" x14ac:dyDescent="0.4">
      <c r="A115" s="139" t="s">
        <v>183</v>
      </c>
      <c r="B115" s="136"/>
      <c r="C115" s="136"/>
      <c r="D115" s="140"/>
      <c r="E115" s="141"/>
    </row>
    <row r="116" spans="1:5" ht="50.15" customHeight="1" thickBot="1" x14ac:dyDescent="0.4">
      <c r="A116" s="63">
        <v>3</v>
      </c>
      <c r="B116" s="67" t="s">
        <v>184</v>
      </c>
      <c r="C116" s="63"/>
      <c r="D116" s="63">
        <f>IF(C116="Fully met", 2, IF(C116="Partially met",1, 0))</f>
        <v>0</v>
      </c>
      <c r="E116" s="66" t="s">
        <v>159</v>
      </c>
    </row>
    <row r="117" spans="1:5" ht="50.15" customHeight="1" thickBot="1" x14ac:dyDescent="0.4">
      <c r="A117" s="63">
        <v>4</v>
      </c>
      <c r="B117" s="68" t="s">
        <v>185</v>
      </c>
      <c r="C117" s="105"/>
      <c r="D117" s="63">
        <f t="shared" ref="D117" si="8">IF(C117="Fully met", 2, IF(C117="Partially met",1, 0))</f>
        <v>0</v>
      </c>
      <c r="E117" s="106" t="s">
        <v>159</v>
      </c>
    </row>
    <row r="118" spans="1:5" ht="50.15" customHeight="1" thickBot="1" x14ac:dyDescent="0.4">
      <c r="A118" s="63">
        <v>5</v>
      </c>
      <c r="B118" s="68" t="s">
        <v>186</v>
      </c>
      <c r="C118" s="105"/>
      <c r="D118" s="63">
        <f>IF(C118="Fully met", 2, IF(C118="Partially met",1, 0))</f>
        <v>0</v>
      </c>
      <c r="E118" s="106" t="s">
        <v>159</v>
      </c>
    </row>
    <row r="119" spans="1:5" ht="69.650000000000006" customHeight="1" thickBot="1" x14ac:dyDescent="0.4">
      <c r="A119" s="81">
        <v>6</v>
      </c>
      <c r="B119" s="94" t="s">
        <v>187</v>
      </c>
      <c r="C119" s="81"/>
      <c r="D119" s="81">
        <f>IF(C119="Fully met", 2, IF(C119="Partially met",1, 0))</f>
        <v>0</v>
      </c>
      <c r="E119" s="84" t="s">
        <v>159</v>
      </c>
    </row>
    <row r="120" spans="1:5" ht="39.5" thickTop="1" x14ac:dyDescent="0.35">
      <c r="A120" s="70"/>
      <c r="B120" s="87" t="s">
        <v>188</v>
      </c>
      <c r="C120" s="72" t="s">
        <v>189</v>
      </c>
      <c r="D120" s="88">
        <f>SUM(D112:D114,D116:D119)</f>
        <v>3</v>
      </c>
      <c r="E120" s="71" t="s">
        <v>288</v>
      </c>
    </row>
    <row r="121" spans="1:5" ht="20.149999999999999" customHeight="1" thickBot="1" x14ac:dyDescent="0.4">
      <c r="A121" s="74"/>
      <c r="B121" s="75"/>
      <c r="C121" s="89"/>
      <c r="D121" s="90" t="s">
        <v>47</v>
      </c>
      <c r="E121" s="77"/>
    </row>
    <row r="122" spans="1:5" ht="15.5" thickTop="1" thickBot="1" x14ac:dyDescent="0.4">
      <c r="A122" s="58"/>
      <c r="B122" s="19"/>
      <c r="C122" s="59"/>
      <c r="D122" s="19"/>
      <c r="E122" s="19"/>
    </row>
    <row r="123" spans="1:5" ht="130" customHeight="1" x14ac:dyDescent="0.35">
      <c r="A123" s="78"/>
      <c r="B123" s="61" t="s">
        <v>190</v>
      </c>
      <c r="C123" s="62" t="s">
        <v>12</v>
      </c>
      <c r="D123" s="62" t="s">
        <v>13</v>
      </c>
      <c r="E123" s="62" t="s">
        <v>14</v>
      </c>
    </row>
    <row r="124" spans="1:5" ht="15" customHeight="1" thickBot="1" x14ac:dyDescent="0.4">
      <c r="A124" s="139" t="s">
        <v>191</v>
      </c>
      <c r="B124" s="140"/>
      <c r="C124" s="136"/>
      <c r="D124" s="140"/>
      <c r="E124" s="141"/>
    </row>
    <row r="125" spans="1:5" ht="50.15" customHeight="1" thickBot="1" x14ac:dyDescent="0.4">
      <c r="A125" s="63">
        <v>1</v>
      </c>
      <c r="B125" s="68" t="s">
        <v>192</v>
      </c>
      <c r="C125" s="105" t="s">
        <v>23</v>
      </c>
      <c r="D125" s="105">
        <f>IF(C125="Fully met", 2, IF(C125="Partially met",1, 0))</f>
        <v>2</v>
      </c>
      <c r="E125" s="106"/>
    </row>
    <row r="126" spans="1:5" ht="50.15" customHeight="1" thickBot="1" x14ac:dyDescent="0.4">
      <c r="A126" s="63">
        <v>2</v>
      </c>
      <c r="B126" s="68" t="s">
        <v>193</v>
      </c>
      <c r="C126" s="105" t="s">
        <v>23</v>
      </c>
      <c r="D126" s="105">
        <f>IF(C126="Fully met", 2, IF(C126="Partially met",1, 0))</f>
        <v>2</v>
      </c>
      <c r="E126" s="106"/>
    </row>
    <row r="127" spans="1:5" ht="15" customHeight="1" thickBot="1" x14ac:dyDescent="0.4">
      <c r="A127" s="139" t="s">
        <v>194</v>
      </c>
      <c r="B127" s="140"/>
      <c r="C127" s="136"/>
      <c r="D127" s="140"/>
      <c r="E127" s="141"/>
    </row>
    <row r="128" spans="1:5" ht="63" customHeight="1" thickBot="1" x14ac:dyDescent="0.4">
      <c r="A128" s="63">
        <v>3</v>
      </c>
      <c r="B128" s="67" t="s">
        <v>195</v>
      </c>
      <c r="C128" s="63" t="s">
        <v>23</v>
      </c>
      <c r="D128" s="65">
        <f>IF(C128="Fully met", 2, IF(C128="Partially met",1, 0))</f>
        <v>2</v>
      </c>
      <c r="E128" s="66"/>
    </row>
    <row r="129" spans="1:5" ht="50.15" customHeight="1" thickBot="1" x14ac:dyDescent="0.4">
      <c r="A129" s="63">
        <v>4</v>
      </c>
      <c r="B129" s="67" t="s">
        <v>196</v>
      </c>
      <c r="C129" s="63" t="s">
        <v>23</v>
      </c>
      <c r="D129" s="65">
        <f>IF(C129="Fully met", 2, IF(C129="Partially met",1, 0))</f>
        <v>2</v>
      </c>
      <c r="E129" s="66"/>
    </row>
    <row r="130" spans="1:5" ht="50.15" customHeight="1" thickBot="1" x14ac:dyDescent="0.4">
      <c r="A130" s="63">
        <v>5</v>
      </c>
      <c r="B130" s="142" t="s">
        <v>197</v>
      </c>
      <c r="C130" s="63" t="s">
        <v>122</v>
      </c>
      <c r="D130" s="65">
        <f>IF(C130="Fully met", 2, IF(C130="Partially met",1, 0))</f>
        <v>1</v>
      </c>
      <c r="E130" s="66" t="s">
        <v>198</v>
      </c>
    </row>
    <row r="131" spans="1:5" ht="69.650000000000006" customHeight="1" thickBot="1" x14ac:dyDescent="0.4">
      <c r="A131" s="81">
        <v>6</v>
      </c>
      <c r="B131" s="94" t="s">
        <v>199</v>
      </c>
      <c r="C131" s="81" t="s">
        <v>23</v>
      </c>
      <c r="D131" s="95">
        <f>IF(C131="Fully met", 2, IF(C131="Partially met",1, 0))</f>
        <v>2</v>
      </c>
      <c r="E131" s="84"/>
    </row>
    <row r="132" spans="1:5" ht="15" customHeight="1" thickBot="1" x14ac:dyDescent="0.4">
      <c r="A132" s="139" t="s">
        <v>200</v>
      </c>
      <c r="B132" s="140"/>
      <c r="C132" s="136"/>
      <c r="D132" s="140"/>
      <c r="E132" s="141"/>
    </row>
    <row r="133" spans="1:5" ht="70.5" customHeight="1" thickBot="1" x14ac:dyDescent="0.4">
      <c r="A133" s="63">
        <v>7</v>
      </c>
      <c r="B133" s="143" t="s">
        <v>201</v>
      </c>
      <c r="C133" s="63" t="s">
        <v>126</v>
      </c>
      <c r="D133" s="65">
        <f t="shared" ref="D133:D134" si="9">IF(C133="Fully met", 2, IF(C133="Partially met",1, 0))</f>
        <v>0</v>
      </c>
      <c r="E133" s="66" t="s">
        <v>202</v>
      </c>
    </row>
    <row r="134" spans="1:5" ht="69.650000000000006" customHeight="1" thickBot="1" x14ac:dyDescent="0.4">
      <c r="A134" s="63">
        <v>8</v>
      </c>
      <c r="B134" s="67" t="s">
        <v>203</v>
      </c>
      <c r="C134" s="63" t="s">
        <v>23</v>
      </c>
      <c r="D134" s="65">
        <f t="shared" si="9"/>
        <v>2</v>
      </c>
      <c r="E134" s="66"/>
    </row>
    <row r="135" spans="1:5" ht="71.150000000000006" customHeight="1" thickBot="1" x14ac:dyDescent="0.4">
      <c r="A135" s="63">
        <v>9</v>
      </c>
      <c r="B135" s="67" t="s">
        <v>204</v>
      </c>
      <c r="C135" s="63" t="s">
        <v>122</v>
      </c>
      <c r="D135" s="69">
        <f>IF(C135="Fully met", 2, IF(C135="Partially met",1, 0))</f>
        <v>1</v>
      </c>
      <c r="E135" s="66" t="s">
        <v>205</v>
      </c>
    </row>
    <row r="136" spans="1:5" ht="74.150000000000006" customHeight="1" thickTop="1" thickBot="1" x14ac:dyDescent="0.4">
      <c r="A136" s="81">
        <v>10</v>
      </c>
      <c r="B136" s="94" t="s">
        <v>206</v>
      </c>
      <c r="C136" s="81" t="s">
        <v>126</v>
      </c>
      <c r="D136" s="95">
        <f>IF(C136="Fully met", 2, IF(C136="Partially met",1, 0))</f>
        <v>0</v>
      </c>
      <c r="E136" s="84" t="s">
        <v>207</v>
      </c>
    </row>
    <row r="137" spans="1:5" ht="58.5" thickTop="1" x14ac:dyDescent="0.35">
      <c r="A137" s="70"/>
      <c r="B137" s="87" t="s">
        <v>208</v>
      </c>
      <c r="C137" s="72" t="s">
        <v>209</v>
      </c>
      <c r="D137" s="88">
        <f>SUM(D125:D126,D128:D131,D133:D136)</f>
        <v>14</v>
      </c>
      <c r="E137" s="71" t="s">
        <v>289</v>
      </c>
    </row>
    <row r="138" spans="1:5" ht="16" thickBot="1" x14ac:dyDescent="0.4">
      <c r="A138" s="74"/>
      <c r="B138" s="75"/>
      <c r="C138" s="89"/>
      <c r="D138" s="90" t="s">
        <v>135</v>
      </c>
      <c r="E138" s="77"/>
    </row>
    <row r="139" spans="1:5" ht="15.5" thickTop="1" thickBot="1" x14ac:dyDescent="0.4">
      <c r="A139" s="59"/>
      <c r="B139" s="19"/>
      <c r="C139" s="57"/>
      <c r="D139" s="57"/>
      <c r="E139" s="57"/>
    </row>
    <row r="140" spans="1:5" ht="58" x14ac:dyDescent="0.35">
      <c r="A140" s="78"/>
      <c r="B140" s="61" t="s">
        <v>210</v>
      </c>
      <c r="C140" s="62" t="s">
        <v>12</v>
      </c>
      <c r="D140" s="62" t="s">
        <v>13</v>
      </c>
      <c r="E140" s="62" t="s">
        <v>14</v>
      </c>
    </row>
    <row r="141" spans="1:5" ht="108.65" customHeight="1" x14ac:dyDescent="0.35">
      <c r="A141" s="63">
        <v>1</v>
      </c>
      <c r="B141" s="67" t="s">
        <v>211</v>
      </c>
      <c r="C141" s="63" t="s">
        <v>23</v>
      </c>
      <c r="D141" s="63">
        <f>IF(C141="Fully met", 2, IF(C141="Partially met",1, 0))</f>
        <v>2</v>
      </c>
      <c r="E141" s="66"/>
    </row>
    <row r="142" spans="1:5" ht="73" customHeight="1" x14ac:dyDescent="0.35">
      <c r="A142" s="63">
        <v>2</v>
      </c>
      <c r="B142" s="67" t="s">
        <v>212</v>
      </c>
      <c r="C142" s="63" t="s">
        <v>23</v>
      </c>
      <c r="D142" s="63">
        <f t="shared" ref="D142:D148" si="10">IF(C142="Fully met", 2, IF(C142="Partially met",1, 0))</f>
        <v>2</v>
      </c>
      <c r="E142" s="66"/>
    </row>
    <row r="143" spans="1:5" ht="79.5" customHeight="1" thickBot="1" x14ac:dyDescent="0.4">
      <c r="A143" s="63">
        <v>3</v>
      </c>
      <c r="B143" s="80" t="s">
        <v>213</v>
      </c>
      <c r="C143" s="63" t="s">
        <v>23</v>
      </c>
      <c r="D143" s="63">
        <f t="shared" si="10"/>
        <v>2</v>
      </c>
      <c r="E143" s="66"/>
    </row>
    <row r="144" spans="1:5" ht="99.65" customHeight="1" thickBot="1" x14ac:dyDescent="0.4">
      <c r="A144" s="63">
        <v>4</v>
      </c>
      <c r="B144" s="80" t="s">
        <v>214</v>
      </c>
      <c r="C144" s="63" t="s">
        <v>23</v>
      </c>
      <c r="D144" s="63">
        <v>2</v>
      </c>
      <c r="E144" s="66"/>
    </row>
    <row r="145" spans="1:5" ht="82.5" customHeight="1" thickBot="1" x14ac:dyDescent="0.4">
      <c r="A145" s="63">
        <v>5</v>
      </c>
      <c r="B145" s="67" t="s">
        <v>215</v>
      </c>
      <c r="C145" s="63" t="s">
        <v>23</v>
      </c>
      <c r="D145" s="63">
        <f t="shared" si="10"/>
        <v>2</v>
      </c>
      <c r="E145" s="66"/>
    </row>
    <row r="146" spans="1:5" ht="96" customHeight="1" x14ac:dyDescent="0.35">
      <c r="A146" s="63">
        <v>6</v>
      </c>
      <c r="B146" s="67" t="s">
        <v>216</v>
      </c>
      <c r="C146" s="63" t="s">
        <v>23</v>
      </c>
      <c r="D146" s="63">
        <f t="shared" si="10"/>
        <v>2</v>
      </c>
      <c r="E146" s="66"/>
    </row>
    <row r="147" spans="1:5" ht="69" customHeight="1" x14ac:dyDescent="0.35">
      <c r="A147" s="63">
        <v>7</v>
      </c>
      <c r="B147" s="67" t="s">
        <v>217</v>
      </c>
      <c r="C147" s="63" t="s">
        <v>23</v>
      </c>
      <c r="D147" s="63">
        <f t="shared" si="10"/>
        <v>2</v>
      </c>
      <c r="E147" s="66"/>
    </row>
    <row r="148" spans="1:5" ht="116.15" customHeight="1" x14ac:dyDescent="0.35">
      <c r="A148" s="63">
        <v>8</v>
      </c>
      <c r="B148" s="67" t="s">
        <v>218</v>
      </c>
      <c r="C148" s="63" t="s">
        <v>122</v>
      </c>
      <c r="D148" s="63">
        <f t="shared" si="10"/>
        <v>1</v>
      </c>
      <c r="E148" s="66" t="s">
        <v>219</v>
      </c>
    </row>
    <row r="149" spans="1:5" ht="75" customHeight="1" x14ac:dyDescent="0.35">
      <c r="A149" s="63">
        <v>9</v>
      </c>
      <c r="B149" s="67" t="s">
        <v>220</v>
      </c>
      <c r="C149" s="63"/>
      <c r="D149" s="63">
        <f t="shared" ref="D149:D157" si="11">IF(C149="Fully met", 2, IF(C149="Partially met",1, 0))</f>
        <v>0</v>
      </c>
      <c r="E149" s="66" t="s">
        <v>221</v>
      </c>
    </row>
    <row r="150" spans="1:5" ht="65.5" customHeight="1" x14ac:dyDescent="0.35">
      <c r="A150" s="63">
        <v>10</v>
      </c>
      <c r="B150" s="67" t="s">
        <v>222</v>
      </c>
      <c r="C150" s="63" t="s">
        <v>23</v>
      </c>
      <c r="D150" s="63">
        <f t="shared" si="11"/>
        <v>2</v>
      </c>
      <c r="E150" s="66"/>
    </row>
    <row r="151" spans="1:5" ht="78" customHeight="1" x14ac:dyDescent="0.35">
      <c r="A151" s="63">
        <v>11</v>
      </c>
      <c r="B151" s="67" t="s">
        <v>223</v>
      </c>
      <c r="C151" s="63" t="s">
        <v>23</v>
      </c>
      <c r="D151" s="63">
        <f t="shared" si="11"/>
        <v>2</v>
      </c>
      <c r="E151" s="66"/>
    </row>
    <row r="152" spans="1:5" ht="63" customHeight="1" x14ac:dyDescent="0.35">
      <c r="A152" s="63">
        <v>12</v>
      </c>
      <c r="B152" s="67" t="s">
        <v>224</v>
      </c>
      <c r="C152" s="63"/>
      <c r="D152" s="63">
        <f t="shared" si="11"/>
        <v>0</v>
      </c>
      <c r="E152" s="66" t="s">
        <v>221</v>
      </c>
    </row>
    <row r="153" spans="1:5" ht="80.5" customHeight="1" x14ac:dyDescent="0.35">
      <c r="A153" s="63">
        <v>13</v>
      </c>
      <c r="B153" s="67" t="s">
        <v>225</v>
      </c>
      <c r="C153" s="63"/>
      <c r="D153" s="63">
        <f t="shared" si="11"/>
        <v>0</v>
      </c>
      <c r="E153" s="66" t="s">
        <v>221</v>
      </c>
    </row>
    <row r="154" spans="1:5" ht="66" customHeight="1" x14ac:dyDescent="0.35">
      <c r="A154" s="63">
        <v>14</v>
      </c>
      <c r="B154" s="67" t="s">
        <v>226</v>
      </c>
      <c r="C154" s="63" t="s">
        <v>23</v>
      </c>
      <c r="D154" s="63">
        <f t="shared" si="11"/>
        <v>2</v>
      </c>
      <c r="E154" s="66"/>
    </row>
    <row r="155" spans="1:5" ht="62.5" customHeight="1" x14ac:dyDescent="0.35">
      <c r="A155" s="63">
        <v>15</v>
      </c>
      <c r="B155" s="67" t="s">
        <v>227</v>
      </c>
      <c r="C155" s="63"/>
      <c r="D155" s="63">
        <f t="shared" si="11"/>
        <v>0</v>
      </c>
      <c r="E155" s="66" t="s">
        <v>221</v>
      </c>
    </row>
    <row r="156" spans="1:5" ht="75" customHeight="1" x14ac:dyDescent="0.35">
      <c r="A156" s="63">
        <v>16</v>
      </c>
      <c r="B156" s="67" t="s">
        <v>228</v>
      </c>
      <c r="C156" s="63" t="s">
        <v>23</v>
      </c>
      <c r="D156" s="63">
        <f t="shared" si="11"/>
        <v>2</v>
      </c>
      <c r="E156" s="66"/>
    </row>
    <row r="157" spans="1:5" ht="77.5" customHeight="1" x14ac:dyDescent="0.35">
      <c r="A157" s="63">
        <v>17</v>
      </c>
      <c r="B157" s="67" t="s">
        <v>229</v>
      </c>
      <c r="C157" s="63" t="s">
        <v>126</v>
      </c>
      <c r="D157" s="63">
        <f t="shared" si="11"/>
        <v>0</v>
      </c>
      <c r="E157" s="66" t="s">
        <v>230</v>
      </c>
    </row>
    <row r="158" spans="1:5" ht="39.5" thickTop="1" x14ac:dyDescent="0.35">
      <c r="A158" s="70"/>
      <c r="B158" s="87" t="s">
        <v>231</v>
      </c>
      <c r="C158" s="72" t="s">
        <v>232</v>
      </c>
      <c r="D158" s="88">
        <f>SUM(D141:D157)</f>
        <v>23</v>
      </c>
      <c r="E158" s="71" t="s">
        <v>287</v>
      </c>
    </row>
    <row r="159" spans="1:5" ht="16" thickBot="1" x14ac:dyDescent="0.4">
      <c r="A159" s="74"/>
      <c r="B159" s="75"/>
      <c r="C159" s="89"/>
      <c r="D159" s="90" t="s">
        <v>233</v>
      </c>
      <c r="E159" s="77"/>
    </row>
    <row r="160" spans="1:5" ht="15" thickTop="1" x14ac:dyDescent="0.35"/>
  </sheetData>
  <sheetProtection formatCells="0" formatColumns="0" formatRows="0"/>
  <dataValidations count="1">
    <dataValidation type="list" allowBlank="1" showInputMessage="1" showErrorMessage="1" sqref="C133:C136 C4:C11 C16:C28 C44 C50:C55 C58:C61 C66:C74 C80:C86 C89 C92 C98:C105 C112:C114 C116:C119 C125:C126 C128:C131 C34:C41 C141:C157" xr:uid="{B06780B8-184E-4D40-8D05-80D97A20FE27}">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88FC-3B0B-434E-AD18-3899466E8195}">
  <sheetPr codeName="Sheet6"/>
  <dimension ref="A1:E26"/>
  <sheetViews>
    <sheetView showRuler="0" topLeftCell="A10" zoomScaleNormal="100" workbookViewId="0">
      <selection activeCell="B16" sqref="B16"/>
    </sheetView>
  </sheetViews>
  <sheetFormatPr defaultRowHeight="14.5" x14ac:dyDescent="0.35"/>
  <cols>
    <col min="1" max="1" width="40.54296875" customWidth="1"/>
    <col min="2" max="2" width="15.54296875" customWidth="1"/>
    <col min="3" max="3" width="20.54296875" customWidth="1"/>
    <col min="4" max="4" width="25.54296875" customWidth="1"/>
    <col min="5" max="5" width="20.54296875" customWidth="1"/>
  </cols>
  <sheetData>
    <row r="1" spans="1:5" ht="18.5" x14ac:dyDescent="0.45">
      <c r="A1" s="18" t="s">
        <v>234</v>
      </c>
      <c r="B1" s="19"/>
      <c r="C1" s="19"/>
      <c r="D1" s="19"/>
      <c r="E1" s="19"/>
    </row>
    <row r="2" spans="1:5" x14ac:dyDescent="0.35">
      <c r="A2" s="19"/>
      <c r="B2" s="19"/>
      <c r="C2" s="19"/>
      <c r="D2" s="19"/>
      <c r="E2" s="19"/>
    </row>
    <row r="3" spans="1:5" ht="19" thickBot="1" x14ac:dyDescent="0.5">
      <c r="A3" s="34" t="s">
        <v>31</v>
      </c>
      <c r="B3" s="19"/>
      <c r="C3" s="19"/>
      <c r="D3" s="19"/>
      <c r="E3" s="19"/>
    </row>
    <row r="4" spans="1:5" ht="16" thickBot="1" x14ac:dyDescent="0.4">
      <c r="A4" s="35" t="s">
        <v>63</v>
      </c>
      <c r="B4" s="36"/>
      <c r="C4" s="37"/>
      <c r="D4" s="37"/>
      <c r="E4" s="38"/>
    </row>
    <row r="5" spans="1:5" ht="15" thickBot="1" x14ac:dyDescent="0.4">
      <c r="A5" s="39" t="s">
        <v>64</v>
      </c>
      <c r="B5" s="36"/>
      <c r="C5" s="37"/>
      <c r="D5" s="37"/>
      <c r="E5" s="38"/>
    </row>
    <row r="6" spans="1:5" ht="15" thickBot="1" x14ac:dyDescent="0.4">
      <c r="A6" s="40" t="s">
        <v>235</v>
      </c>
      <c r="B6" s="19"/>
      <c r="C6" s="41"/>
      <c r="D6" s="41"/>
      <c r="E6" s="42"/>
    </row>
    <row r="7" spans="1:5" ht="15" thickBot="1" x14ac:dyDescent="0.4">
      <c r="A7" s="43"/>
      <c r="B7" s="40"/>
      <c r="C7" s="44" t="s">
        <v>283</v>
      </c>
      <c r="D7" s="45">
        <f>'Phase 1'!D39</f>
        <v>0</v>
      </c>
      <c r="E7" s="42"/>
    </row>
    <row r="8" spans="1:5" ht="15" thickBot="1" x14ac:dyDescent="0.4">
      <c r="A8" s="43"/>
      <c r="B8" s="46" t="s">
        <v>67</v>
      </c>
      <c r="C8" s="47">
        <f>'Phase 1'!C40</f>
        <v>36</v>
      </c>
      <c r="D8" s="45">
        <f>'Phase 1'!D40</f>
        <v>0</v>
      </c>
      <c r="E8" s="42"/>
    </row>
    <row r="9" spans="1:5" ht="16" thickBot="1" x14ac:dyDescent="0.4">
      <c r="A9" s="48"/>
      <c r="B9" s="49"/>
      <c r="C9" s="50" t="s">
        <v>18</v>
      </c>
      <c r="D9" s="51" t="str">
        <f>'Phase 1'!D41</f>
        <v>Program moves to Phase 2</v>
      </c>
      <c r="E9" s="52"/>
    </row>
    <row r="10" spans="1:5" x14ac:dyDescent="0.35">
      <c r="A10" s="19"/>
      <c r="B10" s="19"/>
      <c r="C10" s="19"/>
      <c r="D10" s="19"/>
      <c r="E10" s="19"/>
    </row>
    <row r="11" spans="1:5" ht="19" thickBot="1" x14ac:dyDescent="0.5">
      <c r="A11" s="34" t="s">
        <v>69</v>
      </c>
      <c r="B11" s="19"/>
      <c r="C11" s="19"/>
      <c r="D11" s="19"/>
      <c r="E11" s="19"/>
    </row>
    <row r="12" spans="1:5" ht="20.149999999999999" customHeight="1" thickBot="1" x14ac:dyDescent="0.4">
      <c r="A12" s="53" t="s">
        <v>236</v>
      </c>
      <c r="B12" s="53" t="s">
        <v>237</v>
      </c>
      <c r="C12" s="53"/>
      <c r="D12" s="53" t="s">
        <v>64</v>
      </c>
      <c r="E12" s="53" t="s">
        <v>238</v>
      </c>
    </row>
    <row r="13" spans="1:5" s="6" customFormat="1" ht="40" customHeight="1" thickBot="1" x14ac:dyDescent="0.4">
      <c r="A13" s="54" t="s">
        <v>239</v>
      </c>
      <c r="B13" s="32">
        <f>'Phase 2'!D12</f>
        <v>16</v>
      </c>
      <c r="C13" s="32" t="s">
        <v>240</v>
      </c>
      <c r="D13" s="55" t="s">
        <v>241</v>
      </c>
      <c r="E13" s="32" t="s">
        <v>16</v>
      </c>
    </row>
    <row r="14" spans="1:5" s="6" customFormat="1" ht="40" customHeight="1" thickBot="1" x14ac:dyDescent="0.4">
      <c r="A14" s="54" t="s">
        <v>242</v>
      </c>
      <c r="B14" s="32">
        <f>'Phase 2'!D29</f>
        <v>26</v>
      </c>
      <c r="C14" s="32" t="s">
        <v>99</v>
      </c>
      <c r="D14" s="55" t="s">
        <v>243</v>
      </c>
      <c r="E14" s="32" t="s">
        <v>16</v>
      </c>
    </row>
    <row r="15" spans="1:5" s="6" customFormat="1" ht="40" customHeight="1" thickBot="1" x14ac:dyDescent="0.4">
      <c r="A15" s="54" t="s">
        <v>244</v>
      </c>
      <c r="B15" s="32">
        <f>'Phase 2'!D45</f>
        <v>16</v>
      </c>
      <c r="C15" s="32" t="s">
        <v>114</v>
      </c>
      <c r="D15" s="56" t="s">
        <v>245</v>
      </c>
      <c r="E15" s="32" t="s">
        <v>16</v>
      </c>
    </row>
    <row r="16" spans="1:5" s="6" customFormat="1" ht="40" customHeight="1" thickBot="1" x14ac:dyDescent="0.4">
      <c r="A16" s="54" t="s">
        <v>246</v>
      </c>
      <c r="B16" s="32">
        <f>'Phase 2'!D62</f>
        <v>13</v>
      </c>
      <c r="C16" s="32" t="s">
        <v>135</v>
      </c>
      <c r="D16" s="56" t="s">
        <v>247</v>
      </c>
      <c r="E16" s="32" t="s">
        <v>248</v>
      </c>
    </row>
    <row r="17" spans="1:5" s="6" customFormat="1" ht="40" customHeight="1" thickBot="1" x14ac:dyDescent="0.4">
      <c r="A17" s="54" t="s">
        <v>249</v>
      </c>
      <c r="B17" s="32">
        <f>'Phase 2'!D75</f>
        <v>0</v>
      </c>
      <c r="C17" s="32" t="s">
        <v>114</v>
      </c>
      <c r="D17" s="56" t="s">
        <v>245</v>
      </c>
      <c r="E17" s="32"/>
    </row>
    <row r="18" spans="1:5" s="6" customFormat="1" ht="40" customHeight="1" thickBot="1" x14ac:dyDescent="0.4">
      <c r="A18" s="54" t="s">
        <v>250</v>
      </c>
      <c r="B18" s="32">
        <f>'Phase 2'!D93</f>
        <v>15</v>
      </c>
      <c r="C18" s="32" t="s">
        <v>114</v>
      </c>
      <c r="D18" s="56" t="s">
        <v>245</v>
      </c>
      <c r="E18" s="32" t="s">
        <v>16</v>
      </c>
    </row>
    <row r="19" spans="1:5" s="6" customFormat="1" ht="40" customHeight="1" thickBot="1" x14ac:dyDescent="0.4">
      <c r="A19" s="54" t="s">
        <v>251</v>
      </c>
      <c r="B19" s="32">
        <f>'Phase 2'!D106</f>
        <v>0</v>
      </c>
      <c r="C19" s="32" t="s">
        <v>82</v>
      </c>
      <c r="D19" s="56" t="s">
        <v>252</v>
      </c>
      <c r="E19" s="32"/>
    </row>
    <row r="20" spans="1:5" s="6" customFormat="1" ht="40" customHeight="1" thickBot="1" x14ac:dyDescent="0.4">
      <c r="A20" s="54" t="s">
        <v>253</v>
      </c>
      <c r="B20" s="32">
        <f>'Phase 2'!D120</f>
        <v>3</v>
      </c>
      <c r="C20" s="32" t="s">
        <v>47</v>
      </c>
      <c r="D20" s="55" t="s">
        <v>254</v>
      </c>
      <c r="E20" s="32" t="s">
        <v>248</v>
      </c>
    </row>
    <row r="21" spans="1:5" s="6" customFormat="1" ht="40" customHeight="1" thickBot="1" x14ac:dyDescent="0.4">
      <c r="A21" s="54" t="s">
        <v>255</v>
      </c>
      <c r="B21" s="32">
        <f>'Phase 2'!D137</f>
        <v>14</v>
      </c>
      <c r="C21" s="32" t="s">
        <v>135</v>
      </c>
      <c r="D21" s="55" t="s">
        <v>256</v>
      </c>
      <c r="E21" s="32" t="s">
        <v>248</v>
      </c>
    </row>
    <row r="22" spans="1:5" s="6" customFormat="1" ht="40" customHeight="1" thickBot="1" x14ac:dyDescent="0.4">
      <c r="A22" s="54" t="s">
        <v>257</v>
      </c>
      <c r="B22" s="32">
        <f>'Phase 2'!D158</f>
        <v>23</v>
      </c>
      <c r="C22" s="32" t="s">
        <v>233</v>
      </c>
      <c r="D22" s="55" t="s">
        <v>258</v>
      </c>
      <c r="E22" s="32" t="s">
        <v>248</v>
      </c>
    </row>
    <row r="23" spans="1:5" ht="18.5" x14ac:dyDescent="0.45">
      <c r="A23" s="34"/>
      <c r="B23" s="19"/>
      <c r="C23" s="19"/>
      <c r="D23" s="19"/>
      <c r="E23" s="19"/>
    </row>
    <row r="24" spans="1:5" ht="19" thickBot="1" x14ac:dyDescent="0.5">
      <c r="A24" s="34" t="s">
        <v>259</v>
      </c>
      <c r="B24" s="19"/>
      <c r="C24" s="19"/>
      <c r="D24" s="19"/>
      <c r="E24" s="19"/>
    </row>
    <row r="25" spans="1:5" ht="16" thickBot="1" x14ac:dyDescent="0.4">
      <c r="A25" s="53" t="s">
        <v>236</v>
      </c>
      <c r="B25" s="53" t="s">
        <v>237</v>
      </c>
      <c r="C25" s="53"/>
      <c r="D25" s="19"/>
      <c r="E25" s="19"/>
    </row>
    <row r="26" spans="1:5" ht="68.5" thickBot="1" x14ac:dyDescent="0.4">
      <c r="A26" s="54" t="s">
        <v>260</v>
      </c>
      <c r="B26" s="32">
        <f>Usability!D8</f>
        <v>8</v>
      </c>
      <c r="C26" s="32" t="s">
        <v>261</v>
      </c>
      <c r="D26" s="19"/>
      <c r="E26" s="19"/>
    </row>
  </sheetData>
  <sheetProtection algorithmName="SHA-512" hashValue="mku/nSMQHrX+nmjYW/gBmUe2g9A+LxQcoOGpLBhgmjfb3ztldojj0n9BhudsqvR99RMvEh0+7QNcJ/GhBBXa/Q==" saltValue="BP/hWOtPaCqxHADAY/hpTg==" spinCount="100000" sheet="1" formatCells="0" formatColumns="0" formatRows="0"/>
  <dataValidations count="2">
    <dataValidation type="list" allowBlank="1" showInputMessage="1" showErrorMessage="1" sqref="C7" xr:uid="{A0E50770-2D12-40E5-BD59-3CF9575F140F}">
      <formula1>"YES (required to move forward), NO (does not move forward)"</formula1>
    </dataValidation>
    <dataValidation type="list" allowBlank="1" showInputMessage="1" showErrorMessage="1" sqref="E13:E22" xr:uid="{5700C7B2-DB46-4E78-AEB0-001A3CFDA409}">
      <formula1>"Met, Not Met"</formula1>
    </dataValidation>
  </dataValidations>
  <pageMargins left="0.25" right="0.25" top="0.75" bottom="0.75" header="0.3" footer="0.3"/>
  <pageSetup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799-4705-4C81-83A7-E593F993EEAC}">
  <sheetPr codeName="Sheet7"/>
  <dimension ref="A1:B16"/>
  <sheetViews>
    <sheetView tabSelected="1" showRuler="0" zoomScaleNormal="100" workbookViewId="0">
      <selection activeCell="B16" sqref="B16"/>
    </sheetView>
  </sheetViews>
  <sheetFormatPr defaultRowHeight="14.5" x14ac:dyDescent="0.35"/>
  <cols>
    <col min="1" max="1" width="40.54296875" customWidth="1"/>
    <col min="2" max="2" width="80.54296875" customWidth="1"/>
  </cols>
  <sheetData>
    <row r="1" spans="1:2" ht="18.5" x14ac:dyDescent="0.45">
      <c r="A1" s="18" t="s">
        <v>262</v>
      </c>
      <c r="B1" s="19"/>
    </row>
    <row r="2" spans="1:2" ht="15" thickBot="1" x14ac:dyDescent="0.4">
      <c r="A2" s="19"/>
      <c r="B2" s="19"/>
    </row>
    <row r="3" spans="1:2" s="6" customFormat="1" ht="30" customHeight="1" x14ac:dyDescent="0.35">
      <c r="A3" s="20" t="s">
        <v>263</v>
      </c>
      <c r="B3" s="21" t="s">
        <v>264</v>
      </c>
    </row>
    <row r="4" spans="1:2" s="6" customFormat="1" ht="30" customHeight="1" x14ac:dyDescent="0.35">
      <c r="A4" s="20" t="s">
        <v>265</v>
      </c>
      <c r="B4" s="22" t="s">
        <v>266</v>
      </c>
    </row>
    <row r="5" spans="1:2" s="6" customFormat="1" ht="30" customHeight="1" x14ac:dyDescent="0.35">
      <c r="A5" s="23" t="s">
        <v>267</v>
      </c>
      <c r="B5" s="24">
        <v>2019</v>
      </c>
    </row>
    <row r="6" spans="1:2" s="6" customFormat="1" ht="30" customHeight="1" x14ac:dyDescent="0.35">
      <c r="A6" s="20" t="s">
        <v>268</v>
      </c>
      <c r="B6" s="25" t="s">
        <v>279</v>
      </c>
    </row>
    <row r="7" spans="1:2" s="6" customFormat="1" ht="30" customHeight="1" x14ac:dyDescent="0.35">
      <c r="A7" s="20" t="s">
        <v>269</v>
      </c>
      <c r="B7" s="21" t="s">
        <v>270</v>
      </c>
    </row>
    <row r="8" spans="1:2" s="6" customFormat="1" ht="30" customHeight="1" x14ac:dyDescent="0.35">
      <c r="A8" s="20" t="s">
        <v>271</v>
      </c>
      <c r="B8" s="22" t="s">
        <v>272</v>
      </c>
    </row>
    <row r="9" spans="1:2" s="6" customFormat="1" ht="30" customHeight="1" thickBot="1" x14ac:dyDescent="0.4">
      <c r="A9" s="23" t="s">
        <v>273</v>
      </c>
      <c r="B9" s="21" t="s">
        <v>280</v>
      </c>
    </row>
    <row r="10" spans="1:2" s="6" customFormat="1" ht="30" customHeight="1" thickBot="1" x14ac:dyDescent="0.4">
      <c r="A10" s="26"/>
      <c r="B10" s="27"/>
    </row>
    <row r="11" spans="1:2" s="6" customFormat="1" ht="30" customHeight="1" thickBot="1" x14ac:dyDescent="0.4">
      <c r="A11" s="28" t="s">
        <v>274</v>
      </c>
      <c r="B11" s="29"/>
    </row>
    <row r="12" spans="1:2" s="6" customFormat="1" ht="30" customHeight="1" thickBot="1" x14ac:dyDescent="0.4">
      <c r="A12" s="30" t="s">
        <v>275</v>
      </c>
      <c r="B12" s="31" t="str">
        <f>'Statute Requirements'!D7</f>
        <v>All marked Met (Score Phase 1)</v>
      </c>
    </row>
    <row r="13" spans="1:2" s="6" customFormat="1" ht="30" customHeight="1" thickBot="1" x14ac:dyDescent="0.4">
      <c r="A13" s="20" t="s">
        <v>276</v>
      </c>
      <c r="B13" s="32" t="str">
        <f>'Ratings Summary'!D9</f>
        <v>Program moves to Phase 2</v>
      </c>
    </row>
    <row r="14" spans="1:2" s="6" customFormat="1" ht="58.5" customHeight="1" x14ac:dyDescent="0.35">
      <c r="A14" s="20" t="s">
        <v>277</v>
      </c>
      <c r="B14" s="21" t="s">
        <v>282</v>
      </c>
    </row>
    <row r="15" spans="1:2" s="6" customFormat="1" ht="100" customHeight="1" thickBot="1" x14ac:dyDescent="0.4">
      <c r="A15" s="33" t="s">
        <v>278</v>
      </c>
      <c r="B15" s="32">
        <f>'Ratings Summary'!B26</f>
        <v>8</v>
      </c>
    </row>
    <row r="16" spans="1:2" ht="58.5" thickBot="1" x14ac:dyDescent="0.4">
      <c r="A16" s="20" t="s">
        <v>29</v>
      </c>
      <c r="B16" s="21" t="s">
        <v>281</v>
      </c>
    </row>
  </sheetData>
  <sheetProtection formatCells="0" formatColumns="0" formatRows="0"/>
  <pageMargins left="0.25" right="0.25" top="0.75" bottom="0.75" header="0.3" footer="0.3"/>
  <pageSetup orientation="landscape"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79720E89102043ABA3BEB065733CF0" ma:contentTypeVersion="7" ma:contentTypeDescription="Create a new document." ma:contentTypeScope="" ma:versionID="6aad9f7da46a2571717247b45579019b">
  <xsd:schema xmlns:xsd="http://www.w3.org/2001/XMLSchema" xmlns:xs="http://www.w3.org/2001/XMLSchema" xmlns:p="http://schemas.microsoft.com/office/2006/metadata/properties" xmlns:ns2="ca089b0c-06ed-427f-8343-b7314193c483" xmlns:ns3="a8a5022a-f7c3-44ce-84b2-af1b9b0e209b" targetNamespace="http://schemas.microsoft.com/office/2006/metadata/properties" ma:root="true" ma:fieldsID="4bfd690394e878aea9b09b10e2e6b918" ns2:_="" ns3:_="">
    <xsd:import namespace="ca089b0c-06ed-427f-8343-b7314193c483"/>
    <xsd:import namespace="a8a5022a-f7c3-44ce-84b2-af1b9b0e20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89b0c-06ed-427f-8343-b7314193c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5022a-f7c3-44ce-84b2-af1b9b0e20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D325435-6FFE-4A61-B143-BD947E6729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89b0c-06ed-427f-8343-b7314193c483"/>
    <ds:schemaRef ds:uri="a8a5022a-f7c3-44ce-84b2-af1b9b0e2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246414-1279-48FA-9F6E-73C2288A0D31}">
  <ds:schemaRefs>
    <ds:schemaRef ds:uri="http://schemas.microsoft.com/sharepoint/v3/contenttype/forms"/>
  </ds:schemaRefs>
</ds:datastoreItem>
</file>

<file path=customXml/itemProps3.xml><?xml version="1.0" encoding="utf-8"?>
<ds:datastoreItem xmlns:ds="http://schemas.openxmlformats.org/officeDocument/2006/customXml" ds:itemID="{A84E1481-25EF-4574-B1F7-ED0D980D71C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Usability</vt:lpstr>
      <vt:lpstr>Phase 1</vt:lpstr>
      <vt:lpstr>Phase 2</vt:lpstr>
      <vt:lpstr>Ratings Summary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Yetter, Tammy</cp:lastModifiedBy>
  <cp:revision/>
  <dcterms:created xsi:type="dcterms:W3CDTF">2020-04-17T17:24:40Z</dcterms:created>
  <dcterms:modified xsi:type="dcterms:W3CDTF">2021-06-25T19:06:10Z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0x010100A879720E89102043ABA3BEB065733CF0</vt:lpwstr>
  </property>
</Properties>
</file>