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C:\Users\yetter_t\Downloads\"/>
    </mc:Choice>
  </mc:AlternateContent>
  <xr:revisionPtr revIDLastSave="0" documentId="8_{590323BF-5C67-4041-838C-351C2E858D5E}" xr6:coauthVersionLast="47" xr6:coauthVersionMax="47" xr10:uidLastSave="{00000000-0000-0000-0000-000000000000}"/>
  <bookViews>
    <workbookView xWindow="28680" yWindow="-120" windowWidth="29040" windowHeight="17640" firstSheet="3" activeTab="3" xr2:uid="{626D0E5E-9555-4AE3-9344-80DC0E36A7EC}"/>
  </bookViews>
  <sheets>
    <sheet name="Introduction &amp; Rating Scale" sheetId="5" r:id="rId1"/>
    <sheet name="Statute Requirements" sheetId="8" r:id="rId2"/>
    <sheet name="Phase 1" sheetId="6" r:id="rId3"/>
    <sheet name="Phase 2" sheetId="9" r:id="rId4"/>
    <sheet name="Usability" sheetId="7" r:id="rId5"/>
    <sheet name="Ratings Summary" sheetId="10"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0" l="1"/>
  <c r="B13" i="11" s="1"/>
  <c r="D157" i="9"/>
  <c r="D156" i="9"/>
  <c r="D155" i="9"/>
  <c r="D154" i="9"/>
  <c r="D153" i="9"/>
  <c r="D152" i="9"/>
  <c r="D151" i="9"/>
  <c r="D150" i="9"/>
  <c r="D149" i="9"/>
  <c r="D148" i="9"/>
  <c r="D147" i="9"/>
  <c r="D146" i="9"/>
  <c r="D145" i="9"/>
  <c r="D143" i="9"/>
  <c r="D142" i="9"/>
  <c r="D141" i="9"/>
  <c r="D60" i="9"/>
  <c r="E21" i="6"/>
  <c r="D5" i="8"/>
  <c r="D6" i="8"/>
  <c r="D114" i="9"/>
  <c r="D40" i="9"/>
  <c r="D7" i="6"/>
  <c r="D136" i="9"/>
  <c r="D131" i="9"/>
  <c r="D130" i="9"/>
  <c r="D119" i="9"/>
  <c r="D118" i="9"/>
  <c r="D105" i="9"/>
  <c r="D104" i="9"/>
  <c r="D103" i="9"/>
  <c r="D86" i="9"/>
  <c r="D85" i="9"/>
  <c r="D84" i="9"/>
  <c r="D74" i="9"/>
  <c r="D73" i="9"/>
  <c r="D55" i="9"/>
  <c r="D54" i="9"/>
  <c r="D41" i="9"/>
  <c r="D39" i="9"/>
  <c r="D28" i="9"/>
  <c r="D27" i="9"/>
  <c r="D26" i="9"/>
  <c r="D6" i="6"/>
  <c r="E22" i="6"/>
  <c r="D158" i="9" l="1"/>
  <c r="B22" i="10" s="1"/>
  <c r="D133" i="9"/>
  <c r="D134" i="9"/>
  <c r="B12" i="11"/>
  <c r="D125" i="9" l="1"/>
  <c r="D126" i="9"/>
  <c r="D128" i="9"/>
  <c r="D129" i="9"/>
  <c r="D135" i="9"/>
  <c r="D137" i="9" l="1"/>
  <c r="B21" i="10" s="1"/>
  <c r="D8" i="10" l="1"/>
  <c r="D7" i="10"/>
  <c r="D117" i="9"/>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44" i="9"/>
  <c r="D35" i="9"/>
  <c r="D36" i="9"/>
  <c r="D37" i="9"/>
  <c r="D38" i="9"/>
  <c r="D34" i="9"/>
  <c r="D17" i="9"/>
  <c r="D18" i="9"/>
  <c r="D19" i="9"/>
  <c r="D20" i="9"/>
  <c r="D21" i="9"/>
  <c r="D22" i="9"/>
  <c r="D23" i="9"/>
  <c r="D24" i="9"/>
  <c r="D25" i="9"/>
  <c r="D16" i="9"/>
  <c r="D93" i="9" l="1"/>
  <c r="B18" i="10" s="1"/>
  <c r="D120" i="9"/>
  <c r="B20" i="10" s="1"/>
  <c r="D106" i="9"/>
  <c r="B19" i="10" s="1"/>
  <c r="D62" i="9"/>
  <c r="B16" i="10" s="1"/>
  <c r="D45" i="9"/>
  <c r="B15" i="10" s="1"/>
  <c r="D29" i="9"/>
  <c r="D75" i="9"/>
  <c r="B17" i="10" s="1"/>
  <c r="D5" i="7"/>
  <c r="D6" i="7"/>
  <c r="D7" i="7"/>
  <c r="D4" i="7"/>
  <c r="D5" i="9"/>
  <c r="D6" i="9"/>
  <c r="D7" i="9"/>
  <c r="D8" i="9"/>
  <c r="D9" i="9"/>
  <c r="D10" i="9"/>
  <c r="D11" i="9"/>
  <c r="D4" i="9"/>
  <c r="C22" i="6"/>
  <c r="C21" i="6"/>
  <c r="D21" i="6"/>
  <c r="D22" i="6"/>
  <c r="D32" i="6"/>
  <c r="D33" i="6"/>
  <c r="D31" i="6"/>
  <c r="D26" i="6"/>
  <c r="D27" i="6"/>
  <c r="D15" i="6"/>
  <c r="D16" i="6"/>
  <c r="D17" i="6"/>
  <c r="D14" i="6"/>
  <c r="D12" i="6"/>
  <c r="D13" i="6"/>
  <c r="D11" i="6"/>
  <c r="D18" i="6" s="1"/>
  <c r="D4" i="6"/>
  <c r="D5" i="6"/>
  <c r="D28" i="6" l="1"/>
  <c r="D8" i="6"/>
  <c r="D23" i="6"/>
  <c r="D12" i="9"/>
  <c r="B13" i="10" s="1"/>
  <c r="D8" i="7"/>
  <c r="B26" i="10" s="1"/>
  <c r="B15" i="11" s="1"/>
  <c r="D34" i="6"/>
  <c r="C40" i="6" l="1"/>
  <c r="B14" i="10"/>
  <c r="C8" i="10"/>
</calcChain>
</file>

<file path=xl/sharedStrings.xml><?xml version="1.0" encoding="utf-8"?>
<sst xmlns="http://schemas.openxmlformats.org/spreadsheetml/2006/main" count="490" uniqueCount="286">
  <si>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</si>
  <si>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</si>
  <si>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</si>
  <si>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</si>
  <si>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</si>
  <si>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</si>
  <si>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</si>
  <si>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</si>
  <si>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</si>
  <si>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</si>
  <si>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</si>
  <si>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</si>
  <si>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</si>
  <si>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</si>
  <si>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</si>
  <si>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</si>
  <si>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Met</t>
  </si>
  <si>
    <t>Includes a rigorous end of course assessment. 
End of course evaluation aligns with course content and measures participant mastery of the content.</t>
  </si>
  <si>
    <t>Decision:</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</si>
  <si>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</si>
  <si>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</si>
  <si>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</si>
  <si>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Provides explanation of how the brain learns to read and the nature of reading difficulties that is aligned to scientifically-based reading research.</t>
  </si>
  <si>
    <t>As described, the professional development directly impacts and supports understanding of the science of reading and evidence-based practices.</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</si>
  <si>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</si>
  <si>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Total Met Section D:</t>
  </si>
  <si>
    <t>out of 8</t>
  </si>
  <si>
    <t>Section E: Professional Development Model &amp; Delivery
*gray shaded criterion must be "met" in order to receive credit for this section.</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</si>
  <si>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</si>
  <si>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</si>
  <si>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</si>
  <si>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Includes a description of how demonstration of new learning is provided (e.g. modeling, videos, etc).</t>
  </si>
  <si>
    <t>Fully met</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</si>
  <si>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</si>
  <si>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</si>
  <si>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t>Includes instruction in strategies that are evidence-based and grounded in solid research of proven effectiveness, including differentiation of instruction for English Learners.</t>
  </si>
  <si>
    <t>Appeal Rating: Fully Met</t>
  </si>
  <si>
    <t>Total Met Section E:</t>
  </si>
  <si>
    <t>out of 14</t>
  </si>
  <si>
    <t>Section F: Minimum Statute and Rule Requirements
*gray shaded criterion must be “met” in order to receive credit for this section.</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</si>
  <si>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</si>
  <si>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</si>
  <si>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</si>
  <si>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</si>
  <si>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Provides evidence that demonstrates professional development has improved student outcomes and supports with closing the achievement gap across all disaggregated student groups.</t>
  </si>
  <si>
    <t>Total Met Section G:</t>
  </si>
  <si>
    <t>Section H: Ongoing Support and Training Staff</t>
  </si>
  <si>
    <t>Ensures standardization of content for program delivery (e.g., presenter materials, delivery formats, etc.)</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</si>
  <si>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</si>
  <si>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</si>
  <si>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</si>
  <si>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</si>
  <si>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</si>
  <si>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</si>
  <si>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</si>
  <si>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</si>
  <si>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YES (required to move to Phase 2)</t>
  </si>
  <si>
    <t xml:space="preserve">Total Points: </t>
  </si>
  <si>
    <t xml:space="preserve">32-40 points </t>
  </si>
  <si>
    <t>Program moves to Phase 2</t>
  </si>
  <si>
    <t>Phase 2: Alignment to Colorado Teacher Standards</t>
  </si>
  <si>
    <t xml:space="preserve">Section I:  ADMINISTRATION AND INTERPRETATION OF ASSESSMENTS| 1 CCR 301-101, 4.02(7) 
At a minimum, the vendor provides evidence that the product provides instruction in:
</t>
  </si>
  <si>
    <t>Effective administration of a wide variety of ongoing formal and informal assessments that are developmentally appropriate and responsive to the needs of diverse learners.</t>
  </si>
  <si>
    <t>Effective utilization of assessment results and related data to plan for appropriate student instruction. </t>
  </si>
  <si>
    <t>The differences among screening, diagnostic, outcome and progress monitoring assessments. </t>
  </si>
  <si>
    <t>Basic principles of test construction including reliability, validity, norm-referencing and criterion-referencing. </t>
  </si>
  <si>
    <t>The principles of progress monitoring and the use of graphs to indicate progress. </t>
  </si>
  <si>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</si>
  <si>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The content and purposes of the most common diagnostic tests used by psychologists and educational evaluators. </t>
  </si>
  <si>
    <t>Interpreting measures of reading comprehension and written expression to make appropriate instructional recommendations.
 (e.g. information a teacher can glean from a student’s writing to inform their instruction)</t>
  </si>
  <si>
    <t>Minimum points needed to pass section I: 13/16  </t>
  </si>
  <si>
    <t>Total  earned points for 
Section I:</t>
  </si>
  <si>
    <t xml:space="preserve">Original Review Notes: Recommended in this topic area.  While the included slide deck for the Assessment Module indicated that many of these indicators are addressed within the training, no presenter notes or module content was provided as evidence to clearly determine if the training sufficiently met the required criteria. 
Please provide presenter notes, along with exact pages in training manual, powerpoint slide numbers, and specific sub-lessons in the online course for each rubric indicator submitted for consideration on appeal. 
//
Appeal Review Notes: Additional evidence provided in appeal fully meets criteria. 
</t>
  </si>
  <si>
    <t>out of 16</t>
  </si>
  <si>
    <t>Section  J: LITERACY DEVELOPMENT|1 CCR 301-101, 4.02(5)
At a minimum, the vendor provides evidence that the product provides instruction in: 
*gray shaded criterion must be at least “partially met” in order to receive credit for this section.</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</si>
  <si>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</si>
  <si>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</si>
  <si>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</si>
  <si>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</si>
  <si>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Other aspects of cognition and behavior that affect reading and writing including attention, executive function, memory, processing speed and graphomotor control.</t>
  </si>
  <si>
    <t>The environmental, cultural, and social factors that contribute to literacy development (e.g. language spoken at home, language and literacy experiences, literacy skills in other languages, cultural values).</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</si>
  <si>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</si>
  <si>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The known causal relationship among phonological skill, phonic decoding, spelling, accurate and automatic word recognition, text reading fluency, background knowledge, verbal reasoning skill, vocabulary, reading comprehension and writing.</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</si>
  <si>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</si>
  <si>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Reasonable goals and expectations for learners at various stages of reading and writing development.</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</si>
  <si>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</si>
  <si>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Provides an explanation of the relationship between second language oral proficiency and second language literacy.</t>
  </si>
  <si>
    <t>The importance of providing frequent and intentional instruction focused on oral language development when supporting English Learners with literacy development.</t>
  </si>
  <si>
    <t>Minimum points needed to pass section J:  20/26</t>
  </si>
  <si>
    <t>Total  earned points for Section J:</t>
  </si>
  <si>
    <t xml:space="preserve"> Original Review Notes:
- Grey-shaded rubric indicators must be at least "partially met" in order recieve credit for this section. 
- Please provide presenter notes, along with exact pages in training manual, powerpoint slide numbers, and specific sub-lessons in the online course for each rubric indicator submitted for consideration on appeal. 
//
Appeal Review Notes: Additional evidence provided in appeal fully meets criteria. </t>
  </si>
  <si>
    <t>out of 26</t>
  </si>
  <si>
    <t>Section K:  PHONOLOGY DEVELOPMENT|1 CCR 301-101, 4.02(8) 
At a minimum, the vendor provides evidence that the product provides instruction in:
*gray shaded criterion must be at least “partially met” in order to receive credit for this section.</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</si>
  <si>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</si>
  <si>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</si>
  <si>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</si>
  <si>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The principles of phonological skill instruction: brief, multisensory, conceptual and auditory-verbal. </t>
  </si>
  <si>
    <t>The reciprocal relationship among phonological processing, reading, spelling and vocabulary. </t>
  </si>
  <si>
    <t>The phonological features of a second language, such as Spanish, and how they interfere with English pronunciation and phonics. </t>
  </si>
  <si>
    <t>Partially met</t>
  </si>
  <si>
    <t>Slides were provided for the Struggling Readers module but did not include presenter notes. The Struggling Reader module mentioned in the evidence column of the worksheet was not included in the submission. The Struggling Reader module must be provided in order to adequately to review this indicator.</t>
  </si>
  <si>
    <t>The phonological features of languages other than English, such as Spanish, and how they are similar to English and can support with transfer of phonemes that occur in both languages, such Spanish and English, and how they differ.</t>
  </si>
  <si>
    <t xml:space="preserve">Scientifically and evidence-based instructional strategies, scaffolding, and differentiation for teaching phonological awareness to English Learners </t>
  </si>
  <si>
    <t>STRUCTURE OF LANGUAGE - Phonology|1 CCR 301-101, 4.02(6) </t>
  </si>
  <si>
    <t>At a minimum, the vendor provides evidence that the product provides instruction in:</t>
  </si>
  <si>
    <t>Identification, pronunciation, classification and comparison of the consonant and vowel phonemes of English.</t>
  </si>
  <si>
    <t>In the online training, the supplemental resource included in section 3.12 may be confusing for participants who do not have a clear understanding of the individual English phonemes and how they connect to spellings. At least two examples of phonograms contain more than a single phoneme (e.g. "cei"= /see/). Consider moving this supplemental resource to the phonics section to avoid misinterpretation.</t>
  </si>
  <si>
    <t>Minimum points needed to pass section K:  14/18</t>
  </si>
  <si>
    <t>Total  earned points for Section K:</t>
  </si>
  <si>
    <t xml:space="preserve">Original Review Notes:
- Grey-shaded rubric indicators must be at least "partially met" in order recieve credit for this section. 
-Please provide presenter notes, along with exact pages in training manual, powerpoint slide numbers, and specific sub-lessons in the online course for each rubric indicator submitted for consideration on appeal. 
//
Appeal Review Notes: Additional evidence provided in appeal fully meets criteria. </t>
  </si>
  <si>
    <t>out of 18</t>
  </si>
  <si>
    <t>Section L: PHONICS AND WORD RECOGNITION DEVELOPMENT|1 CCR 301-101, 4.02(9)
At a minimum, the vendor provides evidence that the product provides instruction in:
*gray shaded criterion must be at least "partially met” in order to receive credit for this section.</t>
  </si>
  <si>
    <t>The appropriate sequence of phonics concepts from basic to advanced.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</si>
  <si>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</si>
  <si>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</si>
  <si>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</si>
  <si>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Research-based adaptations of instruction for students with weaknesses in working memory, attention, executive function or processing speed. </t>
  </si>
  <si>
    <t xml:space="preserve">Scientifically and evidence-based instructional strategies, scaffolds, and differentiation to develop English Learners':
-letter knowledge
-grapho-phonemic knowledge
-decoding skills 
-morphological awareness
</t>
  </si>
  <si>
    <t>STRUCTURE OF LANGUAGE - Orthography|1 CCR 301-101, 4.02(6) </t>
  </si>
  <si>
    <t>The broad outline of historical influences on English spelling patterns, especially Anglo-Saxon, Latin (romance) and Greek.</t>
  </si>
  <si>
    <t>Defining grapheme as a functional correspondence unit or representation of a phoneme.</t>
  </si>
  <si>
    <t>Common orthographic rules and patterns in English, including the six basic syllable types in English spelling.</t>
  </si>
  <si>
    <t>The difference between high frequency and irregular words.</t>
  </si>
  <si>
    <t>Minimum points needed to pass section L:  16/20</t>
  </si>
  <si>
    <t>Total  earned points for Section L:</t>
  </si>
  <si>
    <t xml:space="preserve">Original Review Notes:
- Grey-shaded rubric indicators must be at least "partially met" in order recieve credit for this section. 
- Please provide presenter notes, along with exact pages in training manual, powerpoint slide numbers, and specific sub-lessons in the online course for each rubric indicator submitted for consideration on appeal. 
//
Appeal Review Notes: Additional evidence provided in appeal fully meets criteria. </t>
  </si>
  <si>
    <t>out of 20</t>
  </si>
  <si>
    <t>Section M: FLUENCY DEVELOPMENT|1 CCR 301-101, 4.02(10) 
At a minimum, the vendor provides evidence that the product provides instruction in:
*gray shaded criterion must be “fully met” in order to receive credit for this section.</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</si>
  <si>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</si>
  <si>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</si>
  <si>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t>Examples of text at a student’s frustration, instructional and independent reading level. 
(Selecting text at an appropriate level of accuracy and difficulty to support students in building fluency.)</t>
  </si>
  <si>
    <t>Sources of activities for building fluency in component reading skills.</t>
  </si>
  <si>
    <t>Instructional activities and approaches that are most likely to improve fluency outcomes. </t>
  </si>
  <si>
    <t>Techniques to enhance a student’s motivation to read. </t>
  </si>
  <si>
    <t>Appropriate uses of assistive technology for students with serious limitations in reading fluency.</t>
  </si>
  <si>
    <t>The relationship between accuracy and reading fluency. </t>
  </si>
  <si>
    <t>Scientifically and evidence-based instructional strategies and techniques for teaching fluency to English Learners.</t>
  </si>
  <si>
    <t>Minimum points needed to pass section M:  14/18</t>
  </si>
  <si>
    <t>Total  earned points for Section M:</t>
  </si>
  <si>
    <t xml:space="preserve">Section N: VOCABULARY DEVELOPMENT|1 CCR 301-101, 4.02(11) 
At a minimum, the vendor provides evidence that the product provides instruction in:
*gray shaded criterion must be at least “partially met” in order to receive credit for this section.
</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</si>
  <si>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</si>
  <si>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</si>
  <si>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</si>
  <si>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</si>
  <si>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</si>
  <si>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t>Principles of evidence-based instructional design to teach vocabulary to English Learners.</t>
  </si>
  <si>
    <t>Scientifically and evidence-based strategies, scaffolds, and differentiation for teaching vocabulary skills to English Learners</t>
  </si>
  <si>
    <t>STRUCTURE OF LANGUAGE - Semantics|1 CCR 301-101, 4.02(6) </t>
  </si>
  <si>
    <t>Examples of meaningful word relationships or semantic organization.</t>
  </si>
  <si>
    <t>STRUCTURE OF LANGUAGE - Morphology|1 CCR 301-101, 4.02(6) </t>
  </si>
  <si>
    <t>Common morphemes in English, including Anglo Saxon compounds, inflectional suffixes, and derivational suffixes; Latin-based prefixes, roots and derivational suffixes; and Greek-based combining forms.</t>
  </si>
  <si>
    <r>
      <t>Minimum points needed to pass section N: </t>
    </r>
    <r>
      <rPr>
        <b/>
        <sz val="12"/>
        <rFont val="Calibri"/>
        <family val="2"/>
        <scheme val="minor"/>
      </rPr>
      <t xml:space="preserve"> 14/18</t>
    </r>
  </si>
  <si>
    <t>Total  earned points for Section N:</t>
  </si>
  <si>
    <t>Section O: TEXT COMPREHENSION DEVELOPMENT|1 CCR 301-101, 4.02(12) 
At a minimum, the vendor provides evidence that the product provides instruction in:
*gray shaded criterion must be at least “partially met” in order to receive credit for this section.</t>
  </si>
  <si>
    <t>Teaching strategies that are appropriate before, during and after reading and that promote reflective reading. </t>
  </si>
  <si>
    <t>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</si>
  <si>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</si>
  <si>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</si>
  <si>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</si>
  <si>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Evidence provided in both the online and face to face course addresses this rubric indicator at a superficial level. More in depth information is needed for a fully met rating.</t>
  </si>
  <si>
    <t>Factors that contribute to deep comprehension, including background knowledge, vocabulary, verbal reasoning ability, knowledge of literary structures and conventions, and use of skills and strategies for close reading of text. </t>
  </si>
  <si>
    <t xml:space="preserve">
Principles of evidence-based instructional practices to support with developing comprehension skills in English Learners.
</t>
  </si>
  <si>
    <t>Scientifically and evidence-based strategies, scaffolds, and differentiation for teaching reading comprehension skills to English Learners.</t>
  </si>
  <si>
    <t>Minimum points needed to pass section O: 12/16</t>
  </si>
  <si>
    <t>Total  earned points for Section O:</t>
  </si>
  <si>
    <t xml:space="preserve">Original Review Notes: 
- Grey-shaded rubric indicators must be at least "partially met" in order recieve credit for this section. 
- Please provide presenter notes, along with exact pages in training manual, powerpoint slide numbers, and specific sub-lessons in the online course for each rubric indicator submitted for consideration on appeal. 
//
Appeal Review Notes: Additional evidence provided in appeal fully meets criteria. </t>
  </si>
  <si>
    <t>Section P: STRUCTURE OF LANGUAGE - Additional|1 CCR 301-101, 4.02(6) 
At a minimum, the vendor provides evidence that the product provides instruction in:
*gray shaded criterion must be at least “partially met” in order to receive credit for this section.</t>
  </si>
  <si>
    <t>Syntax</t>
  </si>
  <si>
    <t>Defining and distinguishing among phrases, dependent clauses, and independent clauses in sentence structure. </t>
  </si>
  <si>
    <t xml:space="preserve">Reviewers could not find evidence that the course directly addresses/defines dependent and independent clauses. </t>
  </si>
  <si>
    <t>The parts of speech and grammatical role of a word in a sentence.</t>
  </si>
  <si>
    <t>Parts of speech are minimally addressed; content as presented infers that these elements are background knowledge for participants. Consider including content/slides that directly reviews or addresses the parts of speech and grammatical role of words in a sentence.</t>
  </si>
  <si>
    <t>Scientifically and evidence-based strategies, scaffolds and differentation for teaching syntax to English Learners.</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</si>
  <si>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</si>
  <si>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</si>
  <si>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</si>
  <si>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</si>
  <si>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Scientifically and evidence-based instructional strategies, scaffolds, and differentiation for teaching discourse organization to English Learners.</t>
  </si>
  <si>
    <t>Minimum points needed to pass section P:  10/14</t>
  </si>
  <si>
    <t>Total  earned points for Section P:</t>
  </si>
  <si>
    <t xml:space="preserve">Section Q: HANDWRITING, SPELLING, and WRITTEN EXPRESSION|1 CCR 301-101, 4.02(13) 
At a minimum, the vendor provides evidence that the product provides instruction in:
*gray shaded criterion must be at least “partially met” in order to receive credit for this section.
</t>
  </si>
  <si>
    <t>Handwriting</t>
  </si>
  <si>
    <t>Research-based principles for teaching letter naming and letter formation.</t>
  </si>
  <si>
    <t>Vendor worksheet directs reviewers to module 4; evidence not found to align with this indicator in relation to letter formation. There is ample evidence supporting the teaching of letter naming.</t>
  </si>
  <si>
    <t>Techniques for teaching handwriting fluency.</t>
  </si>
  <si>
    <t>Not met</t>
  </si>
  <si>
    <t xml:space="preserve">Vendor worksheet directs reviewers to module 4; evidence not found in face to face or online materials to align with this indicator. </t>
  </si>
  <si>
    <t>Spelling</t>
  </si>
  <si>
    <t>The relationship between transcription skills and written expression.</t>
  </si>
  <si>
    <t>Ways to identify students’ level of spelling development and orthographic knowledge.</t>
  </si>
  <si>
    <t>The influences of phonological, orthographic, and morphemic knowledge on spelling. </t>
  </si>
  <si>
    <t xml:space="preserve">Scientifically and evidence-based instructional strategies, scaffolds and differentiation for teaching spelling to English Learners. </t>
  </si>
  <si>
    <t>Written Expression</t>
  </si>
  <si>
    <t>The major components and processes of written expression and how they interact (e.g., basic writing/transcription skills versus text generation)</t>
  </si>
  <si>
    <t>Grade and developmental expectation for students’ writing in the following areas: mechanics and conventions of writing, composition, revision and editing processes</t>
  </si>
  <si>
    <t xml:space="preserve">Appropriate uses of assistive technology in written expression. </t>
  </si>
  <si>
    <t xml:space="preserve">Evidence not provided </t>
  </si>
  <si>
    <t>Scientifically and evidence-based strategies, scaffolds, and differentiation for supporting English Learners with developing written expression skills.</t>
  </si>
  <si>
    <t>Minimum points needed to pass section Q:  16/20</t>
  </si>
  <si>
    <t>Total  earned points for Section Q:</t>
  </si>
  <si>
    <t>Original Review Notes: 
- Grey-shaded rubric indicators must be at least "partially met" in order recieve credit for this section. 
- Please provide presenter notes, along with exact pages in training manual, powerpoint slide numbers, and specific sub-lessons in the online course for each rubric indicator submitted for consideration on appeal. 
//
Appeal Review Notes: Additional evidence provided in appeal fully meets criteria. 
**Consider revising the following language on page 22 of the HO, slide 23, and anywhere else in the training materials:
From: "ELs have limited vocabulary." To "ELs may have limited vocabulary in English."</t>
  </si>
  <si>
    <t xml:space="preserve">Section R: Literacy Instruction for English Learners
At a minimum, the vendor provides evidence that the product provides instruction in:
</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</si>
  <si>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</si>
  <si>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</si>
  <si>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</si>
  <si>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</si>
  <si>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</si>
  <si>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</si>
  <si>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</si>
  <si>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</si>
  <si>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</si>
  <si>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</si>
  <si>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</si>
  <si>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</si>
  <si>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</si>
  <si>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differentation for teaching syntax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</si>
  <si>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</si>
  <si>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</si>
  <si>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</si>
  <si>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Minimum points needed to pass section R:  27/34</t>
  </si>
  <si>
    <t>Total  earned points for Section R:</t>
  </si>
  <si>
    <t>Notes:</t>
  </si>
  <si>
    <t>out of 34</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</si>
  <si>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</si>
  <si>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</si>
  <si>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</si>
  <si>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Required components necessary to ensure effective results and improving outcomes has been clearly stated and described</t>
  </si>
  <si>
    <t>Pacing of professional development has been provided</t>
  </si>
  <si>
    <t>Clear explanation has been provided on how any direct learning provided will transfer to practice (see application, Appendix B)</t>
  </si>
  <si>
    <t>Total  earned points for 
Section S:</t>
  </si>
  <si>
    <t>Ratings Summary</t>
  </si>
  <si>
    <t>To move forward, a program must be marked as "Met" in all sections shaded gray as well as receive a score of 32 points or higher.</t>
  </si>
  <si>
    <t>Section</t>
  </si>
  <si>
    <t>Point Total</t>
  </si>
  <si>
    <t>Overall Rating</t>
  </si>
  <si>
    <t>Section J:  ADMINISTRATION AND INTERPRETATION OF ASSESSMENTS</t>
  </si>
  <si>
    <t>ouf of 16</t>
  </si>
  <si>
    <t>13 - 16 Points = Met
0 - 12 Points = Not Met</t>
  </si>
  <si>
    <t>Section  K: LITERACY DEVELOPMENT</t>
  </si>
  <si>
    <t>20 - 26 Points = Met
0 - 19 Points = Not Met</t>
  </si>
  <si>
    <t>Section L:  PHONOLOGY DEVELOPMENT</t>
  </si>
  <si>
    <t>14 - 18 Points = Met
0 - 13 Points = Not Met</t>
  </si>
  <si>
    <t>Section M: PHONICS AND WORD RECOGNITION DEVELOPMENT</t>
  </si>
  <si>
    <t>16 - 20 Points = Met
0 - 15 Points = 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</si>
  <si>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</si>
  <si>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</si>
  <si>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</si>
  <si>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</si>
  <si>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</si>
  <si>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</si>
  <si>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</si>
  <si>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</si>
  <si>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Not Met</t>
  </si>
  <si>
    <t>Section S: LITERACY INSTRUCTION FOR ENGLISH LEARNERS</t>
  </si>
  <si>
    <t>27 - 34 Points= Met
0 - 27 Points = Not Met</t>
  </si>
  <si>
    <t>Items below will receive a score but the score will not be included in final decision.</t>
  </si>
  <si>
    <r>
      <t xml:space="preserve">Section S: USABILITY
</t>
    </r>
    <r>
      <rPr>
        <b/>
        <i/>
        <sz val="10"/>
        <color rgb="FF000000"/>
        <rFont val="Calibri"/>
        <family val="2"/>
        <scheme val="minor"/>
      </rPr>
      <t>This section will receive a score, but the score of this section will not be included in the final decision.</t>
    </r>
  </si>
  <si>
    <t>ouf of 8</t>
  </si>
  <si>
    <t>Professional Development Program Final Summary</t>
  </si>
  <si>
    <t>Name of Vendor:</t>
  </si>
  <si>
    <t>Keys to Literacy</t>
  </si>
  <si>
    <t>Professional Development Title:</t>
  </si>
  <si>
    <t xml:space="preserve">Keys to Beginning Reading </t>
  </si>
  <si>
    <t>Publication Year:</t>
  </si>
  <si>
    <t>Professional Development Topic(s):</t>
  </si>
  <si>
    <t>Literacy development
Structure of language
Assessment administration and interpretation
Phonology development
Phonics and word recognition development
Develop fluent automatic reading
Text comprehension development
Vocabulary development
Handwriting, Spelling, and Written Expression</t>
  </si>
  <si>
    <t>Target Audience(s):</t>
  </si>
  <si>
    <t xml:space="preserve">Administrators
Coaches
Teachers
Paraprofessionals
Tutors
</t>
  </si>
  <si>
    <t>Delivery Format:</t>
  </si>
  <si>
    <t>Face to Face, Online, Blended</t>
  </si>
  <si>
    <t>Review Team:</t>
  </si>
  <si>
    <t xml:space="preserve">Group L </t>
  </si>
  <si>
    <t>Review Summary</t>
  </si>
  <si>
    <t>Statute Requirements</t>
  </si>
  <si>
    <t>Phase 1</t>
  </si>
  <si>
    <t>Phase 2</t>
  </si>
  <si>
    <r>
      <t xml:space="preserve">Usability
</t>
    </r>
    <r>
      <rPr>
        <b/>
        <i/>
        <sz val="10"/>
        <color theme="1"/>
        <rFont val="Calibri"/>
        <family val="2"/>
        <scheme val="minor"/>
      </rPr>
      <t>This section will receive a score, but the score of this section will not be included in the final decision.</t>
    </r>
  </si>
  <si>
    <t xml:space="preserve">Original Review Notes: Most sections met the score threshold, but all sections (except for assessment) did not provide evidence that the training addresses the grey shaded indicators related to English Learners. Grey-shaded rubric indicators must be at least "partially met" in order recieve a passing score for each section. 
- Please provide presenter notes, along with exact pages in training manual, powerpoint slide numbers, and specific sub-lessons in the online course for each rubric indicator submitted for consideration on appeal. 
*Hybrid Online Facilitated Debrief Meetings that align with the content provided in the associated slide deck would be approved in the case that the training is approved (on appeal). 
The pricing for the blended model should be reflective of the description of what the blended model contains. Coaching and consulting is not appropriate for this Topic-Specific PD list.
//
Appeal Notes: Evidence submitted in the appeal demonstrates alignment with rubric criteria. </t>
  </si>
  <si>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Review Comments:</t>
    </r>
    <r>
      <rPr>
        <sz val="11"/>
        <color theme="1"/>
        <rFont val="Calibri"/>
        <family val="2"/>
        <scheme val="minor"/>
      </rPr>
      <t xml:space="preserve"> No evidence provided.
//
</t>
    </r>
    <r>
      <rPr>
        <b/>
        <sz val="11"/>
        <color theme="1"/>
        <rFont val="Calibri"/>
        <family val="2"/>
        <scheme val="minor"/>
      </rPr>
      <t xml:space="preserve">Appeal Rating: </t>
    </r>
    <r>
      <rPr>
        <b/>
        <sz val="11"/>
        <color rgb="FF00B050"/>
        <rFont val="Calibri"/>
        <family val="2"/>
        <scheme val="minor"/>
      </rPr>
      <t>Fully Met</t>
    </r>
    <r>
      <rPr>
        <b/>
        <sz val="11"/>
        <color theme="1"/>
        <rFont val="Calibri"/>
        <family val="2"/>
        <scheme val="minor"/>
      </rPr>
      <t xml:space="preserve">
Appeal Review Comments:</t>
    </r>
    <r>
      <rPr>
        <sz val="11"/>
        <color theme="1"/>
        <rFont val="Calibri"/>
        <family val="2"/>
        <scheme val="minor"/>
      </rPr>
      <t xml:space="preserve"> Evidence provided in appeal fully meets this criteria.</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</si>
  <si>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Review Notes:</t>
    </r>
    <r>
      <rPr>
        <sz val="11"/>
        <color theme="1"/>
        <rFont val="Calibri"/>
        <family val="2"/>
        <scheme val="minor"/>
      </rPr>
      <t xml:space="preserve"> Reviewers could not find evidence to align with this rubric indicator. Please provide exact page numbers in the trainer manual, exact slides in the power point, and exact locations in the online platform.
//
</t>
    </r>
    <r>
      <rPr>
        <b/>
        <sz val="11"/>
        <color theme="1"/>
        <rFont val="Calibri"/>
        <family val="2"/>
        <scheme val="minor"/>
      </rPr>
      <t xml:space="preserve">Appeal Rating: </t>
    </r>
    <r>
      <rPr>
        <b/>
        <sz val="11"/>
        <color rgb="FF00B050"/>
        <rFont val="Calibri"/>
        <family val="2"/>
        <scheme val="minor"/>
      </rPr>
      <t>Fully Met</t>
    </r>
    <r>
      <rPr>
        <b/>
        <sz val="11"/>
        <color theme="1"/>
        <rFont val="Calibri"/>
        <family val="2"/>
        <scheme val="minor"/>
      </rPr>
      <t xml:space="preserve">
Appeal Review Notes:</t>
    </r>
    <r>
      <rPr>
        <sz val="11"/>
        <color theme="1"/>
        <rFont val="Calibri"/>
        <family val="2"/>
        <scheme val="minor"/>
      </rPr>
      <t xml:space="preserve"> Evidence provided in appeal fully meets this criteria </t>
    </r>
  </si>
  <si>
    <r>
      <rPr>
        <b/>
        <sz val="11"/>
        <color theme="1"/>
        <rFont val="Calibri"/>
        <family val="2"/>
        <scheme val="minor"/>
      </rPr>
      <t>Original Rating:</t>
    </r>
    <r>
      <rPr>
        <b/>
        <sz val="11"/>
        <color rgb="FFFF0000"/>
        <rFont val="Calibri"/>
        <family val="2"/>
        <scheme val="minor"/>
      </rPr>
      <t xml:space="preserve"> Not Met</t>
    </r>
    <r>
      <rPr>
        <b/>
        <sz val="11"/>
        <color theme="1"/>
        <rFont val="Calibri"/>
        <family val="2"/>
        <scheme val="minor"/>
      </rPr>
      <t xml:space="preserve">
Original Review Comments:</t>
    </r>
    <r>
      <rPr>
        <sz val="11"/>
        <color theme="1"/>
        <rFont val="Calibri"/>
        <family val="2"/>
        <scheme val="minor"/>
      </rPr>
      <t xml:space="preserve"> No evidence provided.
//
</t>
    </r>
    <r>
      <rPr>
        <b/>
        <sz val="11"/>
        <color theme="1"/>
        <rFont val="Calibri"/>
        <family val="2"/>
        <scheme val="minor"/>
      </rPr>
      <t xml:space="preserve">Appeal Rating: </t>
    </r>
    <r>
      <rPr>
        <b/>
        <sz val="11"/>
        <color rgb="FF00B050"/>
        <rFont val="Calibri"/>
        <family val="2"/>
        <scheme val="minor"/>
      </rPr>
      <t>Fully Met</t>
    </r>
    <r>
      <rPr>
        <b/>
        <sz val="11"/>
        <color theme="1"/>
        <rFont val="Calibri"/>
        <family val="2"/>
        <scheme val="minor"/>
      </rPr>
      <t xml:space="preserve">
Appeal Review Comments:</t>
    </r>
    <r>
      <rPr>
        <sz val="11"/>
        <color theme="1"/>
        <rFont val="Calibri"/>
        <family val="2"/>
        <scheme val="minor"/>
      </rPr>
      <t xml:space="preserve"> Evidence provided in appeal fully meets this criteria.</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</si>
  <si>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Review Comments:</t>
    </r>
    <r>
      <rPr>
        <sz val="11"/>
        <color theme="1"/>
        <rFont val="Calibri"/>
        <family val="2"/>
        <scheme val="minor"/>
      </rPr>
      <t xml:space="preserve"> No evidence provided.
//
</t>
    </r>
    <r>
      <rPr>
        <b/>
        <sz val="11"/>
        <color theme="1"/>
        <rFont val="Calibri"/>
        <family val="2"/>
        <scheme val="minor"/>
      </rPr>
      <t xml:space="preserve">Appeal Rating: </t>
    </r>
    <r>
      <rPr>
        <b/>
        <sz val="11"/>
        <color rgb="FF00B050"/>
        <rFont val="Calibri"/>
        <family val="2"/>
        <scheme val="minor"/>
      </rPr>
      <t>Fully Met</t>
    </r>
    <r>
      <rPr>
        <b/>
        <sz val="11"/>
        <color theme="1"/>
        <rFont val="Calibri"/>
        <family val="2"/>
        <scheme val="minor"/>
      </rPr>
      <t xml:space="preserve">
Appeal Review Comments: </t>
    </r>
    <r>
      <rPr>
        <sz val="11"/>
        <color theme="1"/>
        <rFont val="Calibri"/>
        <family val="2"/>
        <scheme val="minor"/>
      </rPr>
      <t>Evidence provided in appeal fully meets this criteria.</t>
    </r>
  </si>
  <si>
    <r>
      <rPr>
        <b/>
        <sz val="11"/>
        <color rgb="FF000000"/>
        <rFont val="Calibri"/>
        <family val="2"/>
        <scheme val="minor"/>
      </rPr>
      <t xml:space="preserve">Original Rating: </t>
    </r>
    <r>
      <rPr>
        <b/>
        <sz val="11"/>
        <color rgb="FFFF0000"/>
        <rFont val="Calibri"/>
        <family val="2"/>
        <scheme val="minor"/>
      </rPr>
      <t>Not Met</t>
    </r>
    <r>
      <rPr>
        <b/>
        <sz val="11"/>
        <color rgb="FF000000"/>
        <rFont val="Calibri"/>
        <family val="2"/>
        <scheme val="minor"/>
      </rPr>
      <t xml:space="preserve">
Original Review Comments:</t>
    </r>
    <r>
      <rPr>
        <sz val="11"/>
        <color rgb="FF000000"/>
        <rFont val="Calibri"/>
        <family val="2"/>
        <scheme val="minor"/>
      </rPr>
      <t xml:space="preserve"> No evidence provided.
//
</t>
    </r>
    <r>
      <rPr>
        <b/>
        <sz val="11"/>
        <color rgb="FF000000"/>
        <rFont val="Calibri"/>
        <family val="2"/>
        <scheme val="minor"/>
      </rPr>
      <t xml:space="preserve">Appeal Rating: </t>
    </r>
    <r>
      <rPr>
        <b/>
        <sz val="11"/>
        <color rgb="FF00B050"/>
        <rFont val="Calibri"/>
        <family val="2"/>
        <scheme val="minor"/>
      </rPr>
      <t>Fully Met</t>
    </r>
    <r>
      <rPr>
        <b/>
        <sz val="11"/>
        <color rgb="FF000000"/>
        <rFont val="Calibri"/>
        <family val="2"/>
        <scheme val="minor"/>
      </rPr>
      <t xml:space="preserve">
Appeal Review Comments: </t>
    </r>
    <r>
      <rPr>
        <sz val="11"/>
        <color rgb="FF000000"/>
        <rFont val="Calibri"/>
        <family val="2"/>
        <scheme val="minor"/>
      </rPr>
      <t>Evidence provided in appeal fully meets this criteria.</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</si>
  <si>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Review Comments:</t>
    </r>
    <r>
      <rPr>
        <sz val="11"/>
        <color theme="1"/>
        <rFont val="Calibri"/>
        <family val="2"/>
        <scheme val="minor"/>
      </rPr>
      <t xml:space="preserve"> No evidence provided.
//
</t>
    </r>
    <r>
      <rPr>
        <b/>
        <sz val="11"/>
        <color theme="1"/>
        <rFont val="Calibri"/>
        <family val="2"/>
        <scheme val="minor"/>
      </rPr>
      <t>Appeal Rating:</t>
    </r>
    <r>
      <rPr>
        <b/>
        <sz val="11"/>
        <color rgb="FF00B050"/>
        <rFont val="Calibri"/>
        <family val="2"/>
        <scheme val="minor"/>
      </rPr>
      <t xml:space="preserve"> Fully Met</t>
    </r>
    <r>
      <rPr>
        <b/>
        <sz val="11"/>
        <color theme="1"/>
        <rFont val="Calibri"/>
        <family val="2"/>
        <scheme val="minor"/>
      </rPr>
      <t xml:space="preserve">
Appeal Review Comments:</t>
    </r>
    <r>
      <rPr>
        <sz val="11"/>
        <color theme="1"/>
        <rFont val="Calibri"/>
        <family val="2"/>
        <scheme val="minor"/>
      </rPr>
      <t xml:space="preserve"> Evidence provided in appeal fully meets this criteria.</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</si>
  <si>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Review Comments: </t>
    </r>
    <r>
      <rPr>
        <sz val="11"/>
        <color theme="1"/>
        <rFont val="Calibri"/>
        <family val="2"/>
        <scheme val="minor"/>
      </rPr>
      <t xml:space="preserve">No evidence provided.
//
</t>
    </r>
    <r>
      <rPr>
        <b/>
        <sz val="11"/>
        <color theme="1"/>
        <rFont val="Calibri"/>
        <family val="2"/>
        <scheme val="minor"/>
      </rPr>
      <t xml:space="preserve">Appeal Rating: </t>
    </r>
    <r>
      <rPr>
        <b/>
        <sz val="11"/>
        <color rgb="FF00B050"/>
        <rFont val="Calibri"/>
        <family val="2"/>
        <scheme val="minor"/>
      </rPr>
      <t>Fully Met</t>
    </r>
    <r>
      <rPr>
        <b/>
        <sz val="11"/>
        <color theme="1"/>
        <rFont val="Calibri"/>
        <family val="2"/>
        <scheme val="minor"/>
      </rPr>
      <t xml:space="preserve">
Appeal Review Comments:</t>
    </r>
    <r>
      <rPr>
        <sz val="11"/>
        <color theme="1"/>
        <rFont val="Calibri"/>
        <family val="2"/>
        <scheme val="minor"/>
      </rPr>
      <t xml:space="preserve"> Evidence provided in appeal fully meets this criteria.</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</si>
  <si>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Review Comments: </t>
    </r>
    <r>
      <rPr>
        <sz val="11"/>
        <color theme="1"/>
        <rFont val="Calibri"/>
        <family val="2"/>
        <scheme val="minor"/>
      </rPr>
      <t xml:space="preserve">No evidence provided.
//
</t>
    </r>
    <r>
      <rPr>
        <b/>
        <sz val="11"/>
        <color theme="1"/>
        <rFont val="Calibri"/>
        <family val="2"/>
        <scheme val="minor"/>
      </rPr>
      <t xml:space="preserve">Appeal Rating: </t>
    </r>
    <r>
      <rPr>
        <b/>
        <sz val="11"/>
        <color rgb="FF00B050"/>
        <rFont val="Calibri"/>
        <family val="2"/>
        <scheme val="minor"/>
      </rPr>
      <t>Fully Met</t>
    </r>
    <r>
      <rPr>
        <b/>
        <sz val="11"/>
        <color theme="1"/>
        <rFont val="Calibri"/>
        <family val="2"/>
        <scheme val="minor"/>
      </rPr>
      <t xml:space="preserve">
Appeal Review Comments: </t>
    </r>
    <r>
      <rPr>
        <sz val="11"/>
        <color theme="1"/>
        <rFont val="Calibri"/>
        <family val="2"/>
        <scheme val="minor"/>
      </rPr>
      <t>Evidence provided in appeal fully meets this criteria.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</si>
</sst>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
      <b/>
      <sz val="11"/>
      <color rgb="FFFF0000"/>
      <name val="Calibri"/>
      <family val="2"/>
      <scheme val="minor"/>
    </font>
    <font>
      <b/>
      <sz val="11"/>
      <color rgb="FF00B050"/>
      <name val="Calibri"/>
      <family val="2"/>
      <scheme val="minor"/>
    </font>
  </fonts>
  <fills count="12">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3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indexed="64"/>
      </left>
      <right style="medium">
        <color indexed="64"/>
      </right>
      <top style="medium">
        <color indexed="64"/>
      </top>
      <bottom/>
      <diagonal/>
    </border>
    <border>
      <left/>
      <right/>
      <top/>
      <bottom style="medium">
        <color indexed="64"/>
      </bottom>
      <diagonal/>
    </border>
  </borders>
  <cellStyleXfs count="1">
    <xf numFmtId="0" fontId="0" fillId="0" borderId="0"/>
  </cellStyleXfs>
  <cellXfs count="210">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Alignment="1">
      <alignment horizontal="left" vertical="top" wrapText="1"/>
    </xf>
    <xf numFmtId="0" fontId="2" fillId="0" borderId="0" xfId="0" applyFont="1" applyAlignment="1">
      <alignment vertical="top" wrapText="1"/>
    </xf>
    <xf numFmtId="0" fontId="0" fillId="5" borderId="0" xfId="0" applyFill="1" applyAlignment="1">
      <alignment horizontal="center" vertical="center"/>
    </xf>
    <xf numFmtId="0" fontId="0" fillId="5" borderId="0" xfId="0" applyFill="1"/>
    <xf numFmtId="0" fontId="6" fillId="0" borderId="0" xfId="0" applyFont="1" applyAlignment="1">
      <alignment wrapText="1"/>
    </xf>
    <xf numFmtId="0" fontId="8" fillId="0" borderId="0" xfId="0" applyFont="1" applyAlignment="1">
      <alignment horizontal="left"/>
    </xf>
    <xf numFmtId="0" fontId="12" fillId="0" borderId="0" xfId="0" applyFont="1" applyAlignment="1">
      <alignment horizontal="left"/>
    </xf>
    <xf numFmtId="0" fontId="12" fillId="0" borderId="0" xfId="0" applyFont="1"/>
    <xf numFmtId="0" fontId="9" fillId="2" borderId="7" xfId="0" applyFont="1" applyFill="1" applyBorder="1" applyAlignment="1">
      <alignment vertical="center" wrapText="1"/>
    </xf>
    <xf numFmtId="0" fontId="9" fillId="2" borderId="9" xfId="0" applyFont="1" applyFill="1" applyBorder="1" applyAlignment="1">
      <alignment vertical="center" wrapText="1"/>
    </xf>
    <xf numFmtId="0" fontId="9" fillId="2" borderId="6"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5" fillId="3" borderId="6" xfId="0" applyFont="1" applyFill="1" applyBorder="1" applyAlignment="1">
      <alignment vertical="center" wrapText="1"/>
    </xf>
    <xf numFmtId="0" fontId="0" fillId="3" borderId="6" xfId="0" applyFill="1" applyBorder="1" applyAlignment="1">
      <alignment vertical="top" wrapText="1"/>
    </xf>
    <xf numFmtId="0" fontId="8" fillId="6" borderId="7" xfId="0" applyFont="1" applyFill="1" applyBorder="1" applyAlignment="1">
      <alignment vertical="center" wrapText="1"/>
    </xf>
    <xf numFmtId="0" fontId="8" fillId="6" borderId="8" xfId="0" applyFont="1" applyFill="1" applyBorder="1" applyAlignment="1">
      <alignment horizontal="right" vertical="center" wrapText="1"/>
    </xf>
    <xf numFmtId="0" fontId="11" fillId="6" borderId="9" xfId="0" applyFont="1" applyFill="1" applyBorder="1" applyAlignment="1">
      <alignment horizontal="right" vertical="center" wrapText="1"/>
    </xf>
    <xf numFmtId="0" fontId="11" fillId="6" borderId="7" xfId="0" applyFont="1" applyFill="1" applyBorder="1" applyAlignment="1">
      <alignment vertical="center"/>
    </xf>
    <xf numFmtId="0" fontId="0" fillId="6" borderId="9" xfId="0" applyFill="1" applyBorder="1" applyAlignment="1">
      <alignment horizontal="left" vertical="top" wrapText="1"/>
    </xf>
    <xf numFmtId="0" fontId="9" fillId="2" borderId="2" xfId="0" applyFont="1" applyFill="1" applyBorder="1" applyAlignment="1">
      <alignment horizontal="center" vertical="center"/>
    </xf>
    <xf numFmtId="0" fontId="9" fillId="2" borderId="3" xfId="0" applyFont="1" applyFill="1" applyBorder="1" applyAlignment="1">
      <alignment vertical="center" wrapText="1"/>
    </xf>
    <xf numFmtId="0" fontId="5" fillId="3" borderId="6" xfId="0" applyFont="1" applyFill="1" applyBorder="1" applyAlignment="1">
      <alignment horizontal="left" vertical="center" wrapText="1" indent="1"/>
    </xf>
    <xf numFmtId="0" fontId="2" fillId="3" borderId="6" xfId="0" applyFont="1" applyFill="1" applyBorder="1" applyAlignment="1">
      <alignment horizontal="center" vertical="center"/>
    </xf>
    <xf numFmtId="0" fontId="24" fillId="6" borderId="1" xfId="0" applyFont="1" applyFill="1" applyBorder="1" applyAlignment="1">
      <alignment vertical="top"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8" xfId="0" applyFont="1" applyBorder="1" applyAlignment="1">
      <alignment horizontal="right" vertical="center"/>
    </xf>
    <xf numFmtId="0" fontId="4" fillId="0" borderId="8" xfId="0" applyFont="1" applyBorder="1" applyAlignment="1">
      <alignment horizontal="center" vertical="center" wrapText="1"/>
    </xf>
    <xf numFmtId="0" fontId="4" fillId="0" borderId="9" xfId="0" applyFont="1" applyBorder="1" applyAlignment="1">
      <alignment vertical="center" wrapText="1"/>
    </xf>
    <xf numFmtId="0" fontId="9" fillId="2" borderId="2" xfId="0" applyFont="1" applyFill="1" applyBorder="1" applyAlignment="1">
      <alignment vertical="center" wrapText="1"/>
    </xf>
    <xf numFmtId="0" fontId="9" fillId="2" borderId="6" xfId="0" applyFont="1" applyFill="1" applyBorder="1" applyAlignment="1">
      <alignment horizontal="center" vertical="center"/>
    </xf>
    <xf numFmtId="0" fontId="2" fillId="3" borderId="6" xfId="0" applyFont="1" applyFill="1" applyBorder="1" applyAlignment="1">
      <alignment vertical="center" wrapText="1"/>
    </xf>
    <xf numFmtId="0" fontId="2" fillId="4" borderId="6" xfId="0" applyFont="1" applyFill="1" applyBorder="1" applyAlignment="1">
      <alignment horizontal="center" vertical="center" wrapText="1"/>
    </xf>
    <xf numFmtId="0" fontId="2" fillId="4" borderId="6" xfId="0" applyFont="1" applyFill="1" applyBorder="1" applyAlignment="1">
      <alignment vertical="center" wrapText="1"/>
    </xf>
    <xf numFmtId="0" fontId="2" fillId="0" borderId="6" xfId="0" applyFont="1" applyBorder="1" applyAlignment="1">
      <alignment horizontal="center" vertical="center" wrapText="1"/>
    </xf>
    <xf numFmtId="0" fontId="2" fillId="0" borderId="6" xfId="0" applyFont="1" applyBorder="1" applyAlignment="1">
      <alignment vertical="center" wrapText="1"/>
    </xf>
    <xf numFmtId="0" fontId="2" fillId="0" borderId="2" xfId="0" applyFont="1"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vertical="top" wrapText="1"/>
    </xf>
    <xf numFmtId="0" fontId="2" fillId="5" borderId="6" xfId="0" applyFont="1" applyFill="1" applyBorder="1" applyAlignment="1">
      <alignment vertical="center" wrapText="1"/>
    </xf>
    <xf numFmtId="0" fontId="2" fillId="5" borderId="2" xfId="0" applyFont="1" applyFill="1" applyBorder="1" applyAlignment="1">
      <alignment horizontal="center" vertical="center" wrapText="1"/>
    </xf>
    <xf numFmtId="0" fontId="0" fillId="5" borderId="3" xfId="0" applyFill="1" applyBorder="1" applyAlignment="1">
      <alignment vertical="top" wrapText="1"/>
    </xf>
    <xf numFmtId="0" fontId="2" fillId="6" borderId="6" xfId="0" applyFont="1" applyFill="1" applyBorder="1" applyAlignment="1">
      <alignment horizontal="center" vertical="center" wrapText="1"/>
    </xf>
    <xf numFmtId="0" fontId="2" fillId="6" borderId="6" xfId="0" applyFont="1" applyFill="1" applyBorder="1" applyAlignment="1">
      <alignment vertical="center" wrapText="1"/>
    </xf>
    <xf numFmtId="0" fontId="2" fillId="6" borderId="2" xfId="0" applyFont="1" applyFill="1" applyBorder="1" applyAlignment="1">
      <alignment horizontal="center" vertical="center" wrapText="1"/>
    </xf>
    <xf numFmtId="0" fontId="0" fillId="6" borderId="10" xfId="0" applyFill="1" applyBorder="1" applyAlignment="1">
      <alignment horizontal="center" vertical="center"/>
    </xf>
    <xf numFmtId="0" fontId="0" fillId="6" borderId="11" xfId="0" applyFill="1" applyBorder="1" applyAlignment="1">
      <alignment vertical="top" wrapText="1"/>
    </xf>
    <xf numFmtId="0" fontId="4" fillId="0" borderId="13" xfId="0" applyFont="1" applyBorder="1" applyAlignment="1">
      <alignment horizontal="center" vertical="center" wrapText="1"/>
    </xf>
    <xf numFmtId="0" fontId="3" fillId="0" borderId="12" xfId="0" applyFont="1" applyBorder="1" applyAlignment="1">
      <alignment horizontal="left" vertical="center"/>
    </xf>
    <xf numFmtId="0" fontId="0" fillId="3" borderId="6" xfId="0" applyFill="1" applyBorder="1" applyAlignment="1">
      <alignment horizontal="left" vertical="top" wrapText="1"/>
    </xf>
    <xf numFmtId="0" fontId="0" fillId="4" borderId="6" xfId="0" applyFill="1" applyBorder="1" applyAlignment="1">
      <alignment vertical="top" wrapText="1"/>
    </xf>
    <xf numFmtId="0" fontId="0" fillId="0" borderId="1" xfId="0" applyBorder="1" applyAlignment="1">
      <alignment horizontal="center" vertical="center"/>
    </xf>
    <xf numFmtId="0" fontId="0" fillId="0" borderId="6" xfId="0" applyBorder="1" applyAlignment="1">
      <alignment vertical="top" wrapText="1"/>
    </xf>
    <xf numFmtId="0" fontId="9" fillId="2" borderId="6" xfId="0" applyFont="1" applyFill="1" applyBorder="1" applyAlignment="1">
      <alignment vertical="center" wrapText="1"/>
    </xf>
    <xf numFmtId="0" fontId="2" fillId="0" borderId="6" xfId="0" applyFont="1" applyBorder="1" applyAlignment="1">
      <alignment horizontal="left" vertical="center" wrapText="1" indent="1"/>
    </xf>
    <xf numFmtId="0" fontId="3" fillId="0" borderId="9" xfId="0" applyFont="1" applyBorder="1" applyAlignment="1">
      <alignment vertical="center"/>
    </xf>
    <xf numFmtId="0" fontId="15" fillId="2" borderId="8" xfId="0" applyFont="1" applyFill="1" applyBorder="1" applyAlignment="1">
      <alignment vertical="center" wrapText="1"/>
    </xf>
    <xf numFmtId="0" fontId="9" fillId="2" borderId="8" xfId="0" applyFont="1" applyFill="1" applyBorder="1" applyAlignment="1">
      <alignment horizontal="center" vertical="center" wrapText="1"/>
    </xf>
    <xf numFmtId="0" fontId="9" fillId="2" borderId="8" xfId="0" applyFont="1" applyFill="1" applyBorder="1" applyAlignment="1">
      <alignment vertical="center" wrapText="1"/>
    </xf>
    <xf numFmtId="0" fontId="0" fillId="0" borderId="7" xfId="0" applyBorder="1" applyAlignment="1">
      <alignment horizontal="center"/>
    </xf>
    <xf numFmtId="0" fontId="0" fillId="9" borderId="8" xfId="0" applyFill="1" applyBorder="1"/>
    <xf numFmtId="0" fontId="0" fillId="9" borderId="8" xfId="0" applyFill="1" applyBorder="1" applyAlignment="1">
      <alignment horizontal="center" vertical="center"/>
    </xf>
    <xf numFmtId="0" fontId="0" fillId="9" borderId="9" xfId="0" applyFill="1" applyBorder="1"/>
    <xf numFmtId="0" fontId="0" fillId="0" borderId="8" xfId="0" applyBorder="1"/>
    <xf numFmtId="0" fontId="0" fillId="0" borderId="9" xfId="0" applyBorder="1" applyAlignment="1">
      <alignment horizontal="right" vertical="center"/>
    </xf>
    <xf numFmtId="0" fontId="0" fillId="0" borderId="8" xfId="0" applyBorder="1" applyAlignment="1">
      <alignment horizontal="left" vertical="center"/>
    </xf>
    <xf numFmtId="0" fontId="0" fillId="0" borderId="9" xfId="0" applyBorder="1"/>
    <xf numFmtId="0" fontId="0" fillId="0" borderId="8" xfId="0" applyBorder="1" applyAlignment="1">
      <alignment horizontal="right"/>
    </xf>
    <xf numFmtId="0" fontId="0" fillId="0" borderId="9" xfId="0" applyBorder="1" applyAlignment="1">
      <alignment horizontal="center" vertical="center"/>
    </xf>
    <xf numFmtId="0" fontId="16" fillId="0" borderId="7" xfId="0" applyFont="1" applyBorder="1" applyAlignment="1">
      <alignment horizontal="center"/>
    </xf>
    <xf numFmtId="0" fontId="12" fillId="0" borderId="8" xfId="0" applyFont="1" applyBorder="1" applyAlignment="1">
      <alignment horizontal="right"/>
    </xf>
    <xf numFmtId="0" fontId="12" fillId="0" borderId="9" xfId="0" applyFont="1" applyBorder="1" applyAlignment="1">
      <alignment horizontal="right" vertical="center"/>
    </xf>
    <xf numFmtId="0" fontId="12" fillId="0" borderId="8" xfId="0" applyFont="1" applyBorder="1" applyAlignment="1">
      <alignment horizontal="left" vertical="center"/>
    </xf>
    <xf numFmtId="0" fontId="16" fillId="0" borderId="9" xfId="0" applyFont="1" applyBorder="1"/>
    <xf numFmtId="0" fontId="0" fillId="0" borderId="0" xfId="0" applyAlignment="1">
      <alignment horizontal="left" vertical="center"/>
    </xf>
    <xf numFmtId="0" fontId="9" fillId="2" borderId="2" xfId="0" applyFont="1" applyFill="1" applyBorder="1" applyAlignment="1">
      <alignment vertical="center"/>
    </xf>
    <xf numFmtId="0" fontId="2" fillId="11" borderId="6" xfId="0" applyFont="1" applyFill="1" applyBorder="1" applyAlignment="1">
      <alignment vertical="center" wrapText="1"/>
    </xf>
    <xf numFmtId="0" fontId="0" fillId="0" borderId="15" xfId="0" applyBorder="1" applyAlignment="1">
      <alignment horizontal="center" vertical="center"/>
    </xf>
    <xf numFmtId="0" fontId="0" fillId="0" borderId="17" xfId="0" applyBorder="1" applyAlignment="1">
      <alignment vertical="top" wrapText="1"/>
    </xf>
    <xf numFmtId="0" fontId="4" fillId="0" borderId="17" xfId="0" applyFont="1" applyBorder="1" applyAlignment="1">
      <alignment vertical="center" wrapText="1"/>
    </xf>
    <xf numFmtId="0" fontId="17" fillId="0" borderId="17" xfId="0" applyFont="1" applyBorder="1" applyAlignment="1">
      <alignment horizontal="center" vertical="center" wrapText="1"/>
    </xf>
    <xf numFmtId="0" fontId="4" fillId="0" borderId="17" xfId="0" applyFont="1" applyBorder="1" applyAlignment="1">
      <alignment horizontal="center" vertical="center" wrapText="1"/>
    </xf>
    <xf numFmtId="0" fontId="0" fillId="0" borderId="18" xfId="0" applyBorder="1" applyAlignment="1">
      <alignment vertical="top" wrapText="1"/>
    </xf>
    <xf numFmtId="0" fontId="11" fillId="0" borderId="18" xfId="0" applyFont="1" applyBorder="1" applyAlignment="1">
      <alignment vertical="center" wrapText="1"/>
    </xf>
    <xf numFmtId="0" fontId="4" fillId="0" borderId="18" xfId="0" applyFont="1" applyBorder="1" applyAlignment="1">
      <alignment horizontal="center" vertical="center" wrapText="1"/>
    </xf>
    <xf numFmtId="0" fontId="4" fillId="0" borderId="18" xfId="0" applyFont="1" applyBorder="1" applyAlignment="1">
      <alignment vertical="center" wrapText="1"/>
    </xf>
    <xf numFmtId="0" fontId="2" fillId="5" borderId="6" xfId="0" applyFont="1" applyFill="1" applyBorder="1" applyAlignment="1">
      <alignment horizontal="left" vertical="center" wrapText="1"/>
    </xf>
    <xf numFmtId="0" fontId="2" fillId="0" borderId="6" xfId="0" applyFont="1" applyBorder="1" applyAlignment="1">
      <alignment horizontal="left" vertical="center" wrapText="1"/>
    </xf>
    <xf numFmtId="0" fontId="2" fillId="6" borderId="1" xfId="0" applyFont="1" applyFill="1" applyBorder="1" applyAlignment="1">
      <alignment horizontal="center" vertical="center" wrapText="1"/>
    </xf>
    <xf numFmtId="0" fontId="0" fillId="6" borderId="1" xfId="0" applyFill="1" applyBorder="1" applyAlignment="1">
      <alignment vertical="top" wrapText="1"/>
    </xf>
    <xf numFmtId="0" fontId="24" fillId="6" borderId="1" xfId="0" applyFont="1" applyFill="1" applyBorder="1" applyAlignment="1">
      <alignment wrapText="1"/>
    </xf>
    <xf numFmtId="0" fontId="24" fillId="6" borderId="0" xfId="0" applyFont="1" applyFill="1" applyAlignment="1">
      <alignment wrapText="1"/>
    </xf>
    <xf numFmtId="0" fontId="11" fillId="0" borderId="17" xfId="0" applyFont="1" applyBorder="1" applyAlignment="1">
      <alignment vertical="center" wrapText="1"/>
    </xf>
    <xf numFmtId="0" fontId="26"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26" fillId="0" borderId="18" xfId="0" applyFont="1" applyBorder="1" applyAlignment="1">
      <alignment horizontal="center" vertical="center" wrapText="1"/>
    </xf>
    <xf numFmtId="0" fontId="0" fillId="6" borderId="6" xfId="0" applyFill="1" applyBorder="1" applyAlignment="1">
      <alignment horizontal="center" vertical="center"/>
    </xf>
    <xf numFmtId="0" fontId="0" fillId="6" borderId="6" xfId="0" applyFill="1" applyBorder="1" applyAlignment="1">
      <alignment vertical="top" wrapText="1"/>
    </xf>
    <xf numFmtId="0" fontId="2" fillId="6" borderId="1" xfId="0" applyFont="1" applyFill="1" applyBorder="1" applyAlignment="1">
      <alignment vertical="center" wrapText="1"/>
    </xf>
    <xf numFmtId="0" fontId="0" fillId="6" borderId="1" xfId="0" applyFill="1" applyBorder="1" applyAlignment="1">
      <alignment horizontal="center" vertical="center"/>
    </xf>
    <xf numFmtId="0" fontId="4" fillId="7" borderId="31" xfId="0" applyFont="1" applyFill="1" applyBorder="1" applyAlignment="1">
      <alignment horizontal="left" vertical="center"/>
    </xf>
    <xf numFmtId="0" fontId="4" fillId="7" borderId="0" xfId="0" applyFont="1" applyFill="1" applyAlignment="1">
      <alignment vertical="center" wrapText="1"/>
    </xf>
    <xf numFmtId="0" fontId="4" fillId="7" borderId="0" xfId="0" applyFont="1" applyFill="1" applyAlignment="1">
      <alignment horizontal="center" vertical="center" wrapText="1"/>
    </xf>
    <xf numFmtId="0" fontId="4" fillId="7" borderId="32" xfId="0" applyFont="1" applyFill="1" applyBorder="1" applyAlignment="1">
      <alignment vertical="center" wrapText="1"/>
    </xf>
    <xf numFmtId="0" fontId="4" fillId="7" borderId="4" xfId="0" applyFont="1" applyFill="1" applyBorder="1" applyAlignment="1">
      <alignment vertical="center"/>
    </xf>
    <xf numFmtId="0" fontId="4" fillId="7" borderId="13" xfId="0" applyFont="1" applyFill="1" applyBorder="1" applyAlignment="1">
      <alignment vertical="center" wrapText="1"/>
    </xf>
    <xf numFmtId="0" fontId="4" fillId="7" borderId="13" xfId="0" applyFont="1" applyFill="1" applyBorder="1" applyAlignment="1">
      <alignment horizontal="center" vertical="center" wrapText="1"/>
    </xf>
    <xf numFmtId="0" fontId="4" fillId="7" borderId="5" xfId="0" applyFont="1" applyFill="1" applyBorder="1" applyAlignment="1">
      <alignment vertical="center" wrapText="1"/>
    </xf>
    <xf numFmtId="0" fontId="0" fillId="0" borderId="17" xfId="0" applyBorder="1" applyAlignment="1">
      <alignment horizontal="center" vertical="top" wrapText="1"/>
    </xf>
    <xf numFmtId="0" fontId="2" fillId="5" borderId="6" xfId="0" applyFont="1" applyFill="1" applyBorder="1" applyAlignment="1">
      <alignment horizontal="center" vertical="center" wrapText="1"/>
    </xf>
    <xf numFmtId="0" fontId="0" fillId="5" borderId="6" xfId="0" applyFill="1" applyBorder="1" applyAlignment="1">
      <alignment vertical="top" wrapText="1"/>
    </xf>
    <xf numFmtId="0" fontId="2" fillId="6" borderId="1" xfId="0" applyFont="1" applyFill="1" applyBorder="1" applyAlignment="1">
      <alignment vertical="top" wrapText="1"/>
    </xf>
    <xf numFmtId="0" fontId="4" fillId="8" borderId="2" xfId="0" applyFont="1" applyFill="1" applyBorder="1" applyAlignment="1">
      <alignment vertical="center"/>
    </xf>
    <xf numFmtId="0" fontId="4" fillId="8" borderId="14" xfId="0" applyFont="1" applyFill="1" applyBorder="1" applyAlignment="1">
      <alignment horizontal="left" vertical="center"/>
    </xf>
    <xf numFmtId="0" fontId="4" fillId="8" borderId="14" xfId="0" applyFont="1" applyFill="1" applyBorder="1" applyAlignment="1">
      <alignment horizontal="center" vertical="center"/>
    </xf>
    <xf numFmtId="0" fontId="4" fillId="8" borderId="14" xfId="0" applyFont="1" applyFill="1" applyBorder="1" applyAlignment="1">
      <alignment vertical="center"/>
    </xf>
    <xf numFmtId="0" fontId="25" fillId="10" borderId="3" xfId="0" quotePrefix="1" applyFont="1" applyFill="1" applyBorder="1" applyAlignment="1">
      <alignment wrapText="1"/>
    </xf>
    <xf numFmtId="0" fontId="4" fillId="8" borderId="4" xfId="0" applyFont="1" applyFill="1" applyBorder="1" applyAlignment="1">
      <alignment horizontal="left" vertical="center"/>
    </xf>
    <xf numFmtId="0" fontId="4" fillId="8" borderId="13" xfId="0" applyFont="1" applyFill="1" applyBorder="1" applyAlignment="1">
      <alignment horizontal="left" vertical="center"/>
    </xf>
    <xf numFmtId="0" fontId="4" fillId="8" borderId="13" xfId="0" applyFont="1" applyFill="1" applyBorder="1" applyAlignment="1">
      <alignment horizontal="center" vertical="center"/>
    </xf>
    <xf numFmtId="0" fontId="4" fillId="8" borderId="5" xfId="0" applyFont="1" applyFill="1" applyBorder="1" applyAlignment="1">
      <alignment horizontal="left" vertical="center"/>
    </xf>
    <xf numFmtId="0" fontId="6" fillId="0" borderId="6" xfId="0" applyFont="1" applyBorder="1" applyAlignment="1">
      <alignment vertical="top" wrapText="1"/>
    </xf>
    <xf numFmtId="0" fontId="26" fillId="0" borderId="18" xfId="0" applyFont="1" applyBorder="1" applyAlignment="1">
      <alignment horizontal="center" wrapText="1"/>
    </xf>
    <xf numFmtId="0" fontId="9" fillId="2" borderId="14" xfId="0" applyFont="1" applyFill="1" applyBorder="1" applyAlignment="1">
      <alignment vertical="center" wrapText="1"/>
    </xf>
    <xf numFmtId="0" fontId="2" fillId="0" borderId="1" xfId="0" applyFont="1" applyBorder="1" applyAlignment="1">
      <alignment horizontal="center" vertical="center" wrapText="1"/>
    </xf>
    <xf numFmtId="0" fontId="2" fillId="0" borderId="3" xfId="0" applyFont="1" applyBorder="1" applyAlignment="1">
      <alignment vertical="center" wrapText="1"/>
    </xf>
    <xf numFmtId="0" fontId="4" fillId="8" borderId="2" xfId="0" applyFont="1" applyFill="1" applyBorder="1" applyAlignment="1">
      <alignment horizontal="left" vertical="center"/>
    </xf>
    <xf numFmtId="0" fontId="4" fillId="8" borderId="3" xfId="0" applyFont="1" applyFill="1" applyBorder="1" applyAlignment="1">
      <alignment horizontal="left" vertical="center"/>
    </xf>
    <xf numFmtId="0" fontId="2" fillId="0" borderId="2" xfId="0" applyFont="1" applyBorder="1" applyAlignment="1">
      <alignment vertical="center" wrapText="1"/>
    </xf>
    <xf numFmtId="0" fontId="4" fillId="8" borderId="3" xfId="0" applyFont="1" applyFill="1" applyBorder="1" applyAlignment="1">
      <alignment vertical="center"/>
    </xf>
    <xf numFmtId="0" fontId="4" fillId="8" borderId="4" xfId="0" applyFont="1" applyFill="1" applyBorder="1" applyAlignment="1">
      <alignment vertical="center"/>
    </xf>
    <xf numFmtId="0" fontId="4" fillId="8" borderId="13" xfId="0" applyFont="1" applyFill="1" applyBorder="1" applyAlignment="1">
      <alignment vertical="center"/>
    </xf>
    <xf numFmtId="0" fontId="4" fillId="8" borderId="5" xfId="0" applyFont="1" applyFill="1" applyBorder="1" applyAlignment="1">
      <alignment vertical="center"/>
    </xf>
    <xf numFmtId="0" fontId="11" fillId="0" borderId="20" xfId="0" applyFont="1" applyBorder="1" applyAlignment="1">
      <alignment vertical="center" wrapText="1"/>
    </xf>
    <xf numFmtId="0" fontId="11" fillId="0" borderId="21" xfId="0" applyFont="1" applyBorder="1" applyAlignment="1">
      <alignment vertical="center" wrapText="1"/>
    </xf>
    <xf numFmtId="0" fontId="11" fillId="0" borderId="18" xfId="0" applyFont="1" applyBorder="1" applyAlignment="1">
      <alignment horizontal="center" vertical="center" wrapText="1"/>
    </xf>
    <xf numFmtId="0" fontId="2" fillId="6" borderId="6" xfId="0" applyFont="1" applyFill="1" applyBorder="1" applyAlignment="1">
      <alignment horizontal="left" vertical="top" wrapText="1"/>
    </xf>
    <xf numFmtId="0" fontId="4" fillId="8" borderId="7" xfId="0" applyFont="1" applyFill="1" applyBorder="1" applyAlignment="1">
      <alignment vertical="center"/>
    </xf>
    <xf numFmtId="0" fontId="4" fillId="8" borderId="8" xfId="0" applyFont="1" applyFill="1" applyBorder="1" applyAlignment="1">
      <alignment vertical="center"/>
    </xf>
    <xf numFmtId="0" fontId="4" fillId="8" borderId="8" xfId="0" applyFont="1" applyFill="1" applyBorder="1" applyAlignment="1">
      <alignment horizontal="center" vertical="center"/>
    </xf>
    <xf numFmtId="0" fontId="4" fillId="8" borderId="9" xfId="0" applyFont="1" applyFill="1" applyBorder="1" applyAlignment="1">
      <alignment vertical="center"/>
    </xf>
    <xf numFmtId="0" fontId="4" fillId="8" borderId="7" xfId="0" applyFont="1" applyFill="1" applyBorder="1" applyAlignment="1">
      <alignment horizontal="left" vertical="center"/>
    </xf>
    <xf numFmtId="0" fontId="4" fillId="8" borderId="8" xfId="0" applyFont="1" applyFill="1" applyBorder="1" applyAlignment="1">
      <alignment horizontal="left" vertical="center"/>
    </xf>
    <xf numFmtId="0" fontId="4" fillId="8" borderId="9" xfId="0" applyFont="1" applyFill="1" applyBorder="1" applyAlignment="1">
      <alignment horizontal="left" vertical="center"/>
    </xf>
    <xf numFmtId="0" fontId="2" fillId="0" borderId="1" xfId="0" applyFont="1" applyBorder="1" applyAlignment="1">
      <alignment vertical="center" wrapText="1"/>
    </xf>
    <xf numFmtId="0" fontId="2" fillId="0" borderId="0" xfId="0" applyFont="1" applyAlignment="1">
      <alignment wrapText="1"/>
    </xf>
    <xf numFmtId="0" fontId="1" fillId="0" borderId="0" xfId="0" applyFont="1"/>
    <xf numFmtId="0" fontId="12" fillId="0" borderId="10" xfId="0" applyFont="1" applyBorder="1" applyAlignment="1">
      <alignment horizontal="center" vertical="center"/>
    </xf>
    <xf numFmtId="0" fontId="0" fillId="0" borderId="10" xfId="0" applyBorder="1" applyAlignment="1">
      <alignment horizontal="center" vertical="center" wrapText="1"/>
    </xf>
    <xf numFmtId="0" fontId="12" fillId="0" borderId="29" xfId="0" applyFont="1" applyBorder="1" applyAlignment="1">
      <alignment horizontal="center" vertical="center"/>
    </xf>
    <xf numFmtId="0" fontId="18" fillId="2" borderId="28" xfId="0" applyFont="1" applyFill="1" applyBorder="1" applyAlignment="1">
      <alignment horizontal="center" vertical="center"/>
    </xf>
    <xf numFmtId="0" fontId="0" fillId="2" borderId="30" xfId="0" applyFill="1" applyBorder="1" applyAlignment="1">
      <alignment horizontal="center" vertical="center"/>
    </xf>
    <xf numFmtId="0" fontId="20" fillId="0" borderId="28" xfId="0" applyFont="1" applyBorder="1" applyAlignment="1">
      <alignment horizontal="center" vertical="center"/>
    </xf>
    <xf numFmtId="0" fontId="23" fillId="0" borderId="10" xfId="0" applyFont="1" applyBorder="1" applyAlignment="1">
      <alignment horizontal="center" vertical="center"/>
    </xf>
    <xf numFmtId="0" fontId="12" fillId="0" borderId="10" xfId="0" applyFont="1" applyBorder="1" applyAlignment="1">
      <alignment horizontal="center" vertical="center" wrapText="1"/>
    </xf>
    <xf numFmtId="0" fontId="12" fillId="0" borderId="28" xfId="0" applyFont="1" applyBorder="1" applyAlignment="1">
      <alignment horizontal="center" vertical="center"/>
    </xf>
    <xf numFmtId="0" fontId="0" fillId="0" borderId="33" xfId="0" applyBorder="1" applyAlignment="1">
      <alignment horizontal="center" vertical="center" wrapText="1"/>
    </xf>
    <xf numFmtId="0" fontId="0" fillId="0" borderId="34" xfId="0" applyBorder="1" applyAlignment="1">
      <alignment horizontal="center" vertical="center"/>
    </xf>
    <xf numFmtId="0" fontId="1" fillId="0" borderId="0" xfId="0" applyFont="1" applyProtection="1"/>
    <xf numFmtId="0" fontId="0" fillId="0" borderId="0" xfId="0" applyProtection="1"/>
    <xf numFmtId="0" fontId="8" fillId="0" borderId="0" xfId="0" applyFont="1" applyAlignment="1" applyProtection="1">
      <alignment horizontal="left"/>
    </xf>
    <xf numFmtId="0" fontId="15" fillId="2" borderId="8" xfId="0" applyFont="1" applyFill="1" applyBorder="1" applyAlignment="1" applyProtection="1">
      <alignment vertical="center" wrapText="1"/>
    </xf>
    <xf numFmtId="0" fontId="0" fillId="2" borderId="29" xfId="0" applyFill="1" applyBorder="1" applyProtection="1"/>
    <xf numFmtId="0" fontId="9" fillId="2" borderId="8" xfId="0" applyFont="1" applyFill="1" applyBorder="1" applyAlignment="1" applyProtection="1">
      <alignment horizontal="center" vertical="center" wrapText="1"/>
    </xf>
    <xf numFmtId="0" fontId="9" fillId="2" borderId="9" xfId="0" applyFont="1" applyFill="1" applyBorder="1" applyAlignment="1" applyProtection="1">
      <alignment vertical="center" wrapText="1"/>
    </xf>
    <xf numFmtId="0" fontId="9" fillId="2" borderId="8" xfId="0" applyFont="1" applyFill="1" applyBorder="1" applyAlignment="1" applyProtection="1">
      <alignment vertical="center" wrapText="1"/>
    </xf>
    <xf numFmtId="0" fontId="0" fillId="0" borderId="8" xfId="0" applyBorder="1" applyProtection="1"/>
    <xf numFmtId="0" fontId="0" fillId="0" borderId="8" xfId="0" applyBorder="1" applyAlignment="1" applyProtection="1">
      <alignment horizontal="center" vertical="center"/>
    </xf>
    <xf numFmtId="0" fontId="0" fillId="0" borderId="9" xfId="0" applyBorder="1" applyProtection="1"/>
    <xf numFmtId="0" fontId="0" fillId="0" borderId="7" xfId="0" applyBorder="1" applyAlignment="1" applyProtection="1">
      <alignment horizontal="center"/>
    </xf>
    <xf numFmtId="0" fontId="0" fillId="0" borderId="9" xfId="0" applyBorder="1" applyAlignment="1" applyProtection="1">
      <alignment horizontal="right" vertical="center"/>
    </xf>
    <xf numFmtId="0" fontId="0" fillId="0" borderId="8" xfId="0" applyBorder="1" applyAlignment="1" applyProtection="1">
      <alignment horizontal="left" vertical="center"/>
    </xf>
    <xf numFmtId="0" fontId="0" fillId="0" borderId="8" xfId="0" applyBorder="1" applyAlignment="1" applyProtection="1">
      <alignment horizontal="right"/>
    </xf>
    <xf numFmtId="0" fontId="0" fillId="0" borderId="9" xfId="0" applyBorder="1" applyAlignment="1" applyProtection="1">
      <alignment horizontal="center" vertical="center"/>
    </xf>
    <xf numFmtId="0" fontId="16" fillId="0" borderId="7" xfId="0" applyFont="1" applyBorder="1" applyAlignment="1" applyProtection="1">
      <alignment horizontal="center"/>
    </xf>
    <xf numFmtId="0" fontId="12" fillId="0" borderId="8" xfId="0" applyFont="1" applyBorder="1" applyAlignment="1" applyProtection="1">
      <alignment horizontal="right"/>
    </xf>
    <xf numFmtId="0" fontId="12" fillId="0" borderId="9" xfId="0" applyFont="1" applyBorder="1" applyAlignment="1" applyProtection="1">
      <alignment horizontal="right" vertical="center"/>
    </xf>
    <xf numFmtId="0" fontId="12" fillId="0" borderId="8" xfId="0" applyFont="1" applyBorder="1" applyAlignment="1" applyProtection="1">
      <alignment horizontal="left" vertical="center"/>
    </xf>
    <xf numFmtId="0" fontId="16" fillId="0" borderId="9" xfId="0" applyFont="1" applyBorder="1" applyProtection="1"/>
    <xf numFmtId="0" fontId="18" fillId="2" borderId="10" xfId="0" applyFont="1" applyFill="1" applyBorder="1" applyAlignment="1" applyProtection="1">
      <alignment horizontal="center"/>
    </xf>
    <xf numFmtId="0" fontId="4" fillId="0" borderId="10" xfId="0" applyFont="1" applyBorder="1" applyAlignment="1" applyProtection="1">
      <alignment horizontal="center" vertical="center" wrapText="1"/>
    </xf>
    <xf numFmtId="0" fontId="0" fillId="0" borderId="10" xfId="0" applyBorder="1" applyAlignment="1" applyProtection="1">
      <alignment horizontal="center" vertical="center"/>
    </xf>
    <xf numFmtId="0" fontId="2" fillId="0" borderId="10" xfId="0" applyFont="1" applyBorder="1" applyAlignment="1" applyProtection="1">
      <alignment horizontal="left" vertical="center" wrapText="1"/>
    </xf>
    <xf numFmtId="0" fontId="0" fillId="0" borderId="10" xfId="0" applyBorder="1" applyAlignment="1" applyProtection="1">
      <alignment horizontal="left" vertical="center" wrapText="1"/>
    </xf>
    <xf numFmtId="0" fontId="0" fillId="0" borderId="0" xfId="0" applyAlignment="1" applyProtection="1">
      <alignment horizontal="center"/>
    </xf>
    <xf numFmtId="0" fontId="9" fillId="2" borderId="2" xfId="0" applyFont="1" applyFill="1" applyBorder="1" applyAlignment="1" applyProtection="1">
      <alignment vertical="center" wrapText="1"/>
    </xf>
    <xf numFmtId="0" fontId="9" fillId="2" borderId="3" xfId="0" applyFont="1" applyFill="1" applyBorder="1" applyAlignment="1" applyProtection="1">
      <alignment vertical="center" wrapText="1"/>
    </xf>
    <xf numFmtId="0" fontId="9" fillId="2" borderId="6" xfId="0" applyFont="1" applyFill="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6" xfId="0" applyFont="1" applyBorder="1" applyAlignment="1" applyProtection="1">
      <alignment horizontal="left" vertical="center" wrapText="1" indent="1"/>
    </xf>
    <xf numFmtId="0" fontId="0" fillId="0" borderId="6" xfId="0" applyBorder="1" applyAlignment="1" applyProtection="1">
      <alignment vertical="top" wrapText="1"/>
    </xf>
    <xf numFmtId="0" fontId="0" fillId="0" borderId="22" xfId="0" applyBorder="1" applyAlignment="1" applyProtection="1">
      <alignment vertical="top" wrapText="1"/>
    </xf>
    <xf numFmtId="0" fontId="20" fillId="0" borderId="24" xfId="0" applyFont="1" applyBorder="1" applyAlignment="1" applyProtection="1">
      <alignment horizontal="left" vertical="center" wrapText="1"/>
    </xf>
    <xf numFmtId="0" fontId="4" fillId="0" borderId="24" xfId="0" applyFont="1" applyBorder="1" applyAlignment="1" applyProtection="1">
      <alignment vertical="center" wrapText="1"/>
    </xf>
    <xf numFmtId="0" fontId="4" fillId="0" borderId="27" xfId="0" applyFont="1" applyBorder="1" applyAlignment="1" applyProtection="1">
      <alignment horizontal="center" vertical="center" wrapText="1"/>
    </xf>
    <xf numFmtId="0" fontId="4" fillId="0" borderId="25" xfId="0" applyFont="1" applyBorder="1" applyAlignment="1" applyProtection="1">
      <alignment vertical="center" wrapText="1"/>
    </xf>
    <xf numFmtId="0" fontId="0" fillId="0" borderId="23" xfId="0" applyBorder="1" applyAlignment="1" applyProtection="1">
      <alignment vertical="top" wrapText="1"/>
    </xf>
    <xf numFmtId="0" fontId="7" fillId="0" borderId="16" xfId="0" applyFont="1" applyBorder="1" applyAlignment="1" applyProtection="1">
      <alignment vertical="center" wrapText="1"/>
    </xf>
    <xf numFmtId="0" fontId="17" fillId="0" borderId="16" xfId="0" applyFont="1" applyBorder="1" applyAlignment="1" applyProtection="1">
      <alignment horizontal="left" vertical="center" wrapText="1" indent="2"/>
    </xf>
    <xf numFmtId="0" fontId="4" fillId="0" borderId="19" xfId="0" applyFont="1" applyBorder="1" applyAlignment="1" applyProtection="1">
      <alignment horizontal="center" vertical="center" wrapText="1"/>
    </xf>
    <xf numFmtId="0" fontId="4" fillId="0" borderId="26" xfId="0" applyFont="1" applyBorder="1" applyAlignment="1" applyProtection="1">
      <alignment vertical="center" wrapText="1"/>
    </xf>
  </cellXfs>
  <cellStyles count="1">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sheetPr codeName="Sheet1"/>
  <dimension ref="A1:A21"/>
  <sheetViews>
    <sheetView showRowColHeaders="0" showRuler="0" zoomScaleNormal="100" workbookViewId="0">
      <selection activeCell="A7" sqref="A7"/>
    </sheetView>
  </sheetViews>
  <sheetFormatPr defaultRowHeight="14.5" x14ac:dyDescent="0.35"/>
  <cols>
    <col min="1" max="1" width="120.5429687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6</v>
      </c>
    </row>
    <row r="10" spans="1:1" ht="285" customHeight="1" x14ac:dyDescent="0.35">
      <c r="A10" s="2" t="s">
        <v>7</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sheetPr codeName="Sheet2"/>
  <dimension ref="A1:E7"/>
  <sheetViews>
    <sheetView showRowColHeaders="0" showRuler="0" zoomScaleNormal="100" workbookViewId="0">
      <selection activeCell="C6" sqref="C6"/>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8</v>
      </c>
    </row>
    <row r="2" spans="1:5" ht="18.5" x14ac:dyDescent="0.45">
      <c r="A2" s="13"/>
    </row>
    <row r="3" spans="1:5" ht="16" thickBot="1" x14ac:dyDescent="0.4">
      <c r="A3" s="14" t="s">
        <v>9</v>
      </c>
      <c r="B3" s="15"/>
    </row>
    <row r="4" spans="1:5" ht="41" thickBot="1" x14ac:dyDescent="0.4">
      <c r="A4" s="16" t="s">
        <v>10</v>
      </c>
      <c r="B4" s="17" t="s">
        <v>11</v>
      </c>
      <c r="C4" s="18" t="s">
        <v>12</v>
      </c>
      <c r="D4" s="18" t="s">
        <v>13</v>
      </c>
      <c r="E4" s="18" t="s">
        <v>14</v>
      </c>
    </row>
    <row r="5" spans="1:5" ht="128.25" customHeight="1" x14ac:dyDescent="0.35">
      <c r="A5" s="19">
        <v>1</v>
      </c>
      <c r="B5" s="20" t="s">
        <v>15</v>
      </c>
      <c r="C5" s="19" t="s">
        <v>16</v>
      </c>
      <c r="D5" s="19">
        <f>IF(C5="Met", 2, 0)</f>
        <v>2</v>
      </c>
      <c r="E5" s="21"/>
    </row>
    <row r="6" spans="1:5" ht="82.5" customHeight="1" x14ac:dyDescent="0.35">
      <c r="A6" s="19">
        <v>2</v>
      </c>
      <c r="B6" s="20" t="s">
        <v>17</v>
      </c>
      <c r="C6" s="19" t="s">
        <v>16</v>
      </c>
      <c r="D6" s="19">
        <f>IF(C6="Met", 2, 0)</f>
        <v>2</v>
      </c>
      <c r="E6" s="21"/>
    </row>
    <row r="7" spans="1:5" ht="20.149999999999999" customHeight="1" thickBot="1" x14ac:dyDescent="0.4">
      <c r="A7" s="22"/>
      <c r="B7" s="23"/>
      <c r="C7" s="24" t="s">
        <v>18</v>
      </c>
      <c r="D7" s="25"/>
      <c r="E7" s="26"/>
    </row>
  </sheetData>
  <sheetProtection algorithmName="SHA-512" hashValue="WsPXbXtiN3o/ou1zWC6gJIVdEkHdyUQBqGmnqXJpc/f8xynk4TyphMaGf/Az31CVT6CIq85D2pY/dNST3/mGzA==" saltValue="v6woCBH1u7aFx+m1HUVA3w==" spinCount="100000" sheet="1" formatCells="0" formatColumns="0" formatRows="0"/>
  <dataValidations count="2">
    <dataValidation type="list" allowBlank="1" showInputMessage="1" showErrorMessage="1" sqref="D7" xr:uid="{A7A2F578-6D91-4CE4-9EB7-DFB744D5DDA6}">
      <formula1>"All marked Met (Score Phase 1), 1 or more marked Not met (Stop Review)"</formula1>
    </dataValidation>
    <dataValidation type="list" allowBlank="1" showInputMessage="1" showErrorMessage="1" sqref="C5:C6" xr:uid="{CED6226A-4668-42A2-953A-258F1A22F49B}">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sheetPr codeName="Sheet3"/>
  <dimension ref="A1:E44"/>
  <sheetViews>
    <sheetView showRuler="0" topLeftCell="A10" zoomScaleNormal="100" workbookViewId="0">
      <selection activeCell="E16" sqref="E16"/>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19</v>
      </c>
    </row>
    <row r="2" spans="1:5" ht="15" thickBot="1" x14ac:dyDescent="0.4"/>
    <row r="3" spans="1:5" ht="63" customHeight="1" thickBot="1" x14ac:dyDescent="0.4">
      <c r="A3" s="27"/>
      <c r="B3" s="28" t="s">
        <v>20</v>
      </c>
      <c r="C3" s="18" t="s">
        <v>12</v>
      </c>
      <c r="D3" s="18" t="s">
        <v>13</v>
      </c>
      <c r="E3" s="18" t="s">
        <v>14</v>
      </c>
    </row>
    <row r="4" spans="1:5" ht="200.15" customHeight="1" thickBot="1" x14ac:dyDescent="0.4">
      <c r="A4" s="19">
        <v>1</v>
      </c>
      <c r="B4" s="29" t="s">
        <v>21</v>
      </c>
      <c r="C4" s="30" t="s">
        <v>16</v>
      </c>
      <c r="D4" s="30">
        <f>IF(C4="Met", 2, 0)</f>
        <v>2</v>
      </c>
      <c r="E4" s="21"/>
    </row>
    <row r="5" spans="1:5" ht="60" customHeight="1" x14ac:dyDescent="0.35">
      <c r="A5" s="19">
        <v>2</v>
      </c>
      <c r="B5" s="20" t="s">
        <v>22</v>
      </c>
      <c r="C5" s="19" t="s">
        <v>16</v>
      </c>
      <c r="D5" s="30">
        <f t="shared" ref="D5:D7" si="0">IF(C5="Met", 2, 0)</f>
        <v>2</v>
      </c>
      <c r="E5" s="21"/>
    </row>
    <row r="6" spans="1:5" ht="60" customHeight="1" x14ac:dyDescent="0.35">
      <c r="A6" s="19">
        <v>3</v>
      </c>
      <c r="B6" s="20" t="s">
        <v>23</v>
      </c>
      <c r="C6" s="19" t="s">
        <v>16</v>
      </c>
      <c r="D6" s="30">
        <f t="shared" si="0"/>
        <v>2</v>
      </c>
      <c r="E6" s="21"/>
    </row>
    <row r="7" spans="1:5" ht="99.75" customHeight="1" x14ac:dyDescent="0.35">
      <c r="A7" s="19">
        <v>4</v>
      </c>
      <c r="B7" s="31" t="s">
        <v>24</v>
      </c>
      <c r="C7" s="19" t="s">
        <v>16</v>
      </c>
      <c r="D7" s="30">
        <f t="shared" si="0"/>
        <v>2</v>
      </c>
      <c r="E7" s="21"/>
    </row>
    <row r="8" spans="1:5" ht="30" customHeight="1" thickBot="1" x14ac:dyDescent="0.4">
      <c r="A8" s="32"/>
      <c r="B8" s="33"/>
      <c r="C8" s="34" t="s">
        <v>25</v>
      </c>
      <c r="D8" s="35">
        <f>SUM(D4:D7)</f>
        <v>8</v>
      </c>
      <c r="E8" s="36" t="s">
        <v>26</v>
      </c>
    </row>
    <row r="9" spans="1:5" ht="15" thickBot="1" x14ac:dyDescent="0.4"/>
    <row r="10" spans="1:5" ht="50.15" customHeight="1" thickBot="1" x14ac:dyDescent="0.4">
      <c r="A10" s="37"/>
      <c r="B10" s="28" t="s">
        <v>27</v>
      </c>
      <c r="C10" s="18" t="s">
        <v>12</v>
      </c>
      <c r="D10" s="18" t="s">
        <v>13</v>
      </c>
      <c r="E10" s="38" t="s">
        <v>14</v>
      </c>
    </row>
    <row r="11" spans="1:5" ht="50.15" customHeight="1" x14ac:dyDescent="0.35">
      <c r="A11" s="19">
        <v>1</v>
      </c>
      <c r="B11" s="39" t="s">
        <v>28</v>
      </c>
      <c r="C11" s="19" t="s">
        <v>16</v>
      </c>
      <c r="D11" s="19">
        <f>IF(C11="Met", 2, 0)</f>
        <v>2</v>
      </c>
      <c r="E11" s="21"/>
    </row>
    <row r="12" spans="1:5" ht="50.15" customHeight="1" x14ac:dyDescent="0.35">
      <c r="A12" s="19">
        <v>2</v>
      </c>
      <c r="B12" s="39" t="s">
        <v>29</v>
      </c>
      <c r="C12" s="19" t="s">
        <v>16</v>
      </c>
      <c r="D12" s="19">
        <f t="shared" ref="D12:D13" si="1">IF(C12="Met", 2, 0)</f>
        <v>2</v>
      </c>
      <c r="E12" s="21"/>
    </row>
    <row r="13" spans="1:5" ht="50.15" customHeight="1" x14ac:dyDescent="0.35">
      <c r="A13" s="40">
        <v>3</v>
      </c>
      <c r="B13" s="41" t="s">
        <v>30</v>
      </c>
      <c r="C13" s="19" t="s">
        <v>16</v>
      </c>
      <c r="D13" s="19">
        <f t="shared" si="1"/>
        <v>2</v>
      </c>
      <c r="E13" s="21"/>
    </row>
    <row r="14" spans="1:5" ht="50.15" customHeight="1" x14ac:dyDescent="0.35">
      <c r="A14" s="42">
        <v>4</v>
      </c>
      <c r="B14" s="43" t="s">
        <v>31</v>
      </c>
      <c r="C14" s="44" t="s">
        <v>32</v>
      </c>
      <c r="D14" s="45">
        <f>IF(C14="Fully met", 2, IF(C14="Partially met",1, 0))</f>
        <v>2</v>
      </c>
      <c r="E14" s="46"/>
    </row>
    <row r="15" spans="1:5" ht="50.15" customHeight="1" x14ac:dyDescent="0.35">
      <c r="A15" s="42">
        <v>5</v>
      </c>
      <c r="B15" s="47" t="s">
        <v>33</v>
      </c>
      <c r="C15" s="48" t="s">
        <v>32</v>
      </c>
      <c r="D15" s="45">
        <f t="shared" ref="D15:D17" si="2">IF(C15="Fully met", 2, IF(C15="Partially met",1, 0))</f>
        <v>2</v>
      </c>
      <c r="E15" s="49"/>
    </row>
    <row r="16" spans="1:5" ht="100" customHeight="1" x14ac:dyDescent="0.35">
      <c r="A16" s="42">
        <v>6</v>
      </c>
      <c r="B16" s="47" t="s">
        <v>34</v>
      </c>
      <c r="C16" s="48" t="s">
        <v>32</v>
      </c>
      <c r="D16" s="45">
        <f t="shared" si="2"/>
        <v>2</v>
      </c>
      <c r="E16" s="49"/>
    </row>
    <row r="17" spans="1:5" ht="50.15" customHeight="1" x14ac:dyDescent="0.35">
      <c r="A17" s="50">
        <v>7</v>
      </c>
      <c r="B17" s="51" t="s">
        <v>35</v>
      </c>
      <c r="C17" s="52" t="s">
        <v>32</v>
      </c>
      <c r="D17" s="53">
        <f t="shared" si="2"/>
        <v>2</v>
      </c>
      <c r="E17" s="54" t="s">
        <v>36</v>
      </c>
    </row>
    <row r="18" spans="1:5" ht="30" customHeight="1" thickBot="1" x14ac:dyDescent="0.4">
      <c r="A18" s="32"/>
      <c r="B18" s="33"/>
      <c r="C18" s="34" t="s">
        <v>37</v>
      </c>
      <c r="D18" s="55">
        <f>SUM(D11:D17)</f>
        <v>14</v>
      </c>
      <c r="E18" s="56" t="s">
        <v>38</v>
      </c>
    </row>
    <row r="19" spans="1:5" ht="15" thickBot="1" x14ac:dyDescent="0.4"/>
    <row r="20" spans="1:5" ht="50.15" customHeight="1" thickBot="1" x14ac:dyDescent="0.4">
      <c r="A20" s="37"/>
      <c r="B20" s="28" t="s">
        <v>39</v>
      </c>
      <c r="C20" s="18" t="s">
        <v>12</v>
      </c>
      <c r="D20" s="18" t="s">
        <v>13</v>
      </c>
      <c r="E20" s="18" t="s">
        <v>14</v>
      </c>
    </row>
    <row r="21" spans="1:5" ht="113.25" customHeight="1" x14ac:dyDescent="0.35">
      <c r="A21" s="19">
        <v>1</v>
      </c>
      <c r="B21" s="20" t="s">
        <v>15</v>
      </c>
      <c r="C21" s="19" t="str">
        <f>'Statute Requirements'!C5</f>
        <v>Met</v>
      </c>
      <c r="D21" s="19">
        <f>'Statute Requirements'!D5</f>
        <v>2</v>
      </c>
      <c r="E21" s="57">
        <f>'Statute Requirements'!E5</f>
        <v>0</v>
      </c>
    </row>
    <row r="22" spans="1:5" ht="119.25" customHeight="1" x14ac:dyDescent="0.35">
      <c r="A22" s="19">
        <v>2</v>
      </c>
      <c r="B22" s="20" t="s">
        <v>17</v>
      </c>
      <c r="C22" s="19" t="str">
        <f>'Statute Requirements'!C6</f>
        <v>Met</v>
      </c>
      <c r="D22" s="19">
        <f>'Statute Requirements'!D6</f>
        <v>2</v>
      </c>
      <c r="E22" s="57">
        <f>'Statute Requirements'!E6</f>
        <v>0</v>
      </c>
    </row>
    <row r="23" spans="1:5" ht="30" customHeight="1" thickBot="1" x14ac:dyDescent="0.4">
      <c r="A23" s="32"/>
      <c r="B23" s="33"/>
      <c r="C23" s="34" t="s">
        <v>40</v>
      </c>
      <c r="D23" s="35">
        <f>SUM(D21:D22)</f>
        <v>4</v>
      </c>
      <c r="E23" s="36" t="s">
        <v>41</v>
      </c>
    </row>
    <row r="24" spans="1:5" ht="15" thickBot="1" x14ac:dyDescent="0.4"/>
    <row r="25" spans="1:5" ht="70" customHeight="1" thickBot="1" x14ac:dyDescent="0.4">
      <c r="A25" s="37"/>
      <c r="B25" s="28" t="s">
        <v>42</v>
      </c>
      <c r="C25" s="18" t="s">
        <v>12</v>
      </c>
      <c r="D25" s="18" t="s">
        <v>13</v>
      </c>
      <c r="E25" s="18" t="s">
        <v>14</v>
      </c>
    </row>
    <row r="26" spans="1:5" ht="50.15" customHeight="1" x14ac:dyDescent="0.35">
      <c r="A26" s="40">
        <v>1</v>
      </c>
      <c r="B26" s="41" t="s">
        <v>43</v>
      </c>
      <c r="C26" s="40" t="s">
        <v>16</v>
      </c>
      <c r="D26" s="40">
        <f>IF(C26="Met", 2, 0)</f>
        <v>2</v>
      </c>
      <c r="E26" s="58"/>
    </row>
    <row r="27" spans="1:5" ht="70" customHeight="1" x14ac:dyDescent="0.35">
      <c r="A27" s="42">
        <v>2</v>
      </c>
      <c r="B27" s="43" t="s">
        <v>44</v>
      </c>
      <c r="C27" s="42" t="s">
        <v>32</v>
      </c>
      <c r="D27" s="59">
        <f>IF(C27="Fully met", 2, IF(C27="Partially met",1, 0))</f>
        <v>2</v>
      </c>
      <c r="E27" s="60"/>
    </row>
    <row r="28" spans="1:5" ht="30" customHeight="1" thickBot="1" x14ac:dyDescent="0.4">
      <c r="A28" s="32"/>
      <c r="B28" s="33"/>
      <c r="C28" s="34" t="s">
        <v>45</v>
      </c>
      <c r="D28" s="35">
        <f>SUM(D26:D27)</f>
        <v>4</v>
      </c>
      <c r="E28" s="36" t="s">
        <v>41</v>
      </c>
    </row>
    <row r="29" spans="1:5" ht="15" thickBot="1" x14ac:dyDescent="0.4"/>
    <row r="30" spans="1:5" ht="50.15" customHeight="1" thickBot="1" x14ac:dyDescent="0.4">
      <c r="A30" s="37"/>
      <c r="B30" s="28" t="s">
        <v>46</v>
      </c>
      <c r="C30" s="18" t="s">
        <v>12</v>
      </c>
      <c r="D30" s="18" t="s">
        <v>13</v>
      </c>
      <c r="E30" s="61" t="s">
        <v>14</v>
      </c>
    </row>
    <row r="31" spans="1:5" ht="50.15" customHeight="1" x14ac:dyDescent="0.35">
      <c r="A31" s="42">
        <v>1</v>
      </c>
      <c r="B31" s="43" t="s">
        <v>47</v>
      </c>
      <c r="C31" s="42" t="s">
        <v>32</v>
      </c>
      <c r="D31" s="6">
        <f>IF(C31="Fully met", 2, IF(C31="Partially met",1, 0))</f>
        <v>2</v>
      </c>
      <c r="E31" s="60"/>
    </row>
    <row r="32" spans="1:5" ht="145" x14ac:dyDescent="0.35">
      <c r="A32" s="42">
        <v>2</v>
      </c>
      <c r="B32" s="62" t="s">
        <v>48</v>
      </c>
      <c r="C32" s="42" t="s">
        <v>32</v>
      </c>
      <c r="D32" s="59">
        <f t="shared" ref="D32:D33" si="3">IF(C32="Fully met", 2, IF(C32="Partially met",1, 0))</f>
        <v>2</v>
      </c>
      <c r="E32" s="60"/>
    </row>
    <row r="33" spans="1:5" ht="116" x14ac:dyDescent="0.35">
      <c r="A33" s="42">
        <v>3</v>
      </c>
      <c r="B33" s="62" t="s">
        <v>49</v>
      </c>
      <c r="C33" s="42" t="s">
        <v>32</v>
      </c>
      <c r="D33" s="6">
        <f t="shared" si="3"/>
        <v>2</v>
      </c>
      <c r="E33" s="60"/>
    </row>
    <row r="34" spans="1:5" ht="30" customHeight="1" thickBot="1" x14ac:dyDescent="0.4">
      <c r="A34" s="32"/>
      <c r="B34" s="33"/>
      <c r="C34" s="34" t="s">
        <v>50</v>
      </c>
      <c r="D34" s="35">
        <f>SUM(D31:D33)</f>
        <v>6</v>
      </c>
      <c r="E34" s="63" t="s">
        <v>51</v>
      </c>
    </row>
    <row r="35" spans="1:5" ht="15" thickBot="1" x14ac:dyDescent="0.4"/>
    <row r="36" spans="1:5" ht="16" thickBot="1" x14ac:dyDescent="0.4">
      <c r="A36" s="16"/>
      <c r="B36" s="64" t="s">
        <v>52</v>
      </c>
      <c r="C36" s="65"/>
      <c r="D36" s="65"/>
      <c r="E36" s="17"/>
    </row>
    <row r="37" spans="1:5" ht="15" thickBot="1" x14ac:dyDescent="0.4">
      <c r="A37" s="16"/>
      <c r="B37" s="66" t="s">
        <v>53</v>
      </c>
      <c r="C37" s="65"/>
      <c r="D37" s="65"/>
      <c r="E37" s="17"/>
    </row>
    <row r="38" spans="1:5" ht="15" thickBot="1" x14ac:dyDescent="0.4">
      <c r="A38" s="67"/>
      <c r="B38" s="68" t="s">
        <v>54</v>
      </c>
      <c r="C38" s="69"/>
      <c r="D38" s="69"/>
      <c r="E38" s="70"/>
    </row>
    <row r="39" spans="1:5" ht="15" thickBot="1" x14ac:dyDescent="0.4">
      <c r="A39" s="67"/>
      <c r="B39" s="71"/>
      <c r="C39" s="72" t="s">
        <v>55</v>
      </c>
      <c r="D39" s="73" t="s">
        <v>56</v>
      </c>
      <c r="E39" s="74"/>
    </row>
    <row r="40" spans="1:5" ht="15" thickBot="1" x14ac:dyDescent="0.4">
      <c r="A40" s="67"/>
      <c r="B40" s="75" t="s">
        <v>57</v>
      </c>
      <c r="C40" s="76">
        <f>SUM(D8+D18+D23+D28+D34)</f>
        <v>36</v>
      </c>
      <c r="D40" s="73" t="s">
        <v>58</v>
      </c>
      <c r="E40" s="74"/>
    </row>
    <row r="41" spans="1:5" s="7" customFormat="1" ht="16" thickBot="1" x14ac:dyDescent="0.4">
      <c r="A41" s="77"/>
      <c r="B41" s="78"/>
      <c r="C41" s="79" t="s">
        <v>18</v>
      </c>
      <c r="D41" s="80" t="s">
        <v>59</v>
      </c>
      <c r="E41" s="81"/>
    </row>
    <row r="44" spans="1:5" x14ac:dyDescent="0.35">
      <c r="B44" s="12"/>
    </row>
  </sheetData>
  <sheetProtection formatCells="0" formatColumns="0" formatRows="0"/>
  <dataValidations count="5">
    <dataValidation type="list" allowBlank="1" showInputMessage="1" showErrorMessage="1" sqref="C11:C13 C26 C4:C7" xr:uid="{4F950351-529F-48EA-933C-90D123B033B9}">
      <formula1>"Met, Not met"</formula1>
    </dataValidation>
    <dataValidation type="list" allowBlank="1" showInputMessage="1" showErrorMessage="1" sqref="C27 C31:C33 C14:C17" xr:uid="{E08A1AC5-AE78-43AD-A1FB-D9C9F59225E8}">
      <formula1>"Fully met, Partially met, Not met"</formula1>
    </dataValidation>
    <dataValidation type="list" allowBlank="1" showInputMessage="1" showErrorMessage="1" sqref="D39" xr:uid="{4AE3F18F-DED4-488D-9BC2-46369229E1B2}">
      <formula1>"YES (required to move to Phase 2), NO (does not move to Phase 2)"</formula1>
    </dataValidation>
    <dataValidation type="list" allowBlank="1" showInputMessage="1" showErrorMessage="1" sqref="D40" xr:uid="{A761695D-888D-4D63-AF26-43E2F4CA81AB}">
      <formula1>"32-40 points , 0-31 points "</formula1>
    </dataValidation>
    <dataValidation type="list" allowBlank="1" showInputMessage="1" showErrorMessage="1" sqref="D41"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sheetPr codeName="Sheet4"/>
  <dimension ref="A1:F160"/>
  <sheetViews>
    <sheetView tabSelected="1" showRuler="0" zoomScale="87" zoomScaleNormal="87" workbookViewId="0">
      <selection activeCell="F9" sqref="F9"/>
    </sheetView>
  </sheetViews>
  <sheetFormatPr defaultRowHeight="14.5" x14ac:dyDescent="0.35"/>
  <cols>
    <col min="1" max="1" width="5.54296875" style="5" customWidth="1"/>
    <col min="2" max="2" width="50.54296875" customWidth="1"/>
    <col min="3" max="4" width="15.54296875" style="6" customWidth="1"/>
    <col min="5" max="5" width="40.54296875" style="6" customWidth="1"/>
    <col min="6" max="6" width="40.54296875" customWidth="1"/>
  </cols>
  <sheetData>
    <row r="1" spans="1:6" ht="18.5" x14ac:dyDescent="0.45">
      <c r="A1" s="13" t="s">
        <v>60</v>
      </c>
    </row>
    <row r="2" spans="1:6" ht="15" thickBot="1" x14ac:dyDescent="0.4">
      <c r="A2" s="82"/>
      <c r="C2" s="5"/>
      <c r="D2"/>
      <c r="E2"/>
    </row>
    <row r="3" spans="1:6" ht="100" customHeight="1" thickBot="1" x14ac:dyDescent="0.4">
      <c r="A3" s="83"/>
      <c r="B3" s="28" t="s">
        <v>61</v>
      </c>
      <c r="C3" s="18" t="s">
        <v>12</v>
      </c>
      <c r="D3" s="18" t="s">
        <v>13</v>
      </c>
      <c r="E3" s="18" t="s">
        <v>14</v>
      </c>
    </row>
    <row r="4" spans="1:6" ht="80.150000000000006" customHeight="1" x14ac:dyDescent="0.35">
      <c r="A4" s="42">
        <v>1</v>
      </c>
      <c r="B4" s="84" t="s">
        <v>62</v>
      </c>
      <c r="C4" s="42" t="s">
        <v>32</v>
      </c>
      <c r="D4" s="59">
        <f>IF(C4="Fully met", 2, IF(C4="Partially met",1, 0))</f>
        <v>2</v>
      </c>
      <c r="E4" s="60"/>
    </row>
    <row r="5" spans="1:6" ht="50.15" customHeight="1" x14ac:dyDescent="0.35">
      <c r="A5" s="42">
        <v>2</v>
      </c>
      <c r="B5" s="43" t="s">
        <v>63</v>
      </c>
      <c r="C5" s="42" t="s">
        <v>32</v>
      </c>
      <c r="D5" s="59">
        <f t="shared" ref="D5:D11" si="0">IF(C5="Fully met", 2, IF(C5="Partially met",1, 0))</f>
        <v>2</v>
      </c>
      <c r="E5" s="60"/>
    </row>
    <row r="6" spans="1:6" ht="50.15" customHeight="1" x14ac:dyDescent="0.35">
      <c r="A6" s="42">
        <v>3</v>
      </c>
      <c r="B6" s="43" t="s">
        <v>64</v>
      </c>
      <c r="C6" s="42" t="s">
        <v>32</v>
      </c>
      <c r="D6" s="59">
        <f t="shared" si="0"/>
        <v>2</v>
      </c>
      <c r="E6" s="60"/>
    </row>
    <row r="7" spans="1:6" ht="50.15" customHeight="1" x14ac:dyDescent="0.35">
      <c r="A7" s="42">
        <v>4</v>
      </c>
      <c r="B7" s="47" t="s">
        <v>65</v>
      </c>
      <c r="C7" s="42" t="s">
        <v>32</v>
      </c>
      <c r="D7" s="59">
        <f t="shared" si="0"/>
        <v>2</v>
      </c>
      <c r="E7" s="60"/>
    </row>
    <row r="8" spans="1:6" ht="50.15" customHeight="1" x14ac:dyDescent="0.35">
      <c r="A8" s="42">
        <v>5</v>
      </c>
      <c r="B8" s="43" t="s">
        <v>66</v>
      </c>
      <c r="C8" s="42" t="s">
        <v>32</v>
      </c>
      <c r="D8" s="59">
        <f t="shared" si="0"/>
        <v>2</v>
      </c>
      <c r="E8" s="60"/>
    </row>
    <row r="9" spans="1:6" ht="121.5" customHeight="1" x14ac:dyDescent="0.35">
      <c r="A9" s="42">
        <v>6</v>
      </c>
      <c r="B9" s="43" t="s">
        <v>67</v>
      </c>
      <c r="C9" s="42" t="s">
        <v>32</v>
      </c>
      <c r="D9" s="59">
        <f t="shared" si="0"/>
        <v>2</v>
      </c>
      <c r="E9" s="60" t="s">
        <v>285</v>
      </c>
    </row>
    <row r="10" spans="1:6" ht="50.15" customHeight="1" x14ac:dyDescent="0.35">
      <c r="A10" s="42">
        <v>7</v>
      </c>
      <c r="B10" s="43" t="s">
        <v>68</v>
      </c>
      <c r="C10" s="42" t="s">
        <v>32</v>
      </c>
      <c r="D10" s="59">
        <f t="shared" si="0"/>
        <v>2</v>
      </c>
      <c r="E10" s="60"/>
    </row>
    <row r="11" spans="1:6" ht="100" customHeight="1" x14ac:dyDescent="0.35">
      <c r="A11" s="42">
        <v>8</v>
      </c>
      <c r="B11" s="43" t="s">
        <v>69</v>
      </c>
      <c r="C11" s="42" t="s">
        <v>32</v>
      </c>
      <c r="D11" s="85">
        <f t="shared" si="0"/>
        <v>2</v>
      </c>
      <c r="E11" s="60"/>
    </row>
    <row r="12" spans="1:6" ht="275.5" x14ac:dyDescent="0.35">
      <c r="A12" s="86"/>
      <c r="B12" s="87" t="s">
        <v>70</v>
      </c>
      <c r="C12" s="88" t="s">
        <v>71</v>
      </c>
      <c r="D12" s="89">
        <f>SUM(D4:D11)</f>
        <v>16</v>
      </c>
      <c r="E12" s="87" t="s">
        <v>72</v>
      </c>
    </row>
    <row r="13" spans="1:6" ht="20.149999999999999" customHeight="1" thickBot="1" x14ac:dyDescent="0.4">
      <c r="A13" s="90"/>
      <c r="B13" s="91"/>
      <c r="C13" s="92"/>
      <c r="D13" s="92" t="s">
        <v>73</v>
      </c>
      <c r="E13" s="93"/>
    </row>
    <row r="14" spans="1:6" ht="15.5" thickTop="1" thickBot="1" x14ac:dyDescent="0.4"/>
    <row r="15" spans="1:6" ht="107.5" customHeight="1" thickBot="1" x14ac:dyDescent="0.4">
      <c r="A15" s="37"/>
      <c r="B15" s="28" t="s">
        <v>74</v>
      </c>
      <c r="C15" s="18" t="s">
        <v>12</v>
      </c>
      <c r="D15" s="18" t="s">
        <v>13</v>
      </c>
      <c r="E15" s="18" t="s">
        <v>14</v>
      </c>
      <c r="F15" s="6"/>
    </row>
    <row r="16" spans="1:6" ht="50.15" customHeight="1" x14ac:dyDescent="0.35">
      <c r="A16" s="42">
        <v>1</v>
      </c>
      <c r="B16" s="47" t="s">
        <v>75</v>
      </c>
      <c r="C16" s="42" t="s">
        <v>32</v>
      </c>
      <c r="D16" s="42">
        <f>IF(C16="Fully met", 2, IF(C16="Partially met",1, 0))</f>
        <v>2</v>
      </c>
      <c r="E16" s="60"/>
      <c r="F16" s="6"/>
    </row>
    <row r="17" spans="1:6" ht="50.15" customHeight="1" x14ac:dyDescent="0.35">
      <c r="A17" s="42">
        <v>2</v>
      </c>
      <c r="B17" s="47" t="s">
        <v>76</v>
      </c>
      <c r="C17" s="42" t="s">
        <v>32</v>
      </c>
      <c r="D17" s="42">
        <f t="shared" ref="D17:D26" si="1">IF(C17="Fully met", 2, IF(C17="Partially met",1, 0))</f>
        <v>2</v>
      </c>
      <c r="E17" s="60"/>
      <c r="F17" s="6"/>
    </row>
    <row r="18" spans="1:6" ht="50.15" customHeight="1" x14ac:dyDescent="0.35">
      <c r="A18" s="42">
        <v>3</v>
      </c>
      <c r="B18" s="47" t="s">
        <v>77</v>
      </c>
      <c r="C18" s="42" t="s">
        <v>32</v>
      </c>
      <c r="D18" s="42">
        <f t="shared" si="1"/>
        <v>2</v>
      </c>
      <c r="E18" s="60"/>
      <c r="F18" s="6"/>
    </row>
    <row r="19" spans="1:6" ht="92.5" customHeight="1" x14ac:dyDescent="0.35">
      <c r="A19" s="42">
        <v>4</v>
      </c>
      <c r="B19" s="47" t="s">
        <v>78</v>
      </c>
      <c r="C19" s="42" t="s">
        <v>32</v>
      </c>
      <c r="D19" s="42">
        <f t="shared" si="1"/>
        <v>2</v>
      </c>
      <c r="E19" s="60"/>
      <c r="F19" s="6"/>
    </row>
    <row r="20" spans="1:6" ht="96" customHeight="1" x14ac:dyDescent="0.35">
      <c r="A20" s="42">
        <v>5</v>
      </c>
      <c r="B20" s="47" t="s">
        <v>79</v>
      </c>
      <c r="C20" s="42" t="s">
        <v>32</v>
      </c>
      <c r="D20" s="42">
        <f t="shared" si="1"/>
        <v>2</v>
      </c>
      <c r="E20" s="60"/>
      <c r="F20" s="6"/>
    </row>
    <row r="21" spans="1:6" ht="80.150000000000006" customHeight="1" x14ac:dyDescent="0.35">
      <c r="A21" s="42">
        <v>6</v>
      </c>
      <c r="B21" s="84" t="s">
        <v>80</v>
      </c>
      <c r="C21" s="42" t="s">
        <v>32</v>
      </c>
      <c r="D21" s="42">
        <f t="shared" si="1"/>
        <v>2</v>
      </c>
      <c r="E21" s="60"/>
      <c r="F21" s="6"/>
    </row>
    <row r="22" spans="1:6" ht="124" customHeight="1" x14ac:dyDescent="0.35">
      <c r="A22" s="42">
        <v>7</v>
      </c>
      <c r="B22" s="94" t="s">
        <v>81</v>
      </c>
      <c r="C22" s="42" t="s">
        <v>32</v>
      </c>
      <c r="D22" s="42">
        <f t="shared" si="1"/>
        <v>2</v>
      </c>
      <c r="E22" s="60"/>
      <c r="F22" s="6"/>
    </row>
    <row r="23" spans="1:6" ht="86.15" customHeight="1" x14ac:dyDescent="0.35">
      <c r="A23" s="42">
        <v>8</v>
      </c>
      <c r="B23" s="47" t="s">
        <v>82</v>
      </c>
      <c r="C23" s="42" t="s">
        <v>32</v>
      </c>
      <c r="D23" s="42">
        <f t="shared" si="1"/>
        <v>2</v>
      </c>
      <c r="E23" s="60"/>
      <c r="F23" s="6"/>
    </row>
    <row r="24" spans="1:6" ht="158.15" customHeight="1" x14ac:dyDescent="0.35">
      <c r="A24" s="42">
        <v>9</v>
      </c>
      <c r="B24" s="95" t="s">
        <v>83</v>
      </c>
      <c r="C24" s="42" t="s">
        <v>32</v>
      </c>
      <c r="D24" s="42">
        <f t="shared" si="1"/>
        <v>2</v>
      </c>
      <c r="E24" s="60"/>
      <c r="F24" s="6"/>
    </row>
    <row r="25" spans="1:6" ht="50.15" customHeight="1" x14ac:dyDescent="0.35">
      <c r="A25" s="42">
        <v>10</v>
      </c>
      <c r="B25" s="43" t="s">
        <v>84</v>
      </c>
      <c r="C25" s="42" t="s">
        <v>32</v>
      </c>
      <c r="D25" s="42">
        <f t="shared" si="1"/>
        <v>2</v>
      </c>
      <c r="E25" s="60"/>
      <c r="F25" s="6"/>
    </row>
    <row r="26" spans="1:6" ht="120" customHeight="1" x14ac:dyDescent="0.35">
      <c r="A26" s="96">
        <v>11</v>
      </c>
      <c r="B26" s="31" t="s">
        <v>85</v>
      </c>
      <c r="C26" s="96" t="s">
        <v>32</v>
      </c>
      <c r="D26" s="50">
        <f t="shared" si="1"/>
        <v>2</v>
      </c>
      <c r="E26" s="97" t="s">
        <v>285</v>
      </c>
      <c r="F26" s="6"/>
    </row>
    <row r="27" spans="1:6" ht="119.5" customHeight="1" x14ac:dyDescent="0.35">
      <c r="A27" s="96">
        <v>12</v>
      </c>
      <c r="B27" s="98" t="s">
        <v>86</v>
      </c>
      <c r="C27" s="96" t="s">
        <v>32</v>
      </c>
      <c r="D27" s="50">
        <f>IF(C27="Fully met", 2, IF(C27="Partially met",1, 0))</f>
        <v>2</v>
      </c>
      <c r="E27" s="97" t="s">
        <v>284</v>
      </c>
      <c r="F27" s="6"/>
    </row>
    <row r="28" spans="1:6" ht="117.5" customHeight="1" x14ac:dyDescent="0.35">
      <c r="A28" s="96">
        <v>13</v>
      </c>
      <c r="B28" s="99" t="s">
        <v>87</v>
      </c>
      <c r="C28" s="96" t="s">
        <v>32</v>
      </c>
      <c r="D28" s="96">
        <f>IF(C28="Fully met", 2, IF(C28="Partially met",1, 0))</f>
        <v>2</v>
      </c>
      <c r="E28" s="97" t="s">
        <v>283</v>
      </c>
      <c r="F28" s="6"/>
    </row>
    <row r="29" spans="1:6" ht="174" x14ac:dyDescent="0.35">
      <c r="A29" s="86"/>
      <c r="B29" s="100" t="s">
        <v>88</v>
      </c>
      <c r="C29" s="88" t="s">
        <v>89</v>
      </c>
      <c r="D29" s="101">
        <f>SUM(D16:D28)</f>
        <v>26</v>
      </c>
      <c r="E29" s="87" t="s">
        <v>90</v>
      </c>
      <c r="F29" s="6"/>
    </row>
    <row r="30" spans="1:6" ht="20.149999999999999" customHeight="1" thickBot="1" x14ac:dyDescent="0.4">
      <c r="A30" s="90"/>
      <c r="B30" s="91"/>
      <c r="C30" s="102"/>
      <c r="D30" s="103" t="s">
        <v>91</v>
      </c>
      <c r="E30" s="93"/>
      <c r="F30" s="6"/>
    </row>
    <row r="31" spans="1:6" ht="15" thickTop="1" x14ac:dyDescent="0.35">
      <c r="A31" s="82"/>
      <c r="C31" s="5"/>
      <c r="D31"/>
      <c r="E31"/>
      <c r="F31" s="6"/>
    </row>
    <row r="32" spans="1:6" ht="15" thickBot="1" x14ac:dyDescent="0.4">
      <c r="A32" s="82"/>
      <c r="C32" s="5"/>
      <c r="D32"/>
      <c r="E32"/>
      <c r="F32" s="6"/>
    </row>
    <row r="33" spans="1:6" ht="99.65" customHeight="1" thickBot="1" x14ac:dyDescent="0.4">
      <c r="A33" s="37"/>
      <c r="B33" s="28" t="s">
        <v>92</v>
      </c>
      <c r="C33" s="18" t="s">
        <v>12</v>
      </c>
      <c r="D33" s="18" t="s">
        <v>13</v>
      </c>
      <c r="E33" s="18" t="s">
        <v>14</v>
      </c>
      <c r="F33" s="6"/>
    </row>
    <row r="34" spans="1:6" ht="50.15" customHeight="1" x14ac:dyDescent="0.35">
      <c r="A34" s="42">
        <v>1</v>
      </c>
      <c r="B34" s="43" t="s">
        <v>93</v>
      </c>
      <c r="C34" s="42" t="s">
        <v>32</v>
      </c>
      <c r="D34" s="6">
        <f>IF(C34="Fully met", 2, IF(C34="Partially met",1, 0))</f>
        <v>2</v>
      </c>
      <c r="E34" s="60"/>
      <c r="F34" s="6"/>
    </row>
    <row r="35" spans="1:6" ht="50.15" customHeight="1" x14ac:dyDescent="0.35">
      <c r="A35" s="42">
        <v>2</v>
      </c>
      <c r="B35" s="43" t="s">
        <v>94</v>
      </c>
      <c r="C35" s="42" t="s">
        <v>32</v>
      </c>
      <c r="D35" s="59">
        <f t="shared" ref="D35:D38" si="2">IF(C35="Fully met", 2, IF(C35="Partially met",1, 0))</f>
        <v>2</v>
      </c>
      <c r="E35" s="60"/>
      <c r="F35" s="6"/>
    </row>
    <row r="36" spans="1:6" ht="50.15" customHeight="1" x14ac:dyDescent="0.35">
      <c r="A36" s="42">
        <v>3</v>
      </c>
      <c r="B36" s="43" t="s">
        <v>95</v>
      </c>
      <c r="C36" s="42" t="s">
        <v>32</v>
      </c>
      <c r="D36" s="59">
        <f t="shared" si="2"/>
        <v>2</v>
      </c>
      <c r="E36" s="60"/>
      <c r="F36" s="6"/>
    </row>
    <row r="37" spans="1:6" ht="50.15" customHeight="1" x14ac:dyDescent="0.35">
      <c r="A37" s="42">
        <v>4</v>
      </c>
      <c r="B37" s="43" t="s">
        <v>96</v>
      </c>
      <c r="C37" s="42" t="s">
        <v>32</v>
      </c>
      <c r="D37" s="59">
        <f t="shared" si="2"/>
        <v>2</v>
      </c>
      <c r="E37" s="60"/>
      <c r="F37" s="6"/>
    </row>
    <row r="38" spans="1:6" ht="50.15" customHeight="1" x14ac:dyDescent="0.35">
      <c r="A38" s="42">
        <v>5</v>
      </c>
      <c r="B38" s="43" t="s">
        <v>97</v>
      </c>
      <c r="C38" s="42" t="s">
        <v>32</v>
      </c>
      <c r="D38" s="59">
        <f t="shared" si="2"/>
        <v>2</v>
      </c>
      <c r="E38" s="60"/>
      <c r="F38" s="6"/>
    </row>
    <row r="39" spans="1:6" ht="123" customHeight="1" x14ac:dyDescent="0.35">
      <c r="A39" s="50">
        <v>6</v>
      </c>
      <c r="B39" s="51" t="s">
        <v>98</v>
      </c>
      <c r="C39" s="50" t="s">
        <v>99</v>
      </c>
      <c r="D39" s="104">
        <f>IF(C39="Fully met", 2, IF(C39="Partially met",1, 0))</f>
        <v>1</v>
      </c>
      <c r="E39" s="105" t="s">
        <v>100</v>
      </c>
      <c r="F39" s="6"/>
    </row>
    <row r="40" spans="1:6" ht="122.5" customHeight="1" x14ac:dyDescent="0.35">
      <c r="A40" s="50">
        <v>7</v>
      </c>
      <c r="B40" s="51" t="s">
        <v>101</v>
      </c>
      <c r="C40" s="50" t="s">
        <v>32</v>
      </c>
      <c r="D40" s="104">
        <f>IF(C40="Fully met", 2, IF(C40="Partially met",1, 0))</f>
        <v>2</v>
      </c>
      <c r="E40" s="105" t="s">
        <v>278</v>
      </c>
      <c r="F40" s="6"/>
    </row>
    <row r="41" spans="1:6" s="11" customFormat="1" ht="120" customHeight="1" x14ac:dyDescent="0.35">
      <c r="A41" s="96">
        <v>8</v>
      </c>
      <c r="B41" s="106" t="s">
        <v>102</v>
      </c>
      <c r="C41" s="96" t="s">
        <v>32</v>
      </c>
      <c r="D41" s="107">
        <f>IF(C41="Fully met", 2, IF(C41="Partially met",1, 0))</f>
        <v>2</v>
      </c>
      <c r="E41" s="97" t="s">
        <v>281</v>
      </c>
      <c r="F41" s="10"/>
    </row>
    <row r="42" spans="1:6" ht="14.5" customHeight="1" x14ac:dyDescent="0.35">
      <c r="A42" s="108" t="s">
        <v>103</v>
      </c>
      <c r="B42" s="109"/>
      <c r="C42" s="110"/>
      <c r="D42" s="109"/>
      <c r="E42" s="111"/>
      <c r="F42" s="6"/>
    </row>
    <row r="43" spans="1:6" ht="15" customHeight="1" thickBot="1" x14ac:dyDescent="0.4">
      <c r="A43" s="112" t="s">
        <v>104</v>
      </c>
      <c r="B43" s="113"/>
      <c r="C43" s="114"/>
      <c r="D43" s="113"/>
      <c r="E43" s="115"/>
      <c r="F43" s="6"/>
    </row>
    <row r="44" spans="1:6" ht="50.15" customHeight="1" x14ac:dyDescent="0.35">
      <c r="A44" s="42">
        <v>9</v>
      </c>
      <c r="B44" s="43" t="s">
        <v>105</v>
      </c>
      <c r="C44" s="42" t="s">
        <v>32</v>
      </c>
      <c r="D44" s="42">
        <f>IF(C44="Fully met", 2, IF(C44="Partially met",1, 0))</f>
        <v>2</v>
      </c>
      <c r="E44" s="60" t="s">
        <v>106</v>
      </c>
      <c r="F44" s="6"/>
    </row>
    <row r="45" spans="1:6" ht="174" x14ac:dyDescent="0.35">
      <c r="A45" s="116"/>
      <c r="B45" s="100" t="s">
        <v>107</v>
      </c>
      <c r="C45" s="88" t="s">
        <v>108</v>
      </c>
      <c r="D45" s="101">
        <f>SUM(D34:D41,D44)</f>
        <v>17</v>
      </c>
      <c r="E45" s="87" t="s">
        <v>109</v>
      </c>
      <c r="F45" s="6"/>
    </row>
    <row r="46" spans="1:6" ht="20.149999999999999" customHeight="1" thickBot="1" x14ac:dyDescent="0.4">
      <c r="A46" s="90"/>
      <c r="B46" s="91"/>
      <c r="C46" s="102"/>
      <c r="D46" s="103" t="s">
        <v>110</v>
      </c>
      <c r="E46" s="93"/>
      <c r="F46" s="6"/>
    </row>
    <row r="47" spans="1:6" ht="15" thickTop="1" x14ac:dyDescent="0.35">
      <c r="A47" s="82"/>
      <c r="C47" s="5"/>
      <c r="D47"/>
      <c r="E47"/>
      <c r="F47" s="6"/>
    </row>
    <row r="48" spans="1:6" ht="15" thickBot="1" x14ac:dyDescent="0.4">
      <c r="A48" s="82"/>
      <c r="C48" s="5"/>
      <c r="D48"/>
      <c r="E48"/>
      <c r="F48" s="6"/>
    </row>
    <row r="49" spans="1:6" ht="102.65" customHeight="1" thickBot="1" x14ac:dyDescent="0.4">
      <c r="A49" s="37"/>
      <c r="B49" s="28" t="s">
        <v>111</v>
      </c>
      <c r="C49" s="18" t="s">
        <v>12</v>
      </c>
      <c r="D49" s="18" t="s">
        <v>13</v>
      </c>
      <c r="E49" s="18" t="s">
        <v>14</v>
      </c>
      <c r="F49" s="6"/>
    </row>
    <row r="50" spans="1:6" ht="50.15" customHeight="1" x14ac:dyDescent="0.35">
      <c r="A50" s="42">
        <v>1</v>
      </c>
      <c r="B50" s="47" t="s">
        <v>112</v>
      </c>
      <c r="C50" s="117" t="s">
        <v>32</v>
      </c>
      <c r="D50" s="117">
        <f>IF(C50="Fully met", 2, IF(C50="Partially met",1, 0))</f>
        <v>2</v>
      </c>
      <c r="E50" s="118"/>
      <c r="F50" s="6"/>
    </row>
    <row r="51" spans="1:6" ht="50.15" customHeight="1" x14ac:dyDescent="0.35">
      <c r="A51" s="42">
        <v>2</v>
      </c>
      <c r="B51" s="43" t="s">
        <v>113</v>
      </c>
      <c r="C51" s="42" t="s">
        <v>32</v>
      </c>
      <c r="D51" s="117">
        <f t="shared" ref="D51:D53" si="3">IF(C51="Fully met", 2, IF(C51="Partially met",1, 0))</f>
        <v>2</v>
      </c>
      <c r="E51" s="60"/>
      <c r="F51" s="6"/>
    </row>
    <row r="52" spans="1:6" ht="50.15" customHeight="1" x14ac:dyDescent="0.35">
      <c r="A52" s="42">
        <v>3</v>
      </c>
      <c r="B52" s="43" t="s">
        <v>114</v>
      </c>
      <c r="C52" s="42" t="s">
        <v>32</v>
      </c>
      <c r="D52" s="117">
        <f t="shared" si="3"/>
        <v>2</v>
      </c>
      <c r="E52" s="60"/>
      <c r="F52" s="6"/>
    </row>
    <row r="53" spans="1:6" ht="50.15" customHeight="1" x14ac:dyDescent="0.35">
      <c r="A53" s="42">
        <v>4</v>
      </c>
      <c r="B53" s="43" t="s">
        <v>115</v>
      </c>
      <c r="C53" s="42" t="s">
        <v>32</v>
      </c>
      <c r="D53" s="117">
        <f t="shared" si="3"/>
        <v>2</v>
      </c>
      <c r="E53" s="60"/>
      <c r="F53" s="6"/>
    </row>
    <row r="54" spans="1:6" ht="50.15" customHeight="1" x14ac:dyDescent="0.35">
      <c r="A54" s="42">
        <v>5</v>
      </c>
      <c r="B54" s="43" t="s">
        <v>116</v>
      </c>
      <c r="C54" s="42" t="s">
        <v>32</v>
      </c>
      <c r="D54" s="117">
        <f>IF(C54="Fully met", 2, IF(C54="Partially met",1, 0))</f>
        <v>2</v>
      </c>
      <c r="E54" s="60"/>
      <c r="F54" s="6"/>
    </row>
    <row r="55" spans="1:6" ht="113" customHeight="1" x14ac:dyDescent="0.35">
      <c r="A55" s="96">
        <v>6</v>
      </c>
      <c r="B55" s="119" t="s">
        <v>117</v>
      </c>
      <c r="C55" s="96" t="s">
        <v>32</v>
      </c>
      <c r="D55" s="96">
        <f>IF(C55="Fully met", 2, IF(C55="Partially met",1, 0))</f>
        <v>2</v>
      </c>
      <c r="E55" s="119" t="s">
        <v>282</v>
      </c>
      <c r="F55" s="6"/>
    </row>
    <row r="56" spans="1:6" ht="14.5" customHeight="1" x14ac:dyDescent="0.35">
      <c r="A56" s="120" t="s">
        <v>118</v>
      </c>
      <c r="B56" s="121"/>
      <c r="C56" s="122"/>
      <c r="D56" s="123"/>
      <c r="E56" s="124"/>
      <c r="F56" s="6"/>
    </row>
    <row r="57" spans="1:6" ht="15" customHeight="1" thickBot="1" x14ac:dyDescent="0.4">
      <c r="A57" s="125" t="s">
        <v>104</v>
      </c>
      <c r="B57" s="126"/>
      <c r="C57" s="127"/>
      <c r="D57" s="126"/>
      <c r="E57" s="128"/>
      <c r="F57" s="6"/>
    </row>
    <row r="58" spans="1:6" ht="50.15" customHeight="1" x14ac:dyDescent="0.35">
      <c r="A58" s="42">
        <v>7</v>
      </c>
      <c r="B58" s="43" t="s">
        <v>119</v>
      </c>
      <c r="C58" s="42" t="s">
        <v>32</v>
      </c>
      <c r="D58" s="42">
        <f>IF(C58="Fully met", 2, IF(C58="Partially met",1, 0))</f>
        <v>2</v>
      </c>
      <c r="E58" s="60"/>
      <c r="F58" s="6"/>
    </row>
    <row r="59" spans="1:6" ht="50.15" customHeight="1" x14ac:dyDescent="0.35">
      <c r="A59" s="42">
        <v>8</v>
      </c>
      <c r="B59" s="43" t="s">
        <v>120</v>
      </c>
      <c r="C59" s="42" t="s">
        <v>32</v>
      </c>
      <c r="D59" s="42">
        <f t="shared" ref="D59:D61" si="4">IF(C59="Fully met", 2, IF(C59="Partially met",1, 0))</f>
        <v>2</v>
      </c>
      <c r="E59" s="60"/>
      <c r="F59" s="6"/>
    </row>
    <row r="60" spans="1:6" ht="68.150000000000006" customHeight="1" x14ac:dyDescent="0.35">
      <c r="A60" s="42">
        <v>9</v>
      </c>
      <c r="B60" s="43" t="s">
        <v>121</v>
      </c>
      <c r="C60" s="42" t="s">
        <v>32</v>
      </c>
      <c r="D60" s="42">
        <f>IF(C60="Fully met", 2, IF(C60="Partially met",1, 0))</f>
        <v>2</v>
      </c>
      <c r="E60" s="60"/>
      <c r="F60" s="6"/>
    </row>
    <row r="61" spans="1:6" ht="40" customHeight="1" x14ac:dyDescent="0.35">
      <c r="A61" s="42">
        <v>10</v>
      </c>
      <c r="B61" s="95" t="s">
        <v>122</v>
      </c>
      <c r="C61" s="42" t="s">
        <v>32</v>
      </c>
      <c r="D61" s="42">
        <f t="shared" si="4"/>
        <v>2</v>
      </c>
      <c r="E61" s="129"/>
      <c r="F61" s="6"/>
    </row>
    <row r="62" spans="1:6" ht="174" x14ac:dyDescent="0.35">
      <c r="A62" s="86"/>
      <c r="B62" s="100" t="s">
        <v>123</v>
      </c>
      <c r="C62" s="88" t="s">
        <v>124</v>
      </c>
      <c r="D62" s="101">
        <f>SUM(D50:D55,D58:D61)</f>
        <v>20</v>
      </c>
      <c r="E62" s="87" t="s">
        <v>125</v>
      </c>
      <c r="F62" s="6"/>
    </row>
    <row r="63" spans="1:6" ht="20.149999999999999" customHeight="1" thickBot="1" x14ac:dyDescent="0.4">
      <c r="A63" s="90"/>
      <c r="B63" s="91"/>
      <c r="C63" s="102"/>
      <c r="D63" s="130" t="s">
        <v>126</v>
      </c>
      <c r="E63" s="93"/>
      <c r="F63" s="6"/>
    </row>
    <row r="64" spans="1:6" ht="15.5" thickTop="1" thickBot="1" x14ac:dyDescent="0.4">
      <c r="F64" s="6"/>
    </row>
    <row r="65" spans="1:5" ht="110.15" customHeight="1" thickBot="1" x14ac:dyDescent="0.4">
      <c r="A65" s="37"/>
      <c r="B65" s="28" t="s">
        <v>127</v>
      </c>
      <c r="C65" s="18" t="s">
        <v>12</v>
      </c>
      <c r="D65" s="18" t="s">
        <v>13</v>
      </c>
      <c r="E65" s="18" t="s">
        <v>14</v>
      </c>
    </row>
    <row r="66" spans="1:5" ht="50.15" customHeight="1" x14ac:dyDescent="0.35">
      <c r="A66" s="42">
        <v>1</v>
      </c>
      <c r="B66" s="43" t="s">
        <v>128</v>
      </c>
      <c r="C66" s="42" t="s">
        <v>32</v>
      </c>
      <c r="D66" s="42">
        <f>IF(C66="Fully met", 2, IF(C66="Partially met",1, 0))</f>
        <v>2</v>
      </c>
      <c r="E66" s="60"/>
    </row>
    <row r="67" spans="1:5" ht="69" customHeight="1" x14ac:dyDescent="0.35">
      <c r="A67" s="42">
        <v>2</v>
      </c>
      <c r="B67" s="43" t="s">
        <v>129</v>
      </c>
      <c r="C67" s="42" t="s">
        <v>32</v>
      </c>
      <c r="D67" s="42">
        <f t="shared" ref="D67:D72" si="5">IF(C67="Fully met", 2, IF(C67="Partially met",1, 0))</f>
        <v>2</v>
      </c>
      <c r="E67" s="60"/>
    </row>
    <row r="68" spans="1:5" ht="73.5" customHeight="1" x14ac:dyDescent="0.35">
      <c r="A68" s="42">
        <v>3</v>
      </c>
      <c r="B68" s="62" t="s">
        <v>130</v>
      </c>
      <c r="C68" s="42" t="s">
        <v>32</v>
      </c>
      <c r="D68" s="42">
        <f t="shared" si="5"/>
        <v>2</v>
      </c>
      <c r="E68" s="60"/>
    </row>
    <row r="69" spans="1:5" ht="50.15" customHeight="1" x14ac:dyDescent="0.35">
      <c r="A69" s="42">
        <v>4</v>
      </c>
      <c r="B69" s="43" t="s">
        <v>131</v>
      </c>
      <c r="C69" s="42" t="s">
        <v>32</v>
      </c>
      <c r="D69" s="42">
        <f t="shared" si="5"/>
        <v>2</v>
      </c>
      <c r="E69" s="60"/>
    </row>
    <row r="70" spans="1:5" ht="50.15" customHeight="1" x14ac:dyDescent="0.35">
      <c r="A70" s="42">
        <v>5</v>
      </c>
      <c r="B70" s="43" t="s">
        <v>132</v>
      </c>
      <c r="C70" s="42" t="s">
        <v>32</v>
      </c>
      <c r="D70" s="42">
        <f t="shared" si="5"/>
        <v>2</v>
      </c>
      <c r="E70" s="60"/>
    </row>
    <row r="71" spans="1:5" ht="50.15" customHeight="1" x14ac:dyDescent="0.35">
      <c r="A71" s="42">
        <v>6</v>
      </c>
      <c r="B71" s="43" t="s">
        <v>133</v>
      </c>
      <c r="C71" s="42" t="s">
        <v>32</v>
      </c>
      <c r="D71" s="42">
        <f t="shared" si="5"/>
        <v>2</v>
      </c>
      <c r="E71" s="60"/>
    </row>
    <row r="72" spans="1:5" ht="50.15" customHeight="1" x14ac:dyDescent="0.35">
      <c r="A72" s="42">
        <v>7</v>
      </c>
      <c r="B72" s="43" t="s">
        <v>134</v>
      </c>
      <c r="C72" s="42" t="s">
        <v>32</v>
      </c>
      <c r="D72" s="42">
        <f t="shared" si="5"/>
        <v>2</v>
      </c>
      <c r="E72" s="60"/>
    </row>
    <row r="73" spans="1:5" ht="50.15" customHeight="1" x14ac:dyDescent="0.35">
      <c r="A73" s="42">
        <v>8</v>
      </c>
      <c r="B73" s="43" t="s">
        <v>135</v>
      </c>
      <c r="C73" s="42" t="s">
        <v>32</v>
      </c>
      <c r="D73" s="42">
        <f>IF(C73="Fully met", 2, IF(C73="Partially met",1, 0))</f>
        <v>2</v>
      </c>
      <c r="E73" s="60"/>
    </row>
    <row r="74" spans="1:5" ht="121.5" customHeight="1" x14ac:dyDescent="0.35">
      <c r="A74" s="96">
        <v>9</v>
      </c>
      <c r="B74" s="106" t="s">
        <v>136</v>
      </c>
      <c r="C74" s="96" t="s">
        <v>32</v>
      </c>
      <c r="D74" s="96">
        <f>IF(C74="Fully met", 2, IF(C74="Partially met",1, 0))</f>
        <v>2</v>
      </c>
      <c r="E74" s="97" t="s">
        <v>281</v>
      </c>
    </row>
    <row r="75" spans="1:5" ht="39" x14ac:dyDescent="0.35">
      <c r="A75" s="86"/>
      <c r="B75" s="100" t="s">
        <v>137</v>
      </c>
      <c r="C75" s="88" t="s">
        <v>138</v>
      </c>
      <c r="D75" s="101">
        <f>SUM(D66:D74)</f>
        <v>18</v>
      </c>
      <c r="E75" s="87"/>
    </row>
    <row r="76" spans="1:5" ht="20.149999999999999" customHeight="1" thickBot="1" x14ac:dyDescent="0.4">
      <c r="A76" s="90"/>
      <c r="B76" s="91"/>
      <c r="C76" s="102"/>
      <c r="D76" s="103" t="s">
        <v>110</v>
      </c>
      <c r="E76" s="93"/>
    </row>
    <row r="77" spans="1:5" ht="15" thickTop="1" x14ac:dyDescent="0.35">
      <c r="A77" s="82"/>
      <c r="C77" s="5"/>
      <c r="D77"/>
      <c r="E77"/>
    </row>
    <row r="78" spans="1:5" ht="12.65" customHeight="1" thickBot="1" x14ac:dyDescent="0.4">
      <c r="A78" s="82"/>
      <c r="C78" s="5"/>
      <c r="D78"/>
      <c r="E78"/>
    </row>
    <row r="79" spans="1:5" ht="98.5" customHeight="1" thickBot="1" x14ac:dyDescent="0.4">
      <c r="A79" s="37"/>
      <c r="B79" s="131" t="s">
        <v>139</v>
      </c>
      <c r="C79" s="18" t="s">
        <v>12</v>
      </c>
      <c r="D79" s="18" t="s">
        <v>13</v>
      </c>
      <c r="E79" s="18" t="s">
        <v>14</v>
      </c>
    </row>
    <row r="80" spans="1:5" ht="50.15" customHeight="1" x14ac:dyDescent="0.35">
      <c r="A80" s="132">
        <v>1</v>
      </c>
      <c r="B80" s="133" t="s">
        <v>140</v>
      </c>
      <c r="C80" s="42" t="s">
        <v>32</v>
      </c>
      <c r="D80" s="42">
        <f>IF(C80="Fully met", 2, IF(C80="Partially met",1, 0))</f>
        <v>2</v>
      </c>
      <c r="E80" s="60"/>
    </row>
    <row r="81" spans="1:5" ht="50.15" customHeight="1" x14ac:dyDescent="0.35">
      <c r="A81" s="132">
        <v>2</v>
      </c>
      <c r="B81" s="133" t="s">
        <v>141</v>
      </c>
      <c r="C81" s="42" t="s">
        <v>32</v>
      </c>
      <c r="D81" s="42">
        <f t="shared" ref="D81:D83" si="6">IF(C81="Fully met", 2, IF(C81="Partially met",1, 0))</f>
        <v>2</v>
      </c>
      <c r="E81" s="60"/>
    </row>
    <row r="82" spans="1:5" ht="50.15" customHeight="1" x14ac:dyDescent="0.35">
      <c r="A82" s="132">
        <v>3</v>
      </c>
      <c r="B82" s="133" t="s">
        <v>142</v>
      </c>
      <c r="C82" s="42" t="s">
        <v>32</v>
      </c>
      <c r="D82" s="42">
        <f t="shared" si="6"/>
        <v>2</v>
      </c>
      <c r="E82" s="60"/>
    </row>
    <row r="83" spans="1:5" ht="50.15" customHeight="1" x14ac:dyDescent="0.35">
      <c r="A83" s="132">
        <v>4</v>
      </c>
      <c r="B83" s="133" t="s">
        <v>143</v>
      </c>
      <c r="C83" s="42" t="s">
        <v>32</v>
      </c>
      <c r="D83" s="42">
        <f t="shared" si="6"/>
        <v>2</v>
      </c>
      <c r="E83" s="60"/>
    </row>
    <row r="84" spans="1:5" ht="50.15" customHeight="1" x14ac:dyDescent="0.35">
      <c r="A84" s="132">
        <v>5</v>
      </c>
      <c r="B84" s="133" t="s">
        <v>144</v>
      </c>
      <c r="C84" s="42" t="s">
        <v>32</v>
      </c>
      <c r="D84" s="42">
        <f>IF(C84="Fully met", 2, IF(C84="Partially met",1, 0))</f>
        <v>2</v>
      </c>
      <c r="E84" s="60"/>
    </row>
    <row r="85" spans="1:5" ht="110.5" customHeight="1" x14ac:dyDescent="0.35">
      <c r="A85" s="96">
        <v>6</v>
      </c>
      <c r="B85" s="106" t="s">
        <v>145</v>
      </c>
      <c r="C85" s="96" t="s">
        <v>32</v>
      </c>
      <c r="D85" s="96">
        <f>IF(C85="Fully met", 2, IF(C85="Partially met",1, 0))</f>
        <v>2</v>
      </c>
      <c r="E85" s="97" t="s">
        <v>281</v>
      </c>
    </row>
    <row r="86" spans="1:5" ht="108" customHeight="1" x14ac:dyDescent="0.35">
      <c r="A86" s="96">
        <v>7</v>
      </c>
      <c r="B86" s="106" t="s">
        <v>146</v>
      </c>
      <c r="C86" s="96" t="s">
        <v>32</v>
      </c>
      <c r="D86" s="96">
        <f>IF(C86="Fully met", 2, IF(C86="Partially met",1, 0))</f>
        <v>2</v>
      </c>
      <c r="E86" s="97" t="s">
        <v>278</v>
      </c>
    </row>
    <row r="87" spans="1:5" ht="14.5" customHeight="1" x14ac:dyDescent="0.35">
      <c r="A87" s="134" t="s">
        <v>147</v>
      </c>
      <c r="B87" s="121"/>
      <c r="C87" s="122"/>
      <c r="D87" s="121"/>
      <c r="E87" s="135"/>
    </row>
    <row r="88" spans="1:5" ht="15" customHeight="1" thickBot="1" x14ac:dyDescent="0.4">
      <c r="A88" s="125" t="s">
        <v>104</v>
      </c>
      <c r="B88" s="126"/>
      <c r="C88" s="127"/>
      <c r="D88" s="126"/>
      <c r="E88" s="128"/>
    </row>
    <row r="89" spans="1:5" ht="50.15" customHeight="1" x14ac:dyDescent="0.35">
      <c r="A89" s="42">
        <v>8</v>
      </c>
      <c r="B89" s="136" t="s">
        <v>148</v>
      </c>
      <c r="C89" s="42" t="s">
        <v>32</v>
      </c>
      <c r="D89" s="6">
        <f>IF(C89="Fully met", 2, IF(C89="Partially met",1, 0))</f>
        <v>2</v>
      </c>
      <c r="E89" s="60"/>
    </row>
    <row r="90" spans="1:5" ht="14.5" customHeight="1" x14ac:dyDescent="0.35">
      <c r="A90" s="120" t="s">
        <v>149</v>
      </c>
      <c r="B90" s="123"/>
      <c r="C90" s="122"/>
      <c r="D90" s="123"/>
      <c r="E90" s="137"/>
    </row>
    <row r="91" spans="1:5" ht="15" customHeight="1" thickBot="1" x14ac:dyDescent="0.4">
      <c r="A91" s="138" t="s">
        <v>104</v>
      </c>
      <c r="B91" s="139"/>
      <c r="C91" s="127"/>
      <c r="D91" s="139"/>
      <c r="E91" s="140"/>
    </row>
    <row r="92" spans="1:5" ht="80.150000000000006" customHeight="1" x14ac:dyDescent="0.35">
      <c r="A92" s="42">
        <v>9</v>
      </c>
      <c r="B92" s="136" t="s">
        <v>150</v>
      </c>
      <c r="C92" s="42" t="s">
        <v>32</v>
      </c>
      <c r="D92" s="42">
        <f>IF(C92="Fully met", 2, IF(C92="Partially met",1, 0))</f>
        <v>2</v>
      </c>
      <c r="E92" s="60"/>
    </row>
    <row r="93" spans="1:5" ht="174" x14ac:dyDescent="0.35">
      <c r="A93" s="86"/>
      <c r="B93" s="141" t="s">
        <v>151</v>
      </c>
      <c r="C93" s="88" t="s">
        <v>152</v>
      </c>
      <c r="D93" s="101">
        <f>SUM(D80:D86,D89,D92)</f>
        <v>18</v>
      </c>
      <c r="E93" s="87" t="s">
        <v>125</v>
      </c>
    </row>
    <row r="94" spans="1:5" ht="20.149999999999999" customHeight="1" thickBot="1" x14ac:dyDescent="0.4">
      <c r="A94" s="90"/>
      <c r="B94" s="142"/>
      <c r="C94" s="143"/>
      <c r="D94" s="103" t="s">
        <v>110</v>
      </c>
      <c r="E94" s="93"/>
    </row>
    <row r="95" spans="1:5" ht="15" thickTop="1" x14ac:dyDescent="0.35">
      <c r="A95" s="82"/>
      <c r="C95" s="5"/>
      <c r="D95"/>
      <c r="E95"/>
    </row>
    <row r="96" spans="1:5" ht="15" thickBot="1" x14ac:dyDescent="0.4">
      <c r="A96" s="82"/>
      <c r="C96" s="5"/>
      <c r="D96"/>
      <c r="E96"/>
    </row>
    <row r="97" spans="1:5" ht="111" customHeight="1" thickBot="1" x14ac:dyDescent="0.4">
      <c r="A97" s="37"/>
      <c r="B97" s="28" t="s">
        <v>153</v>
      </c>
      <c r="C97" s="18" t="s">
        <v>12</v>
      </c>
      <c r="D97" s="18" t="s">
        <v>13</v>
      </c>
      <c r="E97" s="18" t="s">
        <v>14</v>
      </c>
    </row>
    <row r="98" spans="1:5" ht="50.15" customHeight="1" x14ac:dyDescent="0.35">
      <c r="A98" s="42">
        <v>1</v>
      </c>
      <c r="B98" s="47" t="s">
        <v>154</v>
      </c>
      <c r="C98" s="117" t="s">
        <v>32</v>
      </c>
      <c r="D98" s="117">
        <f>IF(C98="Fully met", 2, IF(C98="Partially met",1, 0))</f>
        <v>2</v>
      </c>
      <c r="E98" s="118"/>
    </row>
    <row r="99" spans="1:5" ht="50.15" customHeight="1" x14ac:dyDescent="0.35">
      <c r="A99" s="42">
        <v>2</v>
      </c>
      <c r="B99" s="47" t="s">
        <v>155</v>
      </c>
      <c r="C99" s="117" t="s">
        <v>32</v>
      </c>
      <c r="D99" s="117">
        <f t="shared" ref="D99:D102" si="7">IF(C99="Fully met", 2, IF(C99="Partially met",1, 0))</f>
        <v>2</v>
      </c>
      <c r="E99" s="118"/>
    </row>
    <row r="100" spans="1:5" ht="50.15" customHeight="1" x14ac:dyDescent="0.35">
      <c r="A100" s="42">
        <v>3</v>
      </c>
      <c r="B100" s="47" t="s">
        <v>156</v>
      </c>
      <c r="C100" s="117" t="s">
        <v>32</v>
      </c>
      <c r="D100" s="117">
        <f t="shared" si="7"/>
        <v>2</v>
      </c>
      <c r="E100" s="118"/>
    </row>
    <row r="101" spans="1:5" ht="50.15" customHeight="1" x14ac:dyDescent="0.35">
      <c r="A101" s="42">
        <v>4</v>
      </c>
      <c r="B101" s="47" t="s">
        <v>157</v>
      </c>
      <c r="C101" s="117" t="s">
        <v>32</v>
      </c>
      <c r="D101" s="117">
        <f t="shared" si="7"/>
        <v>2</v>
      </c>
      <c r="E101" s="118"/>
    </row>
    <row r="102" spans="1:5" ht="82.5" customHeight="1" x14ac:dyDescent="0.35">
      <c r="A102" s="42">
        <v>5</v>
      </c>
      <c r="B102" s="47" t="s">
        <v>158</v>
      </c>
      <c r="C102" s="117" t="s">
        <v>99</v>
      </c>
      <c r="D102" s="117">
        <f t="shared" si="7"/>
        <v>1</v>
      </c>
      <c r="E102" s="118" t="s">
        <v>159</v>
      </c>
    </row>
    <row r="103" spans="1:5" ht="80.150000000000006" customHeight="1" x14ac:dyDescent="0.35">
      <c r="A103" s="42">
        <v>6</v>
      </c>
      <c r="B103" s="47" t="s">
        <v>160</v>
      </c>
      <c r="C103" s="117" t="s">
        <v>32</v>
      </c>
      <c r="D103" s="117">
        <f>IF(C103="Fully met", 2, IF(C103="Partially met",1, 0))</f>
        <v>2</v>
      </c>
      <c r="E103" s="118"/>
    </row>
    <row r="104" spans="1:5" ht="122.5" customHeight="1" x14ac:dyDescent="0.35">
      <c r="A104" s="50">
        <v>7</v>
      </c>
      <c r="B104" s="144" t="s">
        <v>161</v>
      </c>
      <c r="C104" s="50" t="s">
        <v>32</v>
      </c>
      <c r="D104" s="50">
        <f>IF(C104="Fully met", 2, IF(C104="Partially met",1, 0))</f>
        <v>2</v>
      </c>
      <c r="E104" s="105" t="s">
        <v>278</v>
      </c>
    </row>
    <row r="105" spans="1:5" ht="113" customHeight="1" x14ac:dyDescent="0.35">
      <c r="A105" s="96">
        <v>8</v>
      </c>
      <c r="B105" s="106" t="s">
        <v>162</v>
      </c>
      <c r="C105" s="96" t="s">
        <v>32</v>
      </c>
      <c r="D105" s="96">
        <f>IF(C105="Fully met", 2, IF(C105="Partially met",1, 0))</f>
        <v>2</v>
      </c>
      <c r="E105" s="97" t="s">
        <v>278</v>
      </c>
    </row>
    <row r="106" spans="1:5" ht="174" x14ac:dyDescent="0.35">
      <c r="A106" s="86"/>
      <c r="B106" s="100" t="s">
        <v>163</v>
      </c>
      <c r="C106" s="88" t="s">
        <v>164</v>
      </c>
      <c r="D106" s="101">
        <f>SUM(D98:D105)</f>
        <v>15</v>
      </c>
      <c r="E106" s="87" t="s">
        <v>165</v>
      </c>
    </row>
    <row r="107" spans="1:5" ht="20.149999999999999" customHeight="1" thickBot="1" x14ac:dyDescent="0.4">
      <c r="A107" s="90"/>
      <c r="B107" s="91"/>
      <c r="C107" s="102"/>
      <c r="D107" s="103" t="s">
        <v>73</v>
      </c>
      <c r="E107" s="93"/>
    </row>
    <row r="108" spans="1:5" ht="15" thickTop="1" x14ac:dyDescent="0.35">
      <c r="A108" s="82"/>
      <c r="C108" s="5"/>
      <c r="D108"/>
      <c r="E108"/>
    </row>
    <row r="109" spans="1:5" ht="15" thickBot="1" x14ac:dyDescent="0.4">
      <c r="A109" s="82"/>
      <c r="C109" s="5"/>
      <c r="D109"/>
      <c r="E109"/>
    </row>
    <row r="110" spans="1:5" ht="102" customHeight="1" thickBot="1" x14ac:dyDescent="0.4">
      <c r="A110" s="37"/>
      <c r="B110" s="28" t="s">
        <v>166</v>
      </c>
      <c r="C110" s="18" t="s">
        <v>12</v>
      </c>
      <c r="D110" s="18" t="s">
        <v>13</v>
      </c>
      <c r="E110" s="18" t="s">
        <v>14</v>
      </c>
    </row>
    <row r="111" spans="1:5" ht="15" customHeight="1" thickBot="1" x14ac:dyDescent="0.4">
      <c r="A111" s="145" t="s">
        <v>167</v>
      </c>
      <c r="B111" s="146"/>
      <c r="C111" s="147"/>
      <c r="D111" s="146"/>
      <c r="E111" s="148"/>
    </row>
    <row r="112" spans="1:5" ht="50.15" customHeight="1" x14ac:dyDescent="0.35">
      <c r="A112" s="42">
        <v>1</v>
      </c>
      <c r="B112" s="43" t="s">
        <v>168</v>
      </c>
      <c r="C112" s="42" t="s">
        <v>99</v>
      </c>
      <c r="D112" s="42">
        <f>IF(C112="Fully met", 2, IF(C112="Partially met",1, 0))</f>
        <v>1</v>
      </c>
      <c r="E112" s="60" t="s">
        <v>169</v>
      </c>
    </row>
    <row r="113" spans="1:5" ht="105.5" customHeight="1" x14ac:dyDescent="0.35">
      <c r="A113" s="42">
        <v>2</v>
      </c>
      <c r="B113" s="43" t="s">
        <v>170</v>
      </c>
      <c r="C113" s="42" t="s">
        <v>99</v>
      </c>
      <c r="D113" s="42">
        <f>IF(C113="Fully met", 2, IF(C113="Partially met",1, 0))</f>
        <v>1</v>
      </c>
      <c r="E113" s="60" t="s">
        <v>171</v>
      </c>
    </row>
    <row r="114" spans="1:5" ht="126.5" customHeight="1" x14ac:dyDescent="0.35">
      <c r="A114" s="52">
        <v>3</v>
      </c>
      <c r="B114" s="106" t="s">
        <v>172</v>
      </c>
      <c r="C114" s="96" t="s">
        <v>32</v>
      </c>
      <c r="D114" s="50">
        <f>IF(C114="Fully met", 2, IF(C114="Partially met",1, 0))</f>
        <v>2</v>
      </c>
      <c r="E114" s="97" t="s">
        <v>281</v>
      </c>
    </row>
    <row r="115" spans="1:5" ht="15" customHeight="1" thickBot="1" x14ac:dyDescent="0.4">
      <c r="A115" s="149" t="s">
        <v>173</v>
      </c>
      <c r="B115" s="147"/>
      <c r="C115" s="147"/>
      <c r="D115" s="150"/>
      <c r="E115" s="151"/>
    </row>
    <row r="116" spans="1:5" ht="50.15" customHeight="1" x14ac:dyDescent="0.35">
      <c r="A116" s="42">
        <v>3</v>
      </c>
      <c r="B116" s="43" t="s">
        <v>174</v>
      </c>
      <c r="C116" s="42" t="s">
        <v>32</v>
      </c>
      <c r="D116" s="42">
        <f>IF(C116="Fully met", 2, IF(C116="Partially met",1, 0))</f>
        <v>2</v>
      </c>
      <c r="E116" s="60"/>
    </row>
    <row r="117" spans="1:5" ht="50.15" customHeight="1" x14ac:dyDescent="0.35">
      <c r="A117" s="42">
        <v>4</v>
      </c>
      <c r="B117" s="47" t="s">
        <v>175</v>
      </c>
      <c r="C117" s="117" t="s">
        <v>32</v>
      </c>
      <c r="D117" s="42">
        <f t="shared" ref="D117" si="8">IF(C117="Fully met", 2, IF(C117="Partially met",1, 0))</f>
        <v>2</v>
      </c>
      <c r="E117" s="118"/>
    </row>
    <row r="118" spans="1:5" ht="50.15" customHeight="1" x14ac:dyDescent="0.35">
      <c r="A118" s="42">
        <v>5</v>
      </c>
      <c r="B118" s="47" t="s">
        <v>176</v>
      </c>
      <c r="C118" s="117" t="s">
        <v>32</v>
      </c>
      <c r="D118" s="42">
        <f>IF(C118="Fully met", 2, IF(C118="Partially met",1, 0))</f>
        <v>2</v>
      </c>
      <c r="E118" s="118"/>
    </row>
    <row r="119" spans="1:5" ht="131" customHeight="1" x14ac:dyDescent="0.35">
      <c r="A119" s="96">
        <v>6</v>
      </c>
      <c r="B119" s="106" t="s">
        <v>177</v>
      </c>
      <c r="C119" s="96" t="s">
        <v>32</v>
      </c>
      <c r="D119" s="96">
        <f>IF(C119="Fully met", 2, IF(C119="Partially met",1, 0))</f>
        <v>2</v>
      </c>
      <c r="E119" s="97" t="s">
        <v>280</v>
      </c>
    </row>
    <row r="120" spans="1:5" ht="174" x14ac:dyDescent="0.35">
      <c r="A120" s="86"/>
      <c r="B120" s="100" t="s">
        <v>178</v>
      </c>
      <c r="C120" s="88" t="s">
        <v>179</v>
      </c>
      <c r="D120" s="101">
        <f>SUM(D112:D114,D116:D119)</f>
        <v>12</v>
      </c>
      <c r="E120" s="87" t="s">
        <v>125</v>
      </c>
    </row>
    <row r="121" spans="1:5" ht="20.149999999999999" customHeight="1" thickBot="1" x14ac:dyDescent="0.4">
      <c r="A121" s="90"/>
      <c r="B121" s="91"/>
      <c r="C121" s="102"/>
      <c r="D121" s="103" t="s">
        <v>38</v>
      </c>
      <c r="E121" s="93"/>
    </row>
    <row r="122" spans="1:5" ht="15.5" thickTop="1" thickBot="1" x14ac:dyDescent="0.4">
      <c r="A122" s="82"/>
      <c r="C122" s="5"/>
      <c r="D122"/>
      <c r="E122"/>
    </row>
    <row r="123" spans="1:5" ht="130" customHeight="1" x14ac:dyDescent="0.35">
      <c r="A123" s="37"/>
      <c r="B123" s="28" t="s">
        <v>180</v>
      </c>
      <c r="C123" s="18" t="s">
        <v>12</v>
      </c>
      <c r="D123" s="18" t="s">
        <v>13</v>
      </c>
      <c r="E123" s="18" t="s">
        <v>14</v>
      </c>
    </row>
    <row r="124" spans="1:5" ht="15" customHeight="1" thickBot="1" x14ac:dyDescent="0.4">
      <c r="A124" s="149" t="s">
        <v>181</v>
      </c>
      <c r="B124" s="150"/>
      <c r="C124" s="147"/>
      <c r="D124" s="150"/>
      <c r="E124" s="151"/>
    </row>
    <row r="125" spans="1:5" ht="50.15" customHeight="1" x14ac:dyDescent="0.35">
      <c r="A125" s="42">
        <v>1</v>
      </c>
      <c r="B125" s="47" t="s">
        <v>182</v>
      </c>
      <c r="C125" s="117" t="s">
        <v>99</v>
      </c>
      <c r="D125" s="117">
        <f>IF(C125="Fully met", 2, IF(C125="Partially met",1, 0))</f>
        <v>1</v>
      </c>
      <c r="E125" s="118" t="s">
        <v>183</v>
      </c>
    </row>
    <row r="126" spans="1:5" ht="50.15" customHeight="1" x14ac:dyDescent="0.35">
      <c r="A126" s="42">
        <v>2</v>
      </c>
      <c r="B126" s="47" t="s">
        <v>184</v>
      </c>
      <c r="C126" s="117" t="s">
        <v>185</v>
      </c>
      <c r="D126" s="117">
        <f>IF(C126="Fully met", 2, IF(C126="Partially met",1, 0))</f>
        <v>0</v>
      </c>
      <c r="E126" s="118" t="s">
        <v>186</v>
      </c>
    </row>
    <row r="127" spans="1:5" ht="15" customHeight="1" thickBot="1" x14ac:dyDescent="0.4">
      <c r="A127" s="149" t="s">
        <v>187</v>
      </c>
      <c r="B127" s="150"/>
      <c r="C127" s="147"/>
      <c r="D127" s="150"/>
      <c r="E127" s="151"/>
    </row>
    <row r="128" spans="1:5" ht="63" customHeight="1" x14ac:dyDescent="0.35">
      <c r="A128" s="42">
        <v>3</v>
      </c>
      <c r="B128" s="43" t="s">
        <v>188</v>
      </c>
      <c r="C128" s="42" t="s">
        <v>32</v>
      </c>
      <c r="D128" s="59">
        <f>IF(C128="Fully met", 2, IF(C128="Partially met",1, 0))</f>
        <v>2</v>
      </c>
      <c r="E128" s="60"/>
    </row>
    <row r="129" spans="1:5" ht="50.15" customHeight="1" x14ac:dyDescent="0.35">
      <c r="A129" s="42">
        <v>4</v>
      </c>
      <c r="B129" s="43" t="s">
        <v>189</v>
      </c>
      <c r="C129" s="42" t="s">
        <v>32</v>
      </c>
      <c r="D129" s="59">
        <f>IF(C129="Fully met", 2, IF(C129="Partially met",1, 0))</f>
        <v>2</v>
      </c>
      <c r="E129" s="60"/>
    </row>
    <row r="130" spans="1:5" ht="50.15" customHeight="1" x14ac:dyDescent="0.35">
      <c r="A130" s="42">
        <v>5</v>
      </c>
      <c r="B130" s="152" t="s">
        <v>190</v>
      </c>
      <c r="C130" s="42" t="s">
        <v>32</v>
      </c>
      <c r="D130" s="59">
        <f>IF(C130="Fully met", 2, IF(C130="Partially met",1, 0))</f>
        <v>2</v>
      </c>
      <c r="E130" s="60"/>
    </row>
    <row r="131" spans="1:5" ht="127.5" customHeight="1" x14ac:dyDescent="0.35">
      <c r="A131" s="96">
        <v>6</v>
      </c>
      <c r="B131" s="106" t="s">
        <v>191</v>
      </c>
      <c r="C131" s="96" t="s">
        <v>32</v>
      </c>
      <c r="D131" s="107">
        <f>IF(C131="Fully met", 2, IF(C131="Partially met",1, 0))</f>
        <v>2</v>
      </c>
      <c r="E131" s="97" t="s">
        <v>278</v>
      </c>
    </row>
    <row r="132" spans="1:5" ht="15" customHeight="1" thickBot="1" x14ac:dyDescent="0.4">
      <c r="A132" s="149" t="s">
        <v>192</v>
      </c>
      <c r="B132" s="150"/>
      <c r="C132" s="147"/>
      <c r="D132" s="150"/>
      <c r="E132" s="151"/>
    </row>
    <row r="133" spans="1:5" ht="70.5" customHeight="1" x14ac:dyDescent="0.35">
      <c r="A133" s="42">
        <v>7</v>
      </c>
      <c r="B133" s="153" t="s">
        <v>193</v>
      </c>
      <c r="C133" s="42" t="s">
        <v>32</v>
      </c>
      <c r="D133" s="59">
        <f t="shared" ref="D133:D134" si="9">IF(C133="Fully met", 2, IF(C133="Partially met",1, 0))</f>
        <v>2</v>
      </c>
      <c r="E133" s="60"/>
    </row>
    <row r="134" spans="1:5" ht="172" customHeight="1" x14ac:dyDescent="0.35">
      <c r="A134" s="42">
        <v>8</v>
      </c>
      <c r="B134" s="43" t="s">
        <v>194</v>
      </c>
      <c r="C134" s="42" t="s">
        <v>32</v>
      </c>
      <c r="D134" s="59">
        <f t="shared" si="9"/>
        <v>2</v>
      </c>
      <c r="E134" s="60" t="s">
        <v>279</v>
      </c>
    </row>
    <row r="135" spans="1:5" ht="71.150000000000006" customHeight="1" x14ac:dyDescent="0.35">
      <c r="A135" s="42">
        <v>9</v>
      </c>
      <c r="B135" s="43" t="s">
        <v>195</v>
      </c>
      <c r="C135" s="42" t="s">
        <v>185</v>
      </c>
      <c r="D135" s="85">
        <f>IF(C135="Fully met", 2, IF(C135="Partially met",1, 0))</f>
        <v>0</v>
      </c>
      <c r="E135" s="60" t="s">
        <v>196</v>
      </c>
    </row>
    <row r="136" spans="1:5" ht="131" customHeight="1" x14ac:dyDescent="0.35">
      <c r="A136" s="96">
        <v>10</v>
      </c>
      <c r="B136" s="106" t="s">
        <v>197</v>
      </c>
      <c r="C136" s="96" t="s">
        <v>32</v>
      </c>
      <c r="D136" s="107">
        <f>IF(C136="Fully met", 2, IF(C136="Partially met",1, 0))</f>
        <v>2</v>
      </c>
      <c r="E136" s="97" t="s">
        <v>278</v>
      </c>
    </row>
    <row r="137" spans="1:5" ht="246.5" x14ac:dyDescent="0.35">
      <c r="A137" s="86"/>
      <c r="B137" s="100" t="s">
        <v>198</v>
      </c>
      <c r="C137" s="88" t="s">
        <v>199</v>
      </c>
      <c r="D137" s="101">
        <f>SUM(D125:D126,D128:D131,D133:D136)</f>
        <v>15</v>
      </c>
      <c r="E137" s="87" t="s">
        <v>200</v>
      </c>
    </row>
    <row r="138" spans="1:5" ht="16" thickBot="1" x14ac:dyDescent="0.4">
      <c r="A138" s="90"/>
      <c r="B138" s="91"/>
      <c r="C138" s="102"/>
      <c r="D138" s="103" t="s">
        <v>126</v>
      </c>
      <c r="E138" s="93"/>
    </row>
    <row r="139" spans="1:5" ht="15.5" thickTop="1" thickBot="1" x14ac:dyDescent="0.4"/>
    <row r="140" spans="1:5" ht="58" x14ac:dyDescent="0.35">
      <c r="A140" s="37"/>
      <c r="B140" s="28" t="s">
        <v>201</v>
      </c>
      <c r="C140" s="18" t="s">
        <v>12</v>
      </c>
      <c r="D140" s="18" t="s">
        <v>13</v>
      </c>
      <c r="E140" s="18" t="s">
        <v>14</v>
      </c>
    </row>
    <row r="141" spans="1:5" ht="108.65" customHeight="1" x14ac:dyDescent="0.35">
      <c r="A141" s="42">
        <v>1</v>
      </c>
      <c r="B141" s="43" t="s">
        <v>202</v>
      </c>
      <c r="C141" s="42"/>
      <c r="D141" s="42">
        <f>IF(C141="Fully met", 2, IF(C141="Partially met",1, 0))</f>
        <v>0</v>
      </c>
      <c r="E141" s="60"/>
    </row>
    <row r="142" spans="1:5" ht="73" customHeight="1" x14ac:dyDescent="0.35">
      <c r="A142" s="42">
        <v>2</v>
      </c>
      <c r="B142" s="43" t="s">
        <v>203</v>
      </c>
      <c r="C142" s="42"/>
      <c r="D142" s="42">
        <f t="shared" ref="D142:D148" si="10">IF(C142="Fully met", 2, IF(C142="Partially met",1, 0))</f>
        <v>0</v>
      </c>
      <c r="E142" s="60"/>
    </row>
    <row r="143" spans="1:5" ht="79.5" customHeight="1" thickBot="1" x14ac:dyDescent="0.4">
      <c r="A143" s="42">
        <v>3</v>
      </c>
      <c r="B143" s="95" t="s">
        <v>204</v>
      </c>
      <c r="C143" s="42"/>
      <c r="D143" s="42">
        <f t="shared" si="10"/>
        <v>0</v>
      </c>
      <c r="E143" s="60"/>
    </row>
    <row r="144" spans="1:5" ht="99.65" customHeight="1" thickBot="1" x14ac:dyDescent="0.4">
      <c r="A144" s="42">
        <v>4</v>
      </c>
      <c r="B144" s="95" t="s">
        <v>205</v>
      </c>
      <c r="C144" s="42"/>
      <c r="D144" s="42">
        <v>0</v>
      </c>
      <c r="E144" s="60"/>
    </row>
    <row r="145" spans="1:5" ht="82.5" customHeight="1" thickBot="1" x14ac:dyDescent="0.4">
      <c r="A145" s="42">
        <v>5</v>
      </c>
      <c r="B145" s="43" t="s">
        <v>206</v>
      </c>
      <c r="C145" s="42"/>
      <c r="D145" s="42">
        <f t="shared" si="10"/>
        <v>0</v>
      </c>
      <c r="E145" s="60"/>
    </row>
    <row r="146" spans="1:5" ht="96" customHeight="1" x14ac:dyDescent="0.35">
      <c r="A146" s="42">
        <v>6</v>
      </c>
      <c r="B146" s="43" t="s">
        <v>207</v>
      </c>
      <c r="C146" s="42"/>
      <c r="D146" s="42">
        <f t="shared" si="10"/>
        <v>0</v>
      </c>
      <c r="E146" s="60"/>
    </row>
    <row r="147" spans="1:5" ht="69" customHeight="1" x14ac:dyDescent="0.35">
      <c r="A147" s="42">
        <v>7</v>
      </c>
      <c r="B147" s="43" t="s">
        <v>208</v>
      </c>
      <c r="C147" s="42"/>
      <c r="D147" s="42">
        <f t="shared" si="10"/>
        <v>0</v>
      </c>
      <c r="E147" s="60"/>
    </row>
    <row r="148" spans="1:5" ht="116.15" customHeight="1" x14ac:dyDescent="0.35">
      <c r="A148" s="42">
        <v>8</v>
      </c>
      <c r="B148" s="43" t="s">
        <v>209</v>
      </c>
      <c r="C148" s="42"/>
      <c r="D148" s="42">
        <f t="shared" si="10"/>
        <v>0</v>
      </c>
      <c r="E148" s="60"/>
    </row>
    <row r="149" spans="1:5" ht="75" customHeight="1" x14ac:dyDescent="0.35">
      <c r="A149" s="42">
        <v>9</v>
      </c>
      <c r="B149" s="43" t="s">
        <v>210</v>
      </c>
      <c r="C149" s="42"/>
      <c r="D149" s="42">
        <f t="shared" ref="D149:D157" si="11">IF(C149="Fully met", 2, IF(C149="Partially met",1, 0))</f>
        <v>0</v>
      </c>
      <c r="E149" s="60"/>
    </row>
    <row r="150" spans="1:5" ht="65.5" customHeight="1" x14ac:dyDescent="0.35">
      <c r="A150" s="42">
        <v>10</v>
      </c>
      <c r="B150" s="43" t="s">
        <v>211</v>
      </c>
      <c r="C150" s="42"/>
      <c r="D150" s="42">
        <f t="shared" si="11"/>
        <v>0</v>
      </c>
      <c r="E150" s="60"/>
    </row>
    <row r="151" spans="1:5" ht="78" customHeight="1" x14ac:dyDescent="0.35">
      <c r="A151" s="42">
        <v>11</v>
      </c>
      <c r="B151" s="43" t="s">
        <v>212</v>
      </c>
      <c r="C151" s="42"/>
      <c r="D151" s="42">
        <f t="shared" si="11"/>
        <v>0</v>
      </c>
      <c r="E151" s="60"/>
    </row>
    <row r="152" spans="1:5" ht="63" customHeight="1" x14ac:dyDescent="0.35">
      <c r="A152" s="42">
        <v>12</v>
      </c>
      <c r="B152" s="43" t="s">
        <v>213</v>
      </c>
      <c r="C152" s="42"/>
      <c r="D152" s="42">
        <f t="shared" si="11"/>
        <v>0</v>
      </c>
      <c r="E152" s="60"/>
    </row>
    <row r="153" spans="1:5" ht="80.5" customHeight="1" x14ac:dyDescent="0.35">
      <c r="A153" s="42">
        <v>13</v>
      </c>
      <c r="B153" s="43" t="s">
        <v>214</v>
      </c>
      <c r="C153" s="42"/>
      <c r="D153" s="42">
        <f t="shared" si="11"/>
        <v>0</v>
      </c>
      <c r="E153" s="60"/>
    </row>
    <row r="154" spans="1:5" ht="66" customHeight="1" x14ac:dyDescent="0.35">
      <c r="A154" s="42">
        <v>14</v>
      </c>
      <c r="B154" s="43" t="s">
        <v>215</v>
      </c>
      <c r="C154" s="42"/>
      <c r="D154" s="42">
        <f t="shared" si="11"/>
        <v>0</v>
      </c>
      <c r="E154" s="60"/>
    </row>
    <row r="155" spans="1:5" ht="62.5" customHeight="1" x14ac:dyDescent="0.35">
      <c r="A155" s="42">
        <v>15</v>
      </c>
      <c r="B155" s="43" t="s">
        <v>216</v>
      </c>
      <c r="C155" s="42"/>
      <c r="D155" s="42">
        <f t="shared" si="11"/>
        <v>0</v>
      </c>
      <c r="E155" s="60"/>
    </row>
    <row r="156" spans="1:5" ht="75" customHeight="1" x14ac:dyDescent="0.35">
      <c r="A156" s="42">
        <v>16</v>
      </c>
      <c r="B156" s="43" t="s">
        <v>217</v>
      </c>
      <c r="C156" s="42"/>
      <c r="D156" s="42">
        <f t="shared" si="11"/>
        <v>0</v>
      </c>
      <c r="E156" s="60"/>
    </row>
    <row r="157" spans="1:5" ht="77.5" customHeight="1" x14ac:dyDescent="0.35">
      <c r="A157" s="42">
        <v>17</v>
      </c>
      <c r="B157" s="43" t="s">
        <v>218</v>
      </c>
      <c r="C157" s="42"/>
      <c r="D157" s="42">
        <f t="shared" si="11"/>
        <v>0</v>
      </c>
      <c r="E157" s="60"/>
    </row>
    <row r="158" spans="1:5" ht="39.5" thickTop="1" x14ac:dyDescent="0.35">
      <c r="A158" s="86"/>
      <c r="B158" s="100" t="s">
        <v>219</v>
      </c>
      <c r="C158" s="88" t="s">
        <v>220</v>
      </c>
      <c r="D158" s="101">
        <f>SUM(D141:D157)</f>
        <v>0</v>
      </c>
      <c r="E158" s="87" t="s">
        <v>221</v>
      </c>
    </row>
    <row r="159" spans="1:5" ht="16" thickBot="1" x14ac:dyDescent="0.4">
      <c r="A159" s="90"/>
      <c r="B159" s="91"/>
      <c r="C159" s="102"/>
      <c r="D159" s="103" t="s">
        <v>222</v>
      </c>
      <c r="E159" s="93"/>
    </row>
    <row r="160" spans="1:5" ht="15" thickTop="1" x14ac:dyDescent="0.35"/>
  </sheetData>
  <sheetProtection formatCells="0" formatColumns="0" formatRows="0"/>
  <dataValidations count="1">
    <dataValidation type="list" allowBlank="1" showInputMessage="1" showErrorMessage="1" sqref="C133:C136 C4:C11 C16:C28 C44 C50:C55 C58:C61 C66:C74 C80:C86 C89 C92 C98:C105 C112:C114 C116:C119 C125:C126 C128:C131 C34:C41 C141:C157"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sheetPr codeName="Sheet5"/>
  <dimension ref="A1:E10"/>
  <sheetViews>
    <sheetView showRuler="0" zoomScaleNormal="100" workbookViewId="0">
      <selection activeCell="B17" sqref="B17"/>
    </sheetView>
  </sheetViews>
  <sheetFormatPr defaultRowHeight="14.5" x14ac:dyDescent="0.35"/>
  <cols>
    <col min="1" max="1" width="5.54296875" customWidth="1"/>
    <col min="2" max="2" width="50.54296875" customWidth="1"/>
    <col min="3" max="3" width="15.54296875" customWidth="1"/>
    <col min="4" max="4" width="15.54296875" style="5" customWidth="1"/>
    <col min="5" max="5" width="40.54296875" customWidth="1"/>
  </cols>
  <sheetData>
    <row r="1" spans="1:5" ht="18.5" x14ac:dyDescent="0.45">
      <c r="A1" s="166" t="s">
        <v>223</v>
      </c>
      <c r="B1" s="167"/>
      <c r="C1" s="167"/>
      <c r="D1" s="192"/>
      <c r="E1" s="167"/>
    </row>
    <row r="2" spans="1:5" ht="15" thickBot="1" x14ac:dyDescent="0.4">
      <c r="A2" s="167"/>
      <c r="B2" s="167"/>
      <c r="C2" s="167"/>
      <c r="D2" s="192"/>
      <c r="E2" s="167"/>
    </row>
    <row r="3" spans="1:5" ht="50.15" customHeight="1" thickBot="1" x14ac:dyDescent="0.4">
      <c r="A3" s="193"/>
      <c r="B3" s="194" t="s">
        <v>224</v>
      </c>
      <c r="C3" s="195" t="s">
        <v>12</v>
      </c>
      <c r="D3" s="195" t="s">
        <v>13</v>
      </c>
      <c r="E3" s="195" t="s">
        <v>14</v>
      </c>
    </row>
    <row r="4" spans="1:5" ht="50.15" customHeight="1" x14ac:dyDescent="0.35">
      <c r="A4" s="196">
        <v>1</v>
      </c>
      <c r="B4" s="197" t="s">
        <v>225</v>
      </c>
      <c r="C4" s="198" t="s">
        <v>32</v>
      </c>
      <c r="D4" s="196">
        <f>IF(C4="Fully met", 2, IF(C4="Partially met",1, 0))</f>
        <v>2</v>
      </c>
      <c r="E4" s="199"/>
    </row>
    <row r="5" spans="1:5" ht="50.15" customHeight="1" x14ac:dyDescent="0.35">
      <c r="A5" s="196">
        <v>2</v>
      </c>
      <c r="B5" s="197" t="s">
        <v>226</v>
      </c>
      <c r="C5" s="198" t="s">
        <v>32</v>
      </c>
      <c r="D5" s="196">
        <f t="shared" ref="D5:D7" si="0">IF(C5="Fully met", 2, IF(C5="Partially met",1, 0))</f>
        <v>2</v>
      </c>
      <c r="E5" s="199"/>
    </row>
    <row r="6" spans="1:5" ht="50.15" customHeight="1" x14ac:dyDescent="0.35">
      <c r="A6" s="196">
        <v>3</v>
      </c>
      <c r="B6" s="197" t="s">
        <v>227</v>
      </c>
      <c r="C6" s="198" t="s">
        <v>32</v>
      </c>
      <c r="D6" s="196">
        <f t="shared" si="0"/>
        <v>2</v>
      </c>
      <c r="E6" s="199"/>
    </row>
    <row r="7" spans="1:5" ht="50.15" customHeight="1" x14ac:dyDescent="0.35">
      <c r="A7" s="196">
        <v>4</v>
      </c>
      <c r="B7" s="197" t="s">
        <v>228</v>
      </c>
      <c r="C7" s="198" t="s">
        <v>32</v>
      </c>
      <c r="D7" s="196">
        <f t="shared" si="0"/>
        <v>2</v>
      </c>
      <c r="E7" s="199"/>
    </row>
    <row r="8" spans="1:5" ht="44" thickTop="1" x14ac:dyDescent="0.35">
      <c r="A8" s="200"/>
      <c r="B8" s="201"/>
      <c r="C8" s="202" t="s">
        <v>229</v>
      </c>
      <c r="D8" s="203">
        <f>SUM(D4:D7)</f>
        <v>8</v>
      </c>
      <c r="E8" s="204" t="s">
        <v>221</v>
      </c>
    </row>
    <row r="9" spans="1:5" ht="20.149999999999999" customHeight="1" thickBot="1" x14ac:dyDescent="0.4">
      <c r="A9" s="205"/>
      <c r="B9" s="206"/>
      <c r="C9" s="207"/>
      <c r="D9" s="208" t="s">
        <v>26</v>
      </c>
      <c r="E9" s="209"/>
    </row>
    <row r="10" spans="1:5" ht="15" thickTop="1" x14ac:dyDescent="0.35"/>
  </sheetData>
  <sheetProtection algorithmName="SHA-512" hashValue="gK3tfph9pqo/ZTuLhxXk5cuiIr6S0IQtjN7sQJU+w8GPIotSMRmDOf26dvkUT3zOvNTcLAflmToyB1OryZFJEQ==" saltValue="nlsVl0k57MaKpO+jDdyLpw==" spinCount="100000" sheet="1" formatCells="0" formatColumns="0" formatRows="0"/>
  <dataValidations disablePrompts="1"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sheetPr codeName="Sheet6"/>
  <dimension ref="A1:E26"/>
  <sheetViews>
    <sheetView showRuler="0" zoomScaleNormal="100" workbookViewId="0">
      <selection activeCell="N26" sqref="N26"/>
    </sheetView>
  </sheetViews>
  <sheetFormatPr defaultRowHeight="14.5" x14ac:dyDescent="0.35"/>
  <cols>
    <col min="1" max="1" width="40.54296875" customWidth="1"/>
    <col min="2" max="2" width="15.54296875" customWidth="1"/>
    <col min="3" max="3" width="20.54296875" customWidth="1"/>
    <col min="4" max="4" width="25.54296875" customWidth="1"/>
    <col min="5" max="5" width="20.54296875" customWidth="1"/>
  </cols>
  <sheetData>
    <row r="1" spans="1:5" ht="18.5" x14ac:dyDescent="0.45">
      <c r="A1" s="166" t="s">
        <v>230</v>
      </c>
      <c r="B1" s="167"/>
      <c r="C1" s="167"/>
      <c r="D1" s="167"/>
      <c r="E1" s="167"/>
    </row>
    <row r="2" spans="1:5" x14ac:dyDescent="0.35">
      <c r="A2" s="167"/>
      <c r="B2" s="167"/>
      <c r="C2" s="167"/>
      <c r="D2" s="167"/>
      <c r="E2" s="167"/>
    </row>
    <row r="3" spans="1:5" ht="19" thickBot="1" x14ac:dyDescent="0.5">
      <c r="A3" s="168" t="s">
        <v>19</v>
      </c>
      <c r="B3" s="167"/>
      <c r="C3" s="167"/>
      <c r="D3" s="167"/>
      <c r="E3" s="167"/>
    </row>
    <row r="4" spans="1:5" ht="16" thickBot="1" x14ac:dyDescent="0.4">
      <c r="A4" s="169" t="s">
        <v>52</v>
      </c>
      <c r="B4" s="170"/>
      <c r="C4" s="171"/>
      <c r="D4" s="171"/>
      <c r="E4" s="172"/>
    </row>
    <row r="5" spans="1:5" ht="15" thickBot="1" x14ac:dyDescent="0.4">
      <c r="A5" s="173" t="s">
        <v>53</v>
      </c>
      <c r="B5" s="170"/>
      <c r="C5" s="171"/>
      <c r="D5" s="171"/>
      <c r="E5" s="172"/>
    </row>
    <row r="6" spans="1:5" ht="15" thickBot="1" x14ac:dyDescent="0.4">
      <c r="A6" s="174" t="s">
        <v>231</v>
      </c>
      <c r="B6" s="167"/>
      <c r="C6" s="175"/>
      <c r="D6" s="175"/>
      <c r="E6" s="176"/>
    </row>
    <row r="7" spans="1:5" ht="15" thickBot="1" x14ac:dyDescent="0.4">
      <c r="A7" s="177"/>
      <c r="B7" s="174"/>
      <c r="C7" s="178" t="s">
        <v>55</v>
      </c>
      <c r="D7" s="179" t="str">
        <f>'Phase 1'!D39</f>
        <v>YES (required to move to Phase 2)</v>
      </c>
      <c r="E7" s="176"/>
    </row>
    <row r="8" spans="1:5" ht="15" thickBot="1" x14ac:dyDescent="0.4">
      <c r="A8" s="177"/>
      <c r="B8" s="180" t="s">
        <v>57</v>
      </c>
      <c r="C8" s="181">
        <f>'Phase 1'!C40</f>
        <v>36</v>
      </c>
      <c r="D8" s="179" t="str">
        <f>'Phase 1'!D40</f>
        <v xml:space="preserve">32-40 points </v>
      </c>
      <c r="E8" s="176"/>
    </row>
    <row r="9" spans="1:5" ht="16" thickBot="1" x14ac:dyDescent="0.4">
      <c r="A9" s="182"/>
      <c r="B9" s="183"/>
      <c r="C9" s="184" t="s">
        <v>18</v>
      </c>
      <c r="D9" s="185" t="str">
        <f>'Phase 1'!D41</f>
        <v>Program moves to Phase 2</v>
      </c>
      <c r="E9" s="186"/>
    </row>
    <row r="10" spans="1:5" x14ac:dyDescent="0.35">
      <c r="A10" s="167"/>
      <c r="B10" s="167"/>
      <c r="C10" s="167"/>
      <c r="D10" s="167"/>
      <c r="E10" s="167"/>
    </row>
    <row r="11" spans="1:5" ht="19" thickBot="1" x14ac:dyDescent="0.5">
      <c r="A11" s="168" t="s">
        <v>60</v>
      </c>
      <c r="B11" s="167"/>
      <c r="C11" s="167"/>
      <c r="D11" s="167"/>
      <c r="E11" s="167"/>
    </row>
    <row r="12" spans="1:5" ht="20.149999999999999" customHeight="1" thickBot="1" x14ac:dyDescent="0.4">
      <c r="A12" s="187" t="s">
        <v>232</v>
      </c>
      <c r="B12" s="187" t="s">
        <v>233</v>
      </c>
      <c r="C12" s="187"/>
      <c r="D12" s="187" t="s">
        <v>53</v>
      </c>
      <c r="E12" s="187" t="s">
        <v>234</v>
      </c>
    </row>
    <row r="13" spans="1:5" s="6" customFormat="1" ht="40" customHeight="1" thickBot="1" x14ac:dyDescent="0.4">
      <c r="A13" s="188" t="s">
        <v>235</v>
      </c>
      <c r="B13" s="189">
        <f>'Phase 2'!D12</f>
        <v>16</v>
      </c>
      <c r="C13" s="189" t="s">
        <v>236</v>
      </c>
      <c r="D13" s="190" t="s">
        <v>237</v>
      </c>
      <c r="E13" s="189" t="s">
        <v>16</v>
      </c>
    </row>
    <row r="14" spans="1:5" s="6" customFormat="1" ht="40" customHeight="1" thickBot="1" x14ac:dyDescent="0.4">
      <c r="A14" s="188" t="s">
        <v>238</v>
      </c>
      <c r="B14" s="189">
        <f>'Phase 2'!D29</f>
        <v>26</v>
      </c>
      <c r="C14" s="189" t="s">
        <v>91</v>
      </c>
      <c r="D14" s="190" t="s">
        <v>239</v>
      </c>
      <c r="E14" s="189" t="s">
        <v>16</v>
      </c>
    </row>
    <row r="15" spans="1:5" s="6" customFormat="1" ht="40" customHeight="1" thickBot="1" x14ac:dyDescent="0.4">
      <c r="A15" s="188" t="s">
        <v>240</v>
      </c>
      <c r="B15" s="189">
        <f>'Phase 2'!D45</f>
        <v>17</v>
      </c>
      <c r="C15" s="189" t="s">
        <v>110</v>
      </c>
      <c r="D15" s="191" t="s">
        <v>241</v>
      </c>
      <c r="E15" s="189" t="s">
        <v>16</v>
      </c>
    </row>
    <row r="16" spans="1:5" s="6" customFormat="1" ht="40" customHeight="1" thickBot="1" x14ac:dyDescent="0.4">
      <c r="A16" s="188" t="s">
        <v>242</v>
      </c>
      <c r="B16" s="189">
        <f>'Phase 2'!D62</f>
        <v>20</v>
      </c>
      <c r="C16" s="189" t="s">
        <v>126</v>
      </c>
      <c r="D16" s="191" t="s">
        <v>243</v>
      </c>
      <c r="E16" s="189" t="s">
        <v>16</v>
      </c>
    </row>
    <row r="17" spans="1:5" s="6" customFormat="1" ht="40" customHeight="1" thickBot="1" x14ac:dyDescent="0.4">
      <c r="A17" s="188" t="s">
        <v>244</v>
      </c>
      <c r="B17" s="189">
        <f>'Phase 2'!D75</f>
        <v>18</v>
      </c>
      <c r="C17" s="189" t="s">
        <v>110</v>
      </c>
      <c r="D17" s="191" t="s">
        <v>241</v>
      </c>
      <c r="E17" s="189" t="s">
        <v>16</v>
      </c>
    </row>
    <row r="18" spans="1:5" s="6" customFormat="1" ht="40" customHeight="1" thickBot="1" x14ac:dyDescent="0.4">
      <c r="A18" s="188" t="s">
        <v>245</v>
      </c>
      <c r="B18" s="189">
        <f>'Phase 2'!D93</f>
        <v>18</v>
      </c>
      <c r="C18" s="189" t="s">
        <v>110</v>
      </c>
      <c r="D18" s="191" t="s">
        <v>241</v>
      </c>
      <c r="E18" s="189" t="s">
        <v>16</v>
      </c>
    </row>
    <row r="19" spans="1:5" s="6" customFormat="1" ht="40" customHeight="1" thickBot="1" x14ac:dyDescent="0.4">
      <c r="A19" s="188" t="s">
        <v>246</v>
      </c>
      <c r="B19" s="189">
        <f>'Phase 2'!D106</f>
        <v>15</v>
      </c>
      <c r="C19" s="189" t="s">
        <v>73</v>
      </c>
      <c r="D19" s="191" t="s">
        <v>247</v>
      </c>
      <c r="E19" s="189" t="s">
        <v>16</v>
      </c>
    </row>
    <row r="20" spans="1:5" s="6" customFormat="1" ht="40" customHeight="1" thickBot="1" x14ac:dyDescent="0.4">
      <c r="A20" s="188" t="s">
        <v>248</v>
      </c>
      <c r="B20" s="189">
        <f>'Phase 2'!D120</f>
        <v>12</v>
      </c>
      <c r="C20" s="189" t="s">
        <v>38</v>
      </c>
      <c r="D20" s="190" t="s">
        <v>249</v>
      </c>
      <c r="E20" s="189" t="s">
        <v>16</v>
      </c>
    </row>
    <row r="21" spans="1:5" s="6" customFormat="1" ht="40" customHeight="1" thickBot="1" x14ac:dyDescent="0.4">
      <c r="A21" s="188" t="s">
        <v>250</v>
      </c>
      <c r="B21" s="189">
        <f>'Phase 2'!D137</f>
        <v>15</v>
      </c>
      <c r="C21" s="189" t="s">
        <v>126</v>
      </c>
      <c r="D21" s="190" t="s">
        <v>251</v>
      </c>
      <c r="E21" s="189" t="s">
        <v>252</v>
      </c>
    </row>
    <row r="22" spans="1:5" s="6" customFormat="1" ht="40" customHeight="1" thickBot="1" x14ac:dyDescent="0.4">
      <c r="A22" s="188" t="s">
        <v>253</v>
      </c>
      <c r="B22" s="189">
        <f>'Phase 2'!D158</f>
        <v>0</v>
      </c>
      <c r="C22" s="189" t="s">
        <v>222</v>
      </c>
      <c r="D22" s="190" t="s">
        <v>254</v>
      </c>
      <c r="E22" s="189"/>
    </row>
    <row r="23" spans="1:5" ht="18.5" x14ac:dyDescent="0.45">
      <c r="A23" s="168"/>
      <c r="B23" s="167"/>
      <c r="C23" s="167"/>
      <c r="D23" s="167"/>
      <c r="E23" s="167"/>
    </row>
    <row r="24" spans="1:5" ht="19" thickBot="1" x14ac:dyDescent="0.5">
      <c r="A24" s="168" t="s">
        <v>255</v>
      </c>
      <c r="B24" s="167"/>
      <c r="C24" s="167"/>
      <c r="D24" s="167"/>
      <c r="E24" s="167"/>
    </row>
    <row r="25" spans="1:5" ht="16" thickBot="1" x14ac:dyDescent="0.4">
      <c r="A25" s="187" t="s">
        <v>232</v>
      </c>
      <c r="B25" s="187" t="s">
        <v>233</v>
      </c>
      <c r="C25" s="187"/>
      <c r="D25" s="167"/>
      <c r="E25" s="167"/>
    </row>
    <row r="26" spans="1:5" ht="68.5" thickBot="1" x14ac:dyDescent="0.4">
      <c r="A26" s="188" t="s">
        <v>256</v>
      </c>
      <c r="B26" s="189">
        <f>Usability!D8</f>
        <v>8</v>
      </c>
      <c r="C26" s="189" t="s">
        <v>257</v>
      </c>
      <c r="D26" s="167"/>
      <c r="E26" s="167"/>
    </row>
  </sheetData>
  <sheetProtection formatCells="0" formatColumns="0" formatRows="0"/>
  <dataValidations count="2">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13:E22"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sheetPr codeName="Sheet7"/>
  <dimension ref="A1:B16"/>
  <sheetViews>
    <sheetView showRuler="0" topLeftCell="A3" zoomScaleNormal="100" workbookViewId="0">
      <selection activeCell="B17" sqref="B17"/>
    </sheetView>
  </sheetViews>
  <sheetFormatPr defaultRowHeight="14.5" x14ac:dyDescent="0.35"/>
  <cols>
    <col min="1" max="1" width="40.54296875" customWidth="1"/>
    <col min="2" max="2" width="80.54296875" customWidth="1"/>
  </cols>
  <sheetData>
    <row r="1" spans="1:2" ht="18.5" x14ac:dyDescent="0.45">
      <c r="A1" s="154" t="s">
        <v>258</v>
      </c>
    </row>
    <row r="2" spans="1:2" ht="15" thickBot="1" x14ac:dyDescent="0.4"/>
    <row r="3" spans="1:2" s="6" customFormat="1" ht="30" customHeight="1" x14ac:dyDescent="0.35">
      <c r="A3" s="155" t="s">
        <v>259</v>
      </c>
      <c r="B3" s="156" t="s">
        <v>260</v>
      </c>
    </row>
    <row r="4" spans="1:2" s="6" customFormat="1" ht="30" customHeight="1" x14ac:dyDescent="0.35">
      <c r="A4" s="155" t="s">
        <v>261</v>
      </c>
      <c r="B4" s="156" t="s">
        <v>262</v>
      </c>
    </row>
    <row r="5" spans="1:2" s="6" customFormat="1" ht="30" customHeight="1" x14ac:dyDescent="0.35">
      <c r="A5" s="155" t="s">
        <v>263</v>
      </c>
      <c r="B5" s="156">
        <v>2019</v>
      </c>
    </row>
    <row r="6" spans="1:2" s="6" customFormat="1" ht="158.5" customHeight="1" x14ac:dyDescent="0.35">
      <c r="A6" s="155" t="s">
        <v>264</v>
      </c>
      <c r="B6" s="156" t="s">
        <v>265</v>
      </c>
    </row>
    <row r="7" spans="1:2" s="6" customFormat="1" ht="82" customHeight="1" x14ac:dyDescent="0.35">
      <c r="A7" s="155" t="s">
        <v>266</v>
      </c>
      <c r="B7" s="156" t="s">
        <v>267</v>
      </c>
    </row>
    <row r="8" spans="1:2" s="6" customFormat="1" ht="30" customHeight="1" x14ac:dyDescent="0.35">
      <c r="A8" s="155" t="s">
        <v>268</v>
      </c>
      <c r="B8" s="164" t="s">
        <v>269</v>
      </c>
    </row>
    <row r="9" spans="1:2" s="6" customFormat="1" ht="30" customHeight="1" x14ac:dyDescent="0.35">
      <c r="A9" s="163" t="s">
        <v>270</v>
      </c>
      <c r="B9" s="156" t="s">
        <v>271</v>
      </c>
    </row>
    <row r="10" spans="1:2" s="6" customFormat="1" ht="30" customHeight="1" thickBot="1" x14ac:dyDescent="0.4">
      <c r="A10" s="157"/>
      <c r="B10" s="165"/>
    </row>
    <row r="11" spans="1:2" s="6" customFormat="1" ht="30" customHeight="1" thickBot="1" x14ac:dyDescent="0.4">
      <c r="A11" s="158" t="s">
        <v>272</v>
      </c>
      <c r="B11" s="159"/>
    </row>
    <row r="12" spans="1:2" s="6" customFormat="1" ht="30" customHeight="1" thickBot="1" x14ac:dyDescent="0.4">
      <c r="A12" s="160" t="s">
        <v>273</v>
      </c>
      <c r="B12" s="161">
        <f>'Statute Requirements'!D7</f>
        <v>0</v>
      </c>
    </row>
    <row r="13" spans="1:2" s="6" customFormat="1" ht="30" customHeight="1" thickBot="1" x14ac:dyDescent="0.4">
      <c r="A13" s="155" t="s">
        <v>274</v>
      </c>
      <c r="B13" s="45" t="str">
        <f>'Ratings Summary'!D9</f>
        <v>Program moves to Phase 2</v>
      </c>
    </row>
    <row r="14" spans="1:2" s="6" customFormat="1" ht="58.5" customHeight="1" thickBot="1" x14ac:dyDescent="0.4">
      <c r="A14" s="155" t="s">
        <v>275</v>
      </c>
      <c r="B14" s="45"/>
    </row>
    <row r="15" spans="1:2" s="6" customFormat="1" ht="100" customHeight="1" thickBot="1" x14ac:dyDescent="0.4">
      <c r="A15" s="162" t="s">
        <v>276</v>
      </c>
      <c r="B15" s="45">
        <f>'Ratings Summary'!B26</f>
        <v>8</v>
      </c>
    </row>
    <row r="16" spans="1:2" ht="232" x14ac:dyDescent="0.35">
      <c r="A16" s="155" t="s">
        <v>221</v>
      </c>
      <c r="B16" s="156" t="s">
        <v>277</v>
      </c>
    </row>
  </sheetData>
  <sheetProtection formatCells="0" formatColumns="0" formatRows="0"/>
  <pageMargins left="0.25" right="0.25" top="0.75" bottom="0.75" header="0.3" footer="0.3"/>
  <pageSetup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85EBFC-A9B0-4A89-B7E1-1C3B2D23B8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246414-1279-48FA-9F6E-73C2288A0D31}">
  <ds:schemaRefs>
    <ds:schemaRef ds:uri="http://schemas.microsoft.com/sharepoint/v3/contenttype/forms"/>
  </ds:schemaRefs>
</ds:datastoreItem>
</file>

<file path=customXml/itemProps3.xml><?xml version="1.0" encoding="utf-8"?>
<ds:datastoreItem xmlns:ds="http://schemas.openxmlformats.org/officeDocument/2006/customXml" ds:itemID="{A84E1481-25EF-4574-B1F7-ED0D980D71C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Phase 1</vt:lpstr>
      <vt:lpstr>Phase 2</vt:lpstr>
      <vt:lpstr>Usability</vt:lpstr>
      <vt:lpstr>Ratings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dcterms:created xsi:type="dcterms:W3CDTF">2020-04-17T17:24:40Z</dcterms:created>
  <dcterms:modified xsi:type="dcterms:W3CDTF">2021-06-25T17:23:08Z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ies>
</file>