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Smith\Desktop\Non-Important (new)\"/>
    </mc:Choice>
  </mc:AlternateContent>
  <xr:revisionPtr revIDLastSave="0" documentId="8_{3C3DF433-362D-468F-9826-FFE7382AFFA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irections" sheetId="1" r:id="rId1"/>
    <sheet name="Quick Reference" sheetId="2" r:id="rId2"/>
    <sheet name="July 2026" sheetId="15" r:id="rId3"/>
    <sheet name="August 2026" sheetId="4" r:id="rId4"/>
    <sheet name="September 2026" sheetId="5" r:id="rId5"/>
    <sheet name="October 2026" sheetId="6" r:id="rId6"/>
    <sheet name="November 2026" sheetId="7" r:id="rId7"/>
    <sheet name="December 2026" sheetId="8" r:id="rId8"/>
    <sheet name="January 2027" sheetId="9" r:id="rId9"/>
    <sheet name="February 2027" sheetId="10" r:id="rId10"/>
    <sheet name="March 2027" sheetId="11" r:id="rId11"/>
    <sheet name="April 2027" sheetId="12" r:id="rId12"/>
    <sheet name="May 2027" sheetId="13" r:id="rId13"/>
    <sheet name="June 2027" sheetId="14" r:id="rId14"/>
  </sheets>
  <definedNames>
    <definedName name="OLE_LINK1" localSheetId="0">Directions!$A$9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4" l="1"/>
  <c r="G13" i="12"/>
  <c r="B13" i="10"/>
  <c r="F13" i="8"/>
  <c r="C5" i="7"/>
  <c r="D5" i="7" s="1"/>
  <c r="E5" i="7" s="1"/>
  <c r="F5" i="7" s="1"/>
  <c r="G5" i="7" s="1"/>
  <c r="H5" i="7" s="1"/>
  <c r="E13" i="5"/>
  <c r="C15" i="4"/>
  <c r="G13" i="15"/>
  <c r="D5" i="14" l="1"/>
  <c r="C5" i="11"/>
  <c r="C5" i="10"/>
  <c r="D5" i="8"/>
  <c r="D5" i="5"/>
  <c r="D5" i="11" l="1"/>
  <c r="D5" i="10"/>
  <c r="E5" i="14"/>
  <c r="F5" i="14" s="1"/>
  <c r="G5" i="14" s="1"/>
  <c r="H5" i="14" s="1"/>
  <c r="B7" i="14" s="1"/>
  <c r="H5" i="13"/>
  <c r="B7" i="13" s="1"/>
  <c r="F5" i="12"/>
  <c r="E5" i="11"/>
  <c r="F5" i="11" s="1"/>
  <c r="G5" i="11" s="1"/>
  <c r="H5" i="11" s="1"/>
  <c r="B7" i="11" s="1"/>
  <c r="E5" i="10"/>
  <c r="F5" i="10" s="1"/>
  <c r="G5" i="10" s="1"/>
  <c r="H5" i="10" s="1"/>
  <c r="B7" i="10" s="1"/>
  <c r="G5" i="9"/>
  <c r="E5" i="8"/>
  <c r="F5" i="8" s="1"/>
  <c r="G5" i="8" s="1"/>
  <c r="H5" i="8" s="1"/>
  <c r="B7" i="8" s="1"/>
  <c r="B7" i="7"/>
  <c r="F5" i="6"/>
  <c r="E5" i="5"/>
  <c r="F5" i="5" s="1"/>
  <c r="G5" i="5" s="1"/>
  <c r="H5" i="5" s="1"/>
  <c r="B7" i="5" s="1"/>
  <c r="I1" i="15"/>
  <c r="F1" i="15"/>
  <c r="E1" i="15"/>
  <c r="G5" i="12" l="1"/>
  <c r="H5" i="12" s="1"/>
  <c r="B7" i="12" s="1"/>
  <c r="H5" i="9"/>
  <c r="B7" i="9" s="1"/>
  <c r="G5" i="6"/>
  <c r="H5" i="6" s="1"/>
  <c r="B7" i="6" s="1"/>
  <c r="C7" i="6" s="1"/>
  <c r="H5" i="4"/>
  <c r="B7" i="4" s="1"/>
  <c r="C7" i="4" s="1"/>
  <c r="C7" i="14"/>
  <c r="C7" i="13"/>
  <c r="C7" i="12"/>
  <c r="C7" i="11"/>
  <c r="C7" i="10"/>
  <c r="C7" i="9"/>
  <c r="C7" i="8"/>
  <c r="C7" i="7"/>
  <c r="C7" i="5"/>
  <c r="E1" i="12"/>
  <c r="E1" i="11"/>
  <c r="E1" i="8"/>
  <c r="E1" i="5"/>
  <c r="E1" i="13"/>
  <c r="E1" i="10"/>
  <c r="E1" i="7"/>
  <c r="E1" i="4"/>
  <c r="E1" i="14"/>
  <c r="E1" i="9"/>
  <c r="E1" i="6"/>
  <c r="I1" i="14"/>
  <c r="I1" i="4"/>
  <c r="I1" i="12"/>
  <c r="I1" i="11"/>
  <c r="I1" i="10"/>
  <c r="I1" i="9"/>
  <c r="I1" i="8"/>
  <c r="I1" i="7"/>
  <c r="I1" i="6"/>
  <c r="I1" i="5"/>
  <c r="I1" i="13"/>
  <c r="F1" i="14"/>
  <c r="F1" i="13"/>
  <c r="F1" i="12"/>
  <c r="F1" i="5"/>
  <c r="F1" i="4"/>
  <c r="F1" i="8"/>
  <c r="F1" i="7"/>
  <c r="F1" i="11"/>
  <c r="F1" i="10"/>
  <c r="F1" i="6"/>
  <c r="F1" i="9"/>
  <c r="E5" i="15"/>
  <c r="D7" i="7" l="1"/>
  <c r="E7" i="7" s="1"/>
  <c r="F7" i="7" s="1"/>
  <c r="G7" i="7" s="1"/>
  <c r="H7" i="7" s="1"/>
  <c r="B9" i="7" s="1"/>
  <c r="D7" i="6"/>
  <c r="E7" i="6" s="1"/>
  <c r="F7" i="6" s="1"/>
  <c r="G7" i="6" s="1"/>
  <c r="H7" i="6" s="1"/>
  <c r="B9" i="6" s="1"/>
  <c r="C9" i="6" s="1"/>
  <c r="D9" i="6" s="1"/>
  <c r="E9" i="6" s="1"/>
  <c r="F9" i="6" s="1"/>
  <c r="G9" i="6" s="1"/>
  <c r="H9" i="6" s="1"/>
  <c r="B11" i="6" s="1"/>
  <c r="C11" i="6" s="1"/>
  <c r="D11" i="6" s="1"/>
  <c r="E11" i="6" s="1"/>
  <c r="F11" i="6" s="1"/>
  <c r="G11" i="6" s="1"/>
  <c r="H11" i="6" s="1"/>
  <c r="B13" i="6" s="1"/>
  <c r="C13" i="6" s="1"/>
  <c r="D13" i="6" s="1"/>
  <c r="E13" i="6" s="1"/>
  <c r="F13" i="6" s="1"/>
  <c r="G13" i="6" s="1"/>
  <c r="H13" i="6" s="1"/>
  <c r="F23" i="6"/>
  <c r="F38" i="6"/>
  <c r="F33" i="6"/>
  <c r="F39" i="6"/>
  <c r="F26" i="6"/>
  <c r="F32" i="6"/>
  <c r="F34" i="6"/>
  <c r="F35" i="6"/>
  <c r="F40" i="6"/>
  <c r="F42" i="6"/>
  <c r="F30" i="6"/>
  <c r="F36" i="6"/>
  <c r="F43" i="6"/>
  <c r="F29" i="6"/>
  <c r="F31" i="6"/>
  <c r="F37" i="6"/>
  <c r="F41" i="6"/>
  <c r="D7" i="5"/>
  <c r="E7" i="5" s="1"/>
  <c r="F7" i="5" s="1"/>
  <c r="G7" i="5" s="1"/>
  <c r="H7" i="5" s="1"/>
  <c r="B9" i="5" s="1"/>
  <c r="C9" i="5" s="1"/>
  <c r="D9" i="5" s="1"/>
  <c r="E9" i="5" s="1"/>
  <c r="F9" i="5" s="1"/>
  <c r="G9" i="5" s="1"/>
  <c r="H9" i="5" s="1"/>
  <c r="B11" i="5" s="1"/>
  <c r="C11" i="5" s="1"/>
  <c r="D11" i="5" s="1"/>
  <c r="E11" i="5" s="1"/>
  <c r="F11" i="5" s="1"/>
  <c r="G11" i="5" s="1"/>
  <c r="H11" i="5" s="1"/>
  <c r="B13" i="5" s="1"/>
  <c r="C13" i="5" s="1"/>
  <c r="D13" i="5" s="1"/>
  <c r="F30" i="5"/>
  <c r="F26" i="5"/>
  <c r="F42" i="5"/>
  <c r="F23" i="5"/>
  <c r="F43" i="5"/>
  <c r="F29" i="5"/>
  <c r="F38" i="5"/>
  <c r="F40" i="5"/>
  <c r="F41" i="5"/>
  <c r="F35" i="5"/>
  <c r="F36" i="5"/>
  <c r="F37" i="5"/>
  <c r="F32" i="5"/>
  <c r="F39" i="5"/>
  <c r="F34" i="5"/>
  <c r="F27" i="5" s="1"/>
  <c r="F33" i="5"/>
  <c r="F31" i="5"/>
  <c r="D7" i="4"/>
  <c r="D7" i="14"/>
  <c r="D7" i="13"/>
  <c r="D7" i="12"/>
  <c r="D7" i="11"/>
  <c r="D7" i="10"/>
  <c r="D7" i="9"/>
  <c r="D7" i="8"/>
  <c r="F47" i="6"/>
  <c r="H47" i="6" s="1"/>
  <c r="F46" i="6"/>
  <c r="F46" i="5"/>
  <c r="H46" i="5" s="1"/>
  <c r="F47" i="5"/>
  <c r="H47" i="5" s="1"/>
  <c r="F5" i="15"/>
  <c r="C9" i="7" l="1"/>
  <c r="F22" i="6"/>
  <c r="F20" i="6"/>
  <c r="F25" i="6"/>
  <c r="F24" i="6"/>
  <c r="F27" i="6"/>
  <c r="H46" i="6"/>
  <c r="F21" i="6"/>
  <c r="F21" i="5"/>
  <c r="F20" i="5"/>
  <c r="F24" i="5"/>
  <c r="F25" i="5"/>
  <c r="F22" i="5"/>
  <c r="E7" i="4"/>
  <c r="E7" i="14"/>
  <c r="E7" i="13"/>
  <c r="E7" i="12"/>
  <c r="E7" i="11"/>
  <c r="E7" i="10"/>
  <c r="E7" i="9"/>
  <c r="E7" i="8"/>
  <c r="G5" i="15"/>
  <c r="D9" i="7" l="1"/>
  <c r="E9" i="7" s="1"/>
  <c r="F9" i="7" s="1"/>
  <c r="G9" i="7" s="1"/>
  <c r="H9" i="7" s="1"/>
  <c r="B11" i="7" s="1"/>
  <c r="F7" i="4"/>
  <c r="F7" i="14"/>
  <c r="F7" i="13"/>
  <c r="F7" i="12"/>
  <c r="F7" i="11"/>
  <c r="F7" i="10"/>
  <c r="F7" i="9"/>
  <c r="F7" i="8"/>
  <c r="H5" i="15"/>
  <c r="B7" i="15" s="1"/>
  <c r="C11" i="7" l="1"/>
  <c r="G7" i="4"/>
  <c r="G7" i="14"/>
  <c r="G7" i="13"/>
  <c r="G7" i="12"/>
  <c r="G7" i="11"/>
  <c r="G7" i="10"/>
  <c r="G7" i="9"/>
  <c r="G7" i="8"/>
  <c r="C7" i="15"/>
  <c r="D11" i="7" l="1"/>
  <c r="E11" i="7" s="1"/>
  <c r="F11" i="7" s="1"/>
  <c r="G11" i="7" s="1"/>
  <c r="H11" i="7" s="1"/>
  <c r="B13" i="7" s="1"/>
  <c r="H7" i="4"/>
  <c r="B9" i="4" s="1"/>
  <c r="C9" i="4" s="1"/>
  <c r="H7" i="14"/>
  <c r="B9" i="14" s="1"/>
  <c r="H7" i="13"/>
  <c r="B9" i="13" s="1"/>
  <c r="H7" i="12"/>
  <c r="B9" i="12" s="1"/>
  <c r="H7" i="11"/>
  <c r="B9" i="11" s="1"/>
  <c r="H7" i="10"/>
  <c r="B9" i="10" s="1"/>
  <c r="H7" i="9"/>
  <c r="B9" i="9" s="1"/>
  <c r="H7" i="8"/>
  <c r="B9" i="8" s="1"/>
  <c r="D7" i="15"/>
  <c r="E7" i="15" s="1"/>
  <c r="F7" i="15" s="1"/>
  <c r="G7" i="15" s="1"/>
  <c r="H7" i="15" s="1"/>
  <c r="B9" i="15" s="1"/>
  <c r="C13" i="7" l="1"/>
  <c r="D9" i="4"/>
  <c r="C9" i="14"/>
  <c r="C9" i="13"/>
  <c r="C9" i="12"/>
  <c r="C9" i="11"/>
  <c r="C9" i="10"/>
  <c r="C9" i="9"/>
  <c r="C9" i="8"/>
  <c r="C9" i="15"/>
  <c r="F41" i="7" l="1"/>
  <c r="F38" i="7"/>
  <c r="F36" i="7"/>
  <c r="F31" i="7"/>
  <c r="F40" i="7"/>
  <c r="F37" i="7"/>
  <c r="F33" i="7"/>
  <c r="F29" i="7"/>
  <c r="F32" i="7"/>
  <c r="F26" i="7"/>
  <c r="F43" i="7"/>
  <c r="F34" i="7"/>
  <c r="F39" i="7"/>
  <c r="F23" i="7"/>
  <c r="F30" i="7"/>
  <c r="F35" i="7"/>
  <c r="F42" i="7"/>
  <c r="E9" i="4"/>
  <c r="D9" i="14"/>
  <c r="E9" i="14" s="1"/>
  <c r="F9" i="14" s="1"/>
  <c r="G9" i="14" s="1"/>
  <c r="H9" i="14" s="1"/>
  <c r="B11" i="14" s="1"/>
  <c r="D9" i="13"/>
  <c r="E9" i="13" s="1"/>
  <c r="F9" i="13" s="1"/>
  <c r="G9" i="13" s="1"/>
  <c r="H9" i="13" s="1"/>
  <c r="B11" i="13" s="1"/>
  <c r="D9" i="12"/>
  <c r="E9" i="12" s="1"/>
  <c r="F9" i="12" s="1"/>
  <c r="G9" i="12" s="1"/>
  <c r="H9" i="12" s="1"/>
  <c r="B11" i="12" s="1"/>
  <c r="D9" i="11"/>
  <c r="E9" i="11" s="1"/>
  <c r="F9" i="11" s="1"/>
  <c r="G9" i="11" s="1"/>
  <c r="H9" i="11" s="1"/>
  <c r="B11" i="11" s="1"/>
  <c r="D9" i="10"/>
  <c r="E9" i="10" s="1"/>
  <c r="F9" i="10" s="1"/>
  <c r="G9" i="10" s="1"/>
  <c r="H9" i="10" s="1"/>
  <c r="B11" i="10" s="1"/>
  <c r="D9" i="9"/>
  <c r="E9" i="9" s="1"/>
  <c r="F9" i="9" s="1"/>
  <c r="G9" i="9" s="1"/>
  <c r="H9" i="9" s="1"/>
  <c r="B11" i="9" s="1"/>
  <c r="D9" i="8"/>
  <c r="E9" i="8" s="1"/>
  <c r="F9" i="8" s="1"/>
  <c r="G9" i="8" s="1"/>
  <c r="H9" i="8" s="1"/>
  <c r="B11" i="8" s="1"/>
  <c r="D9" i="15"/>
  <c r="E9" i="15" s="1"/>
  <c r="F9" i="15" s="1"/>
  <c r="G9" i="15" s="1"/>
  <c r="H9" i="15" s="1"/>
  <c r="B11" i="15" s="1"/>
  <c r="F41" i="13" l="1"/>
  <c r="F26" i="13"/>
  <c r="F33" i="13"/>
  <c r="F32" i="13"/>
  <c r="F39" i="13"/>
  <c r="F29" i="13"/>
  <c r="F23" i="13"/>
  <c r="F37" i="13"/>
  <c r="F22" i="7"/>
  <c r="F20" i="7"/>
  <c r="F24" i="7"/>
  <c r="F27" i="7"/>
  <c r="F25" i="7"/>
  <c r="F47" i="7"/>
  <c r="H47" i="7" s="1"/>
  <c r="F46" i="7"/>
  <c r="H46" i="7" s="1"/>
  <c r="F9" i="4"/>
  <c r="C11" i="14"/>
  <c r="D11" i="14" s="1"/>
  <c r="E11" i="14" s="1"/>
  <c r="F11" i="14" s="1"/>
  <c r="G11" i="14" s="1"/>
  <c r="H11" i="14" s="1"/>
  <c r="B13" i="14" s="1"/>
  <c r="C13" i="14" s="1"/>
  <c r="D13" i="14" s="1"/>
  <c r="C11" i="13"/>
  <c r="D11" i="13" s="1"/>
  <c r="E11" i="13" s="1"/>
  <c r="F11" i="13" s="1"/>
  <c r="G11" i="13" s="1"/>
  <c r="H11" i="13" s="1"/>
  <c r="B13" i="13" s="1"/>
  <c r="C13" i="13" s="1"/>
  <c r="D13" i="13" s="1"/>
  <c r="E13" i="13" s="1"/>
  <c r="F13" i="13" s="1"/>
  <c r="G13" i="13" s="1"/>
  <c r="H13" i="13" s="1"/>
  <c r="B15" i="13" s="1"/>
  <c r="C15" i="13" s="1"/>
  <c r="C11" i="12"/>
  <c r="D11" i="12" s="1"/>
  <c r="E11" i="12" s="1"/>
  <c r="F11" i="12" s="1"/>
  <c r="G11" i="12" s="1"/>
  <c r="H11" i="12" s="1"/>
  <c r="B13" i="12" s="1"/>
  <c r="C13" i="12" s="1"/>
  <c r="D13" i="12" s="1"/>
  <c r="E13" i="12" s="1"/>
  <c r="F13" i="12" s="1"/>
  <c r="F29" i="12" s="1"/>
  <c r="C11" i="11"/>
  <c r="D11" i="11" s="1"/>
  <c r="E11" i="11" s="1"/>
  <c r="F11" i="11" s="1"/>
  <c r="G11" i="11" s="1"/>
  <c r="H11" i="11" s="1"/>
  <c r="B13" i="11" s="1"/>
  <c r="C13" i="11" s="1"/>
  <c r="D13" i="11" s="1"/>
  <c r="E13" i="11" s="1"/>
  <c r="C11" i="10"/>
  <c r="D11" i="10" s="1"/>
  <c r="E11" i="10" s="1"/>
  <c r="F11" i="10" s="1"/>
  <c r="G11" i="10" s="1"/>
  <c r="C11" i="9"/>
  <c r="D11" i="9" s="1"/>
  <c r="E11" i="9" s="1"/>
  <c r="F11" i="9" s="1"/>
  <c r="C11" i="8"/>
  <c r="D11" i="8" s="1"/>
  <c r="E11" i="8" s="1"/>
  <c r="F11" i="8" s="1"/>
  <c r="G11" i="8" s="1"/>
  <c r="H11" i="8" s="1"/>
  <c r="B13" i="8" s="1"/>
  <c r="C13" i="8" s="1"/>
  <c r="D13" i="8" s="1"/>
  <c r="E13" i="8" s="1"/>
  <c r="C11" i="15"/>
  <c r="F34" i="14" l="1"/>
  <c r="F33" i="14"/>
  <c r="F37" i="14"/>
  <c r="F32" i="14"/>
  <c r="F38" i="14"/>
  <c r="F35" i="14"/>
  <c r="F40" i="14"/>
  <c r="F41" i="14"/>
  <c r="F26" i="14"/>
  <c r="F39" i="14"/>
  <c r="F43" i="14"/>
  <c r="F30" i="14"/>
  <c r="F23" i="14"/>
  <c r="F36" i="14"/>
  <c r="F31" i="14"/>
  <c r="F24" i="14" s="1"/>
  <c r="F42" i="14"/>
  <c r="F29" i="14"/>
  <c r="F30" i="13"/>
  <c r="F43" i="13"/>
  <c r="F42" i="13"/>
  <c r="F36" i="13"/>
  <c r="F40" i="13"/>
  <c r="F35" i="13"/>
  <c r="F25" i="13" s="1"/>
  <c r="F34" i="13"/>
  <c r="F27" i="13" s="1"/>
  <c r="F31" i="13"/>
  <c r="F20" i="13" s="1"/>
  <c r="F38" i="13"/>
  <c r="F22" i="13" s="1"/>
  <c r="F43" i="12"/>
  <c r="F23" i="12"/>
  <c r="F42" i="12"/>
  <c r="F41" i="12"/>
  <c r="F26" i="12"/>
  <c r="F39" i="12"/>
  <c r="F34" i="12"/>
  <c r="F38" i="12"/>
  <c r="F30" i="12"/>
  <c r="F32" i="12"/>
  <c r="F40" i="12"/>
  <c r="F31" i="12"/>
  <c r="F35" i="12"/>
  <c r="F37" i="12"/>
  <c r="F36" i="12"/>
  <c r="F33" i="12"/>
  <c r="F26" i="11"/>
  <c r="F40" i="11"/>
  <c r="F43" i="11"/>
  <c r="F41" i="11"/>
  <c r="F23" i="11"/>
  <c r="F38" i="11"/>
  <c r="F37" i="11"/>
  <c r="F33" i="11"/>
  <c r="F35" i="11"/>
  <c r="F36" i="11"/>
  <c r="F30" i="11"/>
  <c r="F22" i="11" s="1"/>
  <c r="F32" i="11"/>
  <c r="F31" i="11"/>
  <c r="F24" i="11" s="1"/>
  <c r="F39" i="11"/>
  <c r="F29" i="11"/>
  <c r="F34" i="11"/>
  <c r="F27" i="11" s="1"/>
  <c r="F42" i="11"/>
  <c r="H11" i="10"/>
  <c r="F39" i="10"/>
  <c r="F35" i="10"/>
  <c r="F38" i="10"/>
  <c r="F33" i="10"/>
  <c r="F32" i="10"/>
  <c r="F42" i="10"/>
  <c r="F40" i="10"/>
  <c r="F36" i="10"/>
  <c r="F30" i="10"/>
  <c r="F26" i="10"/>
  <c r="F23" i="10"/>
  <c r="F43" i="10"/>
  <c r="F41" i="10"/>
  <c r="F29" i="10"/>
  <c r="F34" i="10"/>
  <c r="F27" i="10" s="1"/>
  <c r="F37" i="10"/>
  <c r="F31" i="10"/>
  <c r="F24" i="10" s="1"/>
  <c r="F37" i="8"/>
  <c r="F31" i="8"/>
  <c r="F36" i="8"/>
  <c r="F39" i="8"/>
  <c r="F42" i="8"/>
  <c r="F43" i="8"/>
  <c r="F33" i="8"/>
  <c r="F23" i="8"/>
  <c r="F40" i="8"/>
  <c r="F38" i="8"/>
  <c r="F29" i="8"/>
  <c r="F26" i="8"/>
  <c r="F41" i="8"/>
  <c r="F35" i="8"/>
  <c r="F34" i="8"/>
  <c r="F32" i="8"/>
  <c r="F25" i="8" s="1"/>
  <c r="F30" i="8"/>
  <c r="F22" i="8" s="1"/>
  <c r="F21" i="7"/>
  <c r="G11" i="9"/>
  <c r="H11" i="9" s="1"/>
  <c r="B13" i="9" s="1"/>
  <c r="C13" i="9" s="1"/>
  <c r="G9" i="4"/>
  <c r="D11" i="15"/>
  <c r="E11" i="15" s="1"/>
  <c r="F11" i="15" s="1"/>
  <c r="G11" i="15" s="1"/>
  <c r="H11" i="15" s="1"/>
  <c r="B13" i="15" s="1"/>
  <c r="F20" i="14" l="1"/>
  <c r="F25" i="14"/>
  <c r="F22" i="14"/>
  <c r="F27" i="14"/>
  <c r="F24" i="13"/>
  <c r="F27" i="12"/>
  <c r="F24" i="12"/>
  <c r="F22" i="12"/>
  <c r="F20" i="12"/>
  <c r="F25" i="12"/>
  <c r="F21" i="11"/>
  <c r="F20" i="11"/>
  <c r="F25" i="11"/>
  <c r="F20" i="10"/>
  <c r="F22" i="10"/>
  <c r="F25" i="10"/>
  <c r="F27" i="8"/>
  <c r="F20" i="8"/>
  <c r="F24" i="8"/>
  <c r="D13" i="9"/>
  <c r="E13" i="9" s="1"/>
  <c r="F13" i="9" s="1"/>
  <c r="G13" i="9" s="1"/>
  <c r="H9" i="4"/>
  <c r="B11" i="4" s="1"/>
  <c r="I17" i="13"/>
  <c r="F47" i="14"/>
  <c r="H47" i="14" s="1"/>
  <c r="F46" i="14"/>
  <c r="H46" i="14" s="1"/>
  <c r="F47" i="13"/>
  <c r="H47" i="13" s="1"/>
  <c r="F46" i="13"/>
  <c r="F46" i="12"/>
  <c r="H46" i="12" s="1"/>
  <c r="F47" i="12"/>
  <c r="H47" i="12" s="1"/>
  <c r="F47" i="11"/>
  <c r="H47" i="11" s="1"/>
  <c r="F46" i="11"/>
  <c r="H46" i="11" s="1"/>
  <c r="F46" i="10"/>
  <c r="H46" i="10" s="1"/>
  <c r="F47" i="10"/>
  <c r="H47" i="10" s="1"/>
  <c r="F47" i="8"/>
  <c r="H47" i="8" s="1"/>
  <c r="F46" i="8"/>
  <c r="H46" i="8" s="1"/>
  <c r="C13" i="15"/>
  <c r="D13" i="15" s="1"/>
  <c r="E13" i="15" s="1"/>
  <c r="F13" i="15" s="1"/>
  <c r="F46" i="15"/>
  <c r="H46" i="15" s="1"/>
  <c r="F47" i="15"/>
  <c r="H47" i="15" s="1"/>
  <c r="F21" i="14" l="1"/>
  <c r="H46" i="13"/>
  <c r="F21" i="13"/>
  <c r="F21" i="12"/>
  <c r="F21" i="10"/>
  <c r="H13" i="9"/>
  <c r="B15" i="9" s="1"/>
  <c r="F43" i="9"/>
  <c r="F40" i="9"/>
  <c r="F39" i="9"/>
  <c r="F41" i="9"/>
  <c r="F35" i="9"/>
  <c r="F42" i="9"/>
  <c r="F29" i="9"/>
  <c r="F33" i="9"/>
  <c r="F31" i="9"/>
  <c r="F36" i="9"/>
  <c r="F26" i="9"/>
  <c r="F32" i="9"/>
  <c r="F30" i="9"/>
  <c r="F34" i="9"/>
  <c r="F27" i="9" s="1"/>
  <c r="F37" i="9"/>
  <c r="F38" i="9"/>
  <c r="F23" i="9"/>
  <c r="F21" i="8"/>
  <c r="F36" i="15"/>
  <c r="H36" i="15" s="1"/>
  <c r="F34" i="15"/>
  <c r="F39" i="15"/>
  <c r="H39" i="15" s="1"/>
  <c r="F35" i="15"/>
  <c r="H35" i="15" s="1"/>
  <c r="F41" i="15"/>
  <c r="H41" i="15" s="1"/>
  <c r="F43" i="15"/>
  <c r="H43" i="15" s="1"/>
  <c r="F38" i="15"/>
  <c r="H38" i="15" s="1"/>
  <c r="F42" i="15"/>
  <c r="H42" i="15" s="1"/>
  <c r="F37" i="15"/>
  <c r="H37" i="15" s="1"/>
  <c r="F40" i="15"/>
  <c r="H40" i="15" s="1"/>
  <c r="C11" i="4"/>
  <c r="I17" i="12"/>
  <c r="I17" i="10"/>
  <c r="I17" i="11"/>
  <c r="I17" i="9"/>
  <c r="F23" i="15"/>
  <c r="H23" i="15" s="1"/>
  <c r="F30" i="15"/>
  <c r="H34" i="15"/>
  <c r="F33" i="15"/>
  <c r="H33" i="15" s="1"/>
  <c r="F26" i="15"/>
  <c r="H26" i="15" s="1"/>
  <c r="F32" i="15"/>
  <c r="F29" i="15"/>
  <c r="F31" i="15"/>
  <c r="F24" i="15" s="1"/>
  <c r="F25" i="9" l="1"/>
  <c r="F22" i="9"/>
  <c r="F20" i="9"/>
  <c r="F24" i="9"/>
  <c r="F47" i="9"/>
  <c r="H47" i="9" s="1"/>
  <c r="F46" i="9"/>
  <c r="F22" i="15"/>
  <c r="F27" i="15"/>
  <c r="H27" i="15" s="1"/>
  <c r="F25" i="15"/>
  <c r="F21" i="15"/>
  <c r="F20" i="15"/>
  <c r="H24" i="15"/>
  <c r="D11" i="4"/>
  <c r="E11" i="4" s="1"/>
  <c r="F11" i="4" s="1"/>
  <c r="G11" i="4" s="1"/>
  <c r="H11" i="4" s="1"/>
  <c r="B13" i="4" s="1"/>
  <c r="H32" i="15"/>
  <c r="H25" i="15"/>
  <c r="H31" i="15"/>
  <c r="J23" i="15"/>
  <c r="H29" i="15"/>
  <c r="H30" i="15"/>
  <c r="H22" i="15"/>
  <c r="I17" i="6" l="1"/>
  <c r="I17" i="7"/>
  <c r="I17" i="8"/>
  <c r="I17" i="5"/>
  <c r="I17" i="4"/>
  <c r="H46" i="9"/>
  <c r="F21" i="9"/>
  <c r="C13" i="4"/>
  <c r="J24" i="15"/>
  <c r="J25" i="15"/>
  <c r="J22" i="15"/>
  <c r="H21" i="15"/>
  <c r="A14" i="15"/>
  <c r="H20" i="15"/>
  <c r="I14" i="15"/>
  <c r="D13" i="4" l="1"/>
  <c r="E13" i="4" s="1"/>
  <c r="F13" i="4" s="1"/>
  <c r="G13" i="4" s="1"/>
  <c r="J20" i="15"/>
  <c r="J21" i="15"/>
  <c r="F37" i="4" l="1"/>
  <c r="F35" i="4"/>
  <c r="F30" i="4"/>
  <c r="F33" i="4"/>
  <c r="H33" i="4" s="1"/>
  <c r="H33" i="5" s="1"/>
  <c r="H33" i="6" s="1"/>
  <c r="H33" i="7" s="1"/>
  <c r="H33" i="8" s="1"/>
  <c r="H33" i="9" s="1"/>
  <c r="H33" i="10" s="1"/>
  <c r="H33" i="11" s="1"/>
  <c r="H33" i="12" s="1"/>
  <c r="H33" i="13" s="1"/>
  <c r="H33" i="14" s="1"/>
  <c r="F39" i="4"/>
  <c r="H39" i="4" s="1"/>
  <c r="H39" i="5" s="1"/>
  <c r="H39" i="6" s="1"/>
  <c r="H39" i="7" s="1"/>
  <c r="H39" i="8" s="1"/>
  <c r="H39" i="9" s="1"/>
  <c r="H39" i="10" s="1"/>
  <c r="H39" i="11" s="1"/>
  <c r="H39" i="12" s="1"/>
  <c r="H39" i="13" s="1"/>
  <c r="H39" i="14" s="1"/>
  <c r="F38" i="4"/>
  <c r="H38" i="4" s="1"/>
  <c r="H38" i="5" s="1"/>
  <c r="H38" i="6" s="1"/>
  <c r="H38" i="7" s="1"/>
  <c r="H38" i="8" s="1"/>
  <c r="H38" i="9" s="1"/>
  <c r="H38" i="10" s="1"/>
  <c r="H38" i="11" s="1"/>
  <c r="H38" i="12" s="1"/>
  <c r="H38" i="13" s="1"/>
  <c r="H38" i="14" s="1"/>
  <c r="F31" i="4"/>
  <c r="F23" i="4"/>
  <c r="H23" i="4" s="1"/>
  <c r="J23" i="4" s="1"/>
  <c r="F43" i="4"/>
  <c r="H43" i="4" s="1"/>
  <c r="H43" i="5" s="1"/>
  <c r="H43" i="6" s="1"/>
  <c r="H43" i="7" s="1"/>
  <c r="H43" i="8" s="1"/>
  <c r="H43" i="9" s="1"/>
  <c r="H43" i="10" s="1"/>
  <c r="H43" i="11" s="1"/>
  <c r="H43" i="12" s="1"/>
  <c r="H43" i="13" s="1"/>
  <c r="H43" i="14" s="1"/>
  <c r="F34" i="4"/>
  <c r="F32" i="4"/>
  <c r="H32" i="4" s="1"/>
  <c r="H32" i="5" s="1"/>
  <c r="H32" i="6" s="1"/>
  <c r="H32" i="7" s="1"/>
  <c r="H32" i="8" s="1"/>
  <c r="H32" i="9" s="1"/>
  <c r="H32" i="10" s="1"/>
  <c r="H32" i="11" s="1"/>
  <c r="H32" i="12" s="1"/>
  <c r="H32" i="13" s="1"/>
  <c r="H32" i="14" s="1"/>
  <c r="F29" i="4"/>
  <c r="F36" i="4"/>
  <c r="H36" i="4" s="1"/>
  <c r="H36" i="5" s="1"/>
  <c r="H36" i="6" s="1"/>
  <c r="H36" i="7" s="1"/>
  <c r="H36" i="8" s="1"/>
  <c r="H36" i="9" s="1"/>
  <c r="H36" i="10" s="1"/>
  <c r="H36" i="11" s="1"/>
  <c r="H36" i="12" s="1"/>
  <c r="H36" i="13" s="1"/>
  <c r="H36" i="14" s="1"/>
  <c r="F40" i="4"/>
  <c r="H40" i="4" s="1"/>
  <c r="H40" i="5" s="1"/>
  <c r="H40" i="6" s="1"/>
  <c r="H40" i="7" s="1"/>
  <c r="H40" i="8" s="1"/>
  <c r="H40" i="9" s="1"/>
  <c r="H40" i="10" s="1"/>
  <c r="H40" i="11" s="1"/>
  <c r="H40" i="12" s="1"/>
  <c r="H40" i="13" s="1"/>
  <c r="H40" i="14" s="1"/>
  <c r="F26" i="4"/>
  <c r="H26" i="4" s="1"/>
  <c r="H26" i="5" s="1"/>
  <c r="H26" i="6" s="1"/>
  <c r="H26" i="7" s="1"/>
  <c r="H26" i="8" s="1"/>
  <c r="H26" i="9" s="1"/>
  <c r="H26" i="10" s="1"/>
  <c r="H26" i="11" s="1"/>
  <c r="H26" i="12" s="1"/>
  <c r="H26" i="13" s="1"/>
  <c r="H26" i="14" s="1"/>
  <c r="F42" i="4"/>
  <c r="H42" i="4" s="1"/>
  <c r="H42" i="5" s="1"/>
  <c r="H42" i="6" s="1"/>
  <c r="H42" i="7" s="1"/>
  <c r="H42" i="8" s="1"/>
  <c r="H42" i="9" s="1"/>
  <c r="H42" i="10" s="1"/>
  <c r="H42" i="11" s="1"/>
  <c r="H42" i="12" s="1"/>
  <c r="H42" i="13" s="1"/>
  <c r="H42" i="14" s="1"/>
  <c r="F41" i="4"/>
  <c r="H41" i="4" s="1"/>
  <c r="H41" i="5" s="1"/>
  <c r="H41" i="6" s="1"/>
  <c r="H41" i="7" s="1"/>
  <c r="H41" i="8" s="1"/>
  <c r="H41" i="9" s="1"/>
  <c r="H41" i="10" s="1"/>
  <c r="H41" i="11" s="1"/>
  <c r="H41" i="12" s="1"/>
  <c r="H41" i="13" s="1"/>
  <c r="H41" i="14" s="1"/>
  <c r="H30" i="4"/>
  <c r="H23" i="5"/>
  <c r="H13" i="4"/>
  <c r="B15" i="4" s="1"/>
  <c r="H35" i="4"/>
  <c r="H35" i="5" s="1"/>
  <c r="H35" i="6" s="1"/>
  <c r="H35" i="7" s="1"/>
  <c r="H35" i="8" s="1"/>
  <c r="H35" i="9" s="1"/>
  <c r="H35" i="10" s="1"/>
  <c r="H35" i="11" s="1"/>
  <c r="H35" i="12" s="1"/>
  <c r="H35" i="13" s="1"/>
  <c r="H35" i="14" s="1"/>
  <c r="H37" i="4"/>
  <c r="H37" i="5" s="1"/>
  <c r="H37" i="6" s="1"/>
  <c r="H37" i="7" s="1"/>
  <c r="H37" i="8" s="1"/>
  <c r="H37" i="9" s="1"/>
  <c r="H37" i="10" s="1"/>
  <c r="H37" i="11" s="1"/>
  <c r="H37" i="12" s="1"/>
  <c r="H37" i="13" s="1"/>
  <c r="H37" i="14" s="1"/>
  <c r="F20" i="4" l="1"/>
  <c r="H20" i="4" s="1"/>
  <c r="H20" i="5" s="1"/>
  <c r="H20" i="6" s="1"/>
  <c r="H20" i="7" s="1"/>
  <c r="H20" i="8" s="1"/>
  <c r="H20" i="9" s="1"/>
  <c r="H20" i="10" s="1"/>
  <c r="H20" i="11" s="1"/>
  <c r="H20" i="12" s="1"/>
  <c r="H20" i="13" s="1"/>
  <c r="H20" i="14" s="1"/>
  <c r="H29" i="4"/>
  <c r="F24" i="4"/>
  <c r="H24" i="4" s="1"/>
  <c r="H31" i="4"/>
  <c r="H31" i="5" s="1"/>
  <c r="H31" i="6" s="1"/>
  <c r="H31" i="7" s="1"/>
  <c r="H31" i="8" s="1"/>
  <c r="H31" i="9" s="1"/>
  <c r="H31" i="10" s="1"/>
  <c r="H31" i="11" s="1"/>
  <c r="H31" i="12" s="1"/>
  <c r="H31" i="13" s="1"/>
  <c r="H31" i="14" s="1"/>
  <c r="F22" i="4"/>
  <c r="H22" i="4" s="1"/>
  <c r="F27" i="4"/>
  <c r="H27" i="4" s="1"/>
  <c r="H27" i="5" s="1"/>
  <c r="H27" i="6" s="1"/>
  <c r="H27" i="7" s="1"/>
  <c r="H27" i="8" s="1"/>
  <c r="H27" i="9" s="1"/>
  <c r="H27" i="10" s="1"/>
  <c r="H27" i="11" s="1"/>
  <c r="H27" i="12" s="1"/>
  <c r="H27" i="13" s="1"/>
  <c r="H27" i="14" s="1"/>
  <c r="H34" i="4"/>
  <c r="H34" i="5" s="1"/>
  <c r="H34" i="6" s="1"/>
  <c r="H34" i="7" s="1"/>
  <c r="H34" i="8" s="1"/>
  <c r="H34" i="9" s="1"/>
  <c r="H34" i="10" s="1"/>
  <c r="H34" i="11" s="1"/>
  <c r="H34" i="12" s="1"/>
  <c r="H34" i="13" s="1"/>
  <c r="H34" i="14" s="1"/>
  <c r="F25" i="4"/>
  <c r="H25" i="4" s="1"/>
  <c r="H25" i="5" s="1"/>
  <c r="J23" i="5"/>
  <c r="H23" i="6"/>
  <c r="H30" i="5"/>
  <c r="H29" i="5"/>
  <c r="H22" i="5"/>
  <c r="J22" i="4"/>
  <c r="F46" i="4"/>
  <c r="F21" i="4" s="1"/>
  <c r="F47" i="4"/>
  <c r="H47" i="4" s="1"/>
  <c r="I17" i="15"/>
  <c r="J25" i="4" l="1"/>
  <c r="H24" i="5"/>
  <c r="J24" i="4"/>
  <c r="I14" i="4"/>
  <c r="J25" i="5"/>
  <c r="H25" i="6"/>
  <c r="H22" i="6"/>
  <c r="J22" i="5"/>
  <c r="H29" i="6"/>
  <c r="H30" i="6"/>
  <c r="J23" i="6"/>
  <c r="H23" i="7"/>
  <c r="I14" i="5"/>
  <c r="I14" i="6" s="1"/>
  <c r="I14" i="7" s="1"/>
  <c r="I14" i="8" s="1"/>
  <c r="I14" i="9" s="1"/>
  <c r="I14" i="10" s="1"/>
  <c r="I14" i="11" s="1"/>
  <c r="I14" i="12" s="1"/>
  <c r="I14" i="13" s="1"/>
  <c r="I14" i="14" s="1"/>
  <c r="J20" i="4"/>
  <c r="H46" i="4"/>
  <c r="H24" i="6" l="1"/>
  <c r="J24" i="5"/>
  <c r="A14" i="4"/>
  <c r="A14" i="5" s="1"/>
  <c r="A14" i="6" s="1"/>
  <c r="A14" i="7" s="1"/>
  <c r="A14" i="8" s="1"/>
  <c r="A14" i="9" s="1"/>
  <c r="A14" i="10" s="1"/>
  <c r="A14" i="11" s="1"/>
  <c r="A14" i="12" s="1"/>
  <c r="A14" i="13" s="1"/>
  <c r="A14" i="14" s="1"/>
  <c r="H21" i="4"/>
  <c r="H23" i="8"/>
  <c r="J23" i="7"/>
  <c r="H29" i="7"/>
  <c r="H30" i="7"/>
  <c r="J25" i="6"/>
  <c r="H25" i="7"/>
  <c r="J22" i="6"/>
  <c r="H22" i="7"/>
  <c r="H24" i="7" l="1"/>
  <c r="J24" i="6"/>
  <c r="H25" i="8"/>
  <c r="J25" i="7"/>
  <c r="H30" i="8"/>
  <c r="H29" i="8"/>
  <c r="H23" i="9"/>
  <c r="J23" i="8"/>
  <c r="J22" i="7"/>
  <c r="H22" i="8"/>
  <c r="H21" i="5"/>
  <c r="J21" i="4"/>
  <c r="J24" i="7" l="1"/>
  <c r="H24" i="8"/>
  <c r="H21" i="6"/>
  <c r="J21" i="5"/>
  <c r="H22" i="9"/>
  <c r="J22" i="8"/>
  <c r="H23" i="10"/>
  <c r="J23" i="9"/>
  <c r="H29" i="9"/>
  <c r="H30" i="9"/>
  <c r="H25" i="9"/>
  <c r="J25" i="8"/>
  <c r="H24" i="9" l="1"/>
  <c r="J24" i="8"/>
  <c r="H29" i="10"/>
  <c r="H30" i="10"/>
  <c r="J25" i="9"/>
  <c r="H25" i="10"/>
  <c r="J23" i="10"/>
  <c r="H23" i="11"/>
  <c r="H22" i="10"/>
  <c r="J22" i="9"/>
  <c r="H21" i="7"/>
  <c r="J21" i="6"/>
  <c r="H24" i="10" l="1"/>
  <c r="J24" i="9"/>
  <c r="H23" i="12"/>
  <c r="J23" i="11"/>
  <c r="H21" i="8"/>
  <c r="J21" i="7"/>
  <c r="H22" i="11"/>
  <c r="J22" i="10"/>
  <c r="H25" i="11"/>
  <c r="J25" i="10"/>
  <c r="H29" i="11"/>
  <c r="H30" i="11"/>
  <c r="H24" i="11" l="1"/>
  <c r="J24" i="10"/>
  <c r="H30" i="12"/>
  <c r="H29" i="12"/>
  <c r="J25" i="11"/>
  <c r="H25" i="12"/>
  <c r="H22" i="12"/>
  <c r="J22" i="11"/>
  <c r="H21" i="9"/>
  <c r="J21" i="8"/>
  <c r="H23" i="13"/>
  <c r="J23" i="12"/>
  <c r="J20" i="9"/>
  <c r="J20" i="8"/>
  <c r="J20" i="11"/>
  <c r="J20" i="10"/>
  <c r="J20" i="12"/>
  <c r="J20" i="13"/>
  <c r="J20" i="14"/>
  <c r="J20" i="7"/>
  <c r="J20" i="6"/>
  <c r="J20" i="5"/>
  <c r="J24" i="11" l="1"/>
  <c r="H24" i="12"/>
  <c r="H22" i="13"/>
  <c r="J22" i="12"/>
  <c r="H23" i="14"/>
  <c r="J23" i="14" s="1"/>
  <c r="J23" i="13"/>
  <c r="H21" i="10"/>
  <c r="J21" i="9"/>
  <c r="H25" i="13"/>
  <c r="J25" i="12"/>
  <c r="H30" i="13"/>
  <c r="H29" i="13"/>
  <c r="H24" i="13" l="1"/>
  <c r="J24" i="12"/>
  <c r="H30" i="14"/>
  <c r="H29" i="14"/>
  <c r="H25" i="14"/>
  <c r="J25" i="14" s="1"/>
  <c r="J25" i="13"/>
  <c r="H21" i="11"/>
  <c r="J21" i="10"/>
  <c r="H22" i="14"/>
  <c r="J22" i="14" s="1"/>
  <c r="J22" i="13"/>
  <c r="H24" i="14" l="1"/>
  <c r="J24" i="14" s="1"/>
  <c r="J24" i="13"/>
  <c r="H21" i="12"/>
  <c r="J21" i="11"/>
  <c r="H21" i="13" l="1"/>
  <c r="J21" i="12"/>
  <c r="H21" i="14" l="1"/>
  <c r="J21" i="14" s="1"/>
  <c r="J21" i="13"/>
</calcChain>
</file>

<file path=xl/sharedStrings.xml><?xml version="1.0" encoding="utf-8"?>
<sst xmlns="http://schemas.openxmlformats.org/spreadsheetml/2006/main" count="845" uniqueCount="106">
  <si>
    <t>FILL OUT THE INFORMATION BELOW THEN READ THE REMAINING INFORMATION</t>
  </si>
  <si>
    <t>Your Name:</t>
  </si>
  <si>
    <t>Contracted Number of Days:</t>
  </si>
  <si>
    <t>PLEASE READ</t>
  </si>
  <si>
    <t>Why we ask you to use the eCalendar</t>
  </si>
  <si>
    <t>We need your help!  We are seeing the same common mistakes when eCalendars are filled out.</t>
  </si>
  <si>
    <t>We do not want mistakes on eCalendars as it effects your payroll including worked, sick, personal, etc. days.</t>
  </si>
  <si>
    <t>Why is this so important?  </t>
  </si>
  <si>
    <t>1. Payroll is a BEAST each month and we need eCalendars to be correct for time sake (and for Heather's sanity). </t>
  </si>
  <si>
    <t>So, please review the steps below to help ensure your eCalendar is correct. And, here is a link to a “How To” video for a complete visual guide.  </t>
  </si>
  <si>
    <t>https://www.youtube.com/watch?v=bz-uN7Y6KUQ&amp;feature=youtu.be&amp;hd=1</t>
  </si>
  <si>
    <t>Please Follow these eCalendar Instructions:</t>
  </si>
  <si>
    <t>BE SURE TO FILL OUT YOUR NAME AND CONTACTED DAYS IN THE "DIRECTIONS" SHEET</t>
  </si>
  <si>
    <t>SUN</t>
  </si>
  <si>
    <t>MON</t>
  </si>
  <si>
    <t>TUE</t>
  </si>
  <si>
    <t>WED</t>
  </si>
  <si>
    <t>THU</t>
  </si>
  <si>
    <t>FRI</t>
  </si>
  <si>
    <t>SAT</t>
  </si>
  <si>
    <t>CONTRACT DAYS WORKED</t>
  </si>
  <si>
    <r>
      <rPr>
        <b/>
        <sz val="12"/>
        <color theme="1"/>
        <rFont val="Times New Roman"/>
        <family val="1"/>
      </rPr>
      <t xml:space="preserve">NON CONTRACT DAYS AVAILABLE
</t>
    </r>
    <r>
      <rPr>
        <b/>
        <sz val="10"/>
        <color theme="1"/>
        <rFont val="Times New Roman"/>
        <family val="1"/>
      </rPr>
      <t>(includes future NC days)</t>
    </r>
  </si>
  <si>
    <t>Future NC Days Planned:</t>
  </si>
  <si>
    <t>CODES (Monday-Friday)</t>
  </si>
  <si>
    <t>MONTH</t>
  </si>
  <si>
    <t>YTD</t>
  </si>
  <si>
    <t>NON CONTRACT</t>
  </si>
  <si>
    <t>NC</t>
  </si>
  <si>
    <t>WORK</t>
  </si>
  <si>
    <t>W</t>
  </si>
  <si>
    <t>SICK</t>
  </si>
  <si>
    <t>S</t>
  </si>
  <si>
    <t>HOLIDAY</t>
  </si>
  <si>
    <t>H</t>
  </si>
  <si>
    <t>PERSONAL</t>
  </si>
  <si>
    <t>P</t>
  </si>
  <si>
    <t>EMERGENCY</t>
  </si>
  <si>
    <t>E</t>
  </si>
  <si>
    <t>MILITARY</t>
  </si>
  <si>
    <t>M</t>
  </si>
  <si>
    <t>WORK/NON CONTRACT</t>
  </si>
  <si>
    <t>W/NC</t>
  </si>
  <si>
    <t>WORK/SICK</t>
  </si>
  <si>
    <t>W/S</t>
  </si>
  <si>
    <t>PERSONAL/NON CONTRACT</t>
  </si>
  <si>
    <t>P/NC</t>
  </si>
  <si>
    <t>EMERGENCY/WORK</t>
  </si>
  <si>
    <t>E/W</t>
  </si>
  <si>
    <t>PERSONAL/WORK</t>
  </si>
  <si>
    <t>P/W</t>
  </si>
  <si>
    <t>CODES (Saturday/Sunday)</t>
  </si>
  <si>
    <t>WORK (HALF DAY)</t>
  </si>
  <si>
    <t>W/</t>
  </si>
  <si>
    <t>Employee Signature:</t>
  </si>
  <si>
    <t>Supervisor Signature:</t>
  </si>
  <si>
    <t>Timesheets may be emailed in lieu of a signature.</t>
  </si>
  <si>
    <r>
      <rPr>
        <b/>
        <sz val="11"/>
        <rFont val="Calibri"/>
        <family val="2"/>
      </rPr>
      <t xml:space="preserve">1. </t>
    </r>
    <r>
      <rPr>
        <u/>
        <sz val="11"/>
        <rFont val="Calibri"/>
        <family val="2"/>
      </rPr>
      <t>Save your eCalendar to your U Drive or Google Drive.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Update and save this file each month.</t>
    </r>
    <r>
      <rPr>
        <sz val="11"/>
        <rFont val="Calibri"/>
        <family val="2"/>
      </rPr>
      <t xml:space="preserve"> (Why? Your Contracted and Non-Contracted days will show a running total to help ensure you work/don't work the correct amount of days.  Payroll looks at this each month to ensure it is correct and make a lot of changes because there isn’t a running total.)</t>
    </r>
  </si>
  <si>
    <r>
      <rPr>
        <b/>
        <sz val="11"/>
        <rFont val="Calibri"/>
        <family val="2"/>
      </rPr>
      <t xml:space="preserve">2. </t>
    </r>
    <r>
      <rPr>
        <u/>
        <sz val="11"/>
        <rFont val="Calibri"/>
        <family val="2"/>
      </rPr>
      <t>Type your name in the field above.</t>
    </r>
    <r>
      <rPr>
        <sz val="11"/>
        <rFont val="Calibri"/>
        <family val="2"/>
      </rPr>
      <t xml:space="preserve">  It will carry over each month.</t>
    </r>
  </si>
  <si>
    <t>JURY DUTY</t>
  </si>
  <si>
    <t>J</t>
  </si>
  <si>
    <t>J/W</t>
  </si>
  <si>
    <t>Employee ID Number:</t>
  </si>
  <si>
    <t>Enter your name here</t>
  </si>
  <si>
    <t>JURY DUTY/WORK</t>
  </si>
  <si>
    <t xml:space="preserve">2. If you do not properly keep up with your Contracted (days worked) and Non-Contracted (days off) days, then there might be issues at the end </t>
  </si>
  <si>
    <t>of the year and you might receive a dock in pay if you took too many days off! Or, what if you worked too many days and didn't realize it?!  </t>
  </si>
  <si>
    <t>We do NOT want this to happen!  </t>
  </si>
  <si>
    <r>
      <rPr>
        <i/>
        <sz val="11"/>
        <rFont val="Calibri"/>
        <family val="2"/>
      </rPr>
      <t>Thank you! Thank you! Thank you</t>
    </r>
    <r>
      <rPr>
        <sz val="11"/>
        <rFont val="Calibri"/>
        <family val="2"/>
      </rPr>
      <t xml:space="preserve"> for your attention to this!  If you have questions or need help, please do not hesitate to</t>
    </r>
  </si>
  <si>
    <t>contact Amy Turner or Heather Woodward!  Thanks, again!</t>
  </si>
  <si>
    <r>
      <rPr>
        <b/>
        <sz val="11"/>
        <rFont val="Calibri"/>
        <family val="2"/>
      </rPr>
      <t xml:space="preserve">3. </t>
    </r>
    <r>
      <rPr>
        <u/>
        <sz val="11"/>
        <rFont val="Calibri"/>
        <family val="2"/>
      </rPr>
      <t>Type your employee ID number in the field above.</t>
    </r>
    <r>
      <rPr>
        <sz val="11"/>
        <rFont val="Calibri"/>
        <family val="2"/>
      </rPr>
      <t xml:space="preserve">  It will carry over each month.  If you do not know your employee ID number, please contact the board office.</t>
    </r>
  </si>
  <si>
    <r>
      <rPr>
        <b/>
        <sz val="11"/>
        <rFont val="Calibri"/>
        <family val="2"/>
      </rPr>
      <t xml:space="preserve">4. </t>
    </r>
    <r>
      <rPr>
        <u/>
        <sz val="11"/>
        <rFont val="Calibri"/>
        <family val="2"/>
      </rPr>
      <t>Type the number of days you are contracted for this school year in the field above.</t>
    </r>
    <r>
      <rPr>
        <sz val="11"/>
        <rFont val="Calibri"/>
        <family val="2"/>
      </rPr>
      <t xml:space="preserve">  If you don't know, please ask your supervisor</t>
    </r>
  </si>
  <si>
    <r>
      <rPr>
        <b/>
        <sz val="11"/>
        <rFont val="Calibri"/>
        <family val="2"/>
      </rPr>
      <t>5.</t>
    </r>
    <r>
      <rPr>
        <sz val="11"/>
        <rFont val="Calibri"/>
        <family val="2"/>
      </rPr>
      <t xml:space="preserve"> </t>
    </r>
    <r>
      <rPr>
        <u/>
        <sz val="11"/>
        <rFont val="Calibri"/>
        <family val="2"/>
      </rPr>
      <t xml:space="preserve">For every day (Monday through Friday), enter the </t>
    </r>
    <r>
      <rPr>
        <b/>
        <u/>
        <sz val="11"/>
        <rFont val="Calibri"/>
        <family val="2"/>
      </rPr>
      <t>correct code</t>
    </r>
    <r>
      <rPr>
        <u/>
        <sz val="11"/>
        <rFont val="Calibri"/>
        <family val="2"/>
      </rPr>
      <t xml:space="preserve"> for that day.  Use the key at the bottom of the sheet for what you need to enter.</t>
    </r>
    <r>
      <rPr>
        <sz val="11"/>
        <rFont val="Calibri"/>
        <family val="2"/>
      </rPr>
      <t xml:space="preserve">  If you did not work a day, do not leave it blank! Type in NC.</t>
    </r>
  </si>
  <si>
    <r>
      <rPr>
        <b/>
        <sz val="11"/>
        <rFont val="Calibri"/>
        <family val="2"/>
      </rPr>
      <t xml:space="preserve">6. </t>
    </r>
    <r>
      <rPr>
        <u/>
        <sz val="11"/>
        <rFont val="Calibri"/>
        <family val="2"/>
      </rPr>
      <t>HIT ENTER, TAB, or ARROW after you type the code.</t>
    </r>
    <r>
      <rPr>
        <sz val="11"/>
        <rFont val="Calibri"/>
        <family val="2"/>
      </rPr>
      <t xml:space="preserve">  If you move your mouse to the next box without doing this, then your day will most likely not count!</t>
    </r>
  </si>
  <si>
    <r>
      <rPr>
        <b/>
        <sz val="11"/>
        <rFont val="Calibri"/>
        <family val="2"/>
      </rPr>
      <t>7.</t>
    </r>
    <r>
      <rPr>
        <sz val="11"/>
        <rFont val="Calibri"/>
        <family val="2"/>
      </rPr>
      <t xml:space="preserve"> </t>
    </r>
    <r>
      <rPr>
        <u/>
        <sz val="11"/>
        <rFont val="Calibri"/>
        <family val="2"/>
      </rPr>
      <t>Only add a work code if you worked on a Saturday or Sunday</t>
    </r>
    <r>
      <rPr>
        <sz val="11"/>
        <rFont val="Calibri"/>
        <family val="2"/>
      </rPr>
      <t xml:space="preserve"> (see the key at the bottom of each sheet).</t>
    </r>
  </si>
  <si>
    <r>
      <rPr>
        <b/>
        <sz val="11"/>
        <rFont val="Calibri"/>
        <family val="2"/>
      </rPr>
      <t xml:space="preserve">8. </t>
    </r>
    <r>
      <rPr>
        <u/>
        <sz val="11"/>
        <rFont val="Calibri"/>
        <family val="2"/>
      </rPr>
      <t>Save to your U Drive or upload to your Google Drive to be ready to enter next month’s data</t>
    </r>
    <r>
      <rPr>
        <sz val="11"/>
        <rFont val="Calibri"/>
        <family val="2"/>
      </rPr>
      <t>.</t>
    </r>
  </si>
  <si>
    <r>
      <rPr>
        <b/>
        <sz val="11"/>
        <rFont val="Calibri"/>
        <family val="2"/>
      </rPr>
      <t xml:space="preserve">9. </t>
    </r>
    <r>
      <rPr>
        <u/>
        <sz val="11"/>
        <rFont val="Calibri"/>
        <family val="2"/>
      </rPr>
      <t>Print or email the calendar the last day of the month and turn into your school secretary or Heather Woodward</t>
    </r>
    <r>
      <rPr>
        <sz val="11"/>
        <rFont val="Calibri"/>
        <family val="2"/>
      </rPr>
      <t>.</t>
    </r>
  </si>
  <si>
    <t>PERSONAL/EMERGENCY</t>
  </si>
  <si>
    <t>PERSONAL/SICK</t>
  </si>
  <si>
    <t>EMERGENCY/SICK</t>
  </si>
  <si>
    <t>SICK/NON CONTRACT</t>
  </si>
  <si>
    <t>EMERGENCY/NON CONTRACT</t>
  </si>
  <si>
    <t>JURY DUTY/SICK</t>
  </si>
  <si>
    <t>JURY DUTY/PERSONAL</t>
  </si>
  <si>
    <t>JURY DUTY/EMERGENCY</t>
  </si>
  <si>
    <t>JURY DUTY/NON CONTRACT</t>
  </si>
  <si>
    <t>P/E</t>
  </si>
  <si>
    <t>P/S</t>
  </si>
  <si>
    <t>E/S</t>
  </si>
  <si>
    <t>S/NC</t>
  </si>
  <si>
    <t>E/NC</t>
  </si>
  <si>
    <t>J/S</t>
  </si>
  <si>
    <t>J/P</t>
  </si>
  <si>
    <t>J/E</t>
  </si>
  <si>
    <t>J/NC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</si>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</sst>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;;;"/>
  </numFmts>
  <fonts count="31" x14ac:knownFonts="1">
    <font>
      <sz val="10"/>
      <color rgb="FF000000"/>
      <name val="Arial"/>
      <scheme val="minor"/>
    </font>
    <font>
      <b/>
      <sz val="18"/>
      <color rgb="FFFF0000"/>
      <name val="Calibri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u/>
      <sz val="23"/>
      <color rgb="FFFF0000"/>
      <name val="Calibri"/>
      <family val="2"/>
    </font>
    <font>
      <b/>
      <sz val="17"/>
      <color rgb="FFFF0000"/>
      <name val="Calibri"/>
      <family val="2"/>
    </font>
    <font>
      <sz val="10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Arial"/>
      <family val="2"/>
      <scheme val="minor"/>
    </font>
    <font>
      <b/>
      <u/>
      <sz val="12"/>
      <color rgb="FF0000FF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2"/>
      <color rgb="FF0000FF"/>
      <name val="Times New Roman"/>
      <family val="1"/>
    </font>
    <font>
      <b/>
      <i/>
      <sz val="12"/>
      <color theme="1"/>
      <name val="Times New Roman"/>
      <family val="1"/>
    </font>
    <font>
      <u/>
      <sz val="10"/>
      <color theme="10"/>
      <name val="Arial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b/>
      <u/>
      <sz val="11"/>
      <name val="Calibri"/>
      <family val="2"/>
    </font>
    <font>
      <b/>
      <sz val="13"/>
      <color rgb="FFFF0000"/>
      <name val="Times New Roman"/>
      <family val="1"/>
    </font>
    <font>
      <sz val="10"/>
      <color rgb="FF000000"/>
      <name val="Arial"/>
      <family val="2"/>
      <scheme val="minor"/>
    </font>
    <font>
      <b/>
      <sz val="1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wrapText="1"/>
    </xf>
    <xf numFmtId="49" fontId="7" fillId="0" borderId="0" xfId="0" applyNumberFormat="1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3" borderId="9" xfId="0" applyFont="1" applyFill="1" applyBorder="1" applyAlignment="1">
      <alignment horizontal="center" vertical="center"/>
    </xf>
    <xf numFmtId="0" fontId="14" fillId="0" borderId="0" xfId="0" applyFont="1"/>
    <xf numFmtId="164" fontId="13" fillId="3" borderId="16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9" fillId="3" borderId="20" xfId="0" applyFont="1" applyFill="1" applyBorder="1"/>
    <xf numFmtId="0" fontId="16" fillId="3" borderId="26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9" fillId="3" borderId="26" xfId="0" applyFont="1" applyFill="1" applyBorder="1"/>
    <xf numFmtId="0" fontId="9" fillId="3" borderId="29" xfId="0" applyFont="1" applyFill="1" applyBorder="1"/>
    <xf numFmtId="0" fontId="9" fillId="3" borderId="30" xfId="0" applyFont="1" applyFill="1" applyBorder="1"/>
    <xf numFmtId="0" fontId="9" fillId="3" borderId="26" xfId="0" applyFont="1" applyFill="1" applyBorder="1" applyAlignment="1">
      <alignment horizontal="right"/>
    </xf>
    <xf numFmtId="0" fontId="9" fillId="3" borderId="34" xfId="0" applyFont="1" applyFill="1" applyBorder="1"/>
    <xf numFmtId="0" fontId="9" fillId="3" borderId="26" xfId="0" applyFont="1" applyFill="1" applyBorder="1" applyAlignment="1">
      <alignment horizontal="right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9" fillId="0" borderId="0" xfId="0" applyFont="1" applyAlignment="1"/>
    <xf numFmtId="0" fontId="13" fillId="0" borderId="38" xfId="0" applyFont="1" applyBorder="1" applyAlignment="1" applyProtection="1">
      <alignment horizontal="center"/>
      <protection locked="0"/>
    </xf>
    <xf numFmtId="164" fontId="13" fillId="0" borderId="38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30" fillId="0" borderId="10" xfId="0" applyFont="1" applyBorder="1" applyAlignment="1" applyProtection="1">
      <alignment horizontal="center" vertical="center"/>
      <protection locked="0"/>
    </xf>
    <xf numFmtId="0" fontId="30" fillId="0" borderId="9" xfId="0" applyFont="1" applyFill="1" applyBorder="1" applyAlignment="1" applyProtection="1">
      <alignment horizontal="center" vertical="center"/>
      <protection locked="0"/>
    </xf>
    <xf numFmtId="0" fontId="30" fillId="3" borderId="9" xfId="0" applyFont="1" applyFill="1" applyBorder="1" applyAlignment="1" applyProtection="1">
      <alignment horizontal="center" vertical="center"/>
      <protection locked="0"/>
    </xf>
    <xf numFmtId="0" fontId="30" fillId="3" borderId="12" xfId="0" applyFont="1" applyFill="1" applyBorder="1" applyAlignment="1" applyProtection="1">
      <alignment horizontal="center" vertical="center"/>
      <protection locked="0"/>
    </xf>
    <xf numFmtId="0" fontId="30" fillId="3" borderId="10" xfId="0" applyFont="1" applyFill="1" applyBorder="1" applyAlignment="1" applyProtection="1">
      <alignment horizontal="center" vertical="center"/>
      <protection locked="0"/>
    </xf>
    <xf numFmtId="0" fontId="30" fillId="0" borderId="12" xfId="0" applyFont="1" applyBorder="1" applyAlignment="1" applyProtection="1">
      <alignment horizontal="center" vertical="center"/>
      <protection locked="0"/>
    </xf>
    <xf numFmtId="0" fontId="30" fillId="0" borderId="9" xfId="0" applyFont="1" applyBorder="1" applyAlignment="1" applyProtection="1">
      <alignment horizontal="center" vertical="center"/>
      <protection locked="0"/>
    </xf>
    <xf numFmtId="0" fontId="30" fillId="0" borderId="1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/>
    <xf numFmtId="0" fontId="20" fillId="0" borderId="0" xfId="1" applyAlignment="1"/>
    <xf numFmtId="0" fontId="0" fillId="0" borderId="0" xfId="0" applyAlignment="1"/>
    <xf numFmtId="0" fontId="0" fillId="0" borderId="0" xfId="0" applyFont="1" applyAlignment="1"/>
    <xf numFmtId="0" fontId="16" fillId="3" borderId="38" xfId="0" applyFont="1" applyFill="1" applyBorder="1" applyAlignment="1">
      <alignment horizontal="center"/>
    </xf>
    <xf numFmtId="0" fontId="0" fillId="0" borderId="0" xfId="0" applyFont="1" applyAlignment="1"/>
    <xf numFmtId="0" fontId="13" fillId="2" borderId="43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20" fillId="0" borderId="0" xfId="1" applyAlignment="1">
      <alignment horizontal="left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/>
    </xf>
    <xf numFmtId="0" fontId="16" fillId="3" borderId="23" xfId="0" applyFont="1" applyFill="1" applyBorder="1" applyAlignment="1">
      <alignment horizontal="center"/>
    </xf>
    <xf numFmtId="0" fontId="8" fillId="0" borderId="24" xfId="0" applyFont="1" applyBorder="1"/>
    <xf numFmtId="0" fontId="8" fillId="0" borderId="25" xfId="0" applyFont="1" applyBorder="1"/>
    <xf numFmtId="164" fontId="16" fillId="3" borderId="27" xfId="0" applyNumberFormat="1" applyFont="1" applyFill="1" applyBorder="1" applyAlignment="1">
      <alignment horizontal="center"/>
    </xf>
    <xf numFmtId="0" fontId="8" fillId="0" borderId="28" xfId="0" applyFont="1" applyBorder="1"/>
    <xf numFmtId="49" fontId="7" fillId="2" borderId="1" xfId="0" applyNumberFormat="1" applyFont="1" applyFill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9" fillId="3" borderId="4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21" fillId="2" borderId="13" xfId="0" applyFont="1" applyFill="1" applyBorder="1" applyAlignment="1">
      <alignment horizontal="right" vertical="center"/>
    </xf>
    <xf numFmtId="0" fontId="22" fillId="0" borderId="14" xfId="0" applyFont="1" applyBorder="1"/>
    <xf numFmtId="0" fontId="22" fillId="0" borderId="15" xfId="0" applyFont="1" applyBorder="1"/>
    <xf numFmtId="0" fontId="9" fillId="2" borderId="4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8" fillId="0" borderId="11" xfId="0" applyFont="1" applyBorder="1"/>
    <xf numFmtId="164" fontId="13" fillId="3" borderId="4" xfId="0" applyNumberFormat="1" applyFont="1" applyFill="1" applyBorder="1" applyAlignment="1">
      <alignment horizontal="center" vertical="center"/>
    </xf>
    <xf numFmtId="164" fontId="13" fillId="3" borderId="11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0" fontId="9" fillId="3" borderId="21" xfId="0" applyFont="1" applyFill="1" applyBorder="1" applyAlignment="1">
      <alignment horizontal="center"/>
    </xf>
    <xf numFmtId="0" fontId="8" fillId="0" borderId="22" xfId="0" applyFont="1" applyBorder="1"/>
    <xf numFmtId="0" fontId="16" fillId="3" borderId="27" xfId="0" applyFont="1" applyFill="1" applyBorder="1" applyAlignment="1">
      <alignment horizontal="center"/>
    </xf>
    <xf numFmtId="165" fontId="16" fillId="3" borderId="27" xfId="0" applyNumberFormat="1" applyFont="1" applyFill="1" applyBorder="1" applyAlignment="1">
      <alignment horizontal="center"/>
    </xf>
    <xf numFmtId="165" fontId="9" fillId="3" borderId="27" xfId="0" applyNumberFormat="1" applyFont="1" applyFill="1" applyBorder="1" applyAlignment="1">
      <alignment horizontal="center"/>
    </xf>
    <xf numFmtId="0" fontId="9" fillId="3" borderId="31" xfId="0" applyFont="1" applyFill="1" applyBorder="1" applyProtection="1"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19" fillId="3" borderId="23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8" fillId="0" borderId="36" xfId="0" applyFont="1" applyBorder="1"/>
    <xf numFmtId="0" fontId="8" fillId="0" borderId="37" xfId="0" applyFont="1" applyBorder="1"/>
    <xf numFmtId="0" fontId="10" fillId="2" borderId="17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28" fillId="2" borderId="42" xfId="0" applyFont="1" applyFill="1" applyBorder="1" applyAlignment="1">
      <alignment horizontal="center" vertical="center"/>
    </xf>
    <xf numFmtId="0" fontId="28" fillId="2" borderId="41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/>
    </xf>
    <xf numFmtId="0" fontId="17" fillId="3" borderId="27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0" fontId="16" fillId="3" borderId="29" xfId="0" applyFont="1" applyFill="1" applyBorder="1" applyAlignment="1">
      <alignment horizontal="center"/>
    </xf>
    <xf numFmtId="0" fontId="16" fillId="3" borderId="38" xfId="0" applyFont="1" applyFill="1" applyBorder="1" applyAlignment="1">
      <alignment horizontal="center"/>
    </xf>
    <xf numFmtId="0" fontId="8" fillId="0" borderId="38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</xdr:row>
      <xdr:rowOff>47625</xdr:rowOff>
    </xdr:from>
    <xdr:to>
      <xdr:col>13</xdr:col>
      <xdr:colOff>285750</xdr:colOff>
      <xdr:row>62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1EE516-3D05-4DB7-B7F6-E3F8C71E7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04825"/>
          <a:ext cx="7381875" cy="971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bz-uN7Y6KUQ&amp;feature=youtu.be&amp;hd=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workbookViewId="0">
      <selection activeCell="A9" sqref="A9:M9"/>
    </sheetView>
  </sheetViews>
  <sheetFormatPr defaultColWidth="12.5703125" defaultRowHeight="12.75" x14ac:dyDescent="0.2"/>
  <cols>
    <col min="1" max="1" width="38" customWidth="1"/>
    <col min="2" max="13" width="8.5703125" customWidth="1"/>
  </cols>
  <sheetData>
    <row r="1" spans="1:17" ht="23.25" x14ac:dyDescent="0.2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3" spans="1:17" ht="18" x14ac:dyDescent="0.25">
      <c r="A3" s="1" t="s">
        <v>1</v>
      </c>
      <c r="B3" s="21" t="s">
        <v>62</v>
      </c>
    </row>
    <row r="4" spans="1:17" s="24" customFormat="1" ht="18" x14ac:dyDescent="0.25">
      <c r="A4" s="1" t="s">
        <v>61</v>
      </c>
      <c r="B4" s="22">
        <v>0</v>
      </c>
    </row>
    <row r="5" spans="1:17" ht="18" x14ac:dyDescent="0.25">
      <c r="A5" s="1" t="s">
        <v>2</v>
      </c>
      <c r="B5" s="22">
        <v>240</v>
      </c>
    </row>
    <row r="6" spans="1:17" ht="18" x14ac:dyDescent="0.25">
      <c r="A6" s="1"/>
      <c r="C6" s="2"/>
    </row>
    <row r="9" spans="1:17" ht="30" x14ac:dyDescent="0.2">
      <c r="A9" s="57" t="s">
        <v>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7" ht="24" customHeight="1" x14ac:dyDescent="0.2">
      <c r="A10" s="58" t="s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7" ht="15" x14ac:dyDescent="0.2">
      <c r="A11" s="53" t="s">
        <v>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25"/>
      <c r="N11" s="25"/>
      <c r="O11" s="25"/>
      <c r="P11" s="25"/>
      <c r="Q11" s="25"/>
    </row>
    <row r="12" spans="1:17" ht="15" x14ac:dyDescent="0.2">
      <c r="A12" s="53" t="s">
        <v>6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spans="1:17" ht="15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ht="15" x14ac:dyDescent="0.2">
      <c r="A14" s="59" t="s">
        <v>7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3"/>
      <c r="N14" s="53"/>
      <c r="O14" s="53"/>
      <c r="P14" s="53"/>
      <c r="Q14" s="53"/>
    </row>
    <row r="15" spans="1:17" ht="15" x14ac:dyDescent="0.2">
      <c r="A15" s="53" t="s">
        <v>8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ht="15" x14ac:dyDescent="0.2">
      <c r="A16" s="53" t="s">
        <v>64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spans="1:17" ht="15" x14ac:dyDescent="0.2">
      <c r="A17" s="53" t="s">
        <v>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ht="15" x14ac:dyDescent="0.2">
      <c r="A18" s="53" t="s">
        <v>66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ht="15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42"/>
      <c r="N19" s="42"/>
      <c r="O19" s="42"/>
      <c r="P19" s="42"/>
      <c r="Q19" s="42"/>
    </row>
    <row r="20" spans="1:17" x14ac:dyDescent="0.2">
      <c r="A20" s="51" t="s">
        <v>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43"/>
      <c r="N20" s="43"/>
      <c r="O20" s="43"/>
      <c r="P20" s="43"/>
      <c r="Q20" s="43"/>
    </row>
    <row r="21" spans="1:17" x14ac:dyDescent="0.2">
      <c r="A21" s="52" t="s">
        <v>10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44"/>
      <c r="N21" s="44"/>
      <c r="O21" s="44"/>
      <c r="P21" s="44"/>
      <c r="Q21" s="44"/>
    </row>
    <row r="22" spans="1:17" ht="1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25"/>
      <c r="N22" s="25"/>
      <c r="O22" s="25"/>
      <c r="P22" s="25"/>
      <c r="Q22" s="25"/>
    </row>
    <row r="23" spans="1:17" s="24" customFormat="1" ht="15" x14ac:dyDescent="0.2">
      <c r="A23" s="53" t="s">
        <v>67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25"/>
      <c r="N23" s="25"/>
      <c r="O23" s="25"/>
      <c r="P23" s="25"/>
      <c r="Q23" s="25"/>
    </row>
    <row r="24" spans="1:17" ht="15" x14ac:dyDescent="0.2">
      <c r="A24" s="53" t="s">
        <v>68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25"/>
      <c r="N24" s="25"/>
      <c r="O24" s="25"/>
      <c r="P24" s="25"/>
      <c r="Q24" s="25"/>
    </row>
    <row r="25" spans="1:17" ht="13.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  <c r="O25" s="23"/>
      <c r="P25" s="23"/>
      <c r="Q25" s="23"/>
    </row>
    <row r="26" spans="1:17" ht="24" customHeight="1" x14ac:dyDescent="0.2">
      <c r="A26" s="54" t="s">
        <v>11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26"/>
      <c r="N26" s="26"/>
      <c r="O26" s="26"/>
      <c r="P26" s="26"/>
      <c r="Q26" s="26"/>
    </row>
    <row r="27" spans="1:17" ht="47.25" customHeight="1" x14ac:dyDescent="0.2">
      <c r="A27" s="49" t="s">
        <v>56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25"/>
      <c r="N27" s="25"/>
      <c r="O27" s="25"/>
      <c r="P27" s="25"/>
      <c r="Q27" s="25"/>
    </row>
    <row r="28" spans="1:17" s="24" customFormat="1" ht="15" x14ac:dyDescent="0.2">
      <c r="A28" s="50" t="s">
        <v>57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25"/>
      <c r="N28" s="25"/>
      <c r="O28" s="25"/>
      <c r="P28" s="25"/>
      <c r="Q28" s="25"/>
    </row>
    <row r="29" spans="1:17" ht="29.25" customHeight="1" x14ac:dyDescent="0.2">
      <c r="A29" s="49" t="s">
        <v>69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25"/>
      <c r="N29" s="25"/>
      <c r="O29" s="25"/>
      <c r="P29" s="25"/>
      <c r="Q29" s="25"/>
    </row>
    <row r="30" spans="1:17" ht="15" x14ac:dyDescent="0.2">
      <c r="A30" s="49" t="s">
        <v>70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25"/>
      <c r="N30" s="25"/>
      <c r="O30" s="25"/>
      <c r="P30" s="25"/>
      <c r="Q30" s="25"/>
    </row>
    <row r="31" spans="1:17" ht="29.25" customHeight="1" x14ac:dyDescent="0.2">
      <c r="A31" s="49" t="s">
        <v>71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25"/>
      <c r="N31" s="25"/>
      <c r="O31" s="25"/>
      <c r="P31" s="25"/>
      <c r="Q31" s="25"/>
    </row>
    <row r="32" spans="1:17" ht="30.75" customHeight="1" x14ac:dyDescent="0.2">
      <c r="A32" s="49" t="s">
        <v>72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25"/>
      <c r="N32" s="25"/>
      <c r="O32" s="25"/>
      <c r="P32" s="25"/>
      <c r="Q32" s="25"/>
    </row>
    <row r="33" spans="1:17" ht="15" x14ac:dyDescent="0.2">
      <c r="A33" s="49" t="s">
        <v>73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25"/>
      <c r="N33" s="25"/>
      <c r="O33" s="25"/>
      <c r="P33" s="25"/>
      <c r="Q33" s="25"/>
    </row>
    <row r="34" spans="1:17" ht="15" x14ac:dyDescent="0.2">
      <c r="A34" s="49" t="s">
        <v>74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25"/>
      <c r="N34" s="25"/>
      <c r="O34" s="25"/>
      <c r="P34" s="25"/>
      <c r="Q34" s="25"/>
    </row>
    <row r="35" spans="1:17" ht="15" x14ac:dyDescent="0.2">
      <c r="A35" s="49" t="s">
        <v>75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3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sheetProtection algorithmName="SHA-512" hashValue="T+s+bRXEfVR3IBtftCObGR2JdpC013ypUsEr9TjggQ0/92EUmG2FQWa1Z5aNsoBbq+i6FU8cmXSIqRoiTesR0g==" saltValue="mcdwDbgSDjMHQqZ2EWVocg==" spinCount="100000" sheet="1" objects="1" scenarios="1"/>
  <mergeCells count="33">
    <mergeCell ref="A33:L33"/>
    <mergeCell ref="A34:L34"/>
    <mergeCell ref="A35:L35"/>
    <mergeCell ref="A1:M1"/>
    <mergeCell ref="A9:M9"/>
    <mergeCell ref="A10:M10"/>
    <mergeCell ref="A11:L11"/>
    <mergeCell ref="A12:L12"/>
    <mergeCell ref="M12:Q12"/>
    <mergeCell ref="A13:L13"/>
    <mergeCell ref="M13:Q13"/>
    <mergeCell ref="A14:L14"/>
    <mergeCell ref="M14:Q14"/>
    <mergeCell ref="A15:L15"/>
    <mergeCell ref="M15:Q15"/>
    <mergeCell ref="A16:L16"/>
    <mergeCell ref="M16:Q16"/>
    <mergeCell ref="A17:L17"/>
    <mergeCell ref="M17:Q17"/>
    <mergeCell ref="A19:L19"/>
    <mergeCell ref="M18:Q18"/>
    <mergeCell ref="A18:L18"/>
    <mergeCell ref="A20:L20"/>
    <mergeCell ref="A21:L21"/>
    <mergeCell ref="A24:L24"/>
    <mergeCell ref="A23:L23"/>
    <mergeCell ref="A26:L26"/>
    <mergeCell ref="A32:L32"/>
    <mergeCell ref="A27:L27"/>
    <mergeCell ref="A28:L28"/>
    <mergeCell ref="A29:L29"/>
    <mergeCell ref="A30:L30"/>
    <mergeCell ref="A31:L31"/>
  </mergeCells>
  <hyperlinks>
    <hyperlink ref="A21" r:id="rId1" xr:uid="{00000000-0004-0000-0000-000000000000}"/>
  </hyperlinks>
  <pageMargins left="0.25" right="0.25" top="0.25" bottom="0.2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"/>
  <sheetViews>
    <sheetView workbookViewId="0">
      <selection activeCell="A2" sqref="A2:Q2"/>
    </sheetView>
  </sheetViews>
  <sheetFormatPr defaultColWidth="12.5703125" defaultRowHeight="12.75" x14ac:dyDescent="0.2"/>
  <cols>
    <col min="1" max="26" width="8.5703125" customWidth="1"/>
  </cols>
  <sheetData>
    <row r="2" spans="1:17" ht="23.25" x14ac:dyDescent="0.2">
      <c r="A2" s="55" t="s">
        <v>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</sheetData>
  <sheetProtection algorithmName="SHA-512" hashValue="shP9wqLCO9FLC2UKRXmaIdAQBV7Iw43DN9Q5uvfQ6VqfzQFfAPV3l6MgXYo08k9J7TMpvBkuc+Aw1KIC0Cc9Ng==" saltValue="+y3wAsiwbM85uzP069u5dg==" spinCount="100000" sheet="1" objects="1" scenarios="1"/>
  <mergeCells count="1">
    <mergeCell ref="A2:Q2"/>
  </mergeCells>
  <pageMargins left="0.25" right="0.25" top="0.25" bottom="0.2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6291-CD09-4028-A5C4-A6E33BE1F6F9}">
  <dimension ref="A1:J56"/>
  <sheetViews>
    <sheetView workbookViewId="0">
      <selection activeCell="E6" sqref="E6"/>
    </sheetView>
  </sheetViews>
  <sheetFormatPr defaultColWidth="12.5703125" defaultRowHeight="15" customHeight="1" x14ac:dyDescent="0.2"/>
  <cols>
    <col min="1" max="9" width="8.85546875" style="24" customWidth="1"/>
    <col min="10" max="10" width="7" style="24" customWidth="1"/>
    <col min="11" max="16384" width="12.5703125" style="24"/>
  </cols>
  <sheetData>
    <row r="1" spans="1:10" ht="15.75" customHeight="1" x14ac:dyDescent="0.2">
      <c r="A1" s="65" t="s">
        <v>94</v>
      </c>
      <c r="B1" s="66"/>
      <c r="C1" s="66"/>
      <c r="D1" s="67"/>
      <c r="E1" s="71" t="str">
        <f>Directions!B5&amp;" DAYS"</f>
        <v>240 DAYS</v>
      </c>
      <c r="F1" s="98" t="str">
        <f>Directions!B3</f>
        <v>Enter your name here</v>
      </c>
      <c r="G1" s="99"/>
      <c r="H1" s="100"/>
      <c r="I1" s="104">
        <f>Directions!B4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ht="12.75" x14ac:dyDescent="0.2">
      <c r="H3" s="10"/>
    </row>
    <row r="4" spans="1:10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ht="18" customHeight="1" x14ac:dyDescent="0.25">
      <c r="A5" s="76" t="s">
        <v>20</v>
      </c>
      <c r="B5" s="30"/>
      <c r="C5" s="31"/>
      <c r="D5" s="31"/>
      <c r="E5" s="32">
        <f t="shared" ref="E5:G5" si="0">D5+1</f>
        <v>1</v>
      </c>
      <c r="F5" s="32">
        <f t="shared" si="0"/>
        <v>2</v>
      </c>
      <c r="G5" s="32">
        <f t="shared" si="0"/>
        <v>3</v>
      </c>
      <c r="H5" s="32">
        <f>G5+1</f>
        <v>4</v>
      </c>
      <c r="I5" s="76" t="s">
        <v>21</v>
      </c>
      <c r="J5" s="8"/>
    </row>
    <row r="6" spans="1:10" ht="27" customHeight="1" x14ac:dyDescent="0.25">
      <c r="A6" s="77"/>
      <c r="B6" s="34"/>
      <c r="C6" s="35"/>
      <c r="D6" s="35"/>
      <c r="E6" s="36"/>
      <c r="F6" s="36"/>
      <c r="G6" s="36"/>
      <c r="H6" s="37"/>
      <c r="I6" s="79"/>
      <c r="J6" s="8"/>
    </row>
    <row r="7" spans="1:10" ht="18" customHeight="1" x14ac:dyDescent="0.25">
      <c r="A7" s="77"/>
      <c r="B7" s="33">
        <f>H5+1</f>
        <v>5</v>
      </c>
      <c r="C7" s="32">
        <f t="shared" ref="C7:H7" si="1">B7+1</f>
        <v>6</v>
      </c>
      <c r="D7" s="32">
        <f t="shared" si="1"/>
        <v>7</v>
      </c>
      <c r="E7" s="32">
        <f t="shared" si="1"/>
        <v>8</v>
      </c>
      <c r="F7" s="32">
        <f t="shared" si="1"/>
        <v>9</v>
      </c>
      <c r="G7" s="32">
        <f t="shared" si="1"/>
        <v>10</v>
      </c>
      <c r="H7" s="32">
        <f t="shared" si="1"/>
        <v>11</v>
      </c>
      <c r="I7" s="79"/>
      <c r="J7" s="8"/>
    </row>
    <row r="8" spans="1:10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ht="18" customHeight="1" x14ac:dyDescent="0.25">
      <c r="A9" s="77"/>
      <c r="B9" s="33">
        <f>H7+1</f>
        <v>12</v>
      </c>
      <c r="C9" s="32">
        <f t="shared" ref="C9:H9" si="2">B9+1</f>
        <v>13</v>
      </c>
      <c r="D9" s="32">
        <f t="shared" si="2"/>
        <v>14</v>
      </c>
      <c r="E9" s="32">
        <f t="shared" si="2"/>
        <v>15</v>
      </c>
      <c r="F9" s="32">
        <f t="shared" si="2"/>
        <v>16</v>
      </c>
      <c r="G9" s="32">
        <f t="shared" si="2"/>
        <v>17</v>
      </c>
      <c r="H9" s="32">
        <f t="shared" si="2"/>
        <v>18</v>
      </c>
      <c r="I9" s="79"/>
      <c r="J9" s="8"/>
    </row>
    <row r="10" spans="1:10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ht="18" customHeight="1" x14ac:dyDescent="0.25">
      <c r="A11" s="77"/>
      <c r="B11" s="33">
        <f>H9+1</f>
        <v>19</v>
      </c>
      <c r="C11" s="32">
        <f t="shared" ref="C11:H11" si="3">B11+1</f>
        <v>20</v>
      </c>
      <c r="D11" s="32">
        <f t="shared" si="3"/>
        <v>21</v>
      </c>
      <c r="E11" s="32">
        <f t="shared" si="3"/>
        <v>22</v>
      </c>
      <c r="F11" s="32">
        <f t="shared" si="3"/>
        <v>23</v>
      </c>
      <c r="G11" s="32">
        <f t="shared" si="3"/>
        <v>24</v>
      </c>
      <c r="H11" s="32">
        <f t="shared" si="3"/>
        <v>25</v>
      </c>
      <c r="I11" s="79"/>
      <c r="J11" s="8"/>
    </row>
    <row r="12" spans="1:10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ht="18" customHeight="1" thickBot="1" x14ac:dyDescent="0.3">
      <c r="A13" s="6"/>
      <c r="B13" s="32">
        <f>H11+1</f>
        <v>26</v>
      </c>
      <c r="C13" s="32">
        <f t="shared" ref="C13:G13" si="4">B13+1</f>
        <v>27</v>
      </c>
      <c r="D13" s="32">
        <f t="shared" si="4"/>
        <v>28</v>
      </c>
      <c r="E13" s="32">
        <f t="shared" si="4"/>
        <v>29</v>
      </c>
      <c r="F13" s="32">
        <f t="shared" si="4"/>
        <v>30</v>
      </c>
      <c r="G13" s="32">
        <f t="shared" si="4"/>
        <v>31</v>
      </c>
      <c r="H13" s="31"/>
      <c r="I13" s="6"/>
      <c r="J13" s="8"/>
    </row>
    <row r="14" spans="1:10" ht="27" customHeight="1" x14ac:dyDescent="0.25">
      <c r="A14" s="80">
        <f>SUM(F21:G28)</f>
        <v>0</v>
      </c>
      <c r="B14" s="38"/>
      <c r="C14" s="36"/>
      <c r="D14" s="36"/>
      <c r="E14" s="36"/>
      <c r="F14" s="36"/>
      <c r="G14" s="36"/>
      <c r="H14" s="41"/>
      <c r="I14" s="80">
        <f>(367-106-Directions!B5)-F20+F46+(F47)/2</f>
        <v>21</v>
      </c>
      <c r="J14" s="8"/>
    </row>
    <row r="15" spans="1:10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ht="27" customHeight="1" thickBot="1" x14ac:dyDescent="0.3">
      <c r="A16" s="82"/>
      <c r="B16" s="40"/>
      <c r="C16" s="39"/>
      <c r="D16" s="39"/>
      <c r="E16" s="40"/>
      <c r="F16" s="40"/>
      <c r="G16" s="39"/>
      <c r="H16" s="39"/>
      <c r="I16" s="72"/>
      <c r="J16" s="8"/>
    </row>
    <row r="17" spans="1:10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'August 2026'!$F$20+'September 2026'!$F$20+'October 2026'!$F$20+'November 2026'!$F$20+'December 2026'!$F$20+'January 2027'!$F$20+'February 2027'!$F$20+'March 2027'!$F$20+'April 2027'!$F$20+'May 2027'!$F$20+'June 2027'!$F$20</f>
        <v>0</v>
      </c>
      <c r="J17" s="8"/>
    </row>
    <row r="18" spans="1:10" ht="13.5" thickBot="1" x14ac:dyDescent="0.25">
      <c r="H18" s="10"/>
    </row>
    <row r="19" spans="1:10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 t="shared" ref="H20:H27" si="5">F20</f>
        <v>0</v>
      </c>
      <c r="I20" s="64"/>
      <c r="J20" s="5" t="str">
        <f>IF(I14&lt;0,"OVER","")</f>
        <v/>
      </c>
    </row>
    <row r="21" spans="1:10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 t="shared" si="5"/>
        <v>0</v>
      </c>
      <c r="I21" s="64"/>
      <c r="J21" s="5" t="str">
        <f>IF(H21&gt;E1,"OVER","")</f>
        <v/>
      </c>
    </row>
    <row r="22" spans="1:10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 t="shared" si="5"/>
        <v>0</v>
      </c>
      <c r="I22" s="64"/>
      <c r="J22" s="5" t="str">
        <f>IF(H22&gt;10,"OVER","")</f>
        <v/>
      </c>
    </row>
    <row r="23" spans="1:10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 t="shared" si="5"/>
        <v>0</v>
      </c>
      <c r="I23" s="64"/>
      <c r="J23" s="5" t="str">
        <f>IF(AND(Directions!B5&gt;220,H23&gt;7),"OVER",IF(AND(Directions!B5&lt;220,H23&gt;5),"OVER",""))</f>
        <v/>
      </c>
    </row>
    <row r="24" spans="1:10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 t="shared" si="5"/>
        <v>0</v>
      </c>
      <c r="I24" s="64"/>
      <c r="J24" s="5" t="str">
        <f>IF(H24&gt;2,"OVER","")</f>
        <v/>
      </c>
    </row>
    <row r="25" spans="1:10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 t="shared" si="5"/>
        <v>0</v>
      </c>
      <c r="I25" s="64"/>
      <c r="J25" s="5" t="str">
        <f>IF(H25&gt;1,"OVER","")</f>
        <v/>
      </c>
    </row>
    <row r="26" spans="1:10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 t="shared" si="5"/>
        <v>0</v>
      </c>
      <c r="I26" s="64"/>
      <c r="J26" s="5"/>
    </row>
    <row r="27" spans="1:10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 t="shared" si="5"/>
        <v>0</v>
      </c>
      <c r="I27" s="64"/>
      <c r="J27" s="5"/>
    </row>
    <row r="28" spans="1:10" ht="12.75" customHeight="1" x14ac:dyDescent="0.2">
      <c r="A28" s="60"/>
      <c r="B28" s="61"/>
      <c r="C28" s="61"/>
      <c r="D28" s="62"/>
      <c r="E28" s="13"/>
      <c r="F28" s="88"/>
      <c r="G28" s="62"/>
      <c r="H28" s="88"/>
      <c r="I28" s="64"/>
    </row>
    <row r="29" spans="1:10" ht="12.75" customHeight="1" x14ac:dyDescent="0.2">
      <c r="A29" s="60" t="s">
        <v>40</v>
      </c>
      <c r="B29" s="61"/>
      <c r="C29" s="61"/>
      <c r="D29" s="62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 t="shared" ref="H29:H34" si="6">F29</f>
        <v>0</v>
      </c>
      <c r="I29" s="64"/>
    </row>
    <row r="30" spans="1:10" ht="12.75" customHeight="1" x14ac:dyDescent="0.2">
      <c r="A30" s="60" t="s">
        <v>42</v>
      </c>
      <c r="B30" s="61"/>
      <c r="C30" s="61"/>
      <c r="D30" s="62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 t="shared" si="6"/>
        <v>0</v>
      </c>
      <c r="I30" s="64"/>
    </row>
    <row r="31" spans="1:10" ht="12.75" customHeight="1" x14ac:dyDescent="0.2">
      <c r="A31" s="60" t="s">
        <v>44</v>
      </c>
      <c r="B31" s="61"/>
      <c r="C31" s="61"/>
      <c r="D31" s="62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 t="shared" si="6"/>
        <v>0</v>
      </c>
      <c r="I31" s="64"/>
    </row>
    <row r="32" spans="1:10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 t="shared" si="6"/>
        <v>0</v>
      </c>
      <c r="I32" s="64"/>
    </row>
    <row r="33" spans="1:10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 t="shared" si="6"/>
        <v>0</v>
      </c>
      <c r="I33" s="64"/>
    </row>
    <row r="34" spans="1:10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 t="shared" si="6"/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 t="shared" ref="H35:H43" si="7">F35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 t="shared" si="7"/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 t="shared" si="7"/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 t="shared" si="7"/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 t="shared" si="7"/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 t="shared" si="7"/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 t="shared" si="7"/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 t="shared" si="7"/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 t="shared" si="7"/>
        <v>0</v>
      </c>
      <c r="I43" s="64"/>
    </row>
    <row r="44" spans="1:10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8">F46</f>
        <v>0</v>
      </c>
      <c r="I46" s="64"/>
    </row>
    <row r="47" spans="1:10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8"/>
        <v>0</v>
      </c>
      <c r="I47" s="64"/>
      <c r="J47" s="5"/>
    </row>
    <row r="48" spans="1:10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6" spans="1:10" ht="15" customHeight="1" x14ac:dyDescent="0.2">
      <c r="A56" s="27"/>
    </row>
  </sheetData>
  <sheetProtection algorithmName="SHA-512" hashValue="yt9lzAwfYTRDHYj1dpQTK0vktUh23XvQafrVep1OQcGeY9nf1SCT29xmU65wfRGOzxV7ZnKddUI4Q4DvoljaJQ==" saltValue="WWqTAnzU0wWq31Ed0UEZ8A==" spinCount="100000" sheet="1" objects="1" scenarios="1"/>
  <mergeCells count="100">
    <mergeCell ref="F42:G42"/>
    <mergeCell ref="F43:G43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F37:G37"/>
    <mergeCell ref="F38:G38"/>
    <mergeCell ref="F39:G39"/>
    <mergeCell ref="F40:G40"/>
    <mergeCell ref="F41:G41"/>
    <mergeCell ref="D49:H49"/>
    <mergeCell ref="D51:H51"/>
    <mergeCell ref="A53:I53"/>
    <mergeCell ref="A54:I54"/>
    <mergeCell ref="F1:H2"/>
    <mergeCell ref="I1:I2"/>
    <mergeCell ref="A46:D46"/>
    <mergeCell ref="F46:G46"/>
    <mergeCell ref="H46:I46"/>
    <mergeCell ref="A47:D47"/>
    <mergeCell ref="F47:G47"/>
    <mergeCell ref="H47:I47"/>
    <mergeCell ref="A44:D44"/>
    <mergeCell ref="F44:G44"/>
    <mergeCell ref="H44:I44"/>
    <mergeCell ref="A45:D45"/>
    <mergeCell ref="F45:G45"/>
    <mergeCell ref="H45:I45"/>
    <mergeCell ref="A34:D34"/>
    <mergeCell ref="F34:G34"/>
    <mergeCell ref="H34:I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F35:G35"/>
    <mergeCell ref="F36:G36"/>
    <mergeCell ref="A33:D33"/>
    <mergeCell ref="F33:G33"/>
    <mergeCell ref="H33:I33"/>
    <mergeCell ref="A32:D32"/>
    <mergeCell ref="F32:G32"/>
    <mergeCell ref="H32:I32"/>
    <mergeCell ref="A31:D31"/>
    <mergeCell ref="F31:G31"/>
    <mergeCell ref="H31:I31"/>
    <mergeCell ref="A29:D29"/>
    <mergeCell ref="F29:G29"/>
    <mergeCell ref="H29:I29"/>
    <mergeCell ref="A30:D30"/>
    <mergeCell ref="F30:G30"/>
    <mergeCell ref="H30:I30"/>
    <mergeCell ref="A27:D27"/>
    <mergeCell ref="F27:G27"/>
    <mergeCell ref="H27:I27"/>
    <mergeCell ref="A28:D28"/>
    <mergeCell ref="F28:G28"/>
    <mergeCell ref="H28:I28"/>
    <mergeCell ref="A25:D25"/>
    <mergeCell ref="F25:G25"/>
    <mergeCell ref="H25:I25"/>
    <mergeCell ref="A26:D26"/>
    <mergeCell ref="F26:G26"/>
    <mergeCell ref="H26:I26"/>
    <mergeCell ref="A23:D23"/>
    <mergeCell ref="F23:G23"/>
    <mergeCell ref="H23:I23"/>
    <mergeCell ref="A24:D24"/>
    <mergeCell ref="F24:G24"/>
    <mergeCell ref="H24:I24"/>
    <mergeCell ref="A21:D21"/>
    <mergeCell ref="F21:G21"/>
    <mergeCell ref="H21:I21"/>
    <mergeCell ref="A22:D22"/>
    <mergeCell ref="F22:G22"/>
    <mergeCell ref="H22:I22"/>
    <mergeCell ref="A20:D20"/>
    <mergeCell ref="F20:G20"/>
    <mergeCell ref="H20:I20"/>
    <mergeCell ref="A1:D2"/>
    <mergeCell ref="E1:E2"/>
    <mergeCell ref="F17:H17"/>
    <mergeCell ref="A5:A12"/>
    <mergeCell ref="I5:I12"/>
    <mergeCell ref="A14:A16"/>
    <mergeCell ref="I14:I16"/>
    <mergeCell ref="A19:D19"/>
    <mergeCell ref="F19:G19"/>
    <mergeCell ref="H19:I19"/>
  </mergeCells>
  <printOptions horizontalCentered="1" verticalCentered="1"/>
  <pageMargins left="0.75" right="0.75" top="0.5" bottom="0.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workbookViewId="0">
      <selection activeCell="C8" sqref="C8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95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x14ac:dyDescent="0.2">
      <c r="A2" s="68"/>
      <c r="B2" s="69"/>
      <c r="C2" s="69"/>
      <c r="D2" s="70"/>
      <c r="E2" s="72"/>
      <c r="F2" s="101"/>
      <c r="G2" s="102"/>
      <c r="H2" s="103"/>
      <c r="I2" s="105"/>
    </row>
    <row r="3" spans="1:10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x14ac:dyDescent="0.25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1"/>
      <c r="D5" s="31"/>
      <c r="E5" s="31"/>
      <c r="F5" s="31"/>
      <c r="G5" s="31"/>
      <c r="H5" s="32">
        <f>G5+1</f>
        <v>1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5"/>
      <c r="D6" s="35"/>
      <c r="E6" s="35"/>
      <c r="F6" s="35"/>
      <c r="G6" s="35"/>
      <c r="H6" s="37"/>
      <c r="I6" s="79"/>
      <c r="J6" s="8"/>
    </row>
    <row r="7" spans="1:10" s="24" customFormat="1" ht="18" customHeight="1" x14ac:dyDescent="0.25">
      <c r="A7" s="77"/>
      <c r="B7" s="33">
        <f>H5+1</f>
        <v>2</v>
      </c>
      <c r="C7" s="32">
        <f t="shared" ref="C7:H7" si="0">B7+1</f>
        <v>3</v>
      </c>
      <c r="D7" s="32">
        <f t="shared" si="0"/>
        <v>4</v>
      </c>
      <c r="E7" s="32">
        <f t="shared" si="0"/>
        <v>5</v>
      </c>
      <c r="F7" s="32">
        <f t="shared" si="0"/>
        <v>6</v>
      </c>
      <c r="G7" s="32">
        <f t="shared" si="0"/>
        <v>7</v>
      </c>
      <c r="H7" s="32">
        <f t="shared" si="0"/>
        <v>8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9</v>
      </c>
      <c r="C9" s="32">
        <f t="shared" ref="C9:H9" si="1">B9+1</f>
        <v>10</v>
      </c>
      <c r="D9" s="32">
        <f t="shared" si="1"/>
        <v>11</v>
      </c>
      <c r="E9" s="32">
        <f t="shared" si="1"/>
        <v>12</v>
      </c>
      <c r="F9" s="32">
        <f t="shared" si="1"/>
        <v>13</v>
      </c>
      <c r="G9" s="32">
        <f t="shared" si="1"/>
        <v>14</v>
      </c>
      <c r="H9" s="32">
        <f t="shared" si="1"/>
        <v>15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16</v>
      </c>
      <c r="C11" s="32">
        <f t="shared" ref="C11:H11" si="2">B11+1</f>
        <v>17</v>
      </c>
      <c r="D11" s="32">
        <f t="shared" si="2"/>
        <v>18</v>
      </c>
      <c r="E11" s="32">
        <f t="shared" si="2"/>
        <v>19</v>
      </c>
      <c r="F11" s="32">
        <f t="shared" si="2"/>
        <v>20</v>
      </c>
      <c r="G11" s="32">
        <f t="shared" si="2"/>
        <v>21</v>
      </c>
      <c r="H11" s="32">
        <f t="shared" si="2"/>
        <v>22</v>
      </c>
      <c r="I11" s="79"/>
      <c r="J11" s="8"/>
    </row>
    <row r="12" spans="1:10" s="24" customFormat="1" ht="27" customHeight="1" x14ac:dyDescent="0.25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x14ac:dyDescent="0.25">
      <c r="A13" s="6"/>
      <c r="B13" s="32">
        <f>H11+1</f>
        <v>23</v>
      </c>
      <c r="C13" s="32">
        <f t="shared" ref="C13:H15" si="3">B13+1</f>
        <v>24</v>
      </c>
      <c r="D13" s="32">
        <f t="shared" si="3"/>
        <v>25</v>
      </c>
      <c r="E13" s="32">
        <f t="shared" si="3"/>
        <v>26</v>
      </c>
      <c r="F13" s="32">
        <f t="shared" si="3"/>
        <v>27</v>
      </c>
      <c r="G13" s="32">
        <f t="shared" si="3"/>
        <v>28</v>
      </c>
      <c r="H13" s="32">
        <f t="shared" si="3"/>
        <v>29</v>
      </c>
      <c r="I13" s="6"/>
      <c r="J13" s="8"/>
    </row>
    <row r="14" spans="1:10" s="24" customFormat="1" ht="27" customHeight="1" x14ac:dyDescent="0.25">
      <c r="A14" s="80">
        <f>SUM(F21:G28)+'July 2026'!A14</f>
        <v>0</v>
      </c>
      <c r="B14" s="38"/>
      <c r="C14" s="36"/>
      <c r="D14" s="36"/>
      <c r="E14" s="36"/>
      <c r="F14" s="36"/>
      <c r="G14" s="36"/>
      <c r="H14" s="36"/>
      <c r="I14" s="80">
        <f>'July 2026'!I14-F20+F46+(F47)/2</f>
        <v>21</v>
      </c>
      <c r="J14" s="8"/>
    </row>
    <row r="15" spans="1:10" s="24" customFormat="1" ht="18" customHeight="1" x14ac:dyDescent="0.25">
      <c r="A15" s="81"/>
      <c r="B15" s="32">
        <f>H13+1</f>
        <v>30</v>
      </c>
      <c r="C15" s="32">
        <f t="shared" si="3"/>
        <v>31</v>
      </c>
      <c r="D15" s="31"/>
      <c r="E15" s="31"/>
      <c r="F15" s="31"/>
      <c r="G15" s="31"/>
      <c r="H15" s="31"/>
      <c r="I15" s="79"/>
      <c r="J15" s="8"/>
    </row>
    <row r="16" spans="1:10" s="24" customFormat="1" ht="27" customHeight="1" x14ac:dyDescent="0.25">
      <c r="A16" s="82"/>
      <c r="B16" s="38"/>
      <c r="C16" s="36"/>
      <c r="D16" s="39"/>
      <c r="E16" s="40"/>
      <c r="F16" s="40"/>
      <c r="G16" s="39"/>
      <c r="H16" s="39"/>
      <c r="I16" s="72"/>
      <c r="J16" s="8"/>
    </row>
    <row r="17" spans="1:10" s="24" customFormat="1" ht="16.5" customHeight="1" x14ac:dyDescent="0.25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'September 2026'!$F$20+'October 2026'!$F$20+'November 2026'!$F$20+'December 2026'!$F$20+'January 2027'!$F$20+'February 2027'!$F$20+'March 2027'!$F$20+'April 2027'!$F$20+'May 2027'!$F$20+'June 2027'!$F$20</f>
        <v>0</v>
      </c>
      <c r="J17" s="8"/>
    </row>
    <row r="18" spans="1:10" ht="13.5" customHeight="1" x14ac:dyDescent="0.2">
      <c r="H18" s="10"/>
    </row>
    <row r="19" spans="1:10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  <c r="J19" s="24"/>
    </row>
    <row r="20" spans="1:10" ht="12.75" customHeight="1" x14ac:dyDescent="0.25">
      <c r="A20" s="60" t="s">
        <v>26</v>
      </c>
      <c r="B20" s="61"/>
      <c r="C20" s="61"/>
      <c r="D20" s="62"/>
      <c r="E20" s="12" t="s">
        <v>27</v>
      </c>
      <c r="F20" s="63">
        <f>COUNTIF(C5:G16,"NC")+(F29/2)+(F31/2)+(F38/2)+(F39/2)+(F43/2)</f>
        <v>0</v>
      </c>
      <c r="G20" s="62"/>
      <c r="H20" s="63">
        <f>F20+'July 2026'!H20</f>
        <v>0</v>
      </c>
      <c r="I20" s="64"/>
      <c r="J20" s="5" t="str">
        <f>IF(I14&lt;0,"OVER","")</f>
        <v/>
      </c>
    </row>
    <row r="21" spans="1:10" ht="12.75" customHeight="1" x14ac:dyDescent="0.25">
      <c r="A21" s="60" t="s">
        <v>28</v>
      </c>
      <c r="B21" s="61"/>
      <c r="C21" s="61"/>
      <c r="D21" s="62"/>
      <c r="E21" s="12" t="s">
        <v>29</v>
      </c>
      <c r="F21" s="63">
        <f>COUNTIF(C5:G16,"W")+(F29/2)+(F30/2)+F46+(F47/2)+(F32/2)+(F33/2)+(F34/2)</f>
        <v>0</v>
      </c>
      <c r="G21" s="62"/>
      <c r="H21" s="63">
        <f>F21+'July 2026'!H21</f>
        <v>0</v>
      </c>
      <c r="I21" s="64"/>
      <c r="J21" s="5" t="str">
        <f>IF(H21&gt;E1,"OVER","")</f>
        <v/>
      </c>
    </row>
    <row r="22" spans="1:10" ht="12.75" customHeight="1" x14ac:dyDescent="0.25">
      <c r="A22" s="60" t="s">
        <v>30</v>
      </c>
      <c r="B22" s="61"/>
      <c r="C22" s="61"/>
      <c r="D22" s="62"/>
      <c r="E22" s="12" t="s">
        <v>31</v>
      </c>
      <c r="F22" s="63">
        <f>COUNTIF(C5:G16,"S")+(F30)/2+(F36/2)+(F37/2)+(F38/2)+(F40/2)</f>
        <v>0</v>
      </c>
      <c r="G22" s="62"/>
      <c r="H22" s="63">
        <f>F22+'July 2026'!H22</f>
        <v>0</v>
      </c>
      <c r="I22" s="64"/>
      <c r="J22" s="5" t="str">
        <f>IF(H22&gt;10,"OVER","")</f>
        <v/>
      </c>
    </row>
    <row r="23" spans="1:10" ht="12.75" customHeight="1" x14ac:dyDescent="0.25">
      <c r="A23" s="60" t="s">
        <v>32</v>
      </c>
      <c r="B23" s="61"/>
      <c r="C23" s="61"/>
      <c r="D23" s="62"/>
      <c r="E23" s="12" t="s">
        <v>33</v>
      </c>
      <c r="F23" s="63">
        <f>COUNTIF(C5:G16,"H")</f>
        <v>0</v>
      </c>
      <c r="G23" s="62"/>
      <c r="H23" s="63">
        <f>F23+'July 2026'!H23</f>
        <v>0</v>
      </c>
      <c r="I23" s="64"/>
      <c r="J23" s="5" t="str">
        <f>IF(AND(Directions!B5&gt;220,H23&gt;7),"OVER",IF(AND(Directions!B5&lt;220,H23&gt;5),"OVER",""))</f>
        <v/>
      </c>
    </row>
    <row r="24" spans="1:10" ht="12.75" customHeight="1" x14ac:dyDescent="0.25">
      <c r="A24" s="60" t="s">
        <v>34</v>
      </c>
      <c r="B24" s="61"/>
      <c r="C24" s="61"/>
      <c r="D24" s="62"/>
      <c r="E24" s="12" t="s">
        <v>35</v>
      </c>
      <c r="F24" s="63">
        <f>COUNTIF(C5:G16,"P")+(F31/2)+(F33/2)+(F35/2)+(F36/2)+(F41/2)</f>
        <v>0</v>
      </c>
      <c r="G24" s="62"/>
      <c r="H24" s="63">
        <f>F24+'July 2026'!H24</f>
        <v>0</v>
      </c>
      <c r="I24" s="64"/>
      <c r="J24" s="5" t="str">
        <f>IF(H24&gt;2,"OVER","")</f>
        <v/>
      </c>
    </row>
    <row r="25" spans="1:10" ht="12.75" customHeight="1" x14ac:dyDescent="0.25">
      <c r="A25" s="60" t="s">
        <v>36</v>
      </c>
      <c r="B25" s="61"/>
      <c r="C25" s="61"/>
      <c r="D25" s="62"/>
      <c r="E25" s="12" t="s">
        <v>37</v>
      </c>
      <c r="F25" s="63">
        <f>COUNTIF(C5:G16,"E")+(F32)/2+(F35/2)+(F37/2)+(F39/2)+(F42/2)</f>
        <v>0</v>
      </c>
      <c r="G25" s="62"/>
      <c r="H25" s="63">
        <f>F25+'July 2026'!H25</f>
        <v>0</v>
      </c>
      <c r="I25" s="64"/>
      <c r="J25" s="5" t="str">
        <f>IF(H25&gt;1,"OVER","")</f>
        <v/>
      </c>
    </row>
    <row r="26" spans="1:10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F26+'July 2026'!H26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F27+'July 2026'!H27</f>
        <v>0</v>
      </c>
      <c r="I27" s="64"/>
      <c r="J27" s="5"/>
    </row>
    <row r="28" spans="1:10" ht="12.75" customHeight="1" x14ac:dyDescent="0.25">
      <c r="A28" s="60"/>
      <c r="B28" s="61"/>
      <c r="C28" s="61"/>
      <c r="D28" s="62"/>
      <c r="E28" s="12"/>
      <c r="F28" s="88"/>
      <c r="G28" s="62"/>
      <c r="H28" s="88"/>
      <c r="I28" s="64"/>
      <c r="J28" s="5"/>
    </row>
    <row r="29" spans="1:10" ht="12.75" customHeight="1" x14ac:dyDescent="0.2">
      <c r="A29" s="109" t="s">
        <v>40</v>
      </c>
      <c r="B29" s="110"/>
      <c r="C29" s="110"/>
      <c r="D29" s="110"/>
      <c r="E29" s="12" t="s">
        <v>41</v>
      </c>
      <c r="F29" s="89">
        <f>SUM(COUNTIF(C5:G16,"W/NC")+COUNTIF(C5:G16,"NC/W")+COUNTIF(C5:G16,"W\NC")+COUNTIF(C5:G16,"NC\W"))</f>
        <v>0</v>
      </c>
      <c r="G29" s="62"/>
      <c r="H29" s="89">
        <f>F29+'July 2026'!H30</f>
        <v>0</v>
      </c>
      <c r="I29" s="64"/>
      <c r="J29" s="24"/>
    </row>
    <row r="30" spans="1:10" ht="12.75" customHeight="1" x14ac:dyDescent="0.2">
      <c r="A30" s="109" t="s">
        <v>42</v>
      </c>
      <c r="B30" s="110"/>
      <c r="C30" s="110"/>
      <c r="D30" s="110"/>
      <c r="E30" s="12" t="s">
        <v>43</v>
      </c>
      <c r="F30" s="89">
        <f>SUM(COUNTIF(C5:G16,"W/S")+COUNTIF(C5:G16,"S/W")+COUNTIF(C5:G16,"W\S")+COUNTIF(C5:G16,"S\W"))</f>
        <v>0</v>
      </c>
      <c r="G30" s="62"/>
      <c r="H30" s="89">
        <f>F30+'July 2026'!H30</f>
        <v>0</v>
      </c>
      <c r="I30" s="64"/>
      <c r="J30" s="24"/>
    </row>
    <row r="31" spans="1:10" ht="12.75" customHeight="1" x14ac:dyDescent="0.2">
      <c r="A31" s="109" t="s">
        <v>44</v>
      </c>
      <c r="B31" s="110"/>
      <c r="C31" s="110"/>
      <c r="D31" s="110"/>
      <c r="E31" s="12" t="s">
        <v>45</v>
      </c>
      <c r="F31" s="89">
        <f>SUM(COUNTIF(C5:G16,"P/NC")+COUNTIF(C5:G16,"NC/P")+COUNTIF(C5:G16,"P\NC")+COUNTIF(C5:G16,"NC\P"))</f>
        <v>0</v>
      </c>
      <c r="G31" s="62"/>
      <c r="H31" s="89">
        <f>F31+'July 2026'!H31</f>
        <v>0</v>
      </c>
      <c r="I31" s="64"/>
      <c r="J31" s="24"/>
    </row>
    <row r="32" spans="1:10" ht="12.75" customHeight="1" x14ac:dyDescent="0.2">
      <c r="A32" s="60" t="s">
        <v>46</v>
      </c>
      <c r="B32" s="61"/>
      <c r="C32" s="61"/>
      <c r="D32" s="62"/>
      <c r="E32" s="12" t="s">
        <v>47</v>
      </c>
      <c r="F32" s="89">
        <f>SUM(COUNTIF(C5:G16,"W/E")+COUNTIF(C5:G16,"E/W")+COUNTIF(C5:G16,"W\E")+COUNTIF(C5:G16,"E\W"))</f>
        <v>0</v>
      </c>
      <c r="G32" s="62"/>
      <c r="H32" s="89">
        <f>F32+'July 2026'!H32</f>
        <v>0</v>
      </c>
      <c r="I32" s="64"/>
      <c r="J32" s="24"/>
    </row>
    <row r="33" spans="1:10" ht="12.75" customHeight="1" x14ac:dyDescent="0.2">
      <c r="A33" s="60" t="s">
        <v>48</v>
      </c>
      <c r="B33" s="61"/>
      <c r="C33" s="61"/>
      <c r="D33" s="62"/>
      <c r="E33" s="12" t="s">
        <v>49</v>
      </c>
      <c r="F33" s="89">
        <f>SUM(COUNTIF(C5:G16,"W/P")+COUNTIF(C5:G16,"P/W")+COUNTIF(C5:G16,"W\P")+COUNTIF(C5:G16,"P\W"))</f>
        <v>0</v>
      </c>
      <c r="G33" s="62"/>
      <c r="H33" s="89">
        <f>F33+'July 2026'!H33</f>
        <v>0</v>
      </c>
      <c r="I33" s="64"/>
    </row>
    <row r="34" spans="1:10" ht="12.75" customHeight="1" x14ac:dyDescent="0.2">
      <c r="A34" s="60" t="s">
        <v>63</v>
      </c>
      <c r="B34" s="61"/>
      <c r="C34" s="61"/>
      <c r="D34" s="62"/>
      <c r="E34" s="12" t="s">
        <v>60</v>
      </c>
      <c r="F34" s="89">
        <f>SUM(COUNTIF(C5:G16,"W/J")+COUNTIF(C5:G16,"J/W")+COUNTIF(C5:G16,"W\J")+COUNTIF(C5:G16,"J\W"))</f>
        <v>0</v>
      </c>
      <c r="G34" s="62"/>
      <c r="H34" s="89">
        <f>F34+'July 2026'!H34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F35+'July 2026'!H35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F36+'July 2026'!H36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F37+'July 2026'!H37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F38+'July 2026'!H38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F39+'July 2026'!H39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F40+'July 2026'!H40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F41+'July 2026'!H41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F42+'July 2026'!H42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F43+'July 2026'!H43</f>
        <v>0</v>
      </c>
      <c r="I43" s="64"/>
    </row>
    <row r="44" spans="1:10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ht="12.75" x14ac:dyDescent="0.2">
      <c r="A46" s="60" t="s">
        <v>28</v>
      </c>
      <c r="B46" s="61"/>
      <c r="C46" s="61"/>
      <c r="D46" s="62"/>
      <c r="E46" s="12" t="s">
        <v>29</v>
      </c>
      <c r="F46" s="89">
        <f>COUNTIF(B5:B16,"W")+COUNTIF(H5:H16,"W")</f>
        <v>0</v>
      </c>
      <c r="G46" s="62"/>
      <c r="H46" s="89">
        <f t="shared" ref="H46:H47" si="4">F46</f>
        <v>0</v>
      </c>
      <c r="I46" s="64"/>
    </row>
    <row r="47" spans="1:10" ht="15.75" x14ac:dyDescent="0.25">
      <c r="A47" s="60" t="s">
        <v>51</v>
      </c>
      <c r="B47" s="61"/>
      <c r="C47" s="61"/>
      <c r="D47" s="62"/>
      <c r="E47" s="12" t="s">
        <v>52</v>
      </c>
      <c r="F47" s="89">
        <f>COUNTIF(B5:B16,"W/")+COUNTIF(H5:H16,"W/")</f>
        <v>0</v>
      </c>
      <c r="G47" s="62"/>
      <c r="H47" s="89">
        <f t="shared" si="4"/>
        <v>0</v>
      </c>
      <c r="I47" s="64"/>
      <c r="J47" s="5"/>
    </row>
    <row r="48" spans="1:10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ht="15.75" x14ac:dyDescent="0.25">
      <c r="A49" s="16"/>
      <c r="B49" s="15"/>
      <c r="C49" s="18" t="s">
        <v>53</v>
      </c>
      <c r="D49" s="91"/>
      <c r="E49" s="92"/>
      <c r="F49" s="92"/>
      <c r="G49" s="92"/>
      <c r="H49" s="93"/>
      <c r="I49" s="17"/>
      <c r="J49" s="5"/>
    </row>
    <row r="50" spans="1:10" ht="15.75" x14ac:dyDescent="0.25">
      <c r="A50" s="16"/>
      <c r="B50" s="15"/>
      <c r="C50" s="18"/>
      <c r="D50" s="19"/>
      <c r="E50" s="19"/>
      <c r="F50" s="19"/>
      <c r="G50" s="19"/>
      <c r="H50" s="19"/>
      <c r="I50" s="17"/>
      <c r="J50" s="5"/>
    </row>
    <row r="51" spans="1:10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ht="15.75" x14ac:dyDescent="0.25">
      <c r="A52" s="16"/>
      <c r="B52" s="15"/>
      <c r="C52" s="18"/>
      <c r="D52" s="15"/>
      <c r="E52" s="15"/>
      <c r="F52" s="15"/>
      <c r="G52" s="15"/>
      <c r="H52" s="15"/>
      <c r="I52" s="17"/>
      <c r="J52" s="5"/>
    </row>
    <row r="53" spans="1:10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x14ac:dyDescent="0.25">
      <c r="A54" s="95"/>
      <c r="B54" s="96"/>
      <c r="C54" s="96"/>
      <c r="D54" s="96"/>
      <c r="E54" s="96"/>
      <c r="F54" s="96"/>
      <c r="G54" s="96"/>
      <c r="H54" s="96"/>
      <c r="I54" s="97"/>
      <c r="J54" s="5"/>
    </row>
  </sheetData>
  <sheetProtection algorithmName="SHA-512" hashValue="E1FDCDq9g3u/qi/5Mn1Ms6wiSaCpxSr7Hgbczm8rfEu1e3tdlPA+PSeheu1GOKBiBxW6jWPxNDKzRqoi6UONIQ==" saltValue="EPtCJi/VF8PO9UUOiW/s7g==" spinCount="100000" sheet="1" objects="1" scenarios="1"/>
  <mergeCells count="100">
    <mergeCell ref="H40:I40"/>
    <mergeCell ref="H41:I41"/>
    <mergeCell ref="H42:I42"/>
    <mergeCell ref="H43:I43"/>
    <mergeCell ref="H35:I35"/>
    <mergeCell ref="H36:I36"/>
    <mergeCell ref="H37:I37"/>
    <mergeCell ref="H38:I38"/>
    <mergeCell ref="H39:I39"/>
    <mergeCell ref="A41:D41"/>
    <mergeCell ref="F41:G41"/>
    <mergeCell ref="A42:D42"/>
    <mergeCell ref="F42:G42"/>
    <mergeCell ref="A43:D43"/>
    <mergeCell ref="F43:G43"/>
    <mergeCell ref="F38:G38"/>
    <mergeCell ref="A39:D39"/>
    <mergeCell ref="F39:G39"/>
    <mergeCell ref="A40:D40"/>
    <mergeCell ref="F40:G40"/>
    <mergeCell ref="F1:H2"/>
    <mergeCell ref="I1:I2"/>
    <mergeCell ref="A27:D27"/>
    <mergeCell ref="F27:G27"/>
    <mergeCell ref="H27:I27"/>
    <mergeCell ref="H25:I25"/>
    <mergeCell ref="H26:I26"/>
    <mergeCell ref="H21:I21"/>
    <mergeCell ref="F20:G20"/>
    <mergeCell ref="F21:G21"/>
    <mergeCell ref="F22:G22"/>
    <mergeCell ref="H22:I22"/>
    <mergeCell ref="F23:G23"/>
    <mergeCell ref="H23:I23"/>
    <mergeCell ref="H24:I24"/>
    <mergeCell ref="A21:D21"/>
    <mergeCell ref="H28:I28"/>
    <mergeCell ref="H29:I29"/>
    <mergeCell ref="H30:I30"/>
    <mergeCell ref="H34:I34"/>
    <mergeCell ref="F33:G33"/>
    <mergeCell ref="H33:I33"/>
    <mergeCell ref="F31:G31"/>
    <mergeCell ref="F32:G32"/>
    <mergeCell ref="H32:I32"/>
    <mergeCell ref="H31:I31"/>
    <mergeCell ref="F29:G29"/>
    <mergeCell ref="F30:G30"/>
    <mergeCell ref="H44:I44"/>
    <mergeCell ref="A44:D44"/>
    <mergeCell ref="A45:D45"/>
    <mergeCell ref="F45:G45"/>
    <mergeCell ref="H45:I45"/>
    <mergeCell ref="H46:I46"/>
    <mergeCell ref="A47:D47"/>
    <mergeCell ref="H47:I47"/>
    <mergeCell ref="A1:D2"/>
    <mergeCell ref="E1:E2"/>
    <mergeCell ref="A5:A12"/>
    <mergeCell ref="I5:I12"/>
    <mergeCell ref="A14:A16"/>
    <mergeCell ref="I14:I16"/>
    <mergeCell ref="F17:H17"/>
    <mergeCell ref="A19:D19"/>
    <mergeCell ref="F19:G19"/>
    <mergeCell ref="H19:I19"/>
    <mergeCell ref="A20:D20"/>
    <mergeCell ref="F44:G44"/>
    <mergeCell ref="H20:I20"/>
    <mergeCell ref="A22:D22"/>
    <mergeCell ref="A23:D23"/>
    <mergeCell ref="A24:D24"/>
    <mergeCell ref="A25:D25"/>
    <mergeCell ref="A26:D26"/>
    <mergeCell ref="A28:D28"/>
    <mergeCell ref="F24:G24"/>
    <mergeCell ref="F25:G25"/>
    <mergeCell ref="F26:G26"/>
    <mergeCell ref="F28:G28"/>
    <mergeCell ref="A29:D29"/>
    <mergeCell ref="A30:D30"/>
    <mergeCell ref="A31:D31"/>
    <mergeCell ref="A32:D32"/>
    <mergeCell ref="F46:G46"/>
    <mergeCell ref="A46:D46"/>
    <mergeCell ref="A33:D33"/>
    <mergeCell ref="A34:D34"/>
    <mergeCell ref="F34:G34"/>
    <mergeCell ref="A35:D35"/>
    <mergeCell ref="F35:G35"/>
    <mergeCell ref="A36:D36"/>
    <mergeCell ref="F36:G36"/>
    <mergeCell ref="A37:D37"/>
    <mergeCell ref="F37:G37"/>
    <mergeCell ref="A38:D38"/>
    <mergeCell ref="F47:G47"/>
    <mergeCell ref="D49:H49"/>
    <mergeCell ref="D51:H51"/>
    <mergeCell ref="A53:I53"/>
    <mergeCell ref="A54:I54"/>
  </mergeCells>
  <printOptions horizontalCentered="1" verticalCentered="1"/>
  <pageMargins left="0.75" right="0.75" top="0.25" bottom="0.2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2"/>
  <sheetViews>
    <sheetView workbookViewId="0">
      <selection activeCell="D6" sqref="D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96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0"/>
      <c r="D5" s="32">
        <f t="shared" ref="D5:G5" si="0">C5+1</f>
        <v>1</v>
      </c>
      <c r="E5" s="32">
        <f t="shared" si="0"/>
        <v>2</v>
      </c>
      <c r="F5" s="32">
        <f t="shared" si="0"/>
        <v>3</v>
      </c>
      <c r="G5" s="32">
        <f t="shared" si="0"/>
        <v>4</v>
      </c>
      <c r="H5" s="32">
        <f>G5+1</f>
        <v>5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4"/>
      <c r="D6" s="36"/>
      <c r="E6" s="36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6</v>
      </c>
      <c r="C7" s="32">
        <f t="shared" ref="C7:H7" si="1">B7+1</f>
        <v>7</v>
      </c>
      <c r="D7" s="32">
        <f t="shared" si="1"/>
        <v>8</v>
      </c>
      <c r="E7" s="32">
        <f t="shared" si="1"/>
        <v>9</v>
      </c>
      <c r="F7" s="32">
        <f t="shared" si="1"/>
        <v>10</v>
      </c>
      <c r="G7" s="32">
        <f t="shared" si="1"/>
        <v>11</v>
      </c>
      <c r="H7" s="32">
        <f t="shared" si="1"/>
        <v>12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13</v>
      </c>
      <c r="C9" s="32">
        <f t="shared" ref="C9:H9" si="2">B9+1</f>
        <v>14</v>
      </c>
      <c r="D9" s="32">
        <f t="shared" si="2"/>
        <v>15</v>
      </c>
      <c r="E9" s="32">
        <f t="shared" si="2"/>
        <v>16</v>
      </c>
      <c r="F9" s="32">
        <f t="shared" si="2"/>
        <v>17</v>
      </c>
      <c r="G9" s="32">
        <f t="shared" si="2"/>
        <v>18</v>
      </c>
      <c r="H9" s="32">
        <f t="shared" si="2"/>
        <v>19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20</v>
      </c>
      <c r="C11" s="32">
        <f t="shared" ref="C11:H11" si="3">B11+1</f>
        <v>21</v>
      </c>
      <c r="D11" s="32">
        <f t="shared" si="3"/>
        <v>22</v>
      </c>
      <c r="E11" s="32">
        <f t="shared" si="3"/>
        <v>23</v>
      </c>
      <c r="F11" s="32">
        <f t="shared" si="3"/>
        <v>24</v>
      </c>
      <c r="G11" s="32">
        <f t="shared" si="3"/>
        <v>25</v>
      </c>
      <c r="H11" s="32">
        <f t="shared" si="3"/>
        <v>26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27</v>
      </c>
      <c r="C13" s="32">
        <f t="shared" ref="C13:E13" si="4">B13+1</f>
        <v>28</v>
      </c>
      <c r="D13" s="32">
        <f t="shared" si="4"/>
        <v>29</v>
      </c>
      <c r="E13" s="32">
        <f t="shared" si="4"/>
        <v>30</v>
      </c>
      <c r="F13" s="31"/>
      <c r="G13" s="31"/>
      <c r="H13" s="31"/>
      <c r="I13" s="6"/>
      <c r="J13" s="8"/>
    </row>
    <row r="14" spans="1:10" s="24" customFormat="1" ht="27" customHeight="1" x14ac:dyDescent="0.25">
      <c r="A14" s="80">
        <f>SUM(F21:G28)+'August 2026'!A14</f>
        <v>0</v>
      </c>
      <c r="B14" s="38"/>
      <c r="C14" s="36"/>
      <c r="D14" s="36"/>
      <c r="E14" s="36"/>
      <c r="F14" s="35"/>
      <c r="G14" s="41"/>
      <c r="H14" s="41"/>
      <c r="I14" s="80">
        <f>'August 2026'!I14-F20+F46+(F47)/2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40"/>
      <c r="C16" s="39"/>
      <c r="D16" s="39"/>
      <c r="E16" s="35"/>
      <c r="F16" s="35"/>
      <c r="G16" s="41"/>
      <c r="H16" s="41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'October 2026'!$F$20+'November 2026'!$F$20+'December 2026'!$F$20+'January 2027'!$F$20+'February 2027'!$F$20+'March 2027'!$F$20+'April 2027'!$F$20+'May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F20+'August 2026'!H20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F21+'August 2026'!H21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F22+'August 2026'!H22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F23+'August 2026'!H23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F24+'August 2026'!H24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F25+'August 2026'!H25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F26+'August 2026'!H26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F27+'August 2026'!H27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F29+'August 2026'!H30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F30+'August 2026'!H30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F31+'August 2026'!H31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F32+'August 2026'!H32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F33+'August 2026'!H33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F34+'August 2026'!H34</f>
        <v>0</v>
      </c>
      <c r="I34" s="64"/>
    </row>
    <row r="35" spans="1:10" s="45" customFormat="1" ht="12.75" hidden="1" customHeight="1" x14ac:dyDescent="0.2">
      <c r="A35" s="109" t="s">
        <v>76</v>
      </c>
      <c r="B35" s="111"/>
      <c r="C35" s="111"/>
      <c r="D35" s="111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F35+'August 2026'!H35</f>
        <v>0</v>
      </c>
      <c r="I35" s="64"/>
    </row>
    <row r="36" spans="1:10" s="45" customFormat="1" ht="12.75" hidden="1" customHeight="1" x14ac:dyDescent="0.2">
      <c r="A36" s="109" t="s">
        <v>77</v>
      </c>
      <c r="B36" s="111"/>
      <c r="C36" s="111"/>
      <c r="D36" s="111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F36+'August 2026'!H36</f>
        <v>0</v>
      </c>
      <c r="I36" s="64"/>
    </row>
    <row r="37" spans="1:10" s="45" customFormat="1" ht="12.75" hidden="1" customHeight="1" x14ac:dyDescent="0.2">
      <c r="A37" s="109" t="s">
        <v>78</v>
      </c>
      <c r="B37" s="111"/>
      <c r="C37" s="111"/>
      <c r="D37" s="111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F37+'August 2026'!H37</f>
        <v>0</v>
      </c>
      <c r="I37" s="64"/>
    </row>
    <row r="38" spans="1:10" s="45" customFormat="1" ht="12.75" hidden="1" customHeight="1" x14ac:dyDescent="0.2">
      <c r="A38" s="109" t="s">
        <v>79</v>
      </c>
      <c r="B38" s="111"/>
      <c r="C38" s="111"/>
      <c r="D38" s="111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F38+'August 2026'!H38</f>
        <v>0</v>
      </c>
      <c r="I38" s="64"/>
    </row>
    <row r="39" spans="1:10" s="45" customFormat="1" ht="12.75" hidden="1" customHeight="1" x14ac:dyDescent="0.2">
      <c r="A39" s="109" t="s">
        <v>80</v>
      </c>
      <c r="B39" s="111"/>
      <c r="C39" s="111"/>
      <c r="D39" s="111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F39+'August 2026'!H39</f>
        <v>0</v>
      </c>
      <c r="I39" s="64"/>
    </row>
    <row r="40" spans="1:10" s="45" customFormat="1" ht="12.75" hidden="1" customHeight="1" x14ac:dyDescent="0.2">
      <c r="A40" s="109" t="s">
        <v>81</v>
      </c>
      <c r="B40" s="111"/>
      <c r="C40" s="111"/>
      <c r="D40" s="111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F40+'August 2026'!H40</f>
        <v>0</v>
      </c>
      <c r="I40" s="64"/>
    </row>
    <row r="41" spans="1:10" s="45" customFormat="1" ht="12.75" hidden="1" customHeight="1" x14ac:dyDescent="0.2">
      <c r="A41" s="109" t="s">
        <v>82</v>
      </c>
      <c r="B41" s="111"/>
      <c r="C41" s="111"/>
      <c r="D41" s="111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F41+'August 2026'!H41</f>
        <v>0</v>
      </c>
      <c r="I41" s="64"/>
    </row>
    <row r="42" spans="1:10" s="45" customFormat="1" ht="12.75" hidden="1" customHeight="1" x14ac:dyDescent="0.2">
      <c r="A42" s="109" t="s">
        <v>83</v>
      </c>
      <c r="B42" s="111"/>
      <c r="C42" s="111"/>
      <c r="D42" s="111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F42+'August 2026'!H42</f>
        <v>0</v>
      </c>
      <c r="I42" s="64"/>
    </row>
    <row r="43" spans="1:10" s="45" customFormat="1" ht="12.75" hidden="1" customHeight="1" x14ac:dyDescent="0.2">
      <c r="A43" s="109" t="s">
        <v>84</v>
      </c>
      <c r="B43" s="111"/>
      <c r="C43" s="111"/>
      <c r="D43" s="111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F43+'August 2026'!H43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</sheetData>
  <sheetProtection algorithmName="SHA-512" hashValue="oDMJy/4dWXh4OElHOBLtFd8XuY7OuGtchSlPyjZqy08vRBB6c+BYqVPEGupwCToNseMpH3EC4DnLydN4Nh/SNg==" saltValue="Vj+p7ggciBOJJCkV7w8OPA==" spinCount="100000" sheet="1" objects="1" scenarios="1"/>
  <mergeCells count="100">
    <mergeCell ref="H35:I35"/>
    <mergeCell ref="H36:I36"/>
    <mergeCell ref="H37:I37"/>
    <mergeCell ref="H38:I38"/>
    <mergeCell ref="H39:I39"/>
    <mergeCell ref="F42:G42"/>
    <mergeCell ref="A43:D43"/>
    <mergeCell ref="F43:G43"/>
    <mergeCell ref="H40:I40"/>
    <mergeCell ref="H41:I41"/>
    <mergeCell ref="H42:I42"/>
    <mergeCell ref="H43:I43"/>
    <mergeCell ref="H24:I24"/>
    <mergeCell ref="H21:I21"/>
    <mergeCell ref="F24:G24"/>
    <mergeCell ref="F25:G25"/>
    <mergeCell ref="F26:G26"/>
    <mergeCell ref="F20:G20"/>
    <mergeCell ref="F21:G21"/>
    <mergeCell ref="F22:G22"/>
    <mergeCell ref="H22:I22"/>
    <mergeCell ref="F23:G23"/>
    <mergeCell ref="H23:I23"/>
    <mergeCell ref="F44:G44"/>
    <mergeCell ref="H44:I44"/>
    <mergeCell ref="H32:I32"/>
    <mergeCell ref="H33:I33"/>
    <mergeCell ref="H26:I26"/>
    <mergeCell ref="H27:I27"/>
    <mergeCell ref="H28:I28"/>
    <mergeCell ref="H29:I29"/>
    <mergeCell ref="F27:G27"/>
    <mergeCell ref="F35:G35"/>
    <mergeCell ref="F36:G36"/>
    <mergeCell ref="F37:G37"/>
    <mergeCell ref="F38:G38"/>
    <mergeCell ref="F39:G39"/>
    <mergeCell ref="F40:G40"/>
    <mergeCell ref="F41:G41"/>
    <mergeCell ref="F31:G31"/>
    <mergeCell ref="F32:G32"/>
    <mergeCell ref="F33:G33"/>
    <mergeCell ref="F34:G34"/>
    <mergeCell ref="H34:I34"/>
    <mergeCell ref="H30:I30"/>
    <mergeCell ref="H31:I31"/>
    <mergeCell ref="H25:I25"/>
    <mergeCell ref="F17:H17"/>
    <mergeCell ref="A19:D19"/>
    <mergeCell ref="F19:G19"/>
    <mergeCell ref="H19:I19"/>
    <mergeCell ref="A20:D20"/>
    <mergeCell ref="H20:I20"/>
    <mergeCell ref="A21:D21"/>
    <mergeCell ref="A22:D22"/>
    <mergeCell ref="A23:D23"/>
    <mergeCell ref="A24:D24"/>
    <mergeCell ref="A25:D25"/>
    <mergeCell ref="A26:D26"/>
    <mergeCell ref="A27:D27"/>
    <mergeCell ref="A1:D2"/>
    <mergeCell ref="E1:E2"/>
    <mergeCell ref="A5:A12"/>
    <mergeCell ref="I5:I12"/>
    <mergeCell ref="A14:A16"/>
    <mergeCell ref="I14:I16"/>
    <mergeCell ref="F1:H2"/>
    <mergeCell ref="I1:I2"/>
    <mergeCell ref="F28:G28"/>
    <mergeCell ref="F29:G29"/>
    <mergeCell ref="F30:G30"/>
    <mergeCell ref="A28:D28"/>
    <mergeCell ref="A29:D29"/>
    <mergeCell ref="A30:D30"/>
    <mergeCell ref="A31:D31"/>
    <mergeCell ref="A32:D32"/>
    <mergeCell ref="A33:D33"/>
    <mergeCell ref="A34:D34"/>
    <mergeCell ref="A44:D44"/>
    <mergeCell ref="A35:D35"/>
    <mergeCell ref="A38:D38"/>
    <mergeCell ref="A41:D41"/>
    <mergeCell ref="A36:D36"/>
    <mergeCell ref="A37:D37"/>
    <mergeCell ref="A39:D39"/>
    <mergeCell ref="A40:D40"/>
    <mergeCell ref="A42:D42"/>
    <mergeCell ref="A54:I54"/>
    <mergeCell ref="A45:D45"/>
    <mergeCell ref="A46:D46"/>
    <mergeCell ref="F46:G46"/>
    <mergeCell ref="D49:H49"/>
    <mergeCell ref="A53:I53"/>
    <mergeCell ref="D51:H51"/>
    <mergeCell ref="H47:I47"/>
    <mergeCell ref="A47:D47"/>
    <mergeCell ref="F47:G47"/>
    <mergeCell ref="H46:I46"/>
    <mergeCell ref="F45:G45"/>
    <mergeCell ref="H45:I45"/>
  </mergeCells>
  <printOptions horizontalCentered="1" verticalCentered="1"/>
  <pageMargins left="0.75" right="0.75" top="0.5" bottom="0.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0"/>
  <sheetViews>
    <sheetView workbookViewId="0">
      <selection activeCell="F6" sqref="F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97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1"/>
      <c r="D5" s="31"/>
      <c r="E5" s="31"/>
      <c r="F5" s="32">
        <f t="shared" ref="F5:G5" si="0">E5+1</f>
        <v>1</v>
      </c>
      <c r="G5" s="32">
        <f t="shared" si="0"/>
        <v>2</v>
      </c>
      <c r="H5" s="32">
        <f>G5+1</f>
        <v>3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5"/>
      <c r="D6" s="35"/>
      <c r="E6" s="35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4</v>
      </c>
      <c r="C7" s="32">
        <f t="shared" ref="C7:H7" si="1">B7+1</f>
        <v>5</v>
      </c>
      <c r="D7" s="32">
        <f t="shared" si="1"/>
        <v>6</v>
      </c>
      <c r="E7" s="32">
        <f t="shared" si="1"/>
        <v>7</v>
      </c>
      <c r="F7" s="32">
        <f t="shared" si="1"/>
        <v>8</v>
      </c>
      <c r="G7" s="32">
        <f t="shared" si="1"/>
        <v>9</v>
      </c>
      <c r="H7" s="32">
        <f t="shared" si="1"/>
        <v>10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11</v>
      </c>
      <c r="C9" s="32">
        <f t="shared" ref="C9:H9" si="2">B9+1</f>
        <v>12</v>
      </c>
      <c r="D9" s="32">
        <f t="shared" si="2"/>
        <v>13</v>
      </c>
      <c r="E9" s="32">
        <f t="shared" si="2"/>
        <v>14</v>
      </c>
      <c r="F9" s="32">
        <f t="shared" si="2"/>
        <v>15</v>
      </c>
      <c r="G9" s="32">
        <f t="shared" si="2"/>
        <v>16</v>
      </c>
      <c r="H9" s="32">
        <f t="shared" si="2"/>
        <v>17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18</v>
      </c>
      <c r="C11" s="32">
        <f t="shared" ref="C11:H11" si="3">B11+1</f>
        <v>19</v>
      </c>
      <c r="D11" s="32">
        <f t="shared" si="3"/>
        <v>20</v>
      </c>
      <c r="E11" s="32">
        <f t="shared" si="3"/>
        <v>21</v>
      </c>
      <c r="F11" s="32">
        <f t="shared" si="3"/>
        <v>22</v>
      </c>
      <c r="G11" s="32">
        <f t="shared" si="3"/>
        <v>23</v>
      </c>
      <c r="H11" s="32">
        <f t="shared" si="3"/>
        <v>24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25</v>
      </c>
      <c r="C13" s="32">
        <f t="shared" ref="C13:H13" si="4">B13+1</f>
        <v>26</v>
      </c>
      <c r="D13" s="32">
        <f t="shared" si="4"/>
        <v>27</v>
      </c>
      <c r="E13" s="32">
        <f t="shared" si="4"/>
        <v>28</v>
      </c>
      <c r="F13" s="32">
        <f t="shared" si="4"/>
        <v>29</v>
      </c>
      <c r="G13" s="32">
        <f t="shared" si="4"/>
        <v>30</v>
      </c>
      <c r="H13" s="32">
        <f t="shared" si="4"/>
        <v>31</v>
      </c>
      <c r="I13" s="6"/>
      <c r="J13" s="8"/>
    </row>
    <row r="14" spans="1:10" s="24" customFormat="1" ht="27" customHeight="1" x14ac:dyDescent="0.25">
      <c r="A14" s="80">
        <f>SUM(F21:G28)+'September 2026'!A14</f>
        <v>0</v>
      </c>
      <c r="B14" s="38"/>
      <c r="C14" s="36"/>
      <c r="D14" s="36"/>
      <c r="E14" s="36"/>
      <c r="F14" s="36"/>
      <c r="G14" s="36"/>
      <c r="H14" s="36"/>
      <c r="I14" s="80">
        <f>'September 2026'!I14-F20+F46+(F47)/2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40"/>
      <c r="C16" s="39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'November 2026'!$F$20+'December 2026'!$F$20+'January 2027'!$F$20+'February 2027'!$F$20+'March 2027'!$F$20+'April 2027'!$F$20+'May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F20+'September 2026'!H20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F21+'September 2026'!H21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F22+'September 2026'!H22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F23+'September 2026'!H23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F24+'September 2026'!H24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F25+'September 2026'!H25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F26+'September 2026'!H26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F27+'September 2026'!H27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F29+'September 2026'!H30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F30+'September 2026'!H30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F31+'September 2026'!H31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F32+'September 2026'!H32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F33+'September 2026'!H33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F34+'September 2026'!H34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F35+'September 2026'!H35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F36+'September 2026'!H36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F37+'September 2026'!H37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F38+'September 2026'!H38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F39+'September 2026'!H39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F40+'September 2026'!H40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F41+'September 2026'!H41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F42+'September 2026'!H42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F43+'September 2026'!H43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</sheetData>
  <sheetProtection algorithmName="SHA-512" hashValue="oFKb4oBKpIUKo/jQqeFdLecF8V7bjleJ5MChETr4r/HG/by4vuRIQ0Fy22S+Y4SIYdcEFo8VBOvygmCrRkqMMQ==" saltValue="5k6rm5NQ9A5opNTDZbz3mA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6"/>
  <sheetViews>
    <sheetView workbookViewId="0">
      <selection activeCell="C6" sqref="C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98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2">
        <v>1</v>
      </c>
      <c r="C5" s="32">
        <f t="shared" ref="C5:G5" si="0">B5+1</f>
        <v>2</v>
      </c>
      <c r="D5" s="32">
        <f t="shared" si="0"/>
        <v>3</v>
      </c>
      <c r="E5" s="32">
        <f t="shared" si="0"/>
        <v>4</v>
      </c>
      <c r="F5" s="32">
        <f t="shared" si="0"/>
        <v>5</v>
      </c>
      <c r="G5" s="32">
        <f t="shared" si="0"/>
        <v>6</v>
      </c>
      <c r="H5" s="32">
        <f>G5+1</f>
        <v>7</v>
      </c>
      <c r="I5" s="76" t="s">
        <v>21</v>
      </c>
      <c r="J5" s="8"/>
    </row>
    <row r="6" spans="1:10" s="24" customFormat="1" ht="27" customHeight="1" x14ac:dyDescent="0.25">
      <c r="A6" s="77"/>
      <c r="B6" s="36"/>
      <c r="C6" s="36"/>
      <c r="D6" s="36"/>
      <c r="E6" s="36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8</v>
      </c>
      <c r="C7" s="32">
        <f t="shared" ref="C7:H7" si="1">B7+1</f>
        <v>9</v>
      </c>
      <c r="D7" s="32">
        <f t="shared" si="1"/>
        <v>10</v>
      </c>
      <c r="E7" s="32">
        <f t="shared" si="1"/>
        <v>11</v>
      </c>
      <c r="F7" s="32">
        <f t="shared" si="1"/>
        <v>12</v>
      </c>
      <c r="G7" s="32">
        <f t="shared" si="1"/>
        <v>13</v>
      </c>
      <c r="H7" s="32">
        <f t="shared" si="1"/>
        <v>14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15</v>
      </c>
      <c r="C9" s="32">
        <f t="shared" ref="C9:H9" si="2">B9+1</f>
        <v>16</v>
      </c>
      <c r="D9" s="32">
        <f t="shared" si="2"/>
        <v>17</v>
      </c>
      <c r="E9" s="32">
        <f t="shared" si="2"/>
        <v>18</v>
      </c>
      <c r="F9" s="32">
        <f t="shared" si="2"/>
        <v>19</v>
      </c>
      <c r="G9" s="32">
        <f t="shared" si="2"/>
        <v>20</v>
      </c>
      <c r="H9" s="32">
        <f t="shared" si="2"/>
        <v>21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22</v>
      </c>
      <c r="C11" s="32">
        <f t="shared" ref="C11:H11" si="3">B11+1</f>
        <v>23</v>
      </c>
      <c r="D11" s="32">
        <f t="shared" si="3"/>
        <v>24</v>
      </c>
      <c r="E11" s="32">
        <f t="shared" si="3"/>
        <v>25</v>
      </c>
      <c r="F11" s="32">
        <f t="shared" si="3"/>
        <v>26</v>
      </c>
      <c r="G11" s="32">
        <f t="shared" si="3"/>
        <v>27</v>
      </c>
      <c r="H11" s="32">
        <f t="shared" si="3"/>
        <v>28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29</v>
      </c>
      <c r="C13" s="32">
        <f t="shared" ref="C13" si="4">B13+1</f>
        <v>30</v>
      </c>
      <c r="D13" s="31"/>
      <c r="E13" s="31"/>
      <c r="F13" s="31"/>
      <c r="G13" s="31"/>
      <c r="H13" s="31"/>
      <c r="I13" s="6"/>
      <c r="J13" s="8"/>
    </row>
    <row r="14" spans="1:10" s="24" customFormat="1" ht="27" customHeight="1" x14ac:dyDescent="0.25">
      <c r="A14" s="80">
        <f>SUM(F21:G28)+'October 2026'!A14</f>
        <v>0</v>
      </c>
      <c r="B14" s="38"/>
      <c r="C14" s="36"/>
      <c r="D14" s="39"/>
      <c r="E14" s="40"/>
      <c r="F14" s="40"/>
      <c r="G14" s="39"/>
      <c r="H14" s="39"/>
      <c r="I14" s="80">
        <f>'October 2026'!I14-F20+F46+(F47)/2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39"/>
      <c r="C16" s="39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'December 2026'!$F$20+'January 2027'!$F$20+'February 2027'!$F$20+'March 2027'!$F$20+'April 2027'!$F$20+'May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F20+'October 2026'!H20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F21+'October 2026'!H21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F22+'October 2026'!H22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F23+'October 2026'!H23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F24+'October 2026'!H24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F25+'October 2026'!H25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F26+'October 2026'!H26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F27+'October 2026'!H27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F29+'October 2026'!H30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F30+'October 2026'!H30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F31+'October 2026'!H31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F32+'October 2026'!H32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F33+'October 2026'!H33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F34+'October 2026'!H34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F35+'October 2026'!H35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F36+'October 2026'!H36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F37+'October 2026'!H37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F38+'October 2026'!H38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F39+'October 2026'!H39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F40+'October 2026'!H40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F41+'October 2026'!H41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F42+'October 2026'!H42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F43+'October 2026'!H43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  <row r="64" spans="1:10" s="24" customFormat="1" ht="15" customHeight="1" x14ac:dyDescent="0.2"/>
    <row r="65" s="24" customFormat="1" ht="15" customHeight="1" x14ac:dyDescent="0.2"/>
    <row r="66" s="24" customFormat="1" ht="15" customHeight="1" x14ac:dyDescent="0.2"/>
  </sheetData>
  <sheetProtection algorithmName="SHA-512" hashValue="8Lv8J5Wlb4qN30azIFCxGgR1UH3uBTiKXaqPaIBA3r/q2N4mFAwuP7keetcev7M1SxsCjy7VzJI5EEhVYYBUWA==" saltValue="iZYYgPip8ZXD6Ro19w7Qgg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3"/>
  <sheetViews>
    <sheetView workbookViewId="0">
      <selection activeCell="D6" sqref="D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99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1"/>
      <c r="D5" s="32">
        <f t="shared" ref="D5:G5" si="0">C5+1</f>
        <v>1</v>
      </c>
      <c r="E5" s="32">
        <f t="shared" si="0"/>
        <v>2</v>
      </c>
      <c r="F5" s="32">
        <f t="shared" si="0"/>
        <v>3</v>
      </c>
      <c r="G5" s="32">
        <f t="shared" si="0"/>
        <v>4</v>
      </c>
      <c r="H5" s="32">
        <f>G5+1</f>
        <v>5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9"/>
      <c r="D6" s="36"/>
      <c r="E6" s="36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6</v>
      </c>
      <c r="C7" s="32">
        <f t="shared" ref="C7:H7" si="1">B7+1</f>
        <v>7</v>
      </c>
      <c r="D7" s="32">
        <f t="shared" si="1"/>
        <v>8</v>
      </c>
      <c r="E7" s="32">
        <f t="shared" si="1"/>
        <v>9</v>
      </c>
      <c r="F7" s="32">
        <f t="shared" si="1"/>
        <v>10</v>
      </c>
      <c r="G7" s="32">
        <f t="shared" si="1"/>
        <v>11</v>
      </c>
      <c r="H7" s="32">
        <f t="shared" si="1"/>
        <v>12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13</v>
      </c>
      <c r="C9" s="32">
        <f t="shared" ref="C9:H9" si="2">B9+1</f>
        <v>14</v>
      </c>
      <c r="D9" s="32">
        <f t="shared" si="2"/>
        <v>15</v>
      </c>
      <c r="E9" s="32">
        <f t="shared" si="2"/>
        <v>16</v>
      </c>
      <c r="F9" s="32">
        <f t="shared" si="2"/>
        <v>17</v>
      </c>
      <c r="G9" s="32">
        <f t="shared" si="2"/>
        <v>18</v>
      </c>
      <c r="H9" s="32">
        <f t="shared" si="2"/>
        <v>19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20</v>
      </c>
      <c r="C11" s="32">
        <f t="shared" ref="C11:H11" si="3">B11+1</f>
        <v>21</v>
      </c>
      <c r="D11" s="32">
        <f t="shared" si="3"/>
        <v>22</v>
      </c>
      <c r="E11" s="32">
        <f t="shared" si="3"/>
        <v>23</v>
      </c>
      <c r="F11" s="32">
        <f t="shared" si="3"/>
        <v>24</v>
      </c>
      <c r="G11" s="32">
        <f t="shared" si="3"/>
        <v>25</v>
      </c>
      <c r="H11" s="32">
        <f t="shared" si="3"/>
        <v>26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27</v>
      </c>
      <c r="C13" s="32">
        <f t="shared" ref="C13:F13" si="4">B13+1</f>
        <v>28</v>
      </c>
      <c r="D13" s="32">
        <f t="shared" si="4"/>
        <v>29</v>
      </c>
      <c r="E13" s="32">
        <f t="shared" si="4"/>
        <v>30</v>
      </c>
      <c r="F13" s="32">
        <f t="shared" si="4"/>
        <v>31</v>
      </c>
      <c r="G13" s="31"/>
      <c r="H13" s="31"/>
      <c r="I13" s="6"/>
      <c r="J13" s="8"/>
    </row>
    <row r="14" spans="1:10" s="24" customFormat="1" ht="27" customHeight="1" x14ac:dyDescent="0.25">
      <c r="A14" s="80">
        <f>SUM(F21:G28)+'November 2026'!A14</f>
        <v>0</v>
      </c>
      <c r="B14" s="38"/>
      <c r="C14" s="36"/>
      <c r="D14" s="36"/>
      <c r="E14" s="36"/>
      <c r="F14" s="36"/>
      <c r="G14" s="41"/>
      <c r="H14" s="41"/>
      <c r="I14" s="80">
        <f>'November 2026'!I14-F20+F46+(F47)/2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40"/>
      <c r="C16" s="39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'January 2027'!$F$20+'February 2027'!$F$20+'March 2027'!$F$20+'April 2027'!$F$20+'May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F20+'November 2026'!H20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F21+'November 2026'!H21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F22+'November 2026'!H22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F23+'November 2026'!H23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F24+'November 2026'!H24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F25+'November 2026'!H25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F26+'November 2026'!H26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F27+'November 2026'!H27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F29+'November 2026'!H30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F30+'November 2026'!H30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F31+'November 2026'!H31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F32+'November 2026'!H32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F33+'November 2026'!H33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F34+'November 2026'!H34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F35+'November 2026'!H35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F36+'November 2026'!H36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F37+'November 2026'!H37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F38+'November 2026'!H38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F39+'November 2026'!H39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F40+'November 2026'!H40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F41+'November 2026'!H41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F42+'November 2026'!H42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F43+'November 2026'!H43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Y1o22l0+hIR+AOX0yFYXyoTKNJMyllp0cjgfksxJE7fa4dnA1XQ0RqSXO1Uax5m5VqKkme5AtEB8/Z4Diye7iA==" saltValue="ry+zDLslixWqkCrhpgtU3g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3"/>
  <sheetViews>
    <sheetView workbookViewId="0">
      <selection activeCell="G6" sqref="G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100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1"/>
      <c r="D5" s="31"/>
      <c r="E5" s="31"/>
      <c r="F5" s="31"/>
      <c r="G5" s="32">
        <f t="shared" ref="G5" si="0">F5+1</f>
        <v>1</v>
      </c>
      <c r="H5" s="32">
        <f>G5+1</f>
        <v>2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5"/>
      <c r="D6" s="35"/>
      <c r="E6" s="35"/>
      <c r="F6" s="35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3</v>
      </c>
      <c r="C7" s="32">
        <f t="shared" ref="C7:H7" si="1">B7+1</f>
        <v>4</v>
      </c>
      <c r="D7" s="32">
        <f t="shared" si="1"/>
        <v>5</v>
      </c>
      <c r="E7" s="32">
        <f t="shared" si="1"/>
        <v>6</v>
      </c>
      <c r="F7" s="32">
        <f t="shared" si="1"/>
        <v>7</v>
      </c>
      <c r="G7" s="32">
        <f t="shared" si="1"/>
        <v>8</v>
      </c>
      <c r="H7" s="32">
        <f t="shared" si="1"/>
        <v>9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10</v>
      </c>
      <c r="C9" s="32">
        <f t="shared" ref="C9:H9" si="2">B9+1</f>
        <v>11</v>
      </c>
      <c r="D9" s="32">
        <f t="shared" si="2"/>
        <v>12</v>
      </c>
      <c r="E9" s="32">
        <f t="shared" si="2"/>
        <v>13</v>
      </c>
      <c r="F9" s="32">
        <f t="shared" si="2"/>
        <v>14</v>
      </c>
      <c r="G9" s="32">
        <f t="shared" si="2"/>
        <v>15</v>
      </c>
      <c r="H9" s="32">
        <f t="shared" si="2"/>
        <v>16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17</v>
      </c>
      <c r="C11" s="32">
        <f t="shared" ref="C11:H11" si="3">B11+1</f>
        <v>18</v>
      </c>
      <c r="D11" s="32">
        <f t="shared" si="3"/>
        <v>19</v>
      </c>
      <c r="E11" s="32">
        <f t="shared" si="3"/>
        <v>20</v>
      </c>
      <c r="F11" s="32">
        <f t="shared" si="3"/>
        <v>21</v>
      </c>
      <c r="G11" s="32">
        <f t="shared" si="3"/>
        <v>22</v>
      </c>
      <c r="H11" s="32">
        <f t="shared" si="3"/>
        <v>23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24</v>
      </c>
      <c r="C13" s="32">
        <f t="shared" ref="C13:H13" si="4">B13+1</f>
        <v>25</v>
      </c>
      <c r="D13" s="32">
        <f t="shared" si="4"/>
        <v>26</v>
      </c>
      <c r="E13" s="32">
        <f t="shared" si="4"/>
        <v>27</v>
      </c>
      <c r="F13" s="32">
        <f t="shared" si="4"/>
        <v>28</v>
      </c>
      <c r="G13" s="32">
        <f t="shared" si="4"/>
        <v>29</v>
      </c>
      <c r="H13" s="32">
        <f t="shared" si="4"/>
        <v>30</v>
      </c>
      <c r="I13" s="6"/>
      <c r="J13" s="8"/>
    </row>
    <row r="14" spans="1:10" s="24" customFormat="1" ht="27" customHeight="1" x14ac:dyDescent="0.25">
      <c r="A14" s="80">
        <f>SUM(F21:G28)+'December 2026'!A14</f>
        <v>0</v>
      </c>
      <c r="B14" s="38"/>
      <c r="C14" s="36"/>
      <c r="D14" s="36"/>
      <c r="E14" s="36"/>
      <c r="F14" s="36"/>
      <c r="G14" s="36"/>
      <c r="H14" s="36"/>
      <c r="I14" s="80">
        <f>'December 2026'!I14-F20+F46+(F47)/2</f>
        <v>21</v>
      </c>
      <c r="J14" s="8"/>
    </row>
    <row r="15" spans="1:10" s="24" customFormat="1" ht="18" customHeight="1" x14ac:dyDescent="0.25">
      <c r="A15" s="81"/>
      <c r="B15" s="32">
        <f>H13+1</f>
        <v>31</v>
      </c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38"/>
      <c r="C16" s="39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'February 2027'!$F$20+'March 2027'!$F$20+'April 2027'!$F$20+'May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F20+'December 2026'!H20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F21+'December 2026'!H21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F22+'December 2026'!H22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F23+'December 2026'!H23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F24+'December 2026'!H24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F25+'December 2026'!H25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F26+'December 2026'!H26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F27+'December 2026'!H27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F29+'December 2026'!H30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F30+'December 2026'!H30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F31+'December 2026'!H31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F32+'December 2026'!H32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F33+'December 2026'!H33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F34+'December 2026'!H34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F35+'December 2026'!H35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F36+'December 2026'!H36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F37+'December 2026'!H37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F38+'December 2026'!H38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F39+'December 2026'!H39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F40+'December 2026'!H40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F41+'December 2026'!H41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F42+'December 2026'!H42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F43+'December 2026'!H43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yPW7IxD4+fbG/YeXYf9xJqtinA9S0k6rndVkoOkr9ao3EoyOCJItyjEJi69dKzEz1D4w0SwpfdnfMeCKWxcF+g==" saltValue="hpR5QkNj6cdbWk33OCwX2g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3"/>
  <sheetViews>
    <sheetView workbookViewId="0">
      <selection activeCell="C6" sqref="C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101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1"/>
      <c r="C5" s="32">
        <f t="shared" ref="C5:G5" si="0">B5+1</f>
        <v>1</v>
      </c>
      <c r="D5" s="32">
        <f t="shared" si="0"/>
        <v>2</v>
      </c>
      <c r="E5" s="32">
        <f t="shared" si="0"/>
        <v>3</v>
      </c>
      <c r="F5" s="32">
        <f t="shared" si="0"/>
        <v>4</v>
      </c>
      <c r="G5" s="32">
        <f t="shared" si="0"/>
        <v>5</v>
      </c>
      <c r="H5" s="32">
        <f>G5+1</f>
        <v>6</v>
      </c>
      <c r="I5" s="76" t="s">
        <v>21</v>
      </c>
      <c r="J5" s="8"/>
    </row>
    <row r="6" spans="1:10" s="24" customFormat="1" ht="27" customHeight="1" x14ac:dyDescent="0.25">
      <c r="A6" s="77"/>
      <c r="B6" s="35"/>
      <c r="C6" s="36"/>
      <c r="D6" s="36"/>
      <c r="E6" s="36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7</v>
      </c>
      <c r="C7" s="32">
        <f t="shared" ref="C7:H7" si="1">B7+1</f>
        <v>8</v>
      </c>
      <c r="D7" s="32">
        <f t="shared" si="1"/>
        <v>9</v>
      </c>
      <c r="E7" s="32">
        <f t="shared" si="1"/>
        <v>10</v>
      </c>
      <c r="F7" s="32">
        <f t="shared" si="1"/>
        <v>11</v>
      </c>
      <c r="G7" s="32">
        <f t="shared" si="1"/>
        <v>12</v>
      </c>
      <c r="H7" s="32">
        <f t="shared" si="1"/>
        <v>13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14</v>
      </c>
      <c r="C9" s="32">
        <f t="shared" ref="C9:H9" si="2">B9+1</f>
        <v>15</v>
      </c>
      <c r="D9" s="32">
        <f t="shared" si="2"/>
        <v>16</v>
      </c>
      <c r="E9" s="32">
        <f t="shared" si="2"/>
        <v>17</v>
      </c>
      <c r="F9" s="32">
        <f t="shared" si="2"/>
        <v>18</v>
      </c>
      <c r="G9" s="32">
        <f t="shared" si="2"/>
        <v>19</v>
      </c>
      <c r="H9" s="32">
        <f t="shared" si="2"/>
        <v>20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21</v>
      </c>
      <c r="C11" s="32">
        <f t="shared" ref="C11:H11" si="3">B11+1</f>
        <v>22</v>
      </c>
      <c r="D11" s="32">
        <f t="shared" si="3"/>
        <v>23</v>
      </c>
      <c r="E11" s="32">
        <f t="shared" si="3"/>
        <v>24</v>
      </c>
      <c r="F11" s="32">
        <f t="shared" si="3"/>
        <v>25</v>
      </c>
      <c r="G11" s="32">
        <f t="shared" si="3"/>
        <v>26</v>
      </c>
      <c r="H11" s="32">
        <f t="shared" si="3"/>
        <v>27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48">
        <f>H11+1</f>
        <v>28</v>
      </c>
      <c r="C13" s="31"/>
      <c r="D13" s="31"/>
      <c r="E13" s="31"/>
      <c r="F13" s="31"/>
      <c r="G13" s="31"/>
      <c r="H13" s="31"/>
      <c r="I13" s="6"/>
      <c r="J13" s="8"/>
    </row>
    <row r="14" spans="1:10" s="24" customFormat="1" ht="27" customHeight="1" x14ac:dyDescent="0.25">
      <c r="A14" s="80">
        <f>SUM(F21:G28)+'January 2027'!A14</f>
        <v>0</v>
      </c>
      <c r="B14" s="38"/>
      <c r="C14" s="35"/>
      <c r="D14" s="35"/>
      <c r="E14" s="35"/>
      <c r="F14" s="35"/>
      <c r="G14" s="41"/>
      <c r="H14" s="41"/>
      <c r="I14" s="80">
        <f>'January 2027'!I14-F20+F46+(F47)/2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40"/>
      <c r="C16" s="39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'March 2027'!$F$20+'April 2027'!$F$20+'May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F20+'January 2027'!H20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F21+'January 2027'!H21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F22+'January 2027'!H22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F23+'January 2027'!H23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F24+'January 2027'!H24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F25+'January 2027'!H25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F26+'January 2027'!H26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F27+'January 2027'!H27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F29+'January 2027'!H30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F30+'January 2027'!H30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F31+'January 2027'!H31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F32+'January 2027'!H32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F33+'January 2027'!H33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F34+'January 2027'!H34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F35+'January 2027'!H35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F36+'January 2027'!H36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F37+'January 2027'!H37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F38+'January 2027'!H38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F39+'January 2027'!H39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F40+'January 2027'!H40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F41+'January 2027'!H41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F42+'January 2027'!H42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F43+'January 2027'!H43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4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4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jkEo7h+G7Xe2VtQa7fIaPv5PuhpGmquOCZ6Yz/stn7jB+h0lQviv13ZnZ94AoRr60Xkcd7sIYaCGrVcOaf8bsg==" saltValue="veiz2gLxAdiUyPSI3jKmHA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3"/>
  <sheetViews>
    <sheetView workbookViewId="0">
      <selection activeCell="C6" sqref="C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102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1"/>
      <c r="C5" s="32">
        <f t="shared" ref="C5:G5" si="0">B5+1</f>
        <v>1</v>
      </c>
      <c r="D5" s="32">
        <f t="shared" si="0"/>
        <v>2</v>
      </c>
      <c r="E5" s="32">
        <f t="shared" si="0"/>
        <v>3</v>
      </c>
      <c r="F5" s="32">
        <f t="shared" si="0"/>
        <v>4</v>
      </c>
      <c r="G5" s="32">
        <f t="shared" si="0"/>
        <v>5</v>
      </c>
      <c r="H5" s="32">
        <f>G5+1</f>
        <v>6</v>
      </c>
      <c r="I5" s="76" t="s">
        <v>21</v>
      </c>
      <c r="J5" s="8"/>
    </row>
    <row r="6" spans="1:10" s="24" customFormat="1" ht="27" customHeight="1" x14ac:dyDescent="0.25">
      <c r="A6" s="77"/>
      <c r="B6" s="35"/>
      <c r="C6" s="36"/>
      <c r="D6" s="36"/>
      <c r="E6" s="36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7</v>
      </c>
      <c r="C7" s="32">
        <f t="shared" ref="C7:H7" si="1">B7+1</f>
        <v>8</v>
      </c>
      <c r="D7" s="32">
        <f t="shared" si="1"/>
        <v>9</v>
      </c>
      <c r="E7" s="32">
        <f t="shared" si="1"/>
        <v>10</v>
      </c>
      <c r="F7" s="32">
        <f t="shared" si="1"/>
        <v>11</v>
      </c>
      <c r="G7" s="32">
        <f t="shared" si="1"/>
        <v>12</v>
      </c>
      <c r="H7" s="32">
        <f t="shared" si="1"/>
        <v>13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14</v>
      </c>
      <c r="C9" s="32">
        <f t="shared" ref="C9:H9" si="2">B9+1</f>
        <v>15</v>
      </c>
      <c r="D9" s="32">
        <f t="shared" si="2"/>
        <v>16</v>
      </c>
      <c r="E9" s="32">
        <f t="shared" si="2"/>
        <v>17</v>
      </c>
      <c r="F9" s="32">
        <f t="shared" si="2"/>
        <v>18</v>
      </c>
      <c r="G9" s="32">
        <f t="shared" si="2"/>
        <v>19</v>
      </c>
      <c r="H9" s="32">
        <f t="shared" si="2"/>
        <v>20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21</v>
      </c>
      <c r="C11" s="32">
        <f t="shared" ref="C11:H11" si="3">B11+1</f>
        <v>22</v>
      </c>
      <c r="D11" s="32">
        <f t="shared" si="3"/>
        <v>23</v>
      </c>
      <c r="E11" s="32">
        <f t="shared" si="3"/>
        <v>24</v>
      </c>
      <c r="F11" s="32">
        <f t="shared" si="3"/>
        <v>25</v>
      </c>
      <c r="G11" s="32">
        <f t="shared" si="3"/>
        <v>26</v>
      </c>
      <c r="H11" s="32">
        <f t="shared" si="3"/>
        <v>27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28</v>
      </c>
      <c r="C13" s="32">
        <f t="shared" ref="C13:E13" si="4">B13+1</f>
        <v>29</v>
      </c>
      <c r="D13" s="32">
        <f t="shared" si="4"/>
        <v>30</v>
      </c>
      <c r="E13" s="32">
        <f t="shared" si="4"/>
        <v>31</v>
      </c>
      <c r="F13" s="31"/>
      <c r="G13" s="31"/>
      <c r="H13" s="31"/>
      <c r="I13" s="6"/>
      <c r="J13" s="8"/>
    </row>
    <row r="14" spans="1:10" s="24" customFormat="1" ht="27" customHeight="1" x14ac:dyDescent="0.25">
      <c r="A14" s="80">
        <f>SUM(F21:G28)+'February 2027'!A14</f>
        <v>0</v>
      </c>
      <c r="B14" s="38"/>
      <c r="C14" s="36"/>
      <c r="D14" s="36"/>
      <c r="E14" s="36"/>
      <c r="F14" s="35"/>
      <c r="G14" s="41"/>
      <c r="H14" s="41"/>
      <c r="I14" s="80">
        <f>'February 2027'!I14-F20+F46+(F47)/2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40"/>
      <c r="C16" s="39"/>
      <c r="D16" s="39"/>
      <c r="E16" s="35"/>
      <c r="F16" s="35"/>
      <c r="G16" s="41"/>
      <c r="H16" s="41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'April 2027'!$F$20+'May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F20+'February 2027'!H20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F21+'February 2027'!H21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F22+'February 2027'!H22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F23+'February 2027'!H23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F24+'February 2027'!H24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F25+'February 2027'!H25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F26+'February 2027'!H26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F27+'February 2027'!H27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F29+'February 2027'!H30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F30+'February 2027'!H30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F31+'February 2027'!H31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F32+'February 2027'!H32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F33+'February 2027'!H33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F34+'February 2027'!H34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F35+'February 2027'!H35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F36+'February 2027'!H36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F37+'February 2027'!H37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F38+'February 2027'!H38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F39+'February 2027'!H39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F40+'February 2027'!H40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F41+'February 2027'!H41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F42+'February 2027'!H42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F43+'February 2027'!H43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qrQEpPX6t2FE/imzkUax/n4zCbFxRYrN98Vv7+hVinTnnvzBYexVMTrz//det6/wY5evqYLy63+1qHFsYrxxHQ==" saltValue="YETcPGocf4gMGSp24dOe7g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3"/>
  <sheetViews>
    <sheetView workbookViewId="0">
      <selection activeCell="F6" sqref="F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103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1"/>
      <c r="D5" s="31"/>
      <c r="E5" s="31"/>
      <c r="F5" s="32">
        <f t="shared" ref="F5:G5" si="0">E5+1</f>
        <v>1</v>
      </c>
      <c r="G5" s="32">
        <f t="shared" si="0"/>
        <v>2</v>
      </c>
      <c r="H5" s="32">
        <f>G5+1</f>
        <v>3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5"/>
      <c r="D6" s="35"/>
      <c r="E6" s="35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4</v>
      </c>
      <c r="C7" s="32">
        <f t="shared" ref="C7:H7" si="1">B7+1</f>
        <v>5</v>
      </c>
      <c r="D7" s="32">
        <f t="shared" si="1"/>
        <v>6</v>
      </c>
      <c r="E7" s="32">
        <f t="shared" si="1"/>
        <v>7</v>
      </c>
      <c r="F7" s="32">
        <f t="shared" si="1"/>
        <v>8</v>
      </c>
      <c r="G7" s="32">
        <f t="shared" si="1"/>
        <v>9</v>
      </c>
      <c r="H7" s="32">
        <f t="shared" si="1"/>
        <v>10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11</v>
      </c>
      <c r="C9" s="32">
        <f t="shared" ref="C9:H9" si="2">B9+1</f>
        <v>12</v>
      </c>
      <c r="D9" s="32">
        <f t="shared" si="2"/>
        <v>13</v>
      </c>
      <c r="E9" s="32">
        <f t="shared" si="2"/>
        <v>14</v>
      </c>
      <c r="F9" s="32">
        <f t="shared" si="2"/>
        <v>15</v>
      </c>
      <c r="G9" s="32">
        <f t="shared" si="2"/>
        <v>16</v>
      </c>
      <c r="H9" s="32">
        <f t="shared" si="2"/>
        <v>17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18</v>
      </c>
      <c r="C11" s="32">
        <f t="shared" ref="C11:H11" si="3">B11+1</f>
        <v>19</v>
      </c>
      <c r="D11" s="32">
        <f t="shared" si="3"/>
        <v>20</v>
      </c>
      <c r="E11" s="32">
        <f t="shared" si="3"/>
        <v>21</v>
      </c>
      <c r="F11" s="32">
        <f t="shared" si="3"/>
        <v>22</v>
      </c>
      <c r="G11" s="32">
        <f t="shared" si="3"/>
        <v>23</v>
      </c>
      <c r="H11" s="32">
        <f t="shared" si="3"/>
        <v>24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25</v>
      </c>
      <c r="C13" s="32">
        <f t="shared" ref="C13:G13" si="4">B13+1</f>
        <v>26</v>
      </c>
      <c r="D13" s="32">
        <f t="shared" si="4"/>
        <v>27</v>
      </c>
      <c r="E13" s="32">
        <f t="shared" si="4"/>
        <v>28</v>
      </c>
      <c r="F13" s="32">
        <f t="shared" si="4"/>
        <v>29</v>
      </c>
      <c r="G13" s="32">
        <f t="shared" si="4"/>
        <v>30</v>
      </c>
      <c r="H13" s="31"/>
      <c r="I13" s="6"/>
      <c r="J13" s="8"/>
    </row>
    <row r="14" spans="1:10" s="24" customFormat="1" ht="27" customHeight="1" x14ac:dyDescent="0.25">
      <c r="A14" s="80">
        <f>SUM(F21:G28)+'March 2027'!A14</f>
        <v>0</v>
      </c>
      <c r="B14" s="38"/>
      <c r="C14" s="36"/>
      <c r="D14" s="36"/>
      <c r="E14" s="36"/>
      <c r="F14" s="36"/>
      <c r="G14" s="36"/>
      <c r="H14" s="41"/>
      <c r="I14" s="80">
        <f>'March 2027'!I14-F20+F46+(F47)/2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40"/>
      <c r="C16" s="39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'May 2027'!$F$20+'June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F20+'March 2027'!H20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F21+'March 2027'!H21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F22+'March 2027'!H22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F23+'March 2027'!H23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F24+'March 2027'!H24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F25+'March 2027'!H25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F26+'March 2027'!H26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F27+'March 2027'!H27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F29+'March 2027'!H30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F30+'March 2027'!H30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F31+'March 2027'!H31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F32+'March 2027'!H32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F33+'March 2027'!H33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F34+'March 2027'!H34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F35+'March 2027'!H35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F36+'March 2027'!H36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F37+'March 2027'!H37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F38+'March 2027'!H38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F39+'March 2027'!H39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F40+'March 2027'!H40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F41+'March 2027'!H41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F42+'March 2027'!H42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F43+'March 2027'!H43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w5EjliAMmEhl2ut7Xa2NbhCMkbJTfUNaP0JokhZY2Sp5xi0DC16L1cscDIS4NKw0FgYg+wvCt9/2vjrwl/OYNQ==" saltValue="pRgUQo3mp9mPK+IHKBjmhA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3"/>
  <sheetViews>
    <sheetView workbookViewId="0">
      <selection activeCell="C8" sqref="C8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104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1"/>
      <c r="D5" s="31"/>
      <c r="E5" s="31"/>
      <c r="F5" s="31"/>
      <c r="G5" s="31"/>
      <c r="H5" s="32">
        <f>G5+1</f>
        <v>1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5"/>
      <c r="D6" s="35"/>
      <c r="E6" s="35"/>
      <c r="F6" s="35"/>
      <c r="G6" s="35"/>
      <c r="H6" s="37"/>
      <c r="I6" s="79"/>
      <c r="J6" s="8"/>
    </row>
    <row r="7" spans="1:10" s="24" customFormat="1" ht="18" customHeight="1" x14ac:dyDescent="0.25">
      <c r="A7" s="77"/>
      <c r="B7" s="33">
        <f>H5+1</f>
        <v>2</v>
      </c>
      <c r="C7" s="32">
        <f t="shared" ref="C7:H7" si="0">B7+1</f>
        <v>3</v>
      </c>
      <c r="D7" s="32">
        <f t="shared" si="0"/>
        <v>4</v>
      </c>
      <c r="E7" s="32">
        <f t="shared" si="0"/>
        <v>5</v>
      </c>
      <c r="F7" s="32">
        <f t="shared" si="0"/>
        <v>6</v>
      </c>
      <c r="G7" s="32">
        <f t="shared" si="0"/>
        <v>7</v>
      </c>
      <c r="H7" s="32">
        <f t="shared" si="0"/>
        <v>8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9</v>
      </c>
      <c r="C9" s="32">
        <f t="shared" ref="C9:H9" si="1">B9+1</f>
        <v>10</v>
      </c>
      <c r="D9" s="32">
        <f t="shared" si="1"/>
        <v>11</v>
      </c>
      <c r="E9" s="32">
        <f t="shared" si="1"/>
        <v>12</v>
      </c>
      <c r="F9" s="32">
        <f t="shared" si="1"/>
        <v>13</v>
      </c>
      <c r="G9" s="32">
        <f t="shared" si="1"/>
        <v>14</v>
      </c>
      <c r="H9" s="32">
        <f t="shared" si="1"/>
        <v>15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16</v>
      </c>
      <c r="C11" s="32">
        <f t="shared" ref="C11:H11" si="2">B11+1</f>
        <v>17</v>
      </c>
      <c r="D11" s="32">
        <f t="shared" si="2"/>
        <v>18</v>
      </c>
      <c r="E11" s="32">
        <f t="shared" si="2"/>
        <v>19</v>
      </c>
      <c r="F11" s="32">
        <f t="shared" si="2"/>
        <v>20</v>
      </c>
      <c r="G11" s="32">
        <f t="shared" si="2"/>
        <v>21</v>
      </c>
      <c r="H11" s="32">
        <f t="shared" si="2"/>
        <v>22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23</v>
      </c>
      <c r="C13" s="32">
        <f t="shared" ref="C13:H13" si="3">B13+1</f>
        <v>24</v>
      </c>
      <c r="D13" s="32">
        <f t="shared" si="3"/>
        <v>25</v>
      </c>
      <c r="E13" s="32">
        <f t="shared" si="3"/>
        <v>26</v>
      </c>
      <c r="F13" s="32">
        <f t="shared" si="3"/>
        <v>27</v>
      </c>
      <c r="G13" s="32">
        <f t="shared" si="3"/>
        <v>28</v>
      </c>
      <c r="H13" s="32">
        <f t="shared" si="3"/>
        <v>29</v>
      </c>
      <c r="I13" s="6"/>
      <c r="J13" s="8"/>
    </row>
    <row r="14" spans="1:10" s="24" customFormat="1" ht="27" customHeight="1" x14ac:dyDescent="0.25">
      <c r="A14" s="80">
        <f>SUM(F21:G28)+'April 2027'!A14</f>
        <v>0</v>
      </c>
      <c r="B14" s="38"/>
      <c r="C14" s="36"/>
      <c r="D14" s="36"/>
      <c r="E14" s="36"/>
      <c r="F14" s="36"/>
      <c r="G14" s="36"/>
      <c r="H14" s="36"/>
      <c r="I14" s="80">
        <f>'April 2027'!I14-F20+F46+(F47)/2</f>
        <v>21</v>
      </c>
      <c r="J14" s="8"/>
    </row>
    <row r="15" spans="1:10" s="24" customFormat="1" ht="18" customHeight="1" x14ac:dyDescent="0.25">
      <c r="A15" s="81"/>
      <c r="B15" s="32">
        <f>H13+1</f>
        <v>30</v>
      </c>
      <c r="C15" s="32">
        <f t="shared" ref="C15" si="4">B15+1</f>
        <v>31</v>
      </c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36"/>
      <c r="C16" s="36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f>'June 2027'!$F$20</f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F20+'April 2027'!H20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F21+'April 2027'!H21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F22+'April 2027'!H22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F23+'April 2027'!H23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F24+'April 2027'!H24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F25+'April 2027'!H25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F26+'April 2027'!H26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F27+'April 2027'!H27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F29+'April 2027'!H30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F30+'April 2027'!H30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F31+'April 2027'!H31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F32+'April 2027'!H32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F33+'April 2027'!H33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F34+'April 2027'!H34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F35+'April 2027'!H35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F36+'April 2027'!H36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F37+'April 2027'!H37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F38+'April 2027'!H38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F39+'April 2027'!H39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F40+'April 2027'!H40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F41+'April 2027'!H41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F42+'April 2027'!H42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F43+'April 2027'!H43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HsFC1hE38JkpwFtIHlU8JG77/ONeHZhplVF0La0c1eQcWEXksg7rCneldWZSHqnxtH5EFRGuYTm/1vDUO65LvA==" saltValue="8YBglraRzdGB7fUBsn+QWw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3"/>
  <sheetViews>
    <sheetView workbookViewId="0">
      <selection activeCell="D6" sqref="D6"/>
    </sheetView>
  </sheetViews>
  <sheetFormatPr defaultColWidth="12.5703125" defaultRowHeight="15" customHeight="1" x14ac:dyDescent="0.2"/>
  <cols>
    <col min="1" max="9" width="8.85546875" customWidth="1"/>
    <col min="10" max="10" width="7" customWidth="1"/>
  </cols>
  <sheetData>
    <row r="1" spans="1:10" ht="15.75" customHeight="1" x14ac:dyDescent="0.2">
      <c r="A1" s="65" t="s">
        <v>105</v>
      </c>
      <c r="B1" s="66"/>
      <c r="C1" s="66"/>
      <c r="D1" s="67"/>
      <c r="E1" s="71" t="str">
        <f>'July 2026'!E1</f>
        <v>240 DAYS</v>
      </c>
      <c r="F1" s="98" t="str">
        <f>'July 2026'!F1</f>
        <v>Enter your name here</v>
      </c>
      <c r="G1" s="99"/>
      <c r="H1" s="100"/>
      <c r="I1" s="104">
        <f>'July 2026'!I1</f>
        <v>0</v>
      </c>
    </row>
    <row r="2" spans="1:10" ht="15.75" customHeight="1" thickBot="1" x14ac:dyDescent="0.25">
      <c r="A2" s="68"/>
      <c r="B2" s="69"/>
      <c r="C2" s="69"/>
      <c r="D2" s="70"/>
      <c r="E2" s="72"/>
      <c r="F2" s="101"/>
      <c r="G2" s="102"/>
      <c r="H2" s="103"/>
      <c r="I2" s="105"/>
    </row>
    <row r="3" spans="1:10" s="24" customFormat="1" ht="12.75" customHeight="1" x14ac:dyDescent="0.25">
      <c r="A3" s="4"/>
      <c r="B3" s="4"/>
      <c r="C3" s="4"/>
      <c r="D3" s="4"/>
      <c r="E3" s="5"/>
      <c r="F3" s="5"/>
      <c r="G3" s="5"/>
      <c r="H3" s="5"/>
      <c r="I3" s="5"/>
    </row>
    <row r="4" spans="1:10" s="24" customFormat="1" ht="22.5" customHeight="1" thickBot="1" x14ac:dyDescent="0.3">
      <c r="A4" s="6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6"/>
      <c r="J4" s="8"/>
    </row>
    <row r="5" spans="1:10" s="24" customFormat="1" ht="18" customHeight="1" x14ac:dyDescent="0.25">
      <c r="A5" s="76" t="s">
        <v>20</v>
      </c>
      <c r="B5" s="30"/>
      <c r="C5" s="31"/>
      <c r="D5" s="32">
        <f t="shared" ref="D5:G5" si="0">C5+1</f>
        <v>1</v>
      </c>
      <c r="E5" s="32">
        <f t="shared" si="0"/>
        <v>2</v>
      </c>
      <c r="F5" s="32">
        <f t="shared" si="0"/>
        <v>3</v>
      </c>
      <c r="G5" s="32">
        <f t="shared" si="0"/>
        <v>4</v>
      </c>
      <c r="H5" s="32">
        <f>G5+1</f>
        <v>5</v>
      </c>
      <c r="I5" s="76" t="s">
        <v>21</v>
      </c>
      <c r="J5" s="8"/>
    </row>
    <row r="6" spans="1:10" s="24" customFormat="1" ht="27" customHeight="1" x14ac:dyDescent="0.25">
      <c r="A6" s="77"/>
      <c r="B6" s="34"/>
      <c r="C6" s="35"/>
      <c r="D6" s="36"/>
      <c r="E6" s="36"/>
      <c r="F6" s="36"/>
      <c r="G6" s="36"/>
      <c r="H6" s="37"/>
      <c r="I6" s="79"/>
      <c r="J6" s="8"/>
    </row>
    <row r="7" spans="1:10" s="24" customFormat="1" ht="18" customHeight="1" x14ac:dyDescent="0.25">
      <c r="A7" s="77"/>
      <c r="B7" s="33">
        <f>H5+1</f>
        <v>6</v>
      </c>
      <c r="C7" s="32">
        <f t="shared" ref="C7:H7" si="1">B7+1</f>
        <v>7</v>
      </c>
      <c r="D7" s="32">
        <f t="shared" si="1"/>
        <v>8</v>
      </c>
      <c r="E7" s="32">
        <f t="shared" si="1"/>
        <v>9</v>
      </c>
      <c r="F7" s="32">
        <f t="shared" si="1"/>
        <v>10</v>
      </c>
      <c r="G7" s="32">
        <f t="shared" si="1"/>
        <v>11</v>
      </c>
      <c r="H7" s="32">
        <f t="shared" si="1"/>
        <v>12</v>
      </c>
      <c r="I7" s="79"/>
      <c r="J7" s="8"/>
    </row>
    <row r="8" spans="1:10" s="24" customFormat="1" ht="27" customHeight="1" x14ac:dyDescent="0.25">
      <c r="A8" s="77"/>
      <c r="B8" s="38"/>
      <c r="C8" s="36"/>
      <c r="D8" s="36"/>
      <c r="E8" s="36"/>
      <c r="F8" s="36"/>
      <c r="G8" s="36"/>
      <c r="H8" s="37"/>
      <c r="I8" s="79"/>
      <c r="J8" s="8"/>
    </row>
    <row r="9" spans="1:10" s="24" customFormat="1" ht="18" customHeight="1" x14ac:dyDescent="0.25">
      <c r="A9" s="77"/>
      <c r="B9" s="33">
        <f>H7+1</f>
        <v>13</v>
      </c>
      <c r="C9" s="32">
        <f t="shared" ref="C9:H9" si="2">B9+1</f>
        <v>14</v>
      </c>
      <c r="D9" s="32">
        <f t="shared" si="2"/>
        <v>15</v>
      </c>
      <c r="E9" s="32">
        <f t="shared" si="2"/>
        <v>16</v>
      </c>
      <c r="F9" s="32">
        <f t="shared" si="2"/>
        <v>17</v>
      </c>
      <c r="G9" s="32">
        <f t="shared" si="2"/>
        <v>18</v>
      </c>
      <c r="H9" s="32">
        <f t="shared" si="2"/>
        <v>19</v>
      </c>
      <c r="I9" s="79"/>
      <c r="J9" s="8"/>
    </row>
    <row r="10" spans="1:10" s="24" customFormat="1" ht="27" customHeight="1" x14ac:dyDescent="0.25">
      <c r="A10" s="77"/>
      <c r="B10" s="38"/>
      <c r="C10" s="36"/>
      <c r="D10" s="36"/>
      <c r="E10" s="36"/>
      <c r="F10" s="36"/>
      <c r="G10" s="36"/>
      <c r="H10" s="37"/>
      <c r="I10" s="79"/>
      <c r="J10" s="8"/>
    </row>
    <row r="11" spans="1:10" s="24" customFormat="1" ht="18" customHeight="1" x14ac:dyDescent="0.25">
      <c r="A11" s="77"/>
      <c r="B11" s="33">
        <f>H9+1</f>
        <v>20</v>
      </c>
      <c r="C11" s="32">
        <f t="shared" ref="C11:H11" si="3">B11+1</f>
        <v>21</v>
      </c>
      <c r="D11" s="32">
        <f t="shared" si="3"/>
        <v>22</v>
      </c>
      <c r="E11" s="32">
        <f t="shared" si="3"/>
        <v>23</v>
      </c>
      <c r="F11" s="32">
        <f t="shared" si="3"/>
        <v>24</v>
      </c>
      <c r="G11" s="32">
        <f t="shared" si="3"/>
        <v>25</v>
      </c>
      <c r="H11" s="32">
        <f t="shared" si="3"/>
        <v>26</v>
      </c>
      <c r="I11" s="79"/>
      <c r="J11" s="8"/>
    </row>
    <row r="12" spans="1:10" s="24" customFormat="1" ht="27" customHeight="1" thickBot="1" x14ac:dyDescent="0.3">
      <c r="A12" s="78"/>
      <c r="B12" s="38"/>
      <c r="C12" s="36"/>
      <c r="D12" s="36"/>
      <c r="E12" s="36"/>
      <c r="F12" s="36"/>
      <c r="G12" s="36"/>
      <c r="H12" s="37"/>
      <c r="I12" s="72"/>
      <c r="J12" s="8"/>
    </row>
    <row r="13" spans="1:10" s="24" customFormat="1" ht="18" customHeight="1" thickBot="1" x14ac:dyDescent="0.3">
      <c r="A13" s="6"/>
      <c r="B13" s="32">
        <f>H11+1</f>
        <v>27</v>
      </c>
      <c r="C13" s="32">
        <f t="shared" ref="C13:E13" si="4">B13+1</f>
        <v>28</v>
      </c>
      <c r="D13" s="32">
        <f t="shared" si="4"/>
        <v>29</v>
      </c>
      <c r="E13" s="32">
        <f t="shared" si="4"/>
        <v>30</v>
      </c>
      <c r="F13" s="31"/>
      <c r="G13" s="31"/>
      <c r="H13" s="31"/>
      <c r="I13" s="6"/>
      <c r="J13" s="8"/>
    </row>
    <row r="14" spans="1:10" s="24" customFormat="1" ht="27" customHeight="1" x14ac:dyDescent="0.25">
      <c r="A14" s="80">
        <f>SUM(F21:G28)+'May 2027'!A14</f>
        <v>0</v>
      </c>
      <c r="B14" s="38"/>
      <c r="C14" s="36"/>
      <c r="D14" s="36"/>
      <c r="E14" s="36"/>
      <c r="F14" s="35"/>
      <c r="G14" s="41"/>
      <c r="H14" s="41"/>
      <c r="I14" s="80">
        <f>'May 2027'!I14-F20+F46+(F47)/2</f>
        <v>21</v>
      </c>
      <c r="J14" s="8"/>
    </row>
    <row r="15" spans="1:10" s="24" customFormat="1" ht="18" customHeight="1" x14ac:dyDescent="0.25">
      <c r="A15" s="81"/>
      <c r="B15" s="31"/>
      <c r="C15" s="31"/>
      <c r="D15" s="31"/>
      <c r="E15" s="31"/>
      <c r="F15" s="31"/>
      <c r="G15" s="31"/>
      <c r="H15" s="31"/>
      <c r="I15" s="79"/>
      <c r="J15" s="8"/>
    </row>
    <row r="16" spans="1:10" s="24" customFormat="1" ht="27" customHeight="1" thickBot="1" x14ac:dyDescent="0.3">
      <c r="A16" s="82"/>
      <c r="B16" s="40"/>
      <c r="C16" s="39"/>
      <c r="D16" s="39"/>
      <c r="E16" s="40"/>
      <c r="F16" s="40"/>
      <c r="G16" s="39"/>
      <c r="H16" s="39"/>
      <c r="I16" s="72"/>
      <c r="J16" s="8"/>
    </row>
    <row r="17" spans="1:10" s="24" customFormat="1" ht="16.5" customHeight="1" thickBot="1" x14ac:dyDescent="0.3">
      <c r="A17" s="29"/>
      <c r="B17" s="28"/>
      <c r="C17" s="28"/>
      <c r="D17" s="28"/>
      <c r="E17" s="28"/>
      <c r="F17" s="73" t="s">
        <v>22</v>
      </c>
      <c r="G17" s="74"/>
      <c r="H17" s="75"/>
      <c r="I17" s="9">
        <v>0</v>
      </c>
      <c r="J17" s="8"/>
    </row>
    <row r="18" spans="1:10" s="24" customFormat="1" ht="13.5" customHeight="1" thickBot="1" x14ac:dyDescent="0.25">
      <c r="H18" s="10"/>
    </row>
    <row r="19" spans="1:10" s="24" customFormat="1" ht="15.75" x14ac:dyDescent="0.25">
      <c r="A19" s="83" t="s">
        <v>23</v>
      </c>
      <c r="B19" s="84"/>
      <c r="C19" s="84"/>
      <c r="D19" s="85"/>
      <c r="E19" s="11"/>
      <c r="F19" s="86" t="s">
        <v>24</v>
      </c>
      <c r="G19" s="85"/>
      <c r="H19" s="86" t="s">
        <v>25</v>
      </c>
      <c r="I19" s="87"/>
    </row>
    <row r="20" spans="1:10" s="24" customFormat="1" ht="12.75" customHeight="1" x14ac:dyDescent="0.25">
      <c r="A20" s="60" t="s">
        <v>26</v>
      </c>
      <c r="B20" s="61"/>
      <c r="C20" s="61"/>
      <c r="D20" s="62"/>
      <c r="E20" s="13" t="s">
        <v>27</v>
      </c>
      <c r="F20" s="63">
        <f>COUNTIF(C5:G16,"NC")+(F29/2)+(F31/2)+(F38/2)+(F39/2)+(F43/2)</f>
        <v>0</v>
      </c>
      <c r="G20" s="62"/>
      <c r="H20" s="63">
        <f>F20+'May 2027'!H20</f>
        <v>0</v>
      </c>
      <c r="I20" s="64"/>
      <c r="J20" s="5" t="str">
        <f>IF(I14&lt;0,"OVER","")</f>
        <v/>
      </c>
    </row>
    <row r="21" spans="1:10" s="24" customFormat="1" ht="12.75" customHeight="1" x14ac:dyDescent="0.25">
      <c r="A21" s="60" t="s">
        <v>28</v>
      </c>
      <c r="B21" s="61"/>
      <c r="C21" s="61"/>
      <c r="D21" s="62"/>
      <c r="E21" s="13" t="s">
        <v>29</v>
      </c>
      <c r="F21" s="63">
        <f>COUNTIF(C5:G16,"W")+(F29/2)+(F30/2)+F46+(F47/2)+(F32/2)+(F33/2)+(F34/2)</f>
        <v>0</v>
      </c>
      <c r="G21" s="62"/>
      <c r="H21" s="63">
        <f>F21+'May 2027'!H21</f>
        <v>0</v>
      </c>
      <c r="I21" s="64"/>
      <c r="J21" s="5" t="str">
        <f>IF(H21&gt;E1,"OVER","")</f>
        <v/>
      </c>
    </row>
    <row r="22" spans="1:10" s="24" customFormat="1" ht="12.75" customHeight="1" x14ac:dyDescent="0.25">
      <c r="A22" s="60" t="s">
        <v>30</v>
      </c>
      <c r="B22" s="61"/>
      <c r="C22" s="61"/>
      <c r="D22" s="62"/>
      <c r="E22" s="13" t="s">
        <v>31</v>
      </c>
      <c r="F22" s="63">
        <f>COUNTIF(C5:G16,"S")+(F30)/2+(F36/2)+(F37/2)+(F38/2)+(F40/2)</f>
        <v>0</v>
      </c>
      <c r="G22" s="62"/>
      <c r="H22" s="63">
        <f>F22+'May 2027'!H22</f>
        <v>0</v>
      </c>
      <c r="I22" s="64"/>
      <c r="J22" s="5" t="str">
        <f>IF(H22&gt;10,"OVER","")</f>
        <v/>
      </c>
    </row>
    <row r="23" spans="1:10" s="24" customFormat="1" ht="12.75" customHeight="1" x14ac:dyDescent="0.25">
      <c r="A23" s="60" t="s">
        <v>32</v>
      </c>
      <c r="B23" s="61"/>
      <c r="C23" s="61"/>
      <c r="D23" s="62"/>
      <c r="E23" s="13" t="s">
        <v>33</v>
      </c>
      <c r="F23" s="63">
        <f>COUNTIF(C5:G16,"H")</f>
        <v>0</v>
      </c>
      <c r="G23" s="62"/>
      <c r="H23" s="63">
        <f>F23+'May 2027'!H23</f>
        <v>0</v>
      </c>
      <c r="I23" s="64"/>
      <c r="J23" s="5" t="str">
        <f>IF(AND(Directions!B5&gt;220,H23&gt;7),"OVER",IF(AND(Directions!B5&lt;220,H23&gt;5),"OVER",""))</f>
        <v/>
      </c>
    </row>
    <row r="24" spans="1:10" s="24" customFormat="1" ht="12.75" customHeight="1" x14ac:dyDescent="0.25">
      <c r="A24" s="60" t="s">
        <v>34</v>
      </c>
      <c r="B24" s="61"/>
      <c r="C24" s="61"/>
      <c r="D24" s="62"/>
      <c r="E24" s="13" t="s">
        <v>35</v>
      </c>
      <c r="F24" s="63">
        <f>COUNTIF(C5:G16,"P")+(F31/2)+(F33/2)+(F35/2)+(F36/2)+(F41/2)</f>
        <v>0</v>
      </c>
      <c r="G24" s="62"/>
      <c r="H24" s="63">
        <f>F24+'May 2027'!H24</f>
        <v>0</v>
      </c>
      <c r="I24" s="64"/>
      <c r="J24" s="5" t="str">
        <f>IF(H24&gt;2,"OVER","")</f>
        <v/>
      </c>
    </row>
    <row r="25" spans="1:10" s="24" customFormat="1" ht="12.75" customHeight="1" x14ac:dyDescent="0.25">
      <c r="A25" s="60" t="s">
        <v>36</v>
      </c>
      <c r="B25" s="61"/>
      <c r="C25" s="61"/>
      <c r="D25" s="62"/>
      <c r="E25" s="13" t="s">
        <v>37</v>
      </c>
      <c r="F25" s="63">
        <f>COUNTIF(C5:G16,"E")+(F32)/2+(F35/2)+(F37/2)+(F39/2)+(F42/2)</f>
        <v>0</v>
      </c>
      <c r="G25" s="62"/>
      <c r="H25" s="63">
        <f>F25+'May 2027'!H25</f>
        <v>0</v>
      </c>
      <c r="I25" s="64"/>
      <c r="J25" s="5" t="str">
        <f>IF(H25&gt;1,"OVER","")</f>
        <v/>
      </c>
    </row>
    <row r="26" spans="1:10" s="24" customFormat="1" ht="12.75" customHeight="1" x14ac:dyDescent="0.25">
      <c r="A26" s="60" t="s">
        <v>38</v>
      </c>
      <c r="B26" s="61"/>
      <c r="C26" s="61"/>
      <c r="D26" s="62"/>
      <c r="E26" s="13" t="s">
        <v>39</v>
      </c>
      <c r="F26" s="63">
        <f>COUNTIF(C5:G16,"M")</f>
        <v>0</v>
      </c>
      <c r="G26" s="62"/>
      <c r="H26" s="63">
        <f>F26+'May 2027'!H26</f>
        <v>0</v>
      </c>
      <c r="I26" s="64"/>
      <c r="J26" s="5"/>
    </row>
    <row r="27" spans="1:10" s="24" customFormat="1" ht="12.75" customHeight="1" x14ac:dyDescent="0.25">
      <c r="A27" s="60" t="s">
        <v>58</v>
      </c>
      <c r="B27" s="61"/>
      <c r="C27" s="61"/>
      <c r="D27" s="62"/>
      <c r="E27" s="13" t="s">
        <v>59</v>
      </c>
      <c r="F27" s="63">
        <f>COUNTIF(C5:G16,"J")+(F34/2)+(F40/2)+(F41/2)+(F42/2)+(F43/2)</f>
        <v>0</v>
      </c>
      <c r="G27" s="62"/>
      <c r="H27" s="63">
        <f>F27+'May 2027'!H27</f>
        <v>0</v>
      </c>
      <c r="I27" s="64"/>
      <c r="J27" s="5"/>
    </row>
    <row r="28" spans="1:10" s="24" customFormat="1" ht="12.75" customHeight="1" x14ac:dyDescent="0.25">
      <c r="A28" s="60"/>
      <c r="B28" s="61"/>
      <c r="C28" s="61"/>
      <c r="D28" s="62"/>
      <c r="E28" s="13"/>
      <c r="F28" s="88"/>
      <c r="G28" s="62"/>
      <c r="H28" s="88"/>
      <c r="I28" s="64"/>
      <c r="J28" s="5"/>
    </row>
    <row r="29" spans="1:10" s="24" customFormat="1" ht="12.75" customHeight="1" x14ac:dyDescent="0.2">
      <c r="A29" s="109" t="s">
        <v>40</v>
      </c>
      <c r="B29" s="110"/>
      <c r="C29" s="110"/>
      <c r="D29" s="110"/>
      <c r="E29" s="13" t="s">
        <v>41</v>
      </c>
      <c r="F29" s="89">
        <f>SUM(COUNTIF(C5:G16,"W/NC")+COUNTIF(C5:G16,"NC/W")+COUNTIF(C5:G16,"W\NC")+COUNTIF(C5:G16,"NC\W"))</f>
        <v>0</v>
      </c>
      <c r="G29" s="62"/>
      <c r="H29" s="89">
        <f>F29+'May 2027'!H30</f>
        <v>0</v>
      </c>
      <c r="I29" s="64"/>
    </row>
    <row r="30" spans="1:10" s="24" customFormat="1" ht="12.75" customHeight="1" x14ac:dyDescent="0.2">
      <c r="A30" s="109" t="s">
        <v>42</v>
      </c>
      <c r="B30" s="110"/>
      <c r="C30" s="110"/>
      <c r="D30" s="110"/>
      <c r="E30" s="13" t="s">
        <v>43</v>
      </c>
      <c r="F30" s="89">
        <f>SUM(COUNTIF(C5:G16,"W/S")+COUNTIF(C5:G16,"S/W")+COUNTIF(C5:G16,"W\S")+COUNTIF(C5:G16,"S\W"))</f>
        <v>0</v>
      </c>
      <c r="G30" s="62"/>
      <c r="H30" s="89">
        <f>F30+'May 2027'!H30</f>
        <v>0</v>
      </c>
      <c r="I30" s="64"/>
    </row>
    <row r="31" spans="1:10" s="24" customFormat="1" ht="12.75" customHeight="1" x14ac:dyDescent="0.2">
      <c r="A31" s="109" t="s">
        <v>44</v>
      </c>
      <c r="B31" s="110"/>
      <c r="C31" s="110"/>
      <c r="D31" s="110"/>
      <c r="E31" s="13" t="s">
        <v>45</v>
      </c>
      <c r="F31" s="89">
        <f>SUM(COUNTIF(C5:G16,"P/NC")+COUNTIF(C5:G16,"NC/P")+COUNTIF(C5:G16,"P\NC")+COUNTIF(C5:G16,"NC\P"))</f>
        <v>0</v>
      </c>
      <c r="G31" s="62"/>
      <c r="H31" s="89">
        <f>F31+'May 2027'!H31</f>
        <v>0</v>
      </c>
      <c r="I31" s="64"/>
    </row>
    <row r="32" spans="1:10" s="24" customFormat="1" ht="12.75" customHeight="1" x14ac:dyDescent="0.2">
      <c r="A32" s="60" t="s">
        <v>46</v>
      </c>
      <c r="B32" s="61"/>
      <c r="C32" s="61"/>
      <c r="D32" s="62"/>
      <c r="E32" s="13" t="s">
        <v>47</v>
      </c>
      <c r="F32" s="89">
        <f>SUM(COUNTIF(C5:G16,"W/E")+COUNTIF(C5:G16,"E/W")+COUNTIF(C5:G16,"W\E")+COUNTIF(C5:G16,"E\W"))</f>
        <v>0</v>
      </c>
      <c r="G32" s="62"/>
      <c r="H32" s="89">
        <f>F32+'May 2027'!H32</f>
        <v>0</v>
      </c>
      <c r="I32" s="64"/>
    </row>
    <row r="33" spans="1:10" s="24" customFormat="1" ht="12.75" customHeight="1" x14ac:dyDescent="0.2">
      <c r="A33" s="60" t="s">
        <v>48</v>
      </c>
      <c r="B33" s="61"/>
      <c r="C33" s="61"/>
      <c r="D33" s="62"/>
      <c r="E33" s="13" t="s">
        <v>49</v>
      </c>
      <c r="F33" s="89">
        <f>SUM(COUNTIF(C5:G16,"W/P")+COUNTIF(C5:G16,"P/W")+COUNTIF(C5:G16,"W\P")+COUNTIF(C5:G16,"P\W"))</f>
        <v>0</v>
      </c>
      <c r="G33" s="62"/>
      <c r="H33" s="89">
        <f>F33+'May 2027'!H33</f>
        <v>0</v>
      </c>
      <c r="I33" s="64"/>
    </row>
    <row r="34" spans="1:10" s="24" customFormat="1" ht="12.75" customHeight="1" x14ac:dyDescent="0.2">
      <c r="A34" s="60" t="s">
        <v>63</v>
      </c>
      <c r="B34" s="61"/>
      <c r="C34" s="61"/>
      <c r="D34" s="62"/>
      <c r="E34" s="13" t="s">
        <v>60</v>
      </c>
      <c r="F34" s="89">
        <f>SUM(COUNTIF(C5:G16,"W/J")+COUNTIF(C5:G16,"J/W")+COUNTIF(C5:G16,"W\J")+COUNTIF(C5:G16,"J\W"))</f>
        <v>0</v>
      </c>
      <c r="G34" s="62"/>
      <c r="H34" s="89">
        <f>F34+'May 2027'!H34</f>
        <v>0</v>
      </c>
      <c r="I34" s="64"/>
    </row>
    <row r="35" spans="1:10" s="45" customFormat="1" ht="12.75" hidden="1" customHeight="1" x14ac:dyDescent="0.2">
      <c r="A35" s="60" t="s">
        <v>76</v>
      </c>
      <c r="B35" s="61"/>
      <c r="C35" s="61"/>
      <c r="D35" s="62"/>
      <c r="E35" s="46" t="s">
        <v>85</v>
      </c>
      <c r="F35" s="89">
        <f>SUM(COUNTIF($C$5:$G$16,"P/E")+COUNTIF($C$5:$G$16,"E/P")+COUNTIF($C$5:$G$16,"P\E")+COUNTIF($C$5:$G$16,"E\P"))</f>
        <v>0</v>
      </c>
      <c r="G35" s="62"/>
      <c r="H35" s="89">
        <f>F35+'May 2027'!H35</f>
        <v>0</v>
      </c>
      <c r="I35" s="64"/>
    </row>
    <row r="36" spans="1:10" s="45" customFormat="1" ht="12.75" hidden="1" customHeight="1" x14ac:dyDescent="0.2">
      <c r="A36" s="60" t="s">
        <v>77</v>
      </c>
      <c r="B36" s="61"/>
      <c r="C36" s="61"/>
      <c r="D36" s="62"/>
      <c r="E36" s="46" t="s">
        <v>86</v>
      </c>
      <c r="F36" s="89">
        <f>SUM(COUNTIF($C$5:$G$16,"P/S")+COUNTIF($C$5:$G$16,"S/P")+COUNTIF($C$5:$G$16,"P\S")+COUNTIF($C$5:$G$16,"S\P"))</f>
        <v>0</v>
      </c>
      <c r="G36" s="62"/>
      <c r="H36" s="89">
        <f>F36+'May 2027'!H36</f>
        <v>0</v>
      </c>
      <c r="I36" s="64"/>
    </row>
    <row r="37" spans="1:10" s="45" customFormat="1" ht="12.75" hidden="1" customHeight="1" x14ac:dyDescent="0.2">
      <c r="A37" s="60" t="s">
        <v>78</v>
      </c>
      <c r="B37" s="61"/>
      <c r="C37" s="61"/>
      <c r="D37" s="62"/>
      <c r="E37" s="46" t="s">
        <v>87</v>
      </c>
      <c r="F37" s="89">
        <f>SUM(COUNTIF($C$5:$G$16,"E/S")+COUNTIF($C$5:$G$16,"S/E")+COUNTIF($C$5:$G$16,"E\S")+COUNTIF($C$5:$G$16,"S\E"))</f>
        <v>0</v>
      </c>
      <c r="G37" s="62"/>
      <c r="H37" s="89">
        <f>F37+'May 2027'!H37</f>
        <v>0</v>
      </c>
      <c r="I37" s="64"/>
    </row>
    <row r="38" spans="1:10" s="45" customFormat="1" ht="12.75" hidden="1" customHeight="1" x14ac:dyDescent="0.2">
      <c r="A38" s="60" t="s">
        <v>79</v>
      </c>
      <c r="B38" s="61"/>
      <c r="C38" s="61"/>
      <c r="D38" s="62"/>
      <c r="E38" s="46" t="s">
        <v>88</v>
      </c>
      <c r="F38" s="89">
        <f>SUM(COUNTIF($C$5:$G$16,"NC/S")+COUNTIF($C$5:$G$16,"S/NC")+COUNTIF($C$5:$G$16,"NC\S")+COUNTIF($C$5:$G$16,"S\NC"))</f>
        <v>0</v>
      </c>
      <c r="G38" s="62"/>
      <c r="H38" s="89">
        <f>F38+'May 2027'!H38</f>
        <v>0</v>
      </c>
      <c r="I38" s="64"/>
    </row>
    <row r="39" spans="1:10" s="45" customFormat="1" ht="12.75" hidden="1" customHeight="1" x14ac:dyDescent="0.2">
      <c r="A39" s="60" t="s">
        <v>80</v>
      </c>
      <c r="B39" s="61"/>
      <c r="C39" s="61"/>
      <c r="D39" s="62"/>
      <c r="E39" s="46" t="s">
        <v>89</v>
      </c>
      <c r="F39" s="89">
        <f>SUM(COUNTIF($C$5:$G$16,"NC/E")+COUNTIF($C$5:$G$16,"E/NC")+COUNTIF($C$5:$G$16,"NC\E")+COUNTIF($C$5:$G$16,"E\NC"))</f>
        <v>0</v>
      </c>
      <c r="G39" s="62"/>
      <c r="H39" s="89">
        <f>F39+'May 2027'!H39</f>
        <v>0</v>
      </c>
      <c r="I39" s="64"/>
    </row>
    <row r="40" spans="1:10" s="45" customFormat="1" ht="12.75" hidden="1" customHeight="1" x14ac:dyDescent="0.2">
      <c r="A40" s="60" t="s">
        <v>81</v>
      </c>
      <c r="B40" s="61"/>
      <c r="C40" s="61"/>
      <c r="D40" s="62"/>
      <c r="E40" s="46" t="s">
        <v>90</v>
      </c>
      <c r="F40" s="89">
        <f>SUM(COUNTIF($C$5:$G$16,"S/J")+COUNTIF($C$5:$G$16,"J/S")+COUNTIF($C$5:$G$16,"S\J")+COUNTIF($C$5:$G$16,"J\S"))</f>
        <v>0</v>
      </c>
      <c r="G40" s="62"/>
      <c r="H40" s="89">
        <f>F40+'May 2027'!H40</f>
        <v>0</v>
      </c>
      <c r="I40" s="64"/>
    </row>
    <row r="41" spans="1:10" s="45" customFormat="1" ht="12.75" hidden="1" customHeight="1" x14ac:dyDescent="0.2">
      <c r="A41" s="60" t="s">
        <v>82</v>
      </c>
      <c r="B41" s="61"/>
      <c r="C41" s="61"/>
      <c r="D41" s="62"/>
      <c r="E41" s="46" t="s">
        <v>91</v>
      </c>
      <c r="F41" s="89">
        <f>SUM(COUNTIF($C$5:$G$16,"P/J")+COUNTIF($C$5:$G$16,"J/P")+COUNTIF($C$5:$G$16,"P\J")+COUNTIF($C$5:$G$16,"J\P"))</f>
        <v>0</v>
      </c>
      <c r="G41" s="62"/>
      <c r="H41" s="89">
        <f>F41+'May 2027'!H41</f>
        <v>0</v>
      </c>
      <c r="I41" s="64"/>
    </row>
    <row r="42" spans="1:10" s="45" customFormat="1" ht="12.75" hidden="1" customHeight="1" x14ac:dyDescent="0.2">
      <c r="A42" s="60" t="s">
        <v>83</v>
      </c>
      <c r="B42" s="61"/>
      <c r="C42" s="61"/>
      <c r="D42" s="62"/>
      <c r="E42" s="46" t="s">
        <v>92</v>
      </c>
      <c r="F42" s="89">
        <f>SUM(COUNTIF($C$5:$G$16,"E/J")+COUNTIF($C$5:$G$16,"J/E")+COUNTIF($C$5:$G$16,"E\J")+COUNTIF($C$5:$G$16,"J\E"))</f>
        <v>0</v>
      </c>
      <c r="G42" s="62"/>
      <c r="H42" s="89">
        <f>F42+'May 2027'!H42</f>
        <v>0</v>
      </c>
      <c r="I42" s="64"/>
    </row>
    <row r="43" spans="1:10" s="45" customFormat="1" ht="12.75" hidden="1" customHeight="1" x14ac:dyDescent="0.2">
      <c r="A43" s="60" t="s">
        <v>84</v>
      </c>
      <c r="B43" s="61"/>
      <c r="C43" s="61"/>
      <c r="D43" s="62"/>
      <c r="E43" s="46" t="s">
        <v>93</v>
      </c>
      <c r="F43" s="89">
        <f>SUM(COUNTIF($C$5:$G$16,"NC/J")+COUNTIF($C$5:$G$16,"J/NC")+COUNTIF($C$5:$G$16,"NC\J")+COUNTIF($C$5:$G$16,"J\NC"))</f>
        <v>0</v>
      </c>
      <c r="G43" s="62"/>
      <c r="H43" s="89">
        <f>F43+'May 2027'!H43</f>
        <v>0</v>
      </c>
      <c r="I43" s="64"/>
    </row>
    <row r="44" spans="1:10" s="24" customFormat="1" ht="12.75" customHeight="1" x14ac:dyDescent="0.2">
      <c r="A44" s="106"/>
      <c r="B44" s="61"/>
      <c r="C44" s="61"/>
      <c r="D44" s="62"/>
      <c r="E44" s="14"/>
      <c r="F44" s="107"/>
      <c r="G44" s="62"/>
      <c r="H44" s="107"/>
      <c r="I44" s="64"/>
    </row>
    <row r="45" spans="1:10" s="24" customFormat="1" ht="15.75" x14ac:dyDescent="0.25">
      <c r="A45" s="108" t="s">
        <v>50</v>
      </c>
      <c r="B45" s="61"/>
      <c r="C45" s="61"/>
      <c r="D45" s="62"/>
      <c r="E45" s="15"/>
      <c r="F45" s="90"/>
      <c r="G45" s="62"/>
      <c r="H45" s="90"/>
      <c r="I45" s="64"/>
    </row>
    <row r="46" spans="1:10" s="24" customFormat="1" ht="12.75" x14ac:dyDescent="0.2">
      <c r="A46" s="60" t="s">
        <v>28</v>
      </c>
      <c r="B46" s="61"/>
      <c r="C46" s="61"/>
      <c r="D46" s="62"/>
      <c r="E46" s="13" t="s">
        <v>29</v>
      </c>
      <c r="F46" s="89">
        <f>COUNTIF(B5:B16,"W")+COUNTIF(H5:H16,"W")</f>
        <v>0</v>
      </c>
      <c r="G46" s="62"/>
      <c r="H46" s="89">
        <f t="shared" ref="H46:H47" si="5">F46</f>
        <v>0</v>
      </c>
      <c r="I46" s="64"/>
    </row>
    <row r="47" spans="1:10" s="24" customFormat="1" ht="15.75" x14ac:dyDescent="0.25">
      <c r="A47" s="60" t="s">
        <v>51</v>
      </c>
      <c r="B47" s="61"/>
      <c r="C47" s="61"/>
      <c r="D47" s="62"/>
      <c r="E47" s="13" t="s">
        <v>52</v>
      </c>
      <c r="F47" s="89">
        <f>COUNTIF(B5:B16,"W/")+COUNTIF(H5:H16,"W/")</f>
        <v>0</v>
      </c>
      <c r="G47" s="62"/>
      <c r="H47" s="89">
        <f t="shared" si="5"/>
        <v>0</v>
      </c>
      <c r="I47" s="64"/>
      <c r="J47" s="5"/>
    </row>
    <row r="48" spans="1:10" s="24" customFormat="1" ht="15.75" x14ac:dyDescent="0.25">
      <c r="A48" s="16"/>
      <c r="B48" s="15"/>
      <c r="C48" s="15"/>
      <c r="D48" s="15"/>
      <c r="E48" s="15"/>
      <c r="F48" s="15"/>
      <c r="G48" s="15"/>
      <c r="H48" s="15"/>
      <c r="I48" s="17"/>
      <c r="J48" s="5"/>
    </row>
    <row r="49" spans="1:10" s="24" customFormat="1" ht="15.75" x14ac:dyDescent="0.25">
      <c r="A49" s="16"/>
      <c r="B49" s="15"/>
      <c r="C49" s="20" t="s">
        <v>53</v>
      </c>
      <c r="D49" s="91"/>
      <c r="E49" s="92"/>
      <c r="F49" s="92"/>
      <c r="G49" s="92"/>
      <c r="H49" s="93"/>
      <c r="I49" s="17"/>
      <c r="J49" s="5"/>
    </row>
    <row r="50" spans="1:10" s="24" customFormat="1" ht="15.75" x14ac:dyDescent="0.25">
      <c r="A50" s="16"/>
      <c r="B50" s="15"/>
      <c r="C50" s="20"/>
      <c r="D50" s="19"/>
      <c r="E50" s="19"/>
      <c r="F50" s="19"/>
      <c r="G50" s="19"/>
      <c r="H50" s="19"/>
      <c r="I50" s="17"/>
      <c r="J50" s="5"/>
    </row>
    <row r="51" spans="1:10" s="24" customFormat="1" ht="15.75" x14ac:dyDescent="0.25">
      <c r="A51" s="16"/>
      <c r="B51" s="15"/>
      <c r="C51" s="20" t="s">
        <v>54</v>
      </c>
      <c r="D51" s="91"/>
      <c r="E51" s="92"/>
      <c r="F51" s="92"/>
      <c r="G51" s="92"/>
      <c r="H51" s="93"/>
      <c r="I51" s="17"/>
      <c r="J51" s="5"/>
    </row>
    <row r="52" spans="1:10" s="24" customFormat="1" ht="15.75" x14ac:dyDescent="0.25">
      <c r="A52" s="16"/>
      <c r="B52" s="15"/>
      <c r="C52" s="20"/>
      <c r="D52" s="15"/>
      <c r="E52" s="15"/>
      <c r="F52" s="15"/>
      <c r="G52" s="15"/>
      <c r="H52" s="15"/>
      <c r="I52" s="17"/>
      <c r="J52" s="5"/>
    </row>
    <row r="53" spans="1:10" s="24" customFormat="1" ht="15.75" x14ac:dyDescent="0.25">
      <c r="A53" s="94" t="s">
        <v>55</v>
      </c>
      <c r="B53" s="61"/>
      <c r="C53" s="61"/>
      <c r="D53" s="61"/>
      <c r="E53" s="61"/>
      <c r="F53" s="61"/>
      <c r="G53" s="61"/>
      <c r="H53" s="61"/>
      <c r="I53" s="64"/>
      <c r="J53" s="5"/>
    </row>
    <row r="54" spans="1:10" s="47" customFormat="1" ht="9.9499999999999993" customHeight="1" thickBot="1" x14ac:dyDescent="0.3">
      <c r="A54" s="95"/>
      <c r="B54" s="96"/>
      <c r="C54" s="96"/>
      <c r="D54" s="96"/>
      <c r="E54" s="96"/>
      <c r="F54" s="96"/>
      <c r="G54" s="96"/>
      <c r="H54" s="96"/>
      <c r="I54" s="97"/>
      <c r="J54" s="5"/>
    </row>
    <row r="55" spans="1:10" s="24" customFormat="1" ht="15" customHeight="1" x14ac:dyDescent="0.2"/>
    <row r="56" spans="1:10" s="24" customFormat="1" ht="15" customHeight="1" x14ac:dyDescent="0.2"/>
    <row r="57" spans="1:10" s="24" customFormat="1" ht="15" customHeight="1" x14ac:dyDescent="0.2"/>
    <row r="58" spans="1:10" s="24" customFormat="1" ht="15" customHeight="1" x14ac:dyDescent="0.2"/>
    <row r="59" spans="1:10" s="24" customFormat="1" ht="15" customHeight="1" x14ac:dyDescent="0.2"/>
    <row r="60" spans="1:10" s="24" customFormat="1" ht="15" customHeight="1" x14ac:dyDescent="0.2"/>
    <row r="61" spans="1:10" s="24" customFormat="1" ht="15" customHeight="1" x14ac:dyDescent="0.2"/>
    <row r="62" spans="1:10" s="24" customFormat="1" ht="15" customHeight="1" x14ac:dyDescent="0.2"/>
    <row r="63" spans="1:10" s="24" customFormat="1" ht="15" customHeight="1" x14ac:dyDescent="0.2"/>
  </sheetData>
  <sheetProtection algorithmName="SHA-512" hashValue="Vrc8SSUtVs0WHajnRkBJrO8rOPW+k+FeRfWtah4uuDQxdRXum/QLfz2ZjIdjg46aYHaNwTg8N8bqGImp4pPsuQ==" saltValue="3XHsjp+V5UUwH05Z6FBVoA==" spinCount="100000" sheet="1" objects="1" scenarios="1"/>
  <mergeCells count="100">
    <mergeCell ref="H36:I36"/>
    <mergeCell ref="H37:I37"/>
    <mergeCell ref="H38:I38"/>
    <mergeCell ref="H39:I39"/>
    <mergeCell ref="H40:I40"/>
    <mergeCell ref="D49:H49"/>
    <mergeCell ref="D51:H51"/>
    <mergeCell ref="F46:G46"/>
    <mergeCell ref="A42:D42"/>
    <mergeCell ref="F42:G42"/>
    <mergeCell ref="A43:D43"/>
    <mergeCell ref="F43:G43"/>
    <mergeCell ref="F45:G45"/>
    <mergeCell ref="H45:I45"/>
    <mergeCell ref="H42:I42"/>
    <mergeCell ref="H43:I43"/>
    <mergeCell ref="F31:G31"/>
    <mergeCell ref="A35:D35"/>
    <mergeCell ref="F35:G35"/>
    <mergeCell ref="A36:D36"/>
    <mergeCell ref="F36:G36"/>
    <mergeCell ref="F37:G37"/>
    <mergeCell ref="A38:D38"/>
    <mergeCell ref="F44:G44"/>
    <mergeCell ref="H44:I44"/>
    <mergeCell ref="F40:G40"/>
    <mergeCell ref="A41:D41"/>
    <mergeCell ref="F41:G41"/>
    <mergeCell ref="H41:I41"/>
    <mergeCell ref="A39:D39"/>
    <mergeCell ref="F39:G39"/>
    <mergeCell ref="A40:D40"/>
    <mergeCell ref="F17:H17"/>
    <mergeCell ref="H35:I35"/>
    <mergeCell ref="H24:I24"/>
    <mergeCell ref="A21:D21"/>
    <mergeCell ref="H32:I32"/>
    <mergeCell ref="H33:I33"/>
    <mergeCell ref="H28:I28"/>
    <mergeCell ref="H29:I29"/>
    <mergeCell ref="F28:G28"/>
    <mergeCell ref="F29:G29"/>
    <mergeCell ref="F30:G30"/>
    <mergeCell ref="H30:I30"/>
    <mergeCell ref="H31:I31"/>
    <mergeCell ref="A22:D22"/>
    <mergeCell ref="A23:D23"/>
    <mergeCell ref="A24:D24"/>
    <mergeCell ref="H25:I25"/>
    <mergeCell ref="H26:I26"/>
    <mergeCell ref="H27:I27"/>
    <mergeCell ref="F21:G21"/>
    <mergeCell ref="F22:G22"/>
    <mergeCell ref="H22:I22"/>
    <mergeCell ref="F23:G23"/>
    <mergeCell ref="H23:I23"/>
    <mergeCell ref="H21:I21"/>
    <mergeCell ref="A19:D19"/>
    <mergeCell ref="F19:G19"/>
    <mergeCell ref="H19:I19"/>
    <mergeCell ref="A20:D20"/>
    <mergeCell ref="H20:I20"/>
    <mergeCell ref="F20:G20"/>
    <mergeCell ref="A1:D2"/>
    <mergeCell ref="E1:E2"/>
    <mergeCell ref="A5:A12"/>
    <mergeCell ref="I5:I12"/>
    <mergeCell ref="A14:A16"/>
    <mergeCell ref="I14:I16"/>
    <mergeCell ref="F1:H2"/>
    <mergeCell ref="I1:I2"/>
    <mergeCell ref="A26:D26"/>
    <mergeCell ref="A27:D27"/>
    <mergeCell ref="F24:G24"/>
    <mergeCell ref="F25:G25"/>
    <mergeCell ref="F26:G26"/>
    <mergeCell ref="F27:G27"/>
    <mergeCell ref="A25:D25"/>
    <mergeCell ref="A28:D28"/>
    <mergeCell ref="A29:D29"/>
    <mergeCell ref="A30:D30"/>
    <mergeCell ref="A45:D45"/>
    <mergeCell ref="A46:D46"/>
    <mergeCell ref="A37:D37"/>
    <mergeCell ref="A54:I54"/>
    <mergeCell ref="A31:D31"/>
    <mergeCell ref="A32:D32"/>
    <mergeCell ref="A33:D33"/>
    <mergeCell ref="A34:D34"/>
    <mergeCell ref="A44:D44"/>
    <mergeCell ref="H47:I47"/>
    <mergeCell ref="A47:D47"/>
    <mergeCell ref="F47:G47"/>
    <mergeCell ref="F32:G32"/>
    <mergeCell ref="F33:G33"/>
    <mergeCell ref="F34:G34"/>
    <mergeCell ref="H34:I34"/>
    <mergeCell ref="F38:G38"/>
    <mergeCell ref="A53:I53"/>
    <mergeCell ref="H46:I46"/>
  </mergeCells>
  <printOptions horizontalCentered="1" verticalCentered="1"/>
  <pageMargins left="0.75" right="0.7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Directions</vt:lpstr>
      <vt:lpstr>Quick Reference</vt:lpstr>
      <vt:lpstr>July 2026</vt:lpstr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Directions!OLE_LINK1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Jack (Graves Co.)</dc:creator>
  <cp:lastModifiedBy>Smith, Jack (Graves Co.)</cp:lastModifiedBy>
  <cp:lastPrinted>2025-05-21T18:23:11Z</cp:lastPrinted>
  <dcterms:created xsi:type="dcterms:W3CDTF">2023-06-07T17:54:14Z</dcterms:created>
  <dcterms:modified xsi:type="dcterms:W3CDTF">2026-06-15T16:35:03Z</dcterms:modified>
</cp:coreProperties>
</file>