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W:\IES Dropbox\James Bottomley\Lodi USD\OBF 2025 Project\RFP\LUSD RFP 20260518\"/>
    </mc:Choice>
  </mc:AlternateContent>
  <xr:revisionPtr revIDLastSave="0" documentId="13_ncr:1_{BCB1B49B-7F3B-4094-92D2-6415A27C2903}" xr6:coauthVersionLast="47" xr6:coauthVersionMax="47" xr10:uidLastSave="{00000000-0000-0000-0000-000000000000}"/>
  <bookViews>
    <workbookView xWindow="-120" yWindow="-120" windowWidth="29040" windowHeight="15720" xr2:uid="{67293121-1EE2-4870-91DE-3F910A20248E}"/>
  </bookViews>
  <sheets>
    <sheet name="WE 1) Int &amp; Ext Lighting" sheetId="1" r:id="rId1"/>
    <sheet name="WE 2.1.0) Replace HVAC Base Bid" sheetId="2" r:id="rId2"/>
    <sheet name="WE 2.1.1) HVAC McNair 1st" sheetId="3" r:id="rId3"/>
    <sheet name="WE 2.1.2) HVAC McNair 2nd" sheetId="4" r:id="rId4"/>
    <sheet name="WE 2.1.3) HVAC McNair Gym" sheetId="5" r:id="rId5"/>
    <sheet name="WE 2.1.4) HVAC McNair PerfArt" sheetId="6" r:id="rId6"/>
    <sheet name="WE 2.1.5) HVAC McNair MPR" sheetId="7" r:id="rId7"/>
    <sheet name="WE 2.1.6) HVAC McNair Culinary" sheetId="8" r:id="rId8"/>
    <sheet name="WE 2.1.7) HVAC Mosher 1st" sheetId="9" r:id="rId9"/>
    <sheet name="WE 2.1.8) HVAC Mosher 2nd" sheetId="10" r:id="rId10"/>
    <sheet name="WE 2.1.9) HVAC Silva" sheetId="11" r:id="rId11"/>
    <sheet name="WE 2.1.10) HVAC Podesta" sheetId="12" r:id="rId12"/>
    <sheet name="2.2) HVAC Controls" sheetId="13" r:id="rId13"/>
  </sheets>
  <definedNames>
    <definedName name="__" hidden="1">#REF!</definedName>
    <definedName name="__123Graph_A" hidden="1">#REF!</definedName>
    <definedName name="__123Graph_ALC1" hidden="1">#REF!</definedName>
    <definedName name="__123Graph_B" hidden="1">#REF!</definedName>
    <definedName name="__123Graph_BLC1" hidden="1">#REF!</definedName>
    <definedName name="__123Graph_C" hidden="1">#REF!</definedName>
    <definedName name="__123Graph_X" hidden="1">#REF!</definedName>
    <definedName name="__123Graph_XLC1" hidden="1">#REF!</definedName>
    <definedName name="__4__123Graph_ACHART_2" hidden="1">#REF!</definedName>
    <definedName name="__IntlFixup" hidden="1">TRUE</definedName>
    <definedName name="__RAT2">#REF!</definedName>
    <definedName name="__TA1">#REF!</definedName>
    <definedName name="__TA2">#REF!</definedName>
    <definedName name="__TA3">#REF!</definedName>
    <definedName name="__TA4">#REF!</definedName>
    <definedName name="__TA5">#REF!</definedName>
    <definedName name="__tax1">#REF!</definedName>
    <definedName name="__tax2">#REF!</definedName>
    <definedName name="__tax3">#REF!</definedName>
    <definedName name="__tax4">#REF!</definedName>
    <definedName name="__TB1">#REF!</definedName>
    <definedName name="__TB2">#REF!</definedName>
    <definedName name="__TB3">#REF!</definedName>
    <definedName name="__TB4">#REF!</definedName>
    <definedName name="__TB5">#REF!</definedName>
    <definedName name="_1__123Graph_ACHART_1" hidden="1">#REF!</definedName>
    <definedName name="_1_123Grap" hidden="1">#REF!</definedName>
    <definedName name="_1_Non_Xcel">#REF!</definedName>
    <definedName name="_10__123Graph_DCHART_2" hidden="1">#REF!</definedName>
    <definedName name="_1000PS">"LOOKUP_LTGFIXTURES"</definedName>
    <definedName name="_11__123Graph_DCHART_1" hidden="1">#REF!</definedName>
    <definedName name="_11__123Graph_DCHART_5" hidden="1">#REF!</definedName>
    <definedName name="_12__123Graph_DCHART_2" hidden="1">#REF!</definedName>
    <definedName name="_12__123Graph_XCHART_2" hidden="1">#REF!</definedName>
    <definedName name="_13__123Graph_DCHART_5" hidden="1">#REF!</definedName>
    <definedName name="_16__123Graph_XCHART_2" hidden="1">#REF!</definedName>
    <definedName name="_18__123Graph_XCHART_2" hidden="1">#REF!</definedName>
    <definedName name="_18__123Graph_XCHART_4" hidden="1">#REF!</definedName>
    <definedName name="_19__123Graph_XCHART_7" hidden="1">#REF!</definedName>
    <definedName name="_1kwh">#REF!</definedName>
    <definedName name="_2__123Graph_ACHART_1" hidden="1">#REF!</definedName>
    <definedName name="_2__123Graph_ACHART_2" hidden="1">#REF!</definedName>
    <definedName name="_2_123Grap" hidden="1">#REF!</definedName>
    <definedName name="_20__123Graph_XCHART_4" hidden="1">#REF!</definedName>
    <definedName name="_21__123Graph_XCHART_7" hidden="1">#REF!</definedName>
    <definedName name="_3__123Graph_ACHART_1" hidden="1">#REF!</definedName>
    <definedName name="_3__123Graph_ACHART_7" hidden="1">#REF!</definedName>
    <definedName name="_3__123Graph_XCHART_1" hidden="1">#REF!</definedName>
    <definedName name="_3_123Grap" hidden="1">#REF!</definedName>
    <definedName name="_4__123Graph_ACHART_2" hidden="1">#REF!</definedName>
    <definedName name="_4__123Graph_BCHART_1" hidden="1">#REF!</definedName>
    <definedName name="_4__123Graph_XCHART_2" hidden="1">#REF!</definedName>
    <definedName name="_5__123Graph_ACHART_7" hidden="1">#REF!</definedName>
    <definedName name="_5__123Graph_BCHART_2" hidden="1">#REF!</definedName>
    <definedName name="_6__123Graph_ACHART_2" hidden="1">#REF!</definedName>
    <definedName name="_6__123Graph_BCHART_1" hidden="1">#REF!</definedName>
    <definedName name="_6__123Graph_BCHART_4" hidden="1">#REF!</definedName>
    <definedName name="_6__123Graph_XCHART_1" hidden="1">#REF!</definedName>
    <definedName name="_7__123Graph_BCHART_2" hidden="1">#REF!</definedName>
    <definedName name="_7__123Graph_CCHART_2" hidden="1">#REF!</definedName>
    <definedName name="_8__123Graph_BCHART_4" hidden="1">#REF!</definedName>
    <definedName name="_8__123Graph_XCHART_2" hidden="1">#REF!</definedName>
    <definedName name="_9__123Graph_CCHART_2" hidden="1">#REF!</definedName>
    <definedName name="_9__123Graph_DCHART_1" hidden="1">#REF!</definedName>
    <definedName name="_9__123Graph_XCHART_1" hidden="1">#REF!</definedName>
    <definedName name="_Fill" hidden="1">#REF!</definedName>
    <definedName name="_Fill2" hidden="1">#REF!</definedName>
    <definedName name="_Fill7" hidden="1">#REF!</definedName>
    <definedName name="_xlnm._FilterDatabase" localSheetId="12" hidden="1">'2.2) HVAC Controls'!$B$334:$Q$382</definedName>
    <definedName name="_xlnm._FilterDatabase" localSheetId="0" hidden="1">'WE 1) Int &amp; Ext Lighting'!$B$3:$X$667</definedName>
    <definedName name="_xlnm._FilterDatabase" localSheetId="1" hidden="1">'WE 2.1.0) Replace HVAC Base Bid'!#REF!</definedName>
    <definedName name="_xlnm._FilterDatabase" localSheetId="2" hidden="1">'WE 2.1.1) HVAC McNair 1st'!#REF!</definedName>
    <definedName name="_xlnm._FilterDatabase" localSheetId="11" hidden="1">'WE 2.1.10) HVAC Podesta'!#REF!</definedName>
    <definedName name="_xlnm._FilterDatabase" localSheetId="3" hidden="1">'WE 2.1.2) HVAC McNair 2nd'!#REF!</definedName>
    <definedName name="_xlnm._FilterDatabase" localSheetId="4" hidden="1">'WE 2.1.3) HVAC McNair Gym'!#REF!</definedName>
    <definedName name="_xlnm._FilterDatabase" localSheetId="5" hidden="1">'WE 2.1.4) HVAC McNair PerfArt'!#REF!</definedName>
    <definedName name="_xlnm._FilterDatabase" localSheetId="6" hidden="1">'WE 2.1.5) HVAC McNair MPR'!#REF!</definedName>
    <definedName name="_xlnm._FilterDatabase" localSheetId="7" hidden="1">'WE 2.1.6) HVAC McNair Culinary'!#REF!</definedName>
    <definedName name="_xlnm._FilterDatabase" localSheetId="8" hidden="1">'WE 2.1.7) HVAC Mosher 1st'!#REF!</definedName>
    <definedName name="_xlnm._FilterDatabase" localSheetId="9" hidden="1">'WE 2.1.8) HVAC Mosher 2nd'!#REF!</definedName>
    <definedName name="_xlnm._FilterDatabase" localSheetId="10" hidden="1">'WE 2.1.9) HVAC Silva'!#REF!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RAT2">#REF!</definedName>
    <definedName name="_Sort" hidden="1">#REF!</definedName>
    <definedName name="_Sort2" hidden="1">#REF!</definedName>
    <definedName name="_Sort3" hidden="1">#REF!</definedName>
    <definedName name="_TA1">#REF!</definedName>
    <definedName name="_TA2">#REF!</definedName>
    <definedName name="_TA3">#REF!</definedName>
    <definedName name="_TA4">#REF!</definedName>
    <definedName name="_TA5">#REF!</definedName>
    <definedName name="_tax1">#REF!</definedName>
    <definedName name="_tax2">#REF!</definedName>
    <definedName name="_tax3">#REF!</definedName>
    <definedName name="_tax4">#REF!</definedName>
    <definedName name="_TB1">#REF!</definedName>
    <definedName name="_TB2">#REF!</definedName>
    <definedName name="_TB3">#REF!</definedName>
    <definedName name="_TB4">#REF!</definedName>
    <definedName name="_TB5">#REF!</definedName>
    <definedName name="A">#REF!</definedName>
    <definedName name="A_CT_S">#REF!</definedName>
    <definedName name="A_CT_S2">#REF!</definedName>
    <definedName name="A_EP_S">#REF!</definedName>
    <definedName name="A_ET_C">#REF!</definedName>
    <definedName name="A_ET_S">#REF!</definedName>
    <definedName name="aa" hidden="1">#REF!</definedName>
    <definedName name="aaa">#REF!</definedName>
    <definedName name="ACCapTable">#REF!</definedName>
    <definedName name="ACCapTable1">#REF!</definedName>
    <definedName name="Account">#REF!</definedName>
    <definedName name="Address1">#REF!</definedName>
    <definedName name="Address2">#REF!</definedName>
    <definedName name="Address3">#REF!</definedName>
    <definedName name="Address4">#REF!</definedName>
    <definedName name="Address5">#REF!</definedName>
    <definedName name="AETS">#REF!</definedName>
    <definedName name="AHU_Central_ZoneHeat">#REF!</definedName>
    <definedName name="AHU_SingleZone">#REF!</definedName>
    <definedName name="AHUs">#REF!</definedName>
    <definedName name="alpha">#REF!</definedName>
    <definedName name="Annual_Electric_Savings">#REF!</definedName>
    <definedName name="Annual_interest_rate">#REF!</definedName>
    <definedName name="anscount">1</definedName>
    <definedName name="APR">#REF!</definedName>
    <definedName name="AREA">#REF!</definedName>
    <definedName name="Assumptions">#REF!</definedName>
    <definedName name="Atm._Pressure">#REF!</definedName>
    <definedName name="ave">#REF!</definedName>
    <definedName name="AveBalTemp_2">#REF!</definedName>
    <definedName name="AVEDBT">#REF!</definedName>
    <definedName name="Average_Cost">#REF!</definedName>
    <definedName name="AveRAT_2">#REF!</definedName>
    <definedName name="AveSpaceT_2">#REF!</definedName>
    <definedName name="AZBP">#REF!</definedName>
    <definedName name="B">#REF!</definedName>
    <definedName name="B_CT_S">#REF!</definedName>
    <definedName name="B_EP_S">#REF!</definedName>
    <definedName name="B_ET_S">#REF!</definedName>
    <definedName name="Ballast">#REF!</definedName>
    <definedName name="BalPoint">#REF!</definedName>
    <definedName name="BalPtT">#REF!</definedName>
    <definedName name="BalPtTECON">#REF!</definedName>
    <definedName name="BalTem_2">#REF!</definedName>
    <definedName name="Base_chiller_Tons">#REF!</definedName>
    <definedName name="Base_kW_ton">#REF!</definedName>
    <definedName name="BaseCWT">#REF!</definedName>
    <definedName name="BaseFanSpeed">#REF!</definedName>
    <definedName name="BaselineIGV">#REF!</definedName>
    <definedName name="BaselineLockout">#REF!</definedName>
    <definedName name="BBBE">#REF!</definedName>
    <definedName name="BBBG">#REF!</definedName>
    <definedName name="BD_B">#REF!</definedName>
    <definedName name="BLDE7">#REF!</definedName>
    <definedName name="Bldg_Area">#REF!</definedName>
    <definedName name="Bldg_Type">#REF!</definedName>
    <definedName name="Bldg_Type_List">#REF!</definedName>
    <definedName name="Bldg_Vintage">#REF!</definedName>
    <definedName name="BLDGSQFT">#REF!</definedName>
    <definedName name="BldgType">#REF!</definedName>
    <definedName name="BldgVintage">#REF!</definedName>
    <definedName name="blue" hidden="1">#REF!</definedName>
    <definedName name="BodgData">#REF!</definedName>
    <definedName name="Boiler_GMF">#REF!</definedName>
    <definedName name="Boiler_LO_db">#REF!</definedName>
    <definedName name="Boiler_Replacement">#REF!</definedName>
    <definedName name="Boiler_VMF">#REF!</definedName>
    <definedName name="Bond">#REF!</definedName>
    <definedName name="boxes">#REF!</definedName>
    <definedName name="BTU_PER_TON">#REF!</definedName>
    <definedName name="button_area_1">#REF!</definedName>
    <definedName name="C_CT_S">#REF!</definedName>
    <definedName name="C_EP_S">#REF!</definedName>
    <definedName name="C_ET_S">#REF!</definedName>
    <definedName name="Calc_Inputs">#REF!</definedName>
    <definedName name="Calc_Measures">#REF!</definedName>
    <definedName name="Capacity_Table">#REF!</definedName>
    <definedName name="CapacityPerHP">#REF!</definedName>
    <definedName name="Categories">#REF!</definedName>
    <definedName name="CBTU">#REF!</definedName>
    <definedName name="CC">#REF!</definedName>
    <definedName name="CCT">#REF!</definedName>
    <definedName name="celltips_area">#REF!</definedName>
    <definedName name="CF">#REF!</definedName>
    <definedName name="CF113H">#REF!</definedName>
    <definedName name="CF113QF">#REF!</definedName>
    <definedName name="CF113QFL">#REF!</definedName>
    <definedName name="CF113QG">#REF!</definedName>
    <definedName name="CF113QH">#REF!</definedName>
    <definedName name="CF113QS">#REF!</definedName>
    <definedName name="CF113QSL">#REF!</definedName>
    <definedName name="CF113S">#REF!</definedName>
    <definedName name="CF113SL">#REF!</definedName>
    <definedName name="CF118FL">#REF!</definedName>
    <definedName name="CF118ST">#REF!</definedName>
    <definedName name="CF122QH">#REF!</definedName>
    <definedName name="CF122S">#REF!</definedName>
    <definedName name="CF122SL">#REF!</definedName>
    <definedName name="CF123S">#REF!</definedName>
    <definedName name="CF127S">#REF!</definedName>
    <definedName name="CF127ST">#REF!</definedName>
    <definedName name="CF151F">#REF!</definedName>
    <definedName name="CF151FL">#REF!</definedName>
    <definedName name="CF151H">#REF!</definedName>
    <definedName name="CF151S">#REF!</definedName>
    <definedName name="CF151SG">#REF!</definedName>
    <definedName name="CF151SL">#REF!</definedName>
    <definedName name="CF17F">#REF!</definedName>
    <definedName name="CF17H">#REF!</definedName>
    <definedName name="CF17S">#REF!</definedName>
    <definedName name="CF17SG">#REF!</definedName>
    <definedName name="CF17SL">#REF!</definedName>
    <definedName name="CF19H">#REF!</definedName>
    <definedName name="CF19QF">#REF!</definedName>
    <definedName name="CF19QFL">#REF!</definedName>
    <definedName name="CF19QG">#REF!</definedName>
    <definedName name="CF19QS">#REF!</definedName>
    <definedName name="CF19QSL">#REF!</definedName>
    <definedName name="CF19S">#REF!</definedName>
    <definedName name="CF19SL">#REF!</definedName>
    <definedName name="CFM">#REF!</definedName>
    <definedName name="ch1base_cwt">#REF!</definedName>
    <definedName name="ch1base_kw">#REF!</definedName>
    <definedName name="ch1base_tons">#REF!</definedName>
    <definedName name="ch2vfd_cwt">#REF!</definedName>
    <definedName name="ch2vfd_kw">#REF!</definedName>
    <definedName name="ch2vfd_tons">#REF!</definedName>
    <definedName name="ch3vfd_cwt">#REF!</definedName>
    <definedName name="ch3vfd_kw">#REF!</definedName>
    <definedName name="ch3vfd_tons">#REF!</definedName>
    <definedName name="chart" hidden="1">#REF!</definedName>
    <definedName name="chart2" hidden="1">#REF!</definedName>
    <definedName name="CHPY">#REF!</definedName>
    <definedName name="CHWP_VFD_db">#REF!</definedName>
    <definedName name="CHWST_Reset_db">#REF!</definedName>
    <definedName name="City1">#REF!</definedName>
    <definedName name="City2">#REF!</definedName>
    <definedName name="City3">#REF!</definedName>
    <definedName name="City4">#REF!</definedName>
    <definedName name="City5">#REF!</definedName>
    <definedName name="clg_sys_type">#REF!</definedName>
    <definedName name="ClgInputKW_2">#REF!</definedName>
    <definedName name="ClgLO_2">#REF!</definedName>
    <definedName name="ClgOutCapac_2">#REF!</definedName>
    <definedName name="ClimateZone">#REF!</definedName>
    <definedName name="ClimateZoneList">#REF!</definedName>
    <definedName name="CODE">#REF!</definedName>
    <definedName name="Code1">#REF!</definedName>
    <definedName name="Code2">#REF!</definedName>
    <definedName name="Code3">#REF!</definedName>
    <definedName name="Code4">#REF!</definedName>
    <definedName name="Code5">#REF!</definedName>
    <definedName name="COME">#REF!</definedName>
    <definedName name="COMPACT_FLOUR_1_13W_HARDWIRE">#REF!</definedName>
    <definedName name="COMPACTS">#REF!</definedName>
    <definedName name="CondkWperTon">#REF!</definedName>
    <definedName name="Contingency">#REF!</definedName>
    <definedName name="ContractorOverhead">#REF!</definedName>
    <definedName name="ContractorProfit">#REF!</definedName>
    <definedName name="ControlsRate">#REF!</definedName>
    <definedName name="COOLCOST">#REF!</definedName>
    <definedName name="CoolFuelType">#REF!</definedName>
    <definedName name="CoolType">#REF!</definedName>
    <definedName name="Cost_Elec">#REF!</definedName>
    <definedName name="Costing_Backup">#REF!</definedName>
    <definedName name="_xlnm.Criteria">#REF!</definedName>
    <definedName name="cterm">#REF!</definedName>
    <definedName name="CTKW">#REF!</definedName>
    <definedName name="Cust">#REF!</definedName>
    <definedName name="Cwatts">#REF!</definedName>
    <definedName name="CWST_Reset_db">#REF!</definedName>
    <definedName name="d">#REF!</definedName>
    <definedName name="D_CT_S">#REF!</definedName>
    <definedName name="D_ET_S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9">#REF!</definedName>
    <definedName name="_xlnm.Database">#REF!</definedName>
    <definedName name="DataRange">#REF!</definedName>
    <definedName name="Date">#REF!</definedName>
    <definedName name="DateFrom">#REF!</definedName>
    <definedName name="DateTo">#REF!</definedName>
    <definedName name="DayType">#REF!</definedName>
    <definedName name="DayTypeList">#REF!</definedName>
    <definedName name="DClg">#REF!</definedName>
    <definedName name="DCSAT">#REF!</definedName>
    <definedName name="ddd">#REF!</definedName>
    <definedName name="dddd">#REF!</definedName>
    <definedName name="DegreeLockout">#REF!</definedName>
    <definedName name="deletethis" hidden="1">#REF!</definedName>
    <definedName name="deletethis2" hidden="1">#REF!</definedName>
    <definedName name="deletethis3" hidden="1">#REF!</definedName>
    <definedName name="deletethis4" hidden="1">#REF!</definedName>
    <definedName name="des">#REF!</definedName>
    <definedName name="DesClgT">#REF!</definedName>
    <definedName name="DesHtgT">#REF!</definedName>
    <definedName name="Design">#REF!</definedName>
    <definedName name="DesSAT_2">#REF!</definedName>
    <definedName name="dfg" hidden="1">#REF!</definedName>
    <definedName name="dflt1">#REF!</definedName>
    <definedName name="dflt2">#REF!</definedName>
    <definedName name="dflt3">#REF!</definedName>
    <definedName name="dflt4">#REF!</definedName>
    <definedName name="dflt5">#REF!</definedName>
    <definedName name="dflt6">#REF!</definedName>
    <definedName name="dflt7">#REF!</definedName>
    <definedName name="DHtg">#REF!</definedName>
    <definedName name="DHW">#REF!</definedName>
    <definedName name="DHWE">#REF!</definedName>
    <definedName name="DHWG">#REF!</definedName>
    <definedName name="DieselData">OFFSET(#REF!,0,0,1,MAX(1,COUNT(#REF!)))</definedName>
    <definedName name="DieselLabels">OFFSET(#REF!,-1,0)</definedName>
    <definedName name="Disclaimer">#REF!</definedName>
    <definedName name="display_area_2">#REF!</definedName>
    <definedName name="door">#REF!</definedName>
    <definedName name="Drive_Efficiency">#REF!</definedName>
    <definedName name="DriveControl">#REF!</definedName>
    <definedName name="DsgClgT">#REF!</definedName>
    <definedName name="DsnClgT_2">#REF!</definedName>
    <definedName name="DsnHtgT">#REF!</definedName>
    <definedName name="DSP_Reset_db">#REF!</definedName>
    <definedName name="Dwatts">#REF!</definedName>
    <definedName name="DX_Conversion">#REF!</definedName>
    <definedName name="E">#REF!</definedName>
    <definedName name="E_CT_S">#REF!</definedName>
    <definedName name="E_ET_S">#REF!</definedName>
    <definedName name="E1_AHUCFM">#REF!</definedName>
    <definedName name="E1_AHUcool_YN">#REF!</definedName>
    <definedName name="E1_AHUEquipType">#REF!</definedName>
    <definedName name="E1_AHUheat_GorE">#REF!</definedName>
    <definedName name="E1_AHUheat_YN">#REF!</definedName>
    <definedName name="E1_AirControlType">#REF!</definedName>
    <definedName name="E1_AirflowMaxPct">#REF!</definedName>
    <definedName name="E1_AirflowMinPct">#REF!</definedName>
    <definedName name="E1_CentPlantCool_YN">#REF!</definedName>
    <definedName name="E1_CentralPlantHeat_YN">#REF!</definedName>
    <definedName name="E1_CoilCapCool">#REF!</definedName>
    <definedName name="E1_CoilCapHeat">#REF!</definedName>
    <definedName name="E1_CoolEffy">#REF!</definedName>
    <definedName name="E1_CoolLock">#REF!</definedName>
    <definedName name="E1_DistCool_YN">#REF!</definedName>
    <definedName name="E1_DistHeat_YN">#REF!</definedName>
    <definedName name="E1_Econo_YN">#REF!</definedName>
    <definedName name="E1_EconoHiLimit">#REF!</definedName>
    <definedName name="E1_HeatingEffy">#REF!</definedName>
    <definedName name="E1_HeatLock_AHU">#REF!</definedName>
    <definedName name="E1_HeatLock_Zone">#REF!</definedName>
    <definedName name="E1_HtgAverageSAT">#REF!</definedName>
    <definedName name="E1_OSAMinCFM">#REF!</definedName>
    <definedName name="E1_OSAMinPct">#REF!</definedName>
    <definedName name="E1_OSAMonitor_YN">#REF!</definedName>
    <definedName name="E1_RFanKW">#REF!</definedName>
    <definedName name="E1_SATDesign">#REF!</definedName>
    <definedName name="E1_SATStPt_NoReset">#REF!</definedName>
    <definedName name="E1_SFanKW">#REF!</definedName>
    <definedName name="E1_SystemBalancePt">#REF!</definedName>
    <definedName name="E1_ZoneAvgStPt">#REF!</definedName>
    <definedName name="E1_ZoneBalancePt">#REF!</definedName>
    <definedName name="E1_ZoneHeat_GorE">#REF!</definedName>
    <definedName name="E1_ZonePctReheat">#REF!</definedName>
    <definedName name="E10_AHUCFM">#REF!</definedName>
    <definedName name="E10_AHUcool_YN">#REF!</definedName>
    <definedName name="E10_AHUEquipType">#REF!</definedName>
    <definedName name="E10_AHUheat_GorE">#REF!</definedName>
    <definedName name="E10_AHUheat_YN">#REF!</definedName>
    <definedName name="E10_AirControlType">#REF!</definedName>
    <definedName name="E10_AirflowMaxPct">#REF!</definedName>
    <definedName name="E10_AirflowMinPct">#REF!</definedName>
    <definedName name="E10_CentPlantCool_YN">#REF!</definedName>
    <definedName name="E10_CentPlantHeat_YN">#REF!</definedName>
    <definedName name="E10_CoilCapCool">#REF!</definedName>
    <definedName name="E10_CoilCapElec">#REF!</definedName>
    <definedName name="E10_CoilCapHeat">#REF!</definedName>
    <definedName name="E10_CoilElecSimultLoad">#REF!</definedName>
    <definedName name="E10_CoilLeakDT">#REF!</definedName>
    <definedName name="E10_CoolEffy">#REF!</definedName>
    <definedName name="E10_CoolLock">#REF!</definedName>
    <definedName name="E10_Demand_YN">#REF!</definedName>
    <definedName name="E10_DistCool_YN">#REF!</definedName>
    <definedName name="E10_DistHeat_YN">#REF!</definedName>
    <definedName name="E10_Econo_YN">#REF!</definedName>
    <definedName name="E10_EconoHiLimit">#REF!</definedName>
    <definedName name="E10_EconoMATStPt_NoTrack">#REF!</definedName>
    <definedName name="E10_EconoMaxOSAPct">#REF!</definedName>
    <definedName name="E10_ECOScenario">#REF!</definedName>
    <definedName name="E10_HeatingEffy">#REF!</definedName>
    <definedName name="E10_HeatLock_AHU">#REF!</definedName>
    <definedName name="E10_HeatLock_Zone">#REF!</definedName>
    <definedName name="E10_MATTrack_YN">#REF!</definedName>
    <definedName name="E10_OSAMinCFM">#REF!</definedName>
    <definedName name="E10_OSAMinPct">#REF!</definedName>
    <definedName name="E10_OSAMonitor_YN">#REF!</definedName>
    <definedName name="E10_SATDesign">#REF!</definedName>
    <definedName name="E10_SATReset_YN">#REF!</definedName>
    <definedName name="E10_SATResetMax">#REF!</definedName>
    <definedName name="E10_SATResetMin">#REF!</definedName>
    <definedName name="E10_SATStPt_NoReset">#REF!</definedName>
    <definedName name="E10_SystemBalancePt">#REF!</definedName>
    <definedName name="E10_ZoneAvgStPt">#REF!</definedName>
    <definedName name="E10_ZoneBalancePt">#REF!</definedName>
    <definedName name="E10_ZoneHeat_GorE">#REF!</definedName>
    <definedName name="E10_ZoneHeat_YN">#REF!</definedName>
    <definedName name="E10_ZoneSimultElecLoad">#REF!</definedName>
    <definedName name="E10_ZoneSimultHeatLoad">#REF!</definedName>
    <definedName name="E11_AHUCFM">#REF!</definedName>
    <definedName name="E11_AHUcool_YN">#REF!</definedName>
    <definedName name="E11_AHUheat_GorE">#REF!</definedName>
    <definedName name="E11_AHUHeat_YN">#REF!</definedName>
    <definedName name="E11_AirControlType">#REF!</definedName>
    <definedName name="E11_AirflowMaxPct">#REF!</definedName>
    <definedName name="E11_AirflowMinPct">#REF!</definedName>
    <definedName name="E11_CentPlantCool_YN">#REF!</definedName>
    <definedName name="E11_CentPlantHeat_YN">#REF!</definedName>
    <definedName name="E11_CoolEffy">#REF!</definedName>
    <definedName name="E11_CoolLock">#REF!</definedName>
    <definedName name="E11_Demand_YN">#REF!</definedName>
    <definedName name="E11_DistCool_YN">#REF!</definedName>
    <definedName name="E11_DistHeat_YN">#REF!</definedName>
    <definedName name="E11_ECOAirflowMinPct">#REF!</definedName>
    <definedName name="E11_Econo_YN">#REF!</definedName>
    <definedName name="E11_EconoHiLimit">#REF!</definedName>
    <definedName name="E11_EconoMATStPt_NoTrack">#REF!</definedName>
    <definedName name="E11_EconoMaxOSAPct">#REF!</definedName>
    <definedName name="E11_ECOOSAMinCFM">#REF!</definedName>
    <definedName name="E11_ECOOSAMinPct">#REF!</definedName>
    <definedName name="E11_HeatingEffy">#REF!</definedName>
    <definedName name="E11_HeatLock_AHU">#REF!</definedName>
    <definedName name="E11_HeatLock_Zone">#REF!</definedName>
    <definedName name="E11_HtgAverageSAT">#REF!</definedName>
    <definedName name="E11_MATTrack_YN">#REF!</definedName>
    <definedName name="E11_OSAMinCFM">#REF!</definedName>
    <definedName name="E11_OSAMinPct">#REF!</definedName>
    <definedName name="E11_OSAMonitor_YN">#REF!</definedName>
    <definedName name="E11_RFanKW">#REF!</definedName>
    <definedName name="E11_SATReset_YN">#REF!</definedName>
    <definedName name="E11_SATResetMax">#REF!</definedName>
    <definedName name="E11_SATResetMin">#REF!</definedName>
    <definedName name="E11_SATStPt_NoReset">#REF!</definedName>
    <definedName name="E11_SFanKW">#REF!</definedName>
    <definedName name="E11_ZoneAvgStPt">#REF!</definedName>
    <definedName name="E11_ZoneBalancePt">#REF!</definedName>
    <definedName name="E11_ZoneHeat_GorE">#REF!</definedName>
    <definedName name="E11_ZonePctReheat">#REF!</definedName>
    <definedName name="E12_AmbientTemp">#REF!</definedName>
    <definedName name="E12_BoilerMinPct">#REF!</definedName>
    <definedName name="E12_BoilerNumber">#REF!</definedName>
    <definedName name="E12_BoilerOutput">#REF!</definedName>
    <definedName name="E12_BoilerType">#REF!</definedName>
    <definedName name="E12_CentPlantHeat_YN">#REF!</definedName>
    <definedName name="E12_CoilDT">#REF!</definedName>
    <definedName name="E12_Demand_YN">#REF!</definedName>
    <definedName name="E12_DistHeat_YN">#REF!</definedName>
    <definedName name="E12_ECOHWSNoReset">#REF!</definedName>
    <definedName name="E12_ECOHWSReset_YN">#REF!</definedName>
    <definedName name="E12_ECOHWSResetMax">#REF!</definedName>
    <definedName name="E12_ECOHWSResetMin">#REF!</definedName>
    <definedName name="E12_GlycFactor">#REF!</definedName>
    <definedName name="E12_GlycolPct">#REF!</definedName>
    <definedName name="E12_GlycolType">#REF!</definedName>
    <definedName name="E12_HeatingEffy">#REF!</definedName>
    <definedName name="E12_HeatLock">#REF!</definedName>
    <definedName name="E12_HWgpm">#REF!</definedName>
    <definedName name="E12_HWSNoReset">#REF!</definedName>
    <definedName name="E12_HWSReset_YN">#REF!</definedName>
    <definedName name="E12_HWSResetMax">#REF!</definedName>
    <definedName name="E12_HWSResetMin">#REF!</definedName>
    <definedName name="E12_LoadMaxPct">#REF!</definedName>
    <definedName name="E12_PipeBrchDiam">#REF!</definedName>
    <definedName name="E12_PipeBrchInsul">#REF!</definedName>
    <definedName name="E12_PipeBrchLength">#REF!</definedName>
    <definedName name="E12_PipeMainDiam">#REF!</definedName>
    <definedName name="E12_PipeMainInsul">#REF!</definedName>
    <definedName name="E12_PipeMainLength">#REF!</definedName>
    <definedName name="E12_PumpControl">#REF!</definedName>
    <definedName name="E12_PumpkW">#REF!</definedName>
    <definedName name="E12_PumpMinPct">#REF!</definedName>
    <definedName name="E13_CH1Cap">#REF!</definedName>
    <definedName name="E13_CH1MaxkW">#REF!</definedName>
    <definedName name="E13_CH1MinPct">#REF!</definedName>
    <definedName name="E13_CH2Cap">#REF!</definedName>
    <definedName name="E13_CH2MaxkW">#REF!</definedName>
    <definedName name="E13_CH2MinPct">#REF!</definedName>
    <definedName name="E13_ChillerNumber">#REF!</definedName>
    <definedName name="E13_ChillerType">#REF!</definedName>
    <definedName name="E13_CHWgpm">#REF!</definedName>
    <definedName name="E13_CHWReset_YN">#REF!</definedName>
    <definedName name="E13_CHWResetMax">#REF!</definedName>
    <definedName name="E13_CHWResetMin">#REF!</definedName>
    <definedName name="E13_CHWStPtNoReset">#REF!</definedName>
    <definedName name="E13_CoilDT">#REF!</definedName>
    <definedName name="E13_CondType">#REF!</definedName>
    <definedName name="E13_CoolLock">#REF!</definedName>
    <definedName name="E13_CWApproach">#REF!</definedName>
    <definedName name="E13_CWReset_YN">#REF!</definedName>
    <definedName name="E13_CWResetMax">#REF!</definedName>
    <definedName name="E13_CWResetMin">#REF!</definedName>
    <definedName name="E13_CWStPtNoReset">#REF!</definedName>
    <definedName name="E13_Demand_YN">#REF!</definedName>
    <definedName name="E13_ECOCHWReset_YN">#REF!</definedName>
    <definedName name="E13_ECOCHWResetMax">#REF!</definedName>
    <definedName name="E13_ECOCHWResetMin">#REF!</definedName>
    <definedName name="E13_ECOCHWStPtNoReset">#REF!</definedName>
    <definedName name="E13_GlycolPct">#REF!</definedName>
    <definedName name="E13_GlycolType">#REF!</definedName>
    <definedName name="E13_LoadMaxPct">#REF!</definedName>
    <definedName name="E13_LoadMaxTons">#REF!</definedName>
    <definedName name="E13_LoadStagePct">#REF!</definedName>
    <definedName name="E13_LoadStageTons">#REF!</definedName>
    <definedName name="E13_PumpCtrl">#REF!</definedName>
    <definedName name="E13_PumpkW">#REF!</definedName>
    <definedName name="E13_PumpMinPct">#REF!</definedName>
    <definedName name="E14_CH1Cap">#REF!</definedName>
    <definedName name="E14_CH1MaxkW">#REF!</definedName>
    <definedName name="E14_CH1MinPct">#REF!</definedName>
    <definedName name="E14_CH2Cap">#REF!</definedName>
    <definedName name="E14_CH2MaxkW">#REF!</definedName>
    <definedName name="E14_CH2MinPct">#REF!</definedName>
    <definedName name="E14_ChillerNumber">#REF!</definedName>
    <definedName name="E14_ChillerType">#REF!</definedName>
    <definedName name="E14_CHWReset_YN">#REF!</definedName>
    <definedName name="E14_CHWResetMax">#REF!</definedName>
    <definedName name="E14_CHWResetMin">#REF!</definedName>
    <definedName name="E14_CHWStPtNoReset">#REF!</definedName>
    <definedName name="E14_CoolLock">#REF!</definedName>
    <definedName name="E14_CWApproach">#REF!</definedName>
    <definedName name="E14_CWReset_YN">#REF!</definedName>
    <definedName name="E14_CWResetMax">#REF!</definedName>
    <definedName name="E14_CWResetMin">#REF!</definedName>
    <definedName name="E14_CWStPtNoReset">#REF!</definedName>
    <definedName name="E14_Demand_YN">#REF!</definedName>
    <definedName name="E14_FanCtrl">#REF!</definedName>
    <definedName name="E14_FankW">#REF!</definedName>
    <definedName name="E14_FanLowSpdPctofMax">#REF!</definedName>
    <definedName name="E14_FanMinPctofHour">#REF!</definedName>
    <definedName name="E14_FanMinPctSpeed">#REF!</definedName>
    <definedName name="E14_LoadMaxPct">#REF!</definedName>
    <definedName name="E14_LoadStagePct">#REF!</definedName>
    <definedName name="E14_LoadStageTons">#REF!</definedName>
    <definedName name="E3_AHUCFM">#REF!</definedName>
    <definedName name="E3_AHUcool_YN">#REF!</definedName>
    <definedName name="E3_AHUEquipType">#REF!</definedName>
    <definedName name="E3_AHUheat_GorE">#REF!</definedName>
    <definedName name="E3_AHUheat_YN">#REF!</definedName>
    <definedName name="E3_AirControlType">#REF!</definedName>
    <definedName name="E3_AirflowMaxPct">#REF!</definedName>
    <definedName name="E3_AirflowMinPct">#REF!</definedName>
    <definedName name="E3_CentPlantCool_YN">#REF!</definedName>
    <definedName name="E3_CentPlantHeat_YN">#REF!</definedName>
    <definedName name="E3_CoilCapCool">#REF!</definedName>
    <definedName name="E3_CoilCapHeat">#REF!</definedName>
    <definedName name="E3_CoolEffy">#REF!</definedName>
    <definedName name="E3_CoolLock">#REF!</definedName>
    <definedName name="E3_Demand_YN">#REF!</definedName>
    <definedName name="E3_DistCool_YN">#REF!</definedName>
    <definedName name="E3_DistHeat_YN">#REF!</definedName>
    <definedName name="E3_ECOEconoHiLimit">#REF!</definedName>
    <definedName name="E3_ECOEconoMATStPt_NoTrack">#REF!</definedName>
    <definedName name="E3_ECOEconoMATTrack_YN">#REF!</definedName>
    <definedName name="E3_ECOEconoMaxOSAPct">#REF!</definedName>
    <definedName name="E3_Econo_YN">#REF!</definedName>
    <definedName name="E3_EconoHiLimit">#REF!</definedName>
    <definedName name="E3_EconoMATStPt_NoTrack">#REF!</definedName>
    <definedName name="E3_EconoMaxOSAPct">#REF!</definedName>
    <definedName name="E3_HeatingEffy">#REF!</definedName>
    <definedName name="E3_HeatLock">#REF!</definedName>
    <definedName name="E3_MATTrack_YN">#REF!</definedName>
    <definedName name="E3_OSAMinCFM">#REF!</definedName>
    <definedName name="E3_OSAMinPct">#REF!</definedName>
    <definedName name="E3_OSAMonitor_YN">#REF!</definedName>
    <definedName name="E3_SATDesign">#REF!</definedName>
    <definedName name="E3_SATReset_YN">#REF!</definedName>
    <definedName name="E3_SATResetMax">#REF!</definedName>
    <definedName name="E3_SATResetMin">#REF!</definedName>
    <definedName name="E3_SATStPt_NoReset">#REF!</definedName>
    <definedName name="E3_SystemBalancePt">#REF!</definedName>
    <definedName name="E3_ZoneAvgStPt">#REF!</definedName>
    <definedName name="E3_ZoneBalancePt">#REF!</definedName>
    <definedName name="E4_AHUCFM">#REF!</definedName>
    <definedName name="E4_AirControlType">#REF!</definedName>
    <definedName name="E4_AirflowMaxPct">#REF!</definedName>
    <definedName name="E4_AirflowMinPct">#REF!</definedName>
    <definedName name="E4_Demand_YN">#REF!</definedName>
    <definedName name="E4_ECOStatic_CleanCoil">#REF!</definedName>
    <definedName name="E4_RFanKW">#REF!</definedName>
    <definedName name="E4_SFanKW">#REF!</definedName>
    <definedName name="E4_Static_DirtyCoil">#REF!</definedName>
    <definedName name="E4_Static_SystDesign">#REF!</definedName>
    <definedName name="E4_ZoneBalancePt">#REF!</definedName>
    <definedName name="E5_AHUCFM">#REF!</definedName>
    <definedName name="E5_AHUcool_YN">#REF!</definedName>
    <definedName name="E5_AHUEquipType">#REF!</definedName>
    <definedName name="E5_AHUheat_GorE">#REF!</definedName>
    <definedName name="E5_AHUheat_YN">#REF!</definedName>
    <definedName name="E5_AirControlType">#REF!</definedName>
    <definedName name="E5_AirflowMaxPct">#REF!</definedName>
    <definedName name="E5_AirflowMinPct">#REF!</definedName>
    <definedName name="E5_CentPlantCool_YN">#REF!</definedName>
    <definedName name="E5_CentPlantHeat_YN">#REF!</definedName>
    <definedName name="E5_CoilCapCool">#REF!</definedName>
    <definedName name="E5_CoilCapHeat">#REF!</definedName>
    <definedName name="E5_CoolEffy">#REF!</definedName>
    <definedName name="E5_CoolLock">#REF!</definedName>
    <definedName name="E5_Demand_YN">#REF!</definedName>
    <definedName name="E5_DistCool_YN">#REF!</definedName>
    <definedName name="E5_DistHeat_YN">#REF!</definedName>
    <definedName name="E5_DuctLeakageCFM">#REF!</definedName>
    <definedName name="E5_Econo_YN">#REF!</definedName>
    <definedName name="E5_EconoHiLimit">#REF!</definedName>
    <definedName name="E5_HeatingEffy">#REF!</definedName>
    <definedName name="E5_HeatLock_AHU">#REF!</definedName>
    <definedName name="E5_OSAMinCFM">#REF!</definedName>
    <definedName name="E5_OSAMinPct">#REF!</definedName>
    <definedName name="E5_OSAMonitor_YN">#REF!</definedName>
    <definedName name="E5_RFanKW">#REF!</definedName>
    <definedName name="E5_SATDesign">#REF!</definedName>
    <definedName name="E5_SATStPt_NoReset">#REF!</definedName>
    <definedName name="E5_SFanKW">#REF!</definedName>
    <definedName name="E5_SystemBalancePt">#REF!</definedName>
    <definedName name="E5_ZoneAvgStPt">#REF!</definedName>
    <definedName name="E5_ZoneBalancePt">#REF!</definedName>
    <definedName name="E6_AHUCFM">#REF!</definedName>
    <definedName name="E6_AHUcool_YN">#REF!</definedName>
    <definedName name="E6_AHUEquipType">#REF!</definedName>
    <definedName name="E6_AHUheat_GorE">#REF!</definedName>
    <definedName name="E6_AHUheat_YN">#REF!</definedName>
    <definedName name="E6_AirControlType">#REF!</definedName>
    <definedName name="E6_AirflowMaxPct">#REF!</definedName>
    <definedName name="E6_AirflowMinPct">#REF!</definedName>
    <definedName name="E6_CentPlantCool_YN">#REF!</definedName>
    <definedName name="E6_CentPlantHeat_YN">#REF!</definedName>
    <definedName name="E6_CoilCapCool">#REF!</definedName>
    <definedName name="E6_CoilCapHeat">#REF!</definedName>
    <definedName name="E6_CoolEffy">#REF!</definedName>
    <definedName name="E6_CoolLock">#REF!</definedName>
    <definedName name="E6_Demand_YN">#REF!</definedName>
    <definedName name="E6_DistCool_YN">#REF!</definedName>
    <definedName name="E6_DistHeat_YN">#REF!</definedName>
    <definedName name="E6_ECODCV_YN">#REF!</definedName>
    <definedName name="E6_Econo_YN">#REF!</definedName>
    <definedName name="E6_EconoHiLimit">#REF!</definedName>
    <definedName name="E6_EconoMATStPt_NoTrack">#REF!</definedName>
    <definedName name="E6_EconoMaxOSAPct">#REF!</definedName>
    <definedName name="E6_ECOOSAMinCFM">#REF!</definedName>
    <definedName name="E6_ECOOSAMinPct">#REF!</definedName>
    <definedName name="E6_ECOOSAMinPctDCV">#REF!</definedName>
    <definedName name="E6_ECOOSAMonitor_YN">#REF!</definedName>
    <definedName name="E6_HeatingEffy">#REF!</definedName>
    <definedName name="E6_HeatLock_AHU">#REF!</definedName>
    <definedName name="E6_MATTrack_YN">#REF!</definedName>
    <definedName name="E6_OSAMinCFM">#REF!</definedName>
    <definedName name="E6_OSAMinPct">#REF!</definedName>
    <definedName name="E6_OSAMonitor_YN">#REF!</definedName>
    <definedName name="E6_SATDesign">#REF!</definedName>
    <definedName name="E6_SATReset_YN">#REF!</definedName>
    <definedName name="E6_SATResetMax">#REF!</definedName>
    <definedName name="E6_SATResetMin">#REF!</definedName>
    <definedName name="E6_SATStPt_NoReset">#REF!</definedName>
    <definedName name="E6_SystemBalancePt">#REF!</definedName>
    <definedName name="E6_ZoneAvgStPt">#REF!</definedName>
    <definedName name="E6_ZoneBalancePt">#REF!</definedName>
    <definedName name="E7_AHUCFM">#REF!</definedName>
    <definedName name="E7_AHUcool_YN">#REF!</definedName>
    <definedName name="E7_AHUheat_GorE">#REF!</definedName>
    <definedName name="E7_AHUheat_YN">#REF!</definedName>
    <definedName name="E7_AirControlType">#REF!</definedName>
    <definedName name="E7_AirflowMaxPct">#REF!</definedName>
    <definedName name="E7_AirflowMinPct">#REF!</definedName>
    <definedName name="E7_CentPlantCool_YN">#REF!</definedName>
    <definedName name="E7_CentPlantHeat_YN">#REF!</definedName>
    <definedName name="E7_CoolEffy">#REF!</definedName>
    <definedName name="E7_CoolLock">#REF!</definedName>
    <definedName name="E7_Demand_YN">#REF!</definedName>
    <definedName name="E7_DistCool_YN">#REF!</definedName>
    <definedName name="E7_DistHeat_YN">#REF!</definedName>
    <definedName name="E7_ECOMATTrack_YN">#REF!</definedName>
    <definedName name="E7_Econo_YN">#REF!</definedName>
    <definedName name="E7_EconoHiLimit">#REF!</definedName>
    <definedName name="E7_EconoMATStPt_NoTrack">#REF!</definedName>
    <definedName name="E7_EconoMaxOSAPct">#REF!</definedName>
    <definedName name="E7_ECOSATResetMax">#REF!</definedName>
    <definedName name="E7_ECOSATResetMin">#REF!</definedName>
    <definedName name="E7_HeatingEffy">#REF!</definedName>
    <definedName name="E7_HeatLock_AHU">#REF!</definedName>
    <definedName name="E7_HeatLock_Zone">#REF!</definedName>
    <definedName name="E7_HtgAverageSAT">#REF!</definedName>
    <definedName name="E7_MATTrack_YN">#REF!</definedName>
    <definedName name="E7_OSAMinCFM">#REF!</definedName>
    <definedName name="E7_OSAMinPct">#REF!</definedName>
    <definedName name="E7_OSAMonitor_YN">#REF!</definedName>
    <definedName name="E7_SATReset_YN">#REF!</definedName>
    <definedName name="E7_SATResetMax">#REF!</definedName>
    <definedName name="E7_SATResetMin">#REF!</definedName>
    <definedName name="E7_SATStPt_NoReset">#REF!</definedName>
    <definedName name="E7_ZoneAvgStPt">#REF!</definedName>
    <definedName name="E7_ZoneBalancePt">#REF!</definedName>
    <definedName name="E7_ZoneHeat_GorE">#REF!</definedName>
    <definedName name="E7_ZonePctReheat">#REF!</definedName>
    <definedName name="E8_AHUCFM">#REF!</definedName>
    <definedName name="E8_AirControlType">#REF!</definedName>
    <definedName name="E8_AirflowMaxPct">#REF!</definedName>
    <definedName name="E8_AirflowMinPct">#REF!</definedName>
    <definedName name="E8_Demand_YN">#REF!</definedName>
    <definedName name="E8_ECOStaticReset_YN">#REF!</definedName>
    <definedName name="E8_ECOStaticStPt_NoReset">#REF!</definedName>
    <definedName name="E8_ECOStaticStPtMax">#REF!</definedName>
    <definedName name="E8_ECOStaticStPtMin">#REF!</definedName>
    <definedName name="E8_RFanKW">#REF!</definedName>
    <definedName name="E8_SFanKW">#REF!</definedName>
    <definedName name="E8_Static_Syst">#REF!</definedName>
    <definedName name="E8_StaticReset_YN">#REF!</definedName>
    <definedName name="E8_StaticStPt_NoReset">#REF!</definedName>
    <definedName name="E8_StaticStPtMax">#REF!</definedName>
    <definedName name="E8_StaticStPtMin">#REF!</definedName>
    <definedName name="E8_ZoneBalancePt">#REF!</definedName>
    <definedName name="E9_AHUCFM">#REF!</definedName>
    <definedName name="E9_AirControlType">#REF!</definedName>
    <definedName name="E9_AirflowMaxPct">#REF!</definedName>
    <definedName name="E9_AirflowMinPct">#REF!</definedName>
    <definedName name="E9_CentPlantCool_YN">#REF!</definedName>
    <definedName name="E9_CentPlantHeat_YN">#REF!</definedName>
    <definedName name="E9_CoolEffy">#REF!</definedName>
    <definedName name="E9_CoolLock">#REF!</definedName>
    <definedName name="E9_DistCool_YN">#REF!</definedName>
    <definedName name="E9_DistHeat_YN">#REF!</definedName>
    <definedName name="E9_ECOZoneAvgStPt_Cool">#REF!</definedName>
    <definedName name="E9_ECOZoneAvgStPt_Heat">#REF!</definedName>
    <definedName name="E9_EquipType">#REF!</definedName>
    <definedName name="E9_HeatingEffy">#REF!</definedName>
    <definedName name="E9_HeatLock">#REF!</definedName>
    <definedName name="E9_HeatLossDesign">#REF!</definedName>
    <definedName name="E9_NightCool_YN">#REF!</definedName>
    <definedName name="E9_RFanKW">#REF!</definedName>
    <definedName name="E9_SFanKW">#REF!</definedName>
    <definedName name="E9_ZoneArea">#REF!</definedName>
    <definedName name="E9_ZoneAvgStPt_Cool">#REF!</definedName>
    <definedName name="E9_ZoneAvgStPt_Heat">#REF!</definedName>
    <definedName name="E9_ZoneBalancePt">#REF!</definedName>
    <definedName name="E9_ZoneHeat_GorE">#REF!</definedName>
    <definedName name="ECMcat">#REF!</definedName>
    <definedName name="ECMminCWT">#REF!</definedName>
    <definedName name="Econ_2">#REF!</definedName>
    <definedName name="ECOName">#REF!</definedName>
    <definedName name="Econo_List">#REF!</definedName>
    <definedName name="Economizer_db">#REF!</definedName>
    <definedName name="Ecost">#REF!</definedName>
    <definedName name="ECOType">#REF!</definedName>
    <definedName name="EdExistCodes">#REF!</definedName>
    <definedName name="EdPropCodes">#REF!</definedName>
    <definedName name="ELECCOST">#REF!</definedName>
    <definedName name="Electric_Cost">#REF!</definedName>
    <definedName name="ElectricData">OFFSET(#REF!,0,0,1,MAX(1,COUNT(#REF!)))</definedName>
    <definedName name="ElectricianRate">#REF!</definedName>
    <definedName name="ElectricityCost">#REF!</definedName>
    <definedName name="ElectricLabels">OFFSET(#REF!,-1,0)</definedName>
    <definedName name="EnergyAnalysis" hidden="1">#REF!</definedName>
    <definedName name="Equivalent_Fuel_Type">#REF!</definedName>
    <definedName name="EstMaxZoneLoad_2">#REF!</definedName>
    <definedName name="EstMinSAT_2">#REF!</definedName>
    <definedName name="Ewatts">#REF!</definedName>
    <definedName name="Except_Sched">#REF!</definedName>
    <definedName name="ExistCodes">#REF!</definedName>
    <definedName name="F_CT_S">#REF!</definedName>
    <definedName name="F_ET_S">#REF!</definedName>
    <definedName name="Fan_Efficiency">#REF!</definedName>
    <definedName name="FANEFF">#REF!</definedName>
    <definedName name="FANHP">#REF!</definedName>
    <definedName name="FankW_2">#REF!</definedName>
    <definedName name="FANLOAD">#REF!</definedName>
    <definedName name="FanMotorEffic">#REF!</definedName>
    <definedName name="ff" hidden="1">#REF!</definedName>
    <definedName name="Fig_C1">#REF!</definedName>
    <definedName name="First_payment_due">#REF!</definedName>
    <definedName name="fixtable">#REF!</definedName>
    <definedName name="Fixture_Schedule_Table">#REF!</definedName>
    <definedName name="Fixture_Type">#REF!</definedName>
    <definedName name="FLOORHT">#REF!</definedName>
    <definedName name="FLOORS">#REF!</definedName>
    <definedName name="Freight">#REF!</definedName>
    <definedName name="ft_to_in">#REF!</definedName>
    <definedName name="fuel">#REF!</definedName>
    <definedName name="FuelChoice">#REF!</definedName>
    <definedName name="Gas_Cost">#REF!</definedName>
    <definedName name="Gas_Rate">#REF!</definedName>
    <definedName name="GasCost">#REF!</definedName>
    <definedName name="GasData">OFFSET(#REF!,0,0,1,MAX(1,COUNT(#REF!)))</definedName>
    <definedName name="GasLabels">OFFSET(#REF!,-1,0)</definedName>
    <definedName name="Gcost">#REF!</definedName>
    <definedName name="GHGfactor">#REF!</definedName>
    <definedName name="GMF_Boiler">#REF!</definedName>
    <definedName name="GMF_Doors">#REF!</definedName>
    <definedName name="HEATCOST">#REF!</definedName>
    <definedName name="HeatingFuel">#REF!</definedName>
    <definedName name="Height_Of_System">#REF!</definedName>
    <definedName name="hhhh" hidden="1">#REF!</definedName>
    <definedName name="HHPY">#REF!</definedName>
    <definedName name="historical">#REF!</definedName>
    <definedName name="holidayhoursoff">#REF!</definedName>
    <definedName name="holidayhourson">#REF!</definedName>
    <definedName name="HRSOCC">#REF!</definedName>
    <definedName name="htg_sys_type">#REF!</definedName>
    <definedName name="HtgDesTemp">#REF!</definedName>
    <definedName name="HtgEffic">#REF!</definedName>
    <definedName name="HtgEffic_2">#REF!</definedName>
    <definedName name="HtgLO_2">#REF!</definedName>
    <definedName name="HtgOutCapac_2">#REF!</definedName>
    <definedName name="HTSP">#REF!</definedName>
    <definedName name="HTSPUNOC">#REF!</definedName>
    <definedName name="HVAC_Apr">#REF!</definedName>
    <definedName name="HVAC_Aug">#REF!</definedName>
    <definedName name="HVAC_Dec">#REF!</definedName>
    <definedName name="HVAC_Feb">#REF!</definedName>
    <definedName name="HVAC_Jan">#REF!</definedName>
    <definedName name="HVAC_Jul">#REF!</definedName>
    <definedName name="HVAC_Jun">#REF!</definedName>
    <definedName name="HVAC_Mar">#REF!</definedName>
    <definedName name="HVAC_Table">#REF!</definedName>
    <definedName name="HVACHRS">#REF!</definedName>
    <definedName name="Hybrid_Inputs">#REF!</definedName>
    <definedName name="Hybrid_Measures">#REF!</definedName>
    <definedName name="ID_Number">#REF!</definedName>
    <definedName name="IncDemand">#REF!</definedName>
    <definedName name="IncGas">#REF!</definedName>
    <definedName name="IncHVAC">#REF!</definedName>
    <definedName name="IncHVAC1">#REF!</definedName>
    <definedName name="IncHVAC2">#REF!</definedName>
    <definedName name="InckW">#REF!</definedName>
    <definedName name="IncLites">#REF!</definedName>
    <definedName name="IncOther" hidden="1">#REF!</definedName>
    <definedName name="IncRCx">#REF!</definedName>
    <definedName name="Inf">#REF!</definedName>
    <definedName name="Infiltration">#REF!</definedName>
    <definedName name="Inlet_Area">#REF!</definedName>
    <definedName name="Inst">#REF!</definedName>
    <definedName name="INST_Abbreviations">#REF!</definedName>
    <definedName name="INST_BalPtCalcsAHU">#REF!</definedName>
    <definedName name="INST_BalPtCalcsZone">#REF!</definedName>
    <definedName name="INST_BaseInputs">#REF!</definedName>
    <definedName name="INST_BINCalculator">#REF!</definedName>
    <definedName name="INST_CalculationMethodology">#REF!</definedName>
    <definedName name="INST_ECO10SimultHeatCool">#REF!</definedName>
    <definedName name="INST_ECO11AHUVAVMin">#REF!</definedName>
    <definedName name="INST_ECO12HWSReset">#REF!</definedName>
    <definedName name="INST_ECO13CHSReset">#REF!</definedName>
    <definedName name="INST_ECO14CWSReset">#REF!</definedName>
    <definedName name="INST_ECO1AHURunTime">#REF!</definedName>
    <definedName name="INST_ECO2EquipRunTime">#REF!</definedName>
    <definedName name="INST_ECO3Econo">#REF!</definedName>
    <definedName name="INST_ECO4AHUCoilClean">#REF!</definedName>
    <definedName name="INST_ECO5AirLeak">#REF!</definedName>
    <definedName name="INST_ECO6OSAReduce">#REF!</definedName>
    <definedName name="INST_ECO7SATReset">#REF!</definedName>
    <definedName name="INST_ECO8AHUStaticReset">#REF!</definedName>
    <definedName name="INST_ECO9UnoccSetback">#REF!</definedName>
    <definedName name="INST_ECOSelect">#REF!</definedName>
    <definedName name="INST_FanPctCalcs">#REF!</definedName>
    <definedName name="INST_GeneralInstructions">#REF!</definedName>
    <definedName name="INST_HeatCoolSourceEffy">#REF!</definedName>
    <definedName name="INST_MacroEnable">#REF!</definedName>
    <definedName name="INST_MeasureStacking">#REF!</definedName>
    <definedName name="INST_MultiMeasureInstructions">#REF!</definedName>
    <definedName name="INST_OSACalcs">#REF!</definedName>
    <definedName name="INST_QuickStart">#REF!</definedName>
    <definedName name="INST_ToolOverview">#REF!</definedName>
    <definedName name="INST_TypHVACCalcs">#REF!</definedName>
    <definedName name="INST_ZoneLoadCalcs">#REF!</definedName>
    <definedName name="INT">#REF!</definedName>
    <definedName name="kaldk">#REF!</definedName>
    <definedName name="keys" hidden="1">#REF!</definedName>
    <definedName name="kW_Cost">#REF!</definedName>
    <definedName name="kW_per_ton">#REF!</definedName>
    <definedName name="kW_Rate">#REF!</definedName>
    <definedName name="KW_Sched1">#REF!</definedName>
    <definedName name="KW_Sched2">#REF!</definedName>
    <definedName name="KW_Sched3">#REF!</definedName>
    <definedName name="KW_Sched4">#REF!</definedName>
    <definedName name="KW_Sched5">#REF!</definedName>
    <definedName name="kW_to_Btu">#REF!</definedName>
    <definedName name="kW_ton">#REF!</definedName>
    <definedName name="kWCostGen">#REF!</definedName>
    <definedName name="kWh_Cost">#REF!</definedName>
    <definedName name="kWh_rate">#REF!</definedName>
    <definedName name="kWhCostGen">#REF!</definedName>
    <definedName name="kWhCostSec">#REF!</definedName>
    <definedName name="kwhrate">#REF!</definedName>
    <definedName name="kwperton">#REF!</definedName>
    <definedName name="KWTON">#REF!</definedName>
    <definedName name="Labor_Rate">#REF!</definedName>
    <definedName name="Lamp_Information">#REF!</definedName>
    <definedName name="Lamps">#REF!</definedName>
    <definedName name="LCC_Avoided">OFFSET(#REF!,0,2,#REF!+1,1)</definedName>
    <definedName name="LCC_Cumulative">OFFSET(#REF!,0,3,#REF!+1,1)</definedName>
    <definedName name="LCC_Incurred">OFFSET(#REF!,0,1,#REF!+1,1)</definedName>
    <definedName name="Light">#REF!</definedName>
    <definedName name="Light_Table">#REF!</definedName>
    <definedName name="Light1" hidden="1">OFFSET(Light2,0,2)</definedName>
    <definedName name="Light2" hidden="1">#N/A</definedName>
    <definedName name="Light3" hidden="1">OFFSET(Light2,0,3)</definedName>
    <definedName name="Light4" localSheetId="2" hidden="1">OFFSET(#REF!,0,MATCH(Component,#REF!,0)-1,COUNTA(OFFSET(#REF!,1,MATCH(Component,#REF!,0)-1,20,1)),1)</definedName>
    <definedName name="Light4" localSheetId="11" hidden="1">OFFSET(#REF!,0,MATCH(Component,#REF!,0)-1,COUNTA(OFFSET(#REF!,1,MATCH(Component,#REF!,0)-1,20,1)),1)</definedName>
    <definedName name="Light4" localSheetId="3" hidden="1">OFFSET(#REF!,0,MATCH(Component,#REF!,0)-1,COUNTA(OFFSET(#REF!,1,MATCH(Component,#REF!,0)-1,20,1)),1)</definedName>
    <definedName name="Light4" localSheetId="4" hidden="1">OFFSET(#REF!,0,MATCH(Component,#REF!,0)-1,COUNTA(OFFSET(#REF!,1,MATCH(Component,#REF!,0)-1,20,1)),1)</definedName>
    <definedName name="Light4" localSheetId="5" hidden="1">OFFSET(#REF!,0,MATCH(Component,#REF!,0)-1,COUNTA(OFFSET(#REF!,1,MATCH(Component,#REF!,0)-1,20,1)),1)</definedName>
    <definedName name="Light4" localSheetId="6" hidden="1">OFFSET(#REF!,0,MATCH(Component,#REF!,0)-1,COUNTA(OFFSET(#REF!,1,MATCH(Component,#REF!,0)-1,20,1)),1)</definedName>
    <definedName name="Light4" localSheetId="7" hidden="1">OFFSET(#REF!,0,MATCH(Component,#REF!,0)-1,COUNTA(OFFSET(#REF!,1,MATCH(Component,#REF!,0)-1,20,1)),1)</definedName>
    <definedName name="Light4" localSheetId="8" hidden="1">OFFSET(#REF!,0,MATCH(Component,#REF!,0)-1,COUNTA(OFFSET(#REF!,1,MATCH(Component,#REF!,0)-1,20,1)),1)</definedName>
    <definedName name="Light4" localSheetId="9" hidden="1">OFFSET(#REF!,0,MATCH(Component,#REF!,0)-1,COUNTA(OFFSET(#REF!,1,MATCH(Component,#REF!,0)-1,20,1)),1)</definedName>
    <definedName name="Light4" localSheetId="10" hidden="1">OFFSET(#REF!,0,MATCH(Component,#REF!,0)-1,COUNTA(OFFSET(#REF!,1,MATCH(Component,#REF!,0)-1,20,1)),1)</definedName>
    <definedName name="Light4" hidden="1">OFFSET(#REF!,0,MATCH(Component,#REF!,0)-1,COUNTA(OFFSET(#REF!,1,MATCH(Component,#REF!,0)-1,20,1)),1)</definedName>
    <definedName name="light5" hidden="1">{1,"January";2,"February";3,"March";4,"April";5,"May";6,"June";7,"July";8,"August";9,"September";10,"October";11,"November";12,"December"}</definedName>
    <definedName name="light6" hidden="1">{"January",31;"February",28;"March",31;"April",30;"May",31;"June",30;"July",31;"August",31;"September",30;"October",31;"November",30;"December",31}</definedName>
    <definedName name="light7" hidden="1">{"January","February","March","April","May","June","July","August","September","October","November","December"}</definedName>
    <definedName name="Light8" hidden="1">{1,"Monday";2,"Tuesday";3,"Wednesday";4,"Thursday";5,"Friday";6,"Saturday";7,"Sunday"}</definedName>
    <definedName name="Light9" hidden="1">{1,"January";2,"February";3,"March";4,"April";5,"May";6,"June";7,"July";8,"August";9,"September";10,"October";11,"November";12,"December"}</definedName>
    <definedName name="lighting" hidden="1">#REF!</definedName>
    <definedName name="LightTable">#REF!</definedName>
    <definedName name="ListAnnualWeekScheds" hidden="1">#N/A</definedName>
    <definedName name="ListDaySchedules" hidden="1">OFFSET(#REF!,0,0,COUNTA(#REF!),1)</definedName>
    <definedName name="ListStartDates" hidden="1">#N/A</definedName>
    <definedName name="ListStartDays" hidden="1">OFFSET([0]!ListStartDates,0,3)</definedName>
    <definedName name="ListWeekSchedules" hidden="1">OFFSET(#REF!,0,0,COUNTA(#REF!),1)</definedName>
    <definedName name="lo" hidden="1">OFFSET(#REF!,0,0,COUNTA(#REF!),1)</definedName>
    <definedName name="Load_Factor">#REF!</definedName>
    <definedName name="Lookup">#REF!</definedName>
    <definedName name="LOOKUP_AHUType">#REF!</definedName>
    <definedName name="LOOKUP_AirCoolChTypes">#REF!</definedName>
    <definedName name="LOOKUP_BldgType">#REF!</definedName>
    <definedName name="LOOKUP_BoilerType">#REF!</definedName>
    <definedName name="LOOKUP_CFMControl">#REF!</definedName>
    <definedName name="LOOKUP_CFMControl_ShortList">#REF!</definedName>
    <definedName name="LOOKUP_CFMControlData">#REF!</definedName>
    <definedName name="LOOKUP_ChillerCondType">#REF!</definedName>
    <definedName name="LOOKUP_ChillerNumber">#REF!</definedName>
    <definedName name="LOOKUP_CO_Elec_Rate">#REF!</definedName>
    <definedName name="LOOKUP_CO_Gas_Rate">#REF!</definedName>
    <definedName name="LOOKUP_CoolSystem">#REF!</definedName>
    <definedName name="LOOKUP_CTFanType">#REF!</definedName>
    <definedName name="LOOKUP_ECOSelection">#REF!</definedName>
    <definedName name="Lookup_EqpOp">#REF!</definedName>
    <definedName name="LOOKUP_EquipmentType">#REF!</definedName>
    <definedName name="LOOKUP_GasElec">#REF!</definedName>
    <definedName name="LOOKUP_Glycol">#REF!</definedName>
    <definedName name="LOOKUP_Glycol_Percent">#REF!</definedName>
    <definedName name="LOOKUP_Glycol_Type">#REF!</definedName>
    <definedName name="LOOKUP_H2OCoolChTypes">#REF!</definedName>
    <definedName name="LOOKUP_HeatSystem">#REF!</definedName>
    <definedName name="LOOKUP_LeakageOpening">#REF!</definedName>
    <definedName name="LOOKUP_LightingType">#REF!</definedName>
    <definedName name="LOOKUP_LtgCircularFluorescent">#REF!</definedName>
    <definedName name="LOOKUP_LtgFluorescent">#REF!</definedName>
    <definedName name="LOOKUP_MN_Elec_Rate">#REF!</definedName>
    <definedName name="LOOKUP_MN_Gas_Rate">#REF!</definedName>
    <definedName name="LOOKUP_PumpControl">#REF!</definedName>
    <definedName name="LOOKUP_SetbackUnitType">#REF!</definedName>
    <definedName name="LOOKUP_SimultScenario">#REF!</definedName>
    <definedName name="LOOKUP_State">#REF!</definedName>
    <definedName name="LOOKUP_Yes_No">#REF!</definedName>
    <definedName name="Loops">#REF!</definedName>
    <definedName name="Lowest_Temp">#REF!</definedName>
    <definedName name="lrg_door_Infiltration">#REF!</definedName>
    <definedName name="LtSchd_db">#REF!</definedName>
    <definedName name="M">#REF!</definedName>
    <definedName name="Measures" localSheetId="2" hidden="1">OFFSET(#REF!,0,MATCH(Component,#REF!,0)-1,COUNTA(OFFSET(#REF!,1,MATCH(Component,#REF!,0)-1,20,1)),1)</definedName>
    <definedName name="Measures" localSheetId="11" hidden="1">OFFSET(#REF!,0,MATCH(Component,#REF!,0)-1,COUNTA(OFFSET(#REF!,1,MATCH(Component,#REF!,0)-1,20,1)),1)</definedName>
    <definedName name="Measures" localSheetId="3" hidden="1">OFFSET(#REF!,0,MATCH(Component,#REF!,0)-1,COUNTA(OFFSET(#REF!,1,MATCH(Component,#REF!,0)-1,20,1)),1)</definedName>
    <definedName name="Measures" localSheetId="4" hidden="1">OFFSET(#REF!,0,MATCH(Component,#REF!,0)-1,COUNTA(OFFSET(#REF!,1,MATCH(Component,#REF!,0)-1,20,1)),1)</definedName>
    <definedName name="Measures" localSheetId="5" hidden="1">OFFSET(#REF!,0,MATCH(Component,#REF!,0)-1,COUNTA(OFFSET(#REF!,1,MATCH(Component,#REF!,0)-1,20,1)),1)</definedName>
    <definedName name="Measures" localSheetId="6" hidden="1">OFFSET(#REF!,0,MATCH(Component,#REF!,0)-1,COUNTA(OFFSET(#REF!,1,MATCH(Component,#REF!,0)-1,20,1)),1)</definedName>
    <definedName name="Measures" localSheetId="7" hidden="1">OFFSET(#REF!,0,MATCH(Component,#REF!,0)-1,COUNTA(OFFSET(#REF!,1,MATCH(Component,#REF!,0)-1,20,1)),1)</definedName>
    <definedName name="Measures" localSheetId="8" hidden="1">OFFSET(#REF!,0,MATCH(Component,#REF!,0)-1,COUNTA(OFFSET(#REF!,1,MATCH(Component,#REF!,0)-1,20,1)),1)</definedName>
    <definedName name="Measures" localSheetId="9" hidden="1">OFFSET(#REF!,0,MATCH(Component,#REF!,0)-1,COUNTA(OFFSET(#REF!,1,MATCH(Component,#REF!,0)-1,20,1)),1)</definedName>
    <definedName name="Measures" localSheetId="10" hidden="1">OFFSET(#REF!,0,MATCH(Component,#REF!,0)-1,COUNTA(OFFSET(#REF!,1,MATCH(Component,#REF!,0)-1,20,1)),1)</definedName>
    <definedName name="Measures" hidden="1">OFFSET(#REF!,0,MATCH(Component,#REF!,0)-1,COUNTA(OFFSET(#REF!,1,MATCH(Component,#REF!,0)-1,20,1)),1)</definedName>
    <definedName name="Measuring_Device">#REF!</definedName>
    <definedName name="MechanicRate">#REF!</definedName>
    <definedName name="MinOA_2">#REF!</definedName>
    <definedName name="MinOAPCT_2">#REF!</definedName>
    <definedName name="MinResetSetpoint">#REF!</definedName>
    <definedName name="MinSAPct_2">#REF!</definedName>
    <definedName name="Misc">#REF!</definedName>
    <definedName name="Module">#REF!</definedName>
    <definedName name="ModuleLookup">#REF!</definedName>
    <definedName name="month">#REF!</definedName>
    <definedName name="MonthArray" hidden="1">{1,"January";2,"February";3,"March";4,"April";5,"May";6,"June";7,"July";8,"August";9,"September";10,"October";11,"November";12,"December"}</definedName>
    <definedName name="MonthDaysArray" hidden="1">{"January",31;"February",28;"March",31;"April",30;"May",31;"June",30;"July",31;"August",31;"September",30;"October",31;"November",30;"December",31}</definedName>
    <definedName name="MonthList">#REF!</definedName>
    <definedName name="Monthly">#REF!</definedName>
    <definedName name="MonthNumArray" hidden="1">"{""January"",1;""February"",2;""March"",3;""April"",4;""May"",5;""June"",6;""July"",7;""August"",8;""September"",9;""October"",10;""November"",11;""December"",12}"</definedName>
    <definedName name="Months">#REF!</definedName>
    <definedName name="MonthsArray" hidden="1">{"January","February","March","April","May","June","July","August","September","October","November","December"}</definedName>
    <definedName name="Motor_1_Inputs">#REF!</definedName>
    <definedName name="Motor_1_Names">#REF!</definedName>
    <definedName name="Motor_2_Inputs">#REF!</definedName>
    <definedName name="Motor_2_Names">#REF!</definedName>
    <definedName name="Motor_3_Inputs">#REF!</definedName>
    <definedName name="Motor_3_Names">#REF!</definedName>
    <definedName name="Motor_Efficiency">#REF!</definedName>
    <definedName name="MotorPF">#REF!</definedName>
    <definedName name="New_Chiller_Tons">#REF!</definedName>
    <definedName name="NEWBOIL">#REF!</definedName>
    <definedName name="NewDefrost">#REF!</definedName>
    <definedName name="NG_eff">#REF!</definedName>
    <definedName name="NO">#REF!</definedName>
    <definedName name="Non_Co">#REF!</definedName>
    <definedName name="NRE">#REF!</definedName>
    <definedName name="NRG">#REF!</definedName>
    <definedName name="numAnnualScheds" hidden="1">COUNTA(#REF!)</definedName>
    <definedName name="Number_Years">OFFSET(#REF!,0,0,#REF!+1,1)</definedName>
    <definedName name="OakPrepsheetInAddressOrder">#REF!</definedName>
    <definedName name="OandP">#REF!</definedName>
    <definedName name="OldElectricityCost">#REF!</definedName>
    <definedName name="OldGasCost">#REF!</definedName>
    <definedName name="On_Peak">#REF!</definedName>
    <definedName name="Operating_Temp.">#REF!</definedName>
    <definedName name="operatorArate">#REF!</definedName>
    <definedName name="operatorBrate">#REF!</definedName>
    <definedName name="operatorCrate">#REF!</definedName>
    <definedName name="operatorDrate">#REF!</definedName>
    <definedName name="OSA_LO_2">#REF!</definedName>
    <definedName name="Other_Material">#REF!</definedName>
    <definedName name="OtherPrograms_Inputs">#REF!</definedName>
    <definedName name="OtherPrograms_Measures">#REF!</definedName>
    <definedName name="Output">OFFSET(#REF!,0,0,1,#REF!)</definedName>
    <definedName name="Pa">#REF!</definedName>
    <definedName name="Pan_or_New_Fixture">#REF!</definedName>
    <definedName name="Payments_per_year">#REF!</definedName>
    <definedName name="PF">#REF!</definedName>
    <definedName name="PipeInsul_K">#REF!</definedName>
    <definedName name="Pmt_to_use">#REF!</definedName>
    <definedName name="Po">#REF!</definedName>
    <definedName name="Post_kW_ton">#REF!</definedName>
    <definedName name="Post_MV">#REF!</definedName>
    <definedName name="Pricing_Table">#REF!</definedName>
    <definedName name="PrimClg_applicability_db">#REF!</definedName>
    <definedName name="PrimHtg_applicability_db">#REF!</definedName>
    <definedName name="PrimVent_applicability_db">#REF!</definedName>
    <definedName name="_xlnm.Print_Area" localSheetId="12">'2.2) HVAC Controls'!$A$2:$Q$384</definedName>
    <definedName name="_xlnm.Print_Area" localSheetId="0">'WE 1) Int &amp; Ext Lighting'!$B$1:$V$669</definedName>
    <definedName name="_xlnm.Print_Area" localSheetId="1">'WE 2.1.0) Replace HVAC Base Bid'!$A$3:$W$87</definedName>
    <definedName name="_xlnm.Print_Area" localSheetId="2">'WE 2.1.1) HVAC McNair 1st'!$A$2:$W$73</definedName>
    <definedName name="_xlnm.Print_Area" localSheetId="11">'WE 2.1.10) HVAC Podesta'!$A$2:$W$49</definedName>
    <definedName name="_xlnm.Print_Area" localSheetId="3">'WE 2.1.2) HVAC McNair 2nd'!$A$2:$W$58</definedName>
    <definedName name="_xlnm.Print_Area" localSheetId="4">'WE 2.1.3) HVAC McNair Gym'!$A$2:$W$17</definedName>
    <definedName name="_xlnm.Print_Area" localSheetId="5">'WE 2.1.4) HVAC McNair PerfArt'!$A$2:$W$15</definedName>
    <definedName name="_xlnm.Print_Area" localSheetId="6">'WE 2.1.5) HVAC McNair MPR'!$A$2:$W$15</definedName>
    <definedName name="_xlnm.Print_Area" localSheetId="7">'WE 2.1.6) HVAC McNair Culinary'!$A$2:$W$10</definedName>
    <definedName name="_xlnm.Print_Area" localSheetId="8">'WE 2.1.7) HVAC Mosher 1st'!$A$2:$W$29</definedName>
    <definedName name="_xlnm.Print_Area" localSheetId="9">'WE 2.1.8) HVAC Mosher 2nd'!$A$2:$W$28</definedName>
    <definedName name="_xlnm.Print_Area" localSheetId="10">'WE 2.1.9) HVAC Silva'!$A$2:$W$50</definedName>
    <definedName name="_xlnm.Print_Area">#REF!</definedName>
    <definedName name="PRINT_AREA_MI">#REF!</definedName>
    <definedName name="_xlnm.Print_Titles" localSheetId="0">'WE 1) Int &amp; Ext Lighting'!$1:$4</definedName>
    <definedName name="_xlnm.Print_Titles" localSheetId="2">'WE 2.1.1) HVAC McNair 1st'!$2:$5</definedName>
    <definedName name="_xlnm.Print_Titles" localSheetId="11">'WE 2.1.10) HVAC Podesta'!$2:$5</definedName>
    <definedName name="_xlnm.Print_Titles" localSheetId="3">'WE 2.1.2) HVAC McNair 2nd'!$2:$5</definedName>
    <definedName name="_xlnm.Print_Titles" localSheetId="10">'WE 2.1.9) HVAC Silva'!$2:$5</definedName>
    <definedName name="PrintCheck">#REF!</definedName>
    <definedName name="ProfServices">#REF!</definedName>
    <definedName name="ProgrammingRate">#REF!</definedName>
    <definedName name="projcat">#REF!</definedName>
    <definedName name="ProjDate">#REF!</definedName>
    <definedName name="Project">#REF!</definedName>
    <definedName name="PROJECT_ATF">#REF!</definedName>
    <definedName name="PROJECT_BuildingArea">#REF!</definedName>
    <definedName name="PROJECT_CoolingKWTon">#REF!</definedName>
    <definedName name="PROJECT_CoolSystType">#REF!</definedName>
    <definedName name="PROJECT_DistkWPeakHeatCost">#REF!</definedName>
    <definedName name="PROJECT_DistMlbsSteamCost">#REF!</definedName>
    <definedName name="PROJECT_DistMMBtuCost">#REF!</definedName>
    <definedName name="PROJECT_DistMWhHeatCost">#REF!</definedName>
    <definedName name="PROJECT_DistPkTonCost">#REF!</definedName>
    <definedName name="PROJECT_DistTonHrCost">#REF!</definedName>
    <definedName name="PROJECT_Elec_Rate">#REF!</definedName>
    <definedName name="PROJECT_Gas_Rate">#REF!</definedName>
    <definedName name="PROJECT_HeatingEffy">#REF!</definedName>
    <definedName name="PROJECT_HeatSystType">#REF!</definedName>
    <definedName name="PROJECT_kWCost_SummerOffPeak">#REF!</definedName>
    <definedName name="PROJECT_kWCost_SummerPeak">#REF!</definedName>
    <definedName name="PROJECT_kWCost_WinterOffPeak">#REF!</definedName>
    <definedName name="PROJECT_kWCost_WinterPeak">#REF!</definedName>
    <definedName name="PROJECT_kWHCost_SummerOffPeak">#REF!</definedName>
    <definedName name="PROJECT_kWHCost_SummerPeak">#REF!</definedName>
    <definedName name="PROJECT_kWHCost_WinterOffPeak">#REF!</definedName>
    <definedName name="PROJECT_kWHCost_WinterPeak">#REF!</definedName>
    <definedName name="PROJECT_State">#REF!</definedName>
    <definedName name="PROJECT_SumDesignT">#REF!</definedName>
    <definedName name="PROJECT_ThermCost">#REF!</definedName>
    <definedName name="PROJECT_Use_kWhperYear">#REF!</definedName>
    <definedName name="PROJECT_Use_PeakkWAverage">#REF!</definedName>
    <definedName name="PROJECT_Use_PeakkWSummer">#REF!</definedName>
    <definedName name="PROJECT_Use_ThermsperYear">#REF!</definedName>
    <definedName name="PROJECT_WinDesignT">#REF!</definedName>
    <definedName name="PropaneData">OFFSET(#REF!,0,0,1,MAX(1,COUNT(#REF!)))</definedName>
    <definedName name="PropaneLabels">OFFSET(#REF!,-1,0)</definedName>
    <definedName name="PropCodes">#REF!</definedName>
    <definedName name="PRV_Setting">#REF!</definedName>
    <definedName name="PSModel">#REF!</definedName>
    <definedName name="Pump_Head">#REF!</definedName>
    <definedName name="Pumps_Input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0">#REF!</definedName>
    <definedName name="qzqzqz31">#REF!</definedName>
    <definedName name="qzqzqz32">#REF!</definedName>
    <definedName name="qzqzqz6">#REF!</definedName>
    <definedName name="qzqzqz7">#REF!</definedName>
    <definedName name="qzqzqz8">#REF!</definedName>
    <definedName name="qzqzqz9">#REF!</definedName>
    <definedName name="RAT">#REF!</definedName>
    <definedName name="rebate">#REF!</definedName>
    <definedName name="RENTA">#N/A</definedName>
    <definedName name="Replacement">#REF!</definedName>
    <definedName name="Reset">#REF!</definedName>
    <definedName name="Reset_Options_CHWST">#REF!</definedName>
    <definedName name="Reset_Options_SAT">#REF!</definedName>
    <definedName name="ResetStrategy">#REF!</definedName>
    <definedName name="Retrofit_Fixture_Type">#REF!</definedName>
    <definedName name="rngOrigHeaders" hidden="1">#REF!</definedName>
    <definedName name="RR_Sched1">#REF!</definedName>
    <definedName name="RR_Sched2">#REF!</definedName>
    <definedName name="RR_Sched3">#REF!</definedName>
    <definedName name="RR_Sched4">#REF!</definedName>
    <definedName name="RR_Sched5">#REF!</definedName>
    <definedName name="rtu">#REF!</definedName>
    <definedName name="RunHrs">#REF!</definedName>
    <definedName name="s" hidden="1">#REF!</definedName>
    <definedName name="S1_CFM">#REF!</definedName>
    <definedName name="S2_CFM">#REF!</definedName>
    <definedName name="S5_CFM">#REF!</definedName>
    <definedName name="SACFM_2">#REF!</definedName>
    <definedName name="Sales_Tax">#REF!</definedName>
    <definedName name="SalesTax">#REF!</definedName>
    <definedName name="SAT_Options_CHWST">#REF!</definedName>
    <definedName name="SAT_Reset_db">#REF!</definedName>
    <definedName name="Savings_per_day">#REF!</definedName>
    <definedName name="SBP">#REF!</definedName>
    <definedName name="schedOThours">#REF!</definedName>
    <definedName name="schedreghours">#REF!</definedName>
    <definedName name="Schedule_Code">#REF!</definedName>
    <definedName name="sef">#REF!</definedName>
    <definedName name="Sensor">#REF!</definedName>
    <definedName name="Sensors">#REF!</definedName>
    <definedName name="sf" hidden="1">#REF!</definedName>
    <definedName name="SF_Schedule_db">#REF!</definedName>
    <definedName name="SF_VFD_db">#REF!</definedName>
    <definedName name="shutdownhoursOT">#REF!</definedName>
    <definedName name="SIMULT_AHUChwLeak">#REF!</definedName>
    <definedName name="SIMULT_AHUElecLeak">#REF!</definedName>
    <definedName name="SIMULT_AHUHwLeak">#REF!</definedName>
    <definedName name="SIMULT_ZoneElecLeak">#REF!</definedName>
    <definedName name="SIMULT_ZoneHwLeak">#REF!</definedName>
    <definedName name="Site_Info">#REF!</definedName>
    <definedName name="sm_door_infiltration">#REF!</definedName>
    <definedName name="Small">#REF!</definedName>
    <definedName name="solver_lin">0</definedName>
    <definedName name="solver_num">0</definedName>
    <definedName name="solver_typ">2</definedName>
    <definedName name="solver_val">0</definedName>
    <definedName name="sss" hidden="1">#REF!</definedName>
    <definedName name="sssss">#REF!</definedName>
    <definedName name="State1">#REF!</definedName>
    <definedName name="State2">#REF!</definedName>
    <definedName name="State3">#REF!</definedName>
    <definedName name="State4">#REF!</definedName>
    <definedName name="State5">#REF!</definedName>
    <definedName name="SteamLabels" localSheetId="2">OFFSET(SteamData,0,-1)</definedName>
    <definedName name="SteamLabels" localSheetId="11">OFFSET(SteamData,0,-1)</definedName>
    <definedName name="SteamLabels" localSheetId="3">OFFSET(SteamData,0,-1)</definedName>
    <definedName name="SteamLabels" localSheetId="4">OFFSET(SteamData,0,-1)</definedName>
    <definedName name="SteamLabels" localSheetId="5">OFFSET(SteamData,0,-1)</definedName>
    <definedName name="SteamLabels" localSheetId="6">OFFSET(SteamData,0,-1)</definedName>
    <definedName name="SteamLabels" localSheetId="7">OFFSET(SteamData,0,-1)</definedName>
    <definedName name="SteamLabels" localSheetId="8">OFFSET(SteamData,0,-1)</definedName>
    <definedName name="SteamLabels" localSheetId="9">OFFSET(SteamData,0,-1)</definedName>
    <definedName name="SteamLabels" localSheetId="10">OFFSET(SteamData,0,-1)</definedName>
    <definedName name="SteamLabels">OFFSET(SteamData,0,-1)</definedName>
    <definedName name="Storename">#REF!</definedName>
    <definedName name="SubBase1">#REF!</definedName>
    <definedName name="SubBase2">#REF!</definedName>
    <definedName name="Subsystems" hidden="1">OFFSET(#REF!,0,0,COUNTA(#REF!),1)</definedName>
    <definedName name="Sum_Mid_Peak">#REF!</definedName>
    <definedName name="Sum_Off_Peak">#REF!</definedName>
    <definedName name="Summ_On_Peak">#REF!</definedName>
    <definedName name="Summary_Dollars">#REF!</definedName>
    <definedName name="Summary_LCC">#REF!</definedName>
    <definedName name="Summary_Payback">#REF!</definedName>
    <definedName name="Summary_Units">#REF!</definedName>
    <definedName name="Summer_mo">#REF!</definedName>
    <definedName name="Summer_WD">#REF!</definedName>
    <definedName name="Summer_WEH">#REF!</definedName>
    <definedName name="table">#REF!</definedName>
    <definedName name="taxandinsurance">#REF!</definedName>
    <definedName name="TDCorrFactor">#REF!</definedName>
    <definedName name="TDCorrFactor1">#REF!</definedName>
    <definedName name="Temp_Deadband_db">#REF!</definedName>
    <definedName name="term">#REF!</definedName>
    <definedName name="Term_in_years">#REF!</definedName>
    <definedName name="term1">#REF!</definedName>
    <definedName name="Termination">#REF!</definedName>
    <definedName name="test">#REF!</definedName>
    <definedName name="thermrate">#REF!</definedName>
    <definedName name="Therms_to_Mlbs">#REF!</definedName>
    <definedName name="Therms_to_MWh">#REF!</definedName>
    <definedName name="TJE">#REF!</definedName>
    <definedName name="Tk__h">#REF!</definedName>
    <definedName name="TOC">#REF!</definedName>
    <definedName name="TOT">#REF!</definedName>
    <definedName name="TOTL_E7">#REF!</definedName>
    <definedName name="TRC">#REF!</definedName>
    <definedName name="ttable">#REF!</definedName>
    <definedName name="TYPE">#REF!</definedName>
    <definedName name="U">#REF!</definedName>
    <definedName name="unknown" hidden="1">#REF!</definedName>
    <definedName name="UNOCVENT">#REF!</definedName>
    <definedName name="utica">#REF!</definedName>
    <definedName name="uuu">#REF!</definedName>
    <definedName name="vacacoverhoursOT">#REF!</definedName>
    <definedName name="vacationhours">#REF!</definedName>
    <definedName name="ValveCntrl">#REF!</definedName>
    <definedName name="VAV_2">#REF!</definedName>
    <definedName name="VAV_Conversion">#REF!</definedName>
    <definedName name="Ventilation_sys_types">#REF!</definedName>
    <definedName name="VENTPER">#REF!</definedName>
    <definedName name="vf">#REF!</definedName>
    <definedName name="VFD_Chill_Options_CHWST">#REF!</definedName>
    <definedName name="VFD_Eff">#REF!</definedName>
    <definedName name="vital5">#REF!</definedName>
    <definedName name="VMF_Doors">#REF!</definedName>
    <definedName name="vo">#REF!</definedName>
    <definedName name="Volume_of_System">#REF!</definedName>
    <definedName name="Warranty">#REF!</definedName>
    <definedName name="Waste_Oil">#REF!</definedName>
    <definedName name="Waste_Oil_Reclaim">#REF!</definedName>
    <definedName name="WaterData">OFFSET(#REF!,0,0,1,MAX(1,COUNT(#REF!)))</definedName>
    <definedName name="WaterLabels">OFFSET(#REF!,-1,0)</definedName>
    <definedName name="Wattagetable">#REF!</definedName>
    <definedName name="WeatherType">#REF!</definedName>
    <definedName name="WeatherTypeList">#REF!</definedName>
    <definedName name="WeekdayArray" hidden="1">{1,"Monday";2,"Tuesday";3,"Wednesday";4,"Thursday";5,"Friday";6,"Saturday";7,"Sunday"}</definedName>
    <definedName name="win_Mid_Peak">#REF!</definedName>
    <definedName name="Win_Off_Peak">#REF!</definedName>
    <definedName name="Win_On_Peak">#REF!</definedName>
    <definedName name="Window">#REF!</definedName>
    <definedName name="Winter_mo">#REF!</definedName>
    <definedName name="Winter_onpk">#REF!</definedName>
    <definedName name="Winter_WD">#REF!</definedName>
    <definedName name="Winter_WEH">#REF!</definedName>
    <definedName name="WPY">#REF!</definedName>
    <definedName name="wrn.E_FC_DH." hidden="1">{"E_FC",#N/A,TRUE,"Walk-In96";"DH",#N/A,TRUE,"Door Heater";"CostROI",#N/A,TRUE,"COST-ROI";"CostDH",#N/A,TRUE,"COST-DH";"Summary",#N/A,TRUE,"Custom"}</definedName>
    <definedName name="wrn.PrintAll.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PrintAll1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total." hidden="1">{#N/A,#N/A,FALSE,"Summary";#N/A,#N/A,FALSE,"Berkeley";#N/A,#N/A,FALSE,"HS";#N/A,#N/A,FALSE,"Brookside";#N/A,#N/A,FALSE,"George";#N/A,#N/A,FALSE,"Ketler";#N/A,#N/A,FALSE,"Washington"}</definedName>
    <definedName name="WtrSource">#REF!</definedName>
    <definedName name="x">#REF!</definedName>
    <definedName name="Yes_No">#REF!</definedName>
    <definedName name="YesNo">#REF!</definedName>
    <definedName name="yn">#REF!</definedName>
    <definedName name="Zip_code_range">#REF!</definedName>
    <definedName name="Zip_code_text">#REF!</definedName>
    <definedName name="zonet">#REF!</definedName>
    <definedName name="zonet2">#REF!</definedName>
    <definedName name="zzzBTUperTHERM">100000</definedName>
    <definedName name="zzzElectricData">OFFSET(#REF!,0,0,MAX(1,COUNT(#REF!),1))</definedName>
    <definedName name="zzzElectricLabels">OFFSET(zzzElectricData,0,-1)</definedName>
    <definedName name="zzzGasData">OFFSET(#REF!,0,0,MAX(1,COUNT(#REF!)),1)</definedName>
    <definedName name="zzzGasLabels">OFFSET(zzzGasData,0,-1)</definedName>
    <definedName name="zzzPropaneData">OFFSET(#REF!,0,0,MAX(1,COUNT(#REF!)),1)</definedName>
    <definedName name="zzzPropaneLabels">OFFSET(zzzPropaneData,0,-1)</definedName>
    <definedName name="zzzSteamData">OFFSET(#REF!,0,0,MAX(1,COUNT(#REF!)),1)</definedName>
    <definedName name="zzzSteamLabels">OFFSET(zzzSteamData,0,-1)</definedName>
    <definedName name="zzzWaterData">OFFSET(#REF!,0,0,MAX(1,COUNT(#REF!)),1)</definedName>
    <definedName name="zzzWaterLabels">OFFSET(zzzWaterData,0,-1)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84" i="13" l="1"/>
  <c r="N329" i="13"/>
  <c r="N289" i="13"/>
  <c r="N230" i="13"/>
  <c r="N169" i="13"/>
  <c r="N112" i="13"/>
  <c r="N54" i="13"/>
  <c r="N22" i="13"/>
  <c r="K384" i="13"/>
  <c r="L355" i="13"/>
  <c r="L349" i="13"/>
  <c r="L341" i="13"/>
  <c r="L338" i="13"/>
  <c r="K329" i="13"/>
  <c r="J323" i="13"/>
  <c r="J322" i="13"/>
  <c r="J316" i="13"/>
  <c r="J315" i="13"/>
  <c r="J313" i="13"/>
  <c r="J312" i="13"/>
  <c r="J311" i="13"/>
  <c r="J310" i="13"/>
  <c r="J309" i="13"/>
  <c r="J308" i="13"/>
  <c r="J307" i="13"/>
  <c r="J306" i="13"/>
  <c r="J305" i="13"/>
  <c r="J304" i="13"/>
  <c r="J303" i="13"/>
  <c r="J301" i="13"/>
  <c r="J300" i="13"/>
  <c r="J299" i="13"/>
  <c r="J298" i="13"/>
  <c r="J297" i="13"/>
  <c r="K289" i="13"/>
  <c r="K230" i="13"/>
  <c r="K169" i="13"/>
  <c r="K112" i="13"/>
  <c r="K54" i="13"/>
  <c r="K22" i="13"/>
  <c r="T47" i="12"/>
  <c r="L47" i="12"/>
  <c r="T46" i="12"/>
  <c r="L46" i="12"/>
  <c r="T45" i="12"/>
  <c r="L45" i="12"/>
  <c r="T44" i="12"/>
  <c r="L44" i="12"/>
  <c r="T43" i="12"/>
  <c r="L43" i="12"/>
  <c r="T42" i="12"/>
  <c r="L42" i="12"/>
  <c r="T41" i="12"/>
  <c r="L41" i="12"/>
  <c r="T40" i="12"/>
  <c r="L40" i="12"/>
  <c r="T39" i="12"/>
  <c r="L39" i="12"/>
  <c r="T38" i="12"/>
  <c r="L38" i="12"/>
  <c r="T37" i="12"/>
  <c r="L37" i="12"/>
  <c r="T36" i="12"/>
  <c r="L36" i="12"/>
  <c r="T35" i="12"/>
  <c r="L35" i="12"/>
  <c r="T34" i="12"/>
  <c r="L34" i="12"/>
  <c r="T33" i="12"/>
  <c r="L33" i="12"/>
  <c r="T32" i="12"/>
  <c r="L32" i="12"/>
  <c r="T31" i="12"/>
  <c r="L31" i="12"/>
  <c r="T30" i="12"/>
  <c r="L30" i="12"/>
  <c r="T29" i="12"/>
  <c r="L29" i="12"/>
  <c r="T28" i="12"/>
  <c r="L28" i="12"/>
  <c r="T27" i="12"/>
  <c r="L27" i="12"/>
  <c r="V27" i="12" s="1"/>
  <c r="T26" i="12"/>
  <c r="L26" i="12"/>
  <c r="T25" i="12"/>
  <c r="L25" i="12"/>
  <c r="T24" i="12"/>
  <c r="L24" i="12"/>
  <c r="T23" i="12"/>
  <c r="L23" i="12"/>
  <c r="T22" i="12"/>
  <c r="L22" i="12"/>
  <c r="T21" i="12"/>
  <c r="L21" i="12"/>
  <c r="T20" i="12"/>
  <c r="L20" i="12"/>
  <c r="T19" i="12"/>
  <c r="L19" i="12"/>
  <c r="T18" i="12"/>
  <c r="L18" i="12"/>
  <c r="V18" i="12" s="1"/>
  <c r="T17" i="12"/>
  <c r="L17" i="12"/>
  <c r="T16" i="12"/>
  <c r="L16" i="12"/>
  <c r="T15" i="12"/>
  <c r="L15" i="12"/>
  <c r="T14" i="12"/>
  <c r="L14" i="12"/>
  <c r="T13" i="12"/>
  <c r="L13" i="12"/>
  <c r="T12" i="12"/>
  <c r="L12" i="12"/>
  <c r="T11" i="12"/>
  <c r="L11" i="12"/>
  <c r="T10" i="12"/>
  <c r="L10" i="12"/>
  <c r="T9" i="12"/>
  <c r="L9" i="12"/>
  <c r="T8" i="12"/>
  <c r="L8" i="12"/>
  <c r="T7" i="12"/>
  <c r="L7" i="12"/>
  <c r="T6" i="12"/>
  <c r="L6" i="12"/>
  <c r="T48" i="11"/>
  <c r="L48" i="11"/>
  <c r="T47" i="11"/>
  <c r="L47" i="11"/>
  <c r="T46" i="11"/>
  <c r="L46" i="11"/>
  <c r="T45" i="11"/>
  <c r="L45" i="11"/>
  <c r="T44" i="11"/>
  <c r="L44" i="11"/>
  <c r="T43" i="11"/>
  <c r="L43" i="11"/>
  <c r="T42" i="11"/>
  <c r="L42" i="11"/>
  <c r="T41" i="11"/>
  <c r="L41" i="11"/>
  <c r="T40" i="11"/>
  <c r="L40" i="11"/>
  <c r="V40" i="11" s="1"/>
  <c r="T39" i="11"/>
  <c r="L39" i="11"/>
  <c r="T38" i="11"/>
  <c r="L38" i="11"/>
  <c r="T37" i="11"/>
  <c r="L37" i="11"/>
  <c r="T36" i="11"/>
  <c r="L36" i="11"/>
  <c r="T35" i="11"/>
  <c r="L35" i="11"/>
  <c r="T34" i="11"/>
  <c r="L34" i="11"/>
  <c r="T33" i="11"/>
  <c r="L33" i="11"/>
  <c r="T32" i="11"/>
  <c r="L32" i="11"/>
  <c r="T31" i="11"/>
  <c r="L31" i="11"/>
  <c r="T30" i="11"/>
  <c r="L30" i="11"/>
  <c r="T29" i="11"/>
  <c r="L29" i="11"/>
  <c r="T28" i="11"/>
  <c r="L28" i="11"/>
  <c r="T27" i="11"/>
  <c r="L27" i="11"/>
  <c r="T26" i="11"/>
  <c r="L26" i="11"/>
  <c r="T25" i="11"/>
  <c r="L25" i="11"/>
  <c r="T24" i="11"/>
  <c r="L24" i="11"/>
  <c r="T23" i="11"/>
  <c r="L23" i="11"/>
  <c r="T22" i="11"/>
  <c r="L22" i="11"/>
  <c r="T21" i="11"/>
  <c r="L21" i="11"/>
  <c r="T20" i="11"/>
  <c r="L20" i="11"/>
  <c r="T19" i="11"/>
  <c r="L19" i="11"/>
  <c r="T18" i="11"/>
  <c r="L18" i="11"/>
  <c r="T17" i="11"/>
  <c r="L17" i="11"/>
  <c r="T16" i="11"/>
  <c r="L16" i="11"/>
  <c r="T15" i="11"/>
  <c r="L15" i="11"/>
  <c r="T14" i="11"/>
  <c r="L14" i="11"/>
  <c r="T13" i="11"/>
  <c r="L13" i="11"/>
  <c r="T12" i="11"/>
  <c r="L12" i="11"/>
  <c r="T11" i="11"/>
  <c r="L11" i="11"/>
  <c r="V11" i="11" s="1"/>
  <c r="T10" i="11"/>
  <c r="L10" i="11"/>
  <c r="T9" i="11"/>
  <c r="L9" i="11"/>
  <c r="T8" i="11"/>
  <c r="L8" i="11"/>
  <c r="T7" i="11"/>
  <c r="L7" i="11"/>
  <c r="V7" i="11" s="1"/>
  <c r="T6" i="11"/>
  <c r="L6" i="11"/>
  <c r="T26" i="10"/>
  <c r="L26" i="10"/>
  <c r="T25" i="10"/>
  <c r="L25" i="10"/>
  <c r="T24" i="10"/>
  <c r="L24" i="10"/>
  <c r="T23" i="10"/>
  <c r="L23" i="10"/>
  <c r="T22" i="10"/>
  <c r="L22" i="10"/>
  <c r="T21" i="10"/>
  <c r="L21" i="10"/>
  <c r="T20" i="10"/>
  <c r="L20" i="10"/>
  <c r="T19" i="10"/>
  <c r="L19" i="10"/>
  <c r="T18" i="10"/>
  <c r="L18" i="10"/>
  <c r="T17" i="10"/>
  <c r="L17" i="10"/>
  <c r="T16" i="10"/>
  <c r="L16" i="10"/>
  <c r="T15" i="10"/>
  <c r="L15" i="10"/>
  <c r="T14" i="10"/>
  <c r="L14" i="10"/>
  <c r="T13" i="10"/>
  <c r="L13" i="10"/>
  <c r="T12" i="10"/>
  <c r="L12" i="10"/>
  <c r="T11" i="10"/>
  <c r="L11" i="10"/>
  <c r="T10" i="10"/>
  <c r="L10" i="10"/>
  <c r="T9" i="10"/>
  <c r="L9" i="10"/>
  <c r="T8" i="10"/>
  <c r="L8" i="10"/>
  <c r="T7" i="10"/>
  <c r="L7" i="10"/>
  <c r="T6" i="10"/>
  <c r="L6" i="10"/>
  <c r="T27" i="9"/>
  <c r="L27" i="9"/>
  <c r="T26" i="9"/>
  <c r="L26" i="9"/>
  <c r="T25" i="9"/>
  <c r="L25" i="9"/>
  <c r="T24" i="9"/>
  <c r="L24" i="9"/>
  <c r="T23" i="9"/>
  <c r="L23" i="9"/>
  <c r="T22" i="9"/>
  <c r="L22" i="9"/>
  <c r="T21" i="9"/>
  <c r="L21" i="9"/>
  <c r="T20" i="9"/>
  <c r="L20" i="9"/>
  <c r="T19" i="9"/>
  <c r="L19" i="9"/>
  <c r="T18" i="9"/>
  <c r="L18" i="9"/>
  <c r="T17" i="9"/>
  <c r="L17" i="9"/>
  <c r="T16" i="9"/>
  <c r="L16" i="9"/>
  <c r="T15" i="9"/>
  <c r="L15" i="9"/>
  <c r="T14" i="9"/>
  <c r="L14" i="9"/>
  <c r="T13" i="9"/>
  <c r="L13" i="9"/>
  <c r="T12" i="9"/>
  <c r="L12" i="9"/>
  <c r="T11" i="9"/>
  <c r="L11" i="9"/>
  <c r="T10" i="9"/>
  <c r="L10" i="9"/>
  <c r="T9" i="9"/>
  <c r="L9" i="9"/>
  <c r="T8" i="9"/>
  <c r="L8" i="9"/>
  <c r="T7" i="9"/>
  <c r="L7" i="9"/>
  <c r="T6" i="9"/>
  <c r="L6" i="9"/>
  <c r="T8" i="8"/>
  <c r="L8" i="8"/>
  <c r="T7" i="8"/>
  <c r="L7" i="8"/>
  <c r="T6" i="8"/>
  <c r="L6" i="8"/>
  <c r="T13" i="7"/>
  <c r="L13" i="7"/>
  <c r="T12" i="7"/>
  <c r="L12" i="7"/>
  <c r="T11" i="7"/>
  <c r="L11" i="7"/>
  <c r="T10" i="7"/>
  <c r="L10" i="7"/>
  <c r="T9" i="7"/>
  <c r="L9" i="7"/>
  <c r="T8" i="7"/>
  <c r="L8" i="7"/>
  <c r="V8" i="7" s="1"/>
  <c r="T7" i="7"/>
  <c r="V7" i="7"/>
  <c r="L7" i="7"/>
  <c r="T6" i="7"/>
  <c r="L6" i="7"/>
  <c r="T13" i="6"/>
  <c r="L13" i="6"/>
  <c r="T12" i="6"/>
  <c r="L12" i="6"/>
  <c r="V12" i="6" s="1"/>
  <c r="T11" i="6"/>
  <c r="L11" i="6"/>
  <c r="T10" i="6"/>
  <c r="L10" i="6"/>
  <c r="T9" i="6"/>
  <c r="L9" i="6"/>
  <c r="T8" i="6"/>
  <c r="L8" i="6"/>
  <c r="T7" i="6"/>
  <c r="L7" i="6"/>
  <c r="T6" i="6"/>
  <c r="L6" i="6"/>
  <c r="T15" i="5"/>
  <c r="L15" i="5"/>
  <c r="T14" i="5"/>
  <c r="L14" i="5"/>
  <c r="T13" i="5"/>
  <c r="L13" i="5"/>
  <c r="T12" i="5"/>
  <c r="L12" i="5"/>
  <c r="T11" i="5"/>
  <c r="L11" i="5"/>
  <c r="T10" i="5"/>
  <c r="L10" i="5"/>
  <c r="T9" i="5"/>
  <c r="L9" i="5"/>
  <c r="T8" i="5"/>
  <c r="L8" i="5"/>
  <c r="V8" i="5" s="1"/>
  <c r="T7" i="5"/>
  <c r="L7" i="5"/>
  <c r="T6" i="5"/>
  <c r="L6" i="5"/>
  <c r="T56" i="4"/>
  <c r="L56" i="4"/>
  <c r="T55" i="4"/>
  <c r="L55" i="4"/>
  <c r="T54" i="4"/>
  <c r="L54" i="4"/>
  <c r="T53" i="4"/>
  <c r="L53" i="4"/>
  <c r="T52" i="4"/>
  <c r="L52" i="4"/>
  <c r="T51" i="4"/>
  <c r="L51" i="4"/>
  <c r="T50" i="4"/>
  <c r="L50" i="4"/>
  <c r="T49" i="4"/>
  <c r="L49" i="4"/>
  <c r="T48" i="4"/>
  <c r="L48" i="4"/>
  <c r="T47" i="4"/>
  <c r="L47" i="4"/>
  <c r="T46" i="4"/>
  <c r="L46" i="4"/>
  <c r="T45" i="4"/>
  <c r="L45" i="4"/>
  <c r="T44" i="4"/>
  <c r="L44" i="4"/>
  <c r="T43" i="4"/>
  <c r="L43" i="4"/>
  <c r="T42" i="4"/>
  <c r="L42" i="4"/>
  <c r="T41" i="4"/>
  <c r="L41" i="4"/>
  <c r="T40" i="4"/>
  <c r="L40" i="4"/>
  <c r="T39" i="4"/>
  <c r="L39" i="4"/>
  <c r="T38" i="4"/>
  <c r="L38" i="4"/>
  <c r="T37" i="4"/>
  <c r="L37" i="4"/>
  <c r="T36" i="4"/>
  <c r="L36" i="4"/>
  <c r="T35" i="4"/>
  <c r="L35" i="4"/>
  <c r="T34" i="4"/>
  <c r="L34" i="4"/>
  <c r="T33" i="4"/>
  <c r="L33" i="4"/>
  <c r="T32" i="4"/>
  <c r="L32" i="4"/>
  <c r="T31" i="4"/>
  <c r="L31" i="4"/>
  <c r="T30" i="4"/>
  <c r="L30" i="4"/>
  <c r="T29" i="4"/>
  <c r="L29" i="4"/>
  <c r="T28" i="4"/>
  <c r="L28" i="4"/>
  <c r="T27" i="4"/>
  <c r="L27" i="4"/>
  <c r="T26" i="4"/>
  <c r="L26" i="4"/>
  <c r="T25" i="4"/>
  <c r="L25" i="4"/>
  <c r="T24" i="4"/>
  <c r="L24" i="4"/>
  <c r="T23" i="4"/>
  <c r="L23" i="4"/>
  <c r="T22" i="4"/>
  <c r="L22" i="4"/>
  <c r="T21" i="4"/>
  <c r="L21" i="4"/>
  <c r="T20" i="4"/>
  <c r="L20" i="4"/>
  <c r="T19" i="4"/>
  <c r="L19" i="4"/>
  <c r="T18" i="4"/>
  <c r="L18" i="4"/>
  <c r="T17" i="4"/>
  <c r="L17" i="4"/>
  <c r="T16" i="4"/>
  <c r="L16" i="4"/>
  <c r="T15" i="4"/>
  <c r="L15" i="4"/>
  <c r="T14" i="4"/>
  <c r="L14" i="4"/>
  <c r="T13" i="4"/>
  <c r="L13" i="4"/>
  <c r="T12" i="4"/>
  <c r="L12" i="4"/>
  <c r="T11" i="4"/>
  <c r="L11" i="4"/>
  <c r="T10" i="4"/>
  <c r="L10" i="4"/>
  <c r="T9" i="4"/>
  <c r="L9" i="4"/>
  <c r="T8" i="4"/>
  <c r="L8" i="4"/>
  <c r="T7" i="4"/>
  <c r="L7" i="4"/>
  <c r="T6" i="4"/>
  <c r="L6" i="4"/>
  <c r="T71" i="3"/>
  <c r="L71" i="3"/>
  <c r="T70" i="3"/>
  <c r="L70" i="3"/>
  <c r="T69" i="3"/>
  <c r="L69" i="3"/>
  <c r="V68" i="3"/>
  <c r="T68" i="3"/>
  <c r="L68" i="3"/>
  <c r="T67" i="3"/>
  <c r="L67" i="3"/>
  <c r="T66" i="3"/>
  <c r="L66" i="3"/>
  <c r="T65" i="3"/>
  <c r="L65" i="3"/>
  <c r="T64" i="3"/>
  <c r="L64" i="3"/>
  <c r="T63" i="3"/>
  <c r="L63" i="3"/>
  <c r="T62" i="3"/>
  <c r="L62" i="3"/>
  <c r="T61" i="3"/>
  <c r="L61" i="3"/>
  <c r="T60" i="3"/>
  <c r="L60" i="3"/>
  <c r="T59" i="3"/>
  <c r="L59" i="3"/>
  <c r="T58" i="3"/>
  <c r="L58" i="3"/>
  <c r="T57" i="3"/>
  <c r="L57" i="3"/>
  <c r="T56" i="3"/>
  <c r="L56" i="3"/>
  <c r="T55" i="3"/>
  <c r="L55" i="3"/>
  <c r="T54" i="3"/>
  <c r="L54" i="3"/>
  <c r="T53" i="3"/>
  <c r="L53" i="3"/>
  <c r="V53" i="3" s="1"/>
  <c r="T52" i="3"/>
  <c r="L52" i="3"/>
  <c r="T51" i="3"/>
  <c r="L51" i="3"/>
  <c r="T50" i="3"/>
  <c r="L50" i="3"/>
  <c r="T49" i="3"/>
  <c r="L49" i="3"/>
  <c r="T48" i="3"/>
  <c r="L48" i="3"/>
  <c r="T47" i="3"/>
  <c r="L47" i="3"/>
  <c r="T46" i="3"/>
  <c r="L46" i="3"/>
  <c r="T45" i="3"/>
  <c r="V45" i="3"/>
  <c r="L45" i="3"/>
  <c r="T44" i="3"/>
  <c r="L44" i="3"/>
  <c r="T43" i="3"/>
  <c r="L43" i="3"/>
  <c r="T42" i="3"/>
  <c r="L42" i="3"/>
  <c r="T41" i="3"/>
  <c r="L41" i="3"/>
  <c r="T40" i="3"/>
  <c r="L40" i="3"/>
  <c r="T39" i="3"/>
  <c r="V39" i="3"/>
  <c r="L39" i="3"/>
  <c r="T38" i="3"/>
  <c r="L38" i="3"/>
  <c r="T37" i="3"/>
  <c r="L37" i="3"/>
  <c r="T36" i="3"/>
  <c r="L36" i="3"/>
  <c r="T35" i="3"/>
  <c r="L35" i="3"/>
  <c r="T34" i="3"/>
  <c r="L34" i="3"/>
  <c r="T33" i="3"/>
  <c r="L33" i="3"/>
  <c r="T32" i="3"/>
  <c r="L32" i="3"/>
  <c r="T31" i="3"/>
  <c r="L31" i="3"/>
  <c r="T30" i="3"/>
  <c r="V30" i="3"/>
  <c r="L30" i="3"/>
  <c r="T29" i="3"/>
  <c r="L29" i="3"/>
  <c r="T28" i="3"/>
  <c r="L28" i="3"/>
  <c r="T27" i="3"/>
  <c r="L27" i="3"/>
  <c r="T26" i="3"/>
  <c r="L26" i="3"/>
  <c r="T25" i="3"/>
  <c r="L25" i="3"/>
  <c r="T24" i="3"/>
  <c r="L24" i="3"/>
  <c r="T23" i="3"/>
  <c r="L23" i="3"/>
  <c r="T22" i="3"/>
  <c r="L22" i="3"/>
  <c r="T21" i="3"/>
  <c r="L21" i="3"/>
  <c r="T20" i="3"/>
  <c r="L20" i="3"/>
  <c r="T19" i="3"/>
  <c r="L19" i="3"/>
  <c r="T18" i="3"/>
  <c r="L18" i="3"/>
  <c r="T17" i="3"/>
  <c r="L17" i="3"/>
  <c r="T16" i="3"/>
  <c r="L16" i="3"/>
  <c r="T15" i="3"/>
  <c r="L15" i="3"/>
  <c r="T14" i="3"/>
  <c r="L14" i="3"/>
  <c r="T13" i="3"/>
  <c r="L13" i="3"/>
  <c r="T12" i="3"/>
  <c r="L12" i="3"/>
  <c r="T11" i="3"/>
  <c r="L11" i="3"/>
  <c r="T10" i="3"/>
  <c r="L10" i="3"/>
  <c r="T9" i="3"/>
  <c r="L9" i="3"/>
  <c r="T8" i="3"/>
  <c r="L8" i="3"/>
  <c r="V8" i="3" s="1"/>
  <c r="T7" i="3"/>
  <c r="L7" i="3"/>
  <c r="T6" i="3"/>
  <c r="L6" i="3"/>
  <c r="T85" i="2"/>
  <c r="L85" i="2"/>
  <c r="V85" i="2" s="1"/>
  <c r="T84" i="2"/>
  <c r="L84" i="2"/>
  <c r="T83" i="2"/>
  <c r="L83" i="2"/>
  <c r="T82" i="2"/>
  <c r="L82" i="2"/>
  <c r="L81" i="2"/>
  <c r="T72" i="2"/>
  <c r="L72" i="2"/>
  <c r="T71" i="2"/>
  <c r="L71" i="2"/>
  <c r="T70" i="2"/>
  <c r="L70" i="2"/>
  <c r="T69" i="2"/>
  <c r="L69" i="2"/>
  <c r="T68" i="2"/>
  <c r="L68" i="2"/>
  <c r="T67" i="2"/>
  <c r="L67" i="2"/>
  <c r="T66" i="2"/>
  <c r="L66" i="2"/>
  <c r="T65" i="2"/>
  <c r="L65" i="2"/>
  <c r="T64" i="2"/>
  <c r="L64" i="2"/>
  <c r="T63" i="2"/>
  <c r="L63" i="2"/>
  <c r="T62" i="2"/>
  <c r="L62" i="2"/>
  <c r="T61" i="2"/>
  <c r="L61" i="2"/>
  <c r="T60" i="2"/>
  <c r="L60" i="2"/>
  <c r="T59" i="2"/>
  <c r="L59" i="2"/>
  <c r="T58" i="2"/>
  <c r="L58" i="2"/>
  <c r="T57" i="2"/>
  <c r="L57" i="2"/>
  <c r="T56" i="2"/>
  <c r="L56" i="2"/>
  <c r="T55" i="2"/>
  <c r="L55" i="2"/>
  <c r="V55" i="2" s="1"/>
  <c r="T54" i="2"/>
  <c r="L54" i="2"/>
  <c r="T53" i="2"/>
  <c r="L53" i="2"/>
  <c r="T52" i="2"/>
  <c r="L52" i="2"/>
  <c r="T51" i="2"/>
  <c r="L51" i="2"/>
  <c r="T42" i="2"/>
  <c r="L42" i="2"/>
  <c r="L41" i="2"/>
  <c r="T32" i="2"/>
  <c r="L32" i="2"/>
  <c r="T31" i="2"/>
  <c r="L31" i="2"/>
  <c r="T30" i="2"/>
  <c r="L30" i="2"/>
  <c r="T29" i="2"/>
  <c r="L29" i="2"/>
  <c r="T28" i="2"/>
  <c r="L28" i="2"/>
  <c r="T27" i="2"/>
  <c r="L27" i="2"/>
  <c r="T26" i="2"/>
  <c r="L26" i="2"/>
  <c r="T25" i="2"/>
  <c r="L25" i="2"/>
  <c r="L16" i="2"/>
  <c r="L15" i="2"/>
  <c r="L14" i="2"/>
  <c r="L13" i="2"/>
  <c r="L12" i="2"/>
  <c r="L11" i="2"/>
  <c r="L10" i="2"/>
  <c r="L9" i="2"/>
  <c r="V9" i="2" s="1"/>
  <c r="L8" i="2"/>
  <c r="L7" i="2"/>
  <c r="U713" i="1"/>
  <c r="T713" i="1"/>
  <c r="U712" i="1"/>
  <c r="T712" i="1"/>
  <c r="U708" i="1"/>
  <c r="T708" i="1"/>
  <c r="U705" i="1"/>
  <c r="T705" i="1"/>
  <c r="U704" i="1"/>
  <c r="T704" i="1"/>
  <c r="U702" i="1"/>
  <c r="T702" i="1"/>
  <c r="U688" i="1"/>
  <c r="T688" i="1"/>
  <c r="U685" i="1"/>
  <c r="T685" i="1"/>
  <c r="U684" i="1"/>
  <c r="T684" i="1"/>
  <c r="U680" i="1"/>
  <c r="T680" i="1"/>
  <c r="J667" i="1"/>
  <c r="J666" i="1"/>
  <c r="T665" i="1"/>
  <c r="J665" i="1"/>
  <c r="J664" i="1"/>
  <c r="J663" i="1"/>
  <c r="T662" i="1"/>
  <c r="J662" i="1"/>
  <c r="J661" i="1"/>
  <c r="J660" i="1"/>
  <c r="J659" i="1"/>
  <c r="T651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T639" i="1"/>
  <c r="J639" i="1"/>
  <c r="J638" i="1"/>
  <c r="J637" i="1"/>
  <c r="J636" i="1"/>
  <c r="J635" i="1"/>
  <c r="T634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T622" i="1"/>
  <c r="J622" i="1"/>
  <c r="T621" i="1"/>
  <c r="J621" i="1"/>
  <c r="J620" i="1"/>
  <c r="J619" i="1"/>
  <c r="J618" i="1"/>
  <c r="J617" i="1"/>
  <c r="T616" i="1"/>
  <c r="U616" i="1" s="1"/>
  <c r="J616" i="1"/>
  <c r="J615" i="1"/>
  <c r="T614" i="1"/>
  <c r="J614" i="1"/>
  <c r="J613" i="1"/>
  <c r="T612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T592" i="1"/>
  <c r="J592" i="1"/>
  <c r="J591" i="1"/>
  <c r="J590" i="1"/>
  <c r="B590" i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9" i="1" s="1"/>
  <c r="B660" i="1" s="1"/>
  <c r="B661" i="1" s="1"/>
  <c r="B662" i="1" s="1"/>
  <c r="B663" i="1" s="1"/>
  <c r="B664" i="1" s="1"/>
  <c r="B665" i="1" s="1"/>
  <c r="B666" i="1" s="1"/>
  <c r="B667" i="1" s="1"/>
  <c r="J589" i="1"/>
  <c r="J581" i="1"/>
  <c r="J580" i="1"/>
  <c r="J579" i="1"/>
  <c r="J578" i="1"/>
  <c r="J577" i="1"/>
  <c r="J576" i="1"/>
  <c r="J575" i="1"/>
  <c r="J574" i="1"/>
  <c r="T573" i="1"/>
  <c r="J573" i="1"/>
  <c r="J572" i="1"/>
  <c r="J571" i="1"/>
  <c r="J570" i="1"/>
  <c r="J569" i="1"/>
  <c r="J568" i="1"/>
  <c r="J567" i="1"/>
  <c r="T566" i="1"/>
  <c r="J566" i="1"/>
  <c r="J565" i="1"/>
  <c r="J564" i="1"/>
  <c r="J563" i="1"/>
  <c r="J562" i="1"/>
  <c r="J561" i="1"/>
  <c r="J560" i="1"/>
  <c r="J559" i="1"/>
  <c r="J558" i="1"/>
  <c r="B558" i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J557" i="1"/>
  <c r="J549" i="1"/>
  <c r="J548" i="1"/>
  <c r="J547" i="1"/>
  <c r="J546" i="1"/>
  <c r="J545" i="1"/>
  <c r="J544" i="1"/>
  <c r="B544" i="1"/>
  <c r="B545" i="1" s="1"/>
  <c r="B546" i="1" s="1"/>
  <c r="B547" i="1" s="1"/>
  <c r="B548" i="1" s="1"/>
  <c r="B549" i="1" s="1"/>
  <c r="J543" i="1"/>
  <c r="J535" i="1"/>
  <c r="B535" i="1"/>
  <c r="J534" i="1"/>
  <c r="J526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T498" i="1"/>
  <c r="J498" i="1"/>
  <c r="J497" i="1"/>
  <c r="J496" i="1"/>
  <c r="J495" i="1"/>
  <c r="J494" i="1"/>
  <c r="J493" i="1"/>
  <c r="T493" i="1" s="1"/>
  <c r="B493" i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26" i="1" s="1"/>
  <c r="J492" i="1"/>
  <c r="J484" i="1"/>
  <c r="J476" i="1"/>
  <c r="J475" i="1"/>
  <c r="J474" i="1"/>
  <c r="J473" i="1"/>
  <c r="T472" i="1"/>
  <c r="J472" i="1"/>
  <c r="J471" i="1"/>
  <c r="T470" i="1"/>
  <c r="J470" i="1"/>
  <c r="J469" i="1"/>
  <c r="J468" i="1"/>
  <c r="J467" i="1"/>
  <c r="J466" i="1"/>
  <c r="J465" i="1"/>
  <c r="J464" i="1"/>
  <c r="J463" i="1"/>
  <c r="J462" i="1"/>
  <c r="J461" i="1"/>
  <c r="J460" i="1"/>
  <c r="T459" i="1"/>
  <c r="J459" i="1"/>
  <c r="J458" i="1"/>
  <c r="J457" i="1"/>
  <c r="J456" i="1"/>
  <c r="T455" i="1"/>
  <c r="J455" i="1"/>
  <c r="T454" i="1"/>
  <c r="J454" i="1"/>
  <c r="J453" i="1"/>
  <c r="J452" i="1"/>
  <c r="J451" i="1"/>
  <c r="J450" i="1"/>
  <c r="T449" i="1"/>
  <c r="J449" i="1"/>
  <c r="J448" i="1"/>
  <c r="J447" i="1"/>
  <c r="J446" i="1"/>
  <c r="J445" i="1"/>
  <c r="T444" i="1"/>
  <c r="U444" i="1" s="1"/>
  <c r="J444" i="1"/>
  <c r="J443" i="1"/>
  <c r="J442" i="1"/>
  <c r="J441" i="1"/>
  <c r="T440" i="1"/>
  <c r="J440" i="1"/>
  <c r="J439" i="1"/>
  <c r="J438" i="1"/>
  <c r="J437" i="1"/>
  <c r="J436" i="1"/>
  <c r="T435" i="1"/>
  <c r="J435" i="1"/>
  <c r="J434" i="1"/>
  <c r="J433" i="1"/>
  <c r="J432" i="1"/>
  <c r="J431" i="1"/>
  <c r="J430" i="1"/>
  <c r="J429" i="1"/>
  <c r="J428" i="1"/>
  <c r="J427" i="1"/>
  <c r="T426" i="1"/>
  <c r="J426" i="1"/>
  <c r="T425" i="1"/>
  <c r="J425" i="1"/>
  <c r="J424" i="1"/>
  <c r="J423" i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84" i="1" s="1"/>
  <c r="J422" i="1"/>
  <c r="J414" i="1"/>
  <c r="J413" i="1"/>
  <c r="T412" i="1"/>
  <c r="J412" i="1"/>
  <c r="J411" i="1"/>
  <c r="J410" i="1"/>
  <c r="B410" i="1"/>
  <c r="B411" i="1" s="1"/>
  <c r="B412" i="1" s="1"/>
  <c r="B413" i="1" s="1"/>
  <c r="B414" i="1" s="1"/>
  <c r="J409" i="1"/>
  <c r="J401" i="1"/>
  <c r="J400" i="1"/>
  <c r="J392" i="1"/>
  <c r="J391" i="1"/>
  <c r="J390" i="1"/>
  <c r="J389" i="1"/>
  <c r="J388" i="1"/>
  <c r="J387" i="1"/>
  <c r="J386" i="1"/>
  <c r="J385" i="1"/>
  <c r="T384" i="1"/>
  <c r="J384" i="1"/>
  <c r="J383" i="1"/>
  <c r="J382" i="1"/>
  <c r="J381" i="1"/>
  <c r="J380" i="1"/>
  <c r="J379" i="1"/>
  <c r="T378" i="1"/>
  <c r="J378" i="1"/>
  <c r="T377" i="1"/>
  <c r="J377" i="1"/>
  <c r="J376" i="1"/>
  <c r="J375" i="1"/>
  <c r="T374" i="1"/>
  <c r="J374" i="1"/>
  <c r="J373" i="1"/>
  <c r="T372" i="1"/>
  <c r="J372" i="1"/>
  <c r="J371" i="1"/>
  <c r="J370" i="1"/>
  <c r="J369" i="1"/>
  <c r="T368" i="1"/>
  <c r="J368" i="1"/>
  <c r="T367" i="1"/>
  <c r="J367" i="1"/>
  <c r="J366" i="1"/>
  <c r="J365" i="1"/>
  <c r="J364" i="1"/>
  <c r="J363" i="1"/>
  <c r="J362" i="1"/>
  <c r="T361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T338" i="1"/>
  <c r="J338" i="1"/>
  <c r="J337" i="1"/>
  <c r="J336" i="1"/>
  <c r="J335" i="1"/>
  <c r="J334" i="1"/>
  <c r="B334" i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J333" i="1"/>
  <c r="J325" i="1"/>
  <c r="J324" i="1"/>
  <c r="J323" i="1"/>
  <c r="J322" i="1"/>
  <c r="J321" i="1"/>
  <c r="T320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T300" i="1"/>
  <c r="J300" i="1"/>
  <c r="J299" i="1"/>
  <c r="T298" i="1"/>
  <c r="J298" i="1"/>
  <c r="T297" i="1"/>
  <c r="J297" i="1"/>
  <c r="J296" i="1"/>
  <c r="J295" i="1"/>
  <c r="J294" i="1"/>
  <c r="T293" i="1"/>
  <c r="J293" i="1"/>
  <c r="J292" i="1"/>
  <c r="J291" i="1"/>
  <c r="B291" i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J290" i="1"/>
  <c r="J282" i="1"/>
  <c r="J281" i="1"/>
  <c r="J280" i="1"/>
  <c r="J279" i="1"/>
  <c r="J278" i="1"/>
  <c r="J277" i="1"/>
  <c r="T276" i="1"/>
  <c r="J276" i="1"/>
  <c r="J275" i="1"/>
  <c r="J274" i="1"/>
  <c r="J273" i="1"/>
  <c r="J272" i="1"/>
  <c r="J271" i="1"/>
  <c r="J270" i="1"/>
  <c r="J269" i="1"/>
  <c r="J268" i="1"/>
  <c r="J267" i="1"/>
  <c r="T266" i="1"/>
  <c r="J266" i="1"/>
  <c r="T265" i="1"/>
  <c r="J265" i="1"/>
  <c r="T264" i="1"/>
  <c r="J264" i="1"/>
  <c r="J263" i="1"/>
  <c r="T262" i="1"/>
  <c r="J262" i="1"/>
  <c r="J261" i="1"/>
  <c r="J260" i="1"/>
  <c r="J259" i="1"/>
  <c r="J258" i="1"/>
  <c r="J257" i="1"/>
  <c r="J256" i="1"/>
  <c r="T255" i="1"/>
  <c r="J255" i="1"/>
  <c r="J254" i="1"/>
  <c r="J253" i="1"/>
  <c r="J252" i="1"/>
  <c r="T252" i="1" s="1"/>
  <c r="J251" i="1"/>
  <c r="J250" i="1"/>
  <c r="J249" i="1"/>
  <c r="J248" i="1"/>
  <c r="T248" i="1" s="1"/>
  <c r="J247" i="1"/>
  <c r="J246" i="1"/>
  <c r="J245" i="1"/>
  <c r="J244" i="1"/>
  <c r="B244" i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J243" i="1"/>
  <c r="J235" i="1"/>
  <c r="J234" i="1"/>
  <c r="J233" i="1"/>
  <c r="J232" i="1"/>
  <c r="J231" i="1"/>
  <c r="T230" i="1"/>
  <c r="J230" i="1"/>
  <c r="B230" i="1"/>
  <c r="B231" i="1" s="1"/>
  <c r="B232" i="1" s="1"/>
  <c r="B233" i="1" s="1"/>
  <c r="B234" i="1" s="1"/>
  <c r="B235" i="1" s="1"/>
  <c r="J229" i="1"/>
  <c r="J221" i="1"/>
  <c r="J220" i="1"/>
  <c r="J219" i="1"/>
  <c r="J218" i="1"/>
  <c r="J217" i="1"/>
  <c r="J216" i="1"/>
  <c r="J215" i="1"/>
  <c r="J214" i="1"/>
  <c r="J213" i="1"/>
  <c r="T212" i="1"/>
  <c r="J212" i="1"/>
  <c r="J211" i="1"/>
  <c r="J210" i="1"/>
  <c r="J209" i="1"/>
  <c r="J208" i="1"/>
  <c r="B208" i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J207" i="1"/>
  <c r="T199" i="1"/>
  <c r="J199" i="1"/>
  <c r="J198" i="1"/>
  <c r="J197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T173" i="1"/>
  <c r="J173" i="1"/>
  <c r="T172" i="1"/>
  <c r="J172" i="1"/>
  <c r="T171" i="1"/>
  <c r="J171" i="1"/>
  <c r="T170" i="1"/>
  <c r="J170" i="1"/>
  <c r="J169" i="1"/>
  <c r="J168" i="1"/>
  <c r="J167" i="1"/>
  <c r="J166" i="1"/>
  <c r="J165" i="1"/>
  <c r="J164" i="1"/>
  <c r="T163" i="1"/>
  <c r="J163" i="1"/>
  <c r="T162" i="1"/>
  <c r="U162" i="1" s="1"/>
  <c r="J162" i="1"/>
  <c r="J161" i="1"/>
  <c r="J160" i="1"/>
  <c r="J159" i="1"/>
  <c r="J158" i="1"/>
  <c r="J157" i="1"/>
  <c r="J156" i="1"/>
  <c r="J155" i="1"/>
  <c r="J154" i="1"/>
  <c r="T153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T139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T122" i="1"/>
  <c r="U122" i="1" s="1"/>
  <c r="J122" i="1"/>
  <c r="J121" i="1"/>
  <c r="J120" i="1"/>
  <c r="T119" i="1"/>
  <c r="J119" i="1"/>
  <c r="J118" i="1"/>
  <c r="T117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T102" i="1"/>
  <c r="U102" i="1" s="1"/>
  <c r="J102" i="1"/>
  <c r="B102" i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7" i="1" s="1"/>
  <c r="B198" i="1" s="1"/>
  <c r="B199" i="1" s="1"/>
  <c r="T101" i="1"/>
  <c r="J101" i="1"/>
  <c r="J93" i="1"/>
  <c r="T85" i="1"/>
  <c r="J85" i="1"/>
  <c r="J84" i="1"/>
  <c r="J83" i="1"/>
  <c r="J82" i="1"/>
  <c r="J81" i="1"/>
  <c r="T81" i="1" s="1"/>
  <c r="J80" i="1"/>
  <c r="J79" i="1"/>
  <c r="J78" i="1"/>
  <c r="J77" i="1"/>
  <c r="J76" i="1"/>
  <c r="J75" i="1"/>
  <c r="T75" i="1" s="1"/>
  <c r="J74" i="1"/>
  <c r="J73" i="1"/>
  <c r="T72" i="1"/>
  <c r="J72" i="1"/>
  <c r="T71" i="1"/>
  <c r="J71" i="1"/>
  <c r="J70" i="1"/>
  <c r="T69" i="1"/>
  <c r="J69" i="1"/>
  <c r="T68" i="1"/>
  <c r="J68" i="1"/>
  <c r="J67" i="1"/>
  <c r="J66" i="1"/>
  <c r="J65" i="1"/>
  <c r="J64" i="1"/>
  <c r="J63" i="1"/>
  <c r="J62" i="1"/>
  <c r="J61" i="1"/>
  <c r="J60" i="1"/>
  <c r="J59" i="1"/>
  <c r="J58" i="1"/>
  <c r="J57" i="1"/>
  <c r="T56" i="1"/>
  <c r="J56" i="1"/>
  <c r="T55" i="1"/>
  <c r="J55" i="1"/>
  <c r="T54" i="1"/>
  <c r="J54" i="1"/>
  <c r="J53" i="1"/>
  <c r="J52" i="1"/>
  <c r="J51" i="1"/>
  <c r="J50" i="1"/>
  <c r="J49" i="1"/>
  <c r="J48" i="1"/>
  <c r="T47" i="1"/>
  <c r="J47" i="1"/>
  <c r="J46" i="1"/>
  <c r="J45" i="1"/>
  <c r="J44" i="1"/>
  <c r="J43" i="1"/>
  <c r="T42" i="1"/>
  <c r="J42" i="1"/>
  <c r="J41" i="1"/>
  <c r="J40" i="1"/>
  <c r="J39" i="1"/>
  <c r="J38" i="1"/>
  <c r="J37" i="1"/>
  <c r="J36" i="1"/>
  <c r="J35" i="1"/>
  <c r="J34" i="1"/>
  <c r="T33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T14" i="1"/>
  <c r="J14" i="1"/>
  <c r="T13" i="1"/>
  <c r="J13" i="1"/>
  <c r="J12" i="1"/>
  <c r="J11" i="1"/>
  <c r="J10" i="1"/>
  <c r="J9" i="1"/>
  <c r="T8" i="1"/>
  <c r="J8" i="1"/>
  <c r="J7" i="1"/>
  <c r="J6" i="1"/>
  <c r="J5" i="1"/>
  <c r="V13" i="12" l="1"/>
  <c r="V45" i="12"/>
  <c r="V19" i="12"/>
  <c r="V33" i="12"/>
  <c r="V28" i="12"/>
  <c r="V14" i="12"/>
  <c r="V16" i="12"/>
  <c r="V32" i="12"/>
  <c r="V37" i="12"/>
  <c r="V30" i="12"/>
  <c r="V36" i="12"/>
  <c r="V22" i="12"/>
  <c r="V23" i="12"/>
  <c r="V7" i="12"/>
  <c r="V29" i="12"/>
  <c r="V41" i="12"/>
  <c r="V12" i="12"/>
  <c r="V47" i="12"/>
  <c r="V6" i="12"/>
  <c r="V26" i="12"/>
  <c r="V24" i="12"/>
  <c r="V44" i="11"/>
  <c r="V26" i="11"/>
  <c r="V30" i="11"/>
  <c r="V10" i="11"/>
  <c r="V43" i="11"/>
  <c r="V19" i="11"/>
  <c r="V16" i="11"/>
  <c r="V24" i="11"/>
  <c r="V35" i="11"/>
  <c r="V48" i="11"/>
  <c r="V8" i="11"/>
  <c r="V37" i="11"/>
  <c r="V12" i="11"/>
  <c r="V38" i="11"/>
  <c r="V23" i="11"/>
  <c r="V33" i="11"/>
  <c r="V27" i="11"/>
  <c r="V20" i="11"/>
  <c r="V21" i="11"/>
  <c r="V23" i="10"/>
  <c r="V15" i="10"/>
  <c r="V26" i="10"/>
  <c r="V16" i="10"/>
  <c r="V8" i="10"/>
  <c r="V9" i="10"/>
  <c r="V17" i="10"/>
  <c r="V13" i="10"/>
  <c r="V7" i="9"/>
  <c r="V27" i="9"/>
  <c r="V20" i="9"/>
  <c r="V24" i="9"/>
  <c r="V19" i="9"/>
  <c r="V6" i="9"/>
  <c r="V11" i="9"/>
  <c r="V9" i="9"/>
  <c r="V15" i="9"/>
  <c r="V25" i="9"/>
  <c r="V7" i="8"/>
  <c r="V9" i="7"/>
  <c r="V13" i="7"/>
  <c r="V6" i="6"/>
  <c r="V13" i="6"/>
  <c r="V10" i="6"/>
  <c r="V7" i="6"/>
  <c r="V13" i="5"/>
  <c r="V14" i="5"/>
  <c r="V10" i="5"/>
  <c r="V11" i="5"/>
  <c r="V52" i="4"/>
  <c r="V48" i="4"/>
  <c r="V54" i="4"/>
  <c r="V40" i="4"/>
  <c r="V43" i="4"/>
  <c r="V14" i="4"/>
  <c r="V10" i="4"/>
  <c r="V41" i="4"/>
  <c r="V31" i="4"/>
  <c r="V38" i="4"/>
  <c r="V19" i="4"/>
  <c r="V18" i="4"/>
  <c r="V22" i="4"/>
  <c r="V13" i="4"/>
  <c r="V29" i="4"/>
  <c r="V7" i="4"/>
  <c r="V49" i="4"/>
  <c r="V23" i="4"/>
  <c r="V45" i="4"/>
  <c r="V50" i="4"/>
  <c r="V34" i="4"/>
  <c r="V58" i="3"/>
  <c r="V50" i="3"/>
  <c r="V55" i="3"/>
  <c r="V70" i="3"/>
  <c r="V71" i="3"/>
  <c r="V18" i="3"/>
  <c r="V60" i="3"/>
  <c r="V22" i="3"/>
  <c r="V69" i="3"/>
  <c r="V49" i="3"/>
  <c r="V21" i="3"/>
  <c r="V29" i="3"/>
  <c r="V36" i="3"/>
  <c r="V56" i="3"/>
  <c r="V61" i="3"/>
  <c r="V43" i="3"/>
  <c r="V15" i="3"/>
  <c r="V59" i="3"/>
  <c r="V54" i="3"/>
  <c r="V26" i="3"/>
  <c r="V42" i="3"/>
  <c r="V70" i="2"/>
  <c r="V69" i="2"/>
  <c r="V59" i="2"/>
  <c r="V53" i="2"/>
  <c r="V67" i="2"/>
  <c r="V57" i="2"/>
  <c r="V62" i="2"/>
  <c r="V26" i="2"/>
  <c r="V29" i="2"/>
  <c r="V56" i="2"/>
  <c r="V11" i="2"/>
  <c r="V63" i="2"/>
  <c r="V68" i="2"/>
  <c r="T641" i="1"/>
  <c r="T650" i="1"/>
  <c r="T124" i="1"/>
  <c r="U124" i="1" s="1"/>
  <c r="T311" i="1"/>
  <c r="U311" i="1" s="1"/>
  <c r="T410" i="1"/>
  <c r="U449" i="1"/>
  <c r="T593" i="1"/>
  <c r="U593" i="1" s="1"/>
  <c r="T233" i="1"/>
  <c r="U233" i="1" s="1"/>
  <c r="T272" i="1"/>
  <c r="U272" i="1" s="1"/>
  <c r="T467" i="1"/>
  <c r="T604" i="1"/>
  <c r="U604" i="1" s="1"/>
  <c r="T642" i="1"/>
  <c r="T245" i="1"/>
  <c r="U245" i="1" s="1"/>
  <c r="T70" i="1"/>
  <c r="U70" i="1" s="1"/>
  <c r="T120" i="1"/>
  <c r="T140" i="1"/>
  <c r="U140" i="1" s="1"/>
  <c r="U14" i="1"/>
  <c r="T43" i="1"/>
  <c r="U43" i="1" s="1"/>
  <c r="T133" i="1"/>
  <c r="T211" i="1"/>
  <c r="U211" i="1" s="1"/>
  <c r="T213" i="1"/>
  <c r="U213" i="1" s="1"/>
  <c r="T309" i="1"/>
  <c r="U309" i="1" s="1"/>
  <c r="U472" i="1"/>
  <c r="T506" i="1"/>
  <c r="U506" i="1" s="1"/>
  <c r="T363" i="1"/>
  <c r="U363" i="1" s="1"/>
  <c r="T474" i="1"/>
  <c r="U474" i="1" s="1"/>
  <c r="T116" i="1"/>
  <c r="T263" i="1"/>
  <c r="T314" i="1"/>
  <c r="T18" i="1"/>
  <c r="U18" i="1" s="1"/>
  <c r="T46" i="1"/>
  <c r="U46" i="1" s="1"/>
  <c r="T62" i="1"/>
  <c r="U62" i="1" s="1"/>
  <c r="U68" i="1"/>
  <c r="T161" i="1"/>
  <c r="T169" i="1"/>
  <c r="U169" i="1" s="1"/>
  <c r="T292" i="1"/>
  <c r="T442" i="1"/>
  <c r="U442" i="1" s="1"/>
  <c r="T618" i="1"/>
  <c r="T387" i="1"/>
  <c r="U387" i="1" s="1"/>
  <c r="T142" i="1"/>
  <c r="U142" i="1" s="1"/>
  <c r="T526" i="1"/>
  <c r="T528" i="1" s="1"/>
  <c r="T113" i="1"/>
  <c r="U113" i="1" s="1"/>
  <c r="T465" i="1"/>
  <c r="T512" i="1"/>
  <c r="T310" i="1"/>
  <c r="U310" i="1" s="1"/>
  <c r="T365" i="1"/>
  <c r="U365" i="1" s="1"/>
  <c r="T295" i="1"/>
  <c r="T341" i="1"/>
  <c r="T414" i="1"/>
  <c r="T159" i="1"/>
  <c r="T234" i="1"/>
  <c r="U234" i="1" s="1"/>
  <c r="T273" i="1"/>
  <c r="T144" i="1"/>
  <c r="U144" i="1" s="1"/>
  <c r="T344" i="1"/>
  <c r="U344" i="1" s="1"/>
  <c r="T371" i="1"/>
  <c r="U371" i="1" s="1"/>
  <c r="T431" i="1"/>
  <c r="T571" i="1"/>
  <c r="U571" i="1" s="1"/>
  <c r="T591" i="1"/>
  <c r="T9" i="1"/>
  <c r="T463" i="1"/>
  <c r="T158" i="1"/>
  <c r="T29" i="1"/>
  <c r="T156" i="1"/>
  <c r="U156" i="1" s="1"/>
  <c r="T303" i="1"/>
  <c r="U303" i="1" s="1"/>
  <c r="T268" i="1"/>
  <c r="U268" i="1" s="1"/>
  <c r="T379" i="1"/>
  <c r="T168" i="1"/>
  <c r="T279" i="1"/>
  <c r="T210" i="1"/>
  <c r="T28" i="1"/>
  <c r="U28" i="1" s="1"/>
  <c r="U13" i="1"/>
  <c r="T26" i="1"/>
  <c r="U26" i="1" s="1"/>
  <c r="T73" i="1"/>
  <c r="U73" i="1" s="1"/>
  <c r="T103" i="1"/>
  <c r="U103" i="1" s="1"/>
  <c r="T126" i="1"/>
  <c r="U126" i="1" s="1"/>
  <c r="U262" i="1"/>
  <c r="T561" i="1"/>
  <c r="T624" i="1"/>
  <c r="T58" i="1"/>
  <c r="T164" i="1"/>
  <c r="T313" i="1"/>
  <c r="U313" i="1" s="1"/>
  <c r="T549" i="1"/>
  <c r="U549" i="1" s="1"/>
  <c r="T185" i="1"/>
  <c r="U185" i="1" s="1"/>
  <c r="T290" i="1"/>
  <c r="U290" i="1" s="1"/>
  <c r="T246" i="1"/>
  <c r="T19" i="1"/>
  <c r="T301" i="1"/>
  <c r="U301" i="1" s="1"/>
  <c r="T369" i="1"/>
  <c r="U369" i="1" s="1"/>
  <c r="T630" i="1"/>
  <c r="U630" i="1" s="1"/>
  <c r="T567" i="1"/>
  <c r="U567" i="1" s="1"/>
  <c r="U622" i="1"/>
  <c r="T494" i="1"/>
  <c r="T628" i="1"/>
  <c r="U628" i="1" s="1"/>
  <c r="T334" i="1"/>
  <c r="T366" i="1"/>
  <c r="U440" i="1"/>
  <c r="T635" i="1"/>
  <c r="T473" i="1"/>
  <c r="T503" i="1"/>
  <c r="U503" i="1" s="1"/>
  <c r="T647" i="1"/>
  <c r="T358" i="1"/>
  <c r="T433" i="1"/>
  <c r="T511" i="1"/>
  <c r="U511" i="1" s="1"/>
  <c r="T385" i="1"/>
  <c r="T559" i="1"/>
  <c r="U559" i="1" s="1"/>
  <c r="T615" i="1"/>
  <c r="T280" i="1"/>
  <c r="U280" i="1" s="1"/>
  <c r="T23" i="1"/>
  <c r="T59" i="1"/>
  <c r="T243" i="1"/>
  <c r="T513" i="1"/>
  <c r="T547" i="1"/>
  <c r="U547" i="1" s="1"/>
  <c r="T409" i="1"/>
  <c r="T424" i="1"/>
  <c r="U8" i="1"/>
  <c r="T52" i="1"/>
  <c r="U55" i="1"/>
  <c r="U56" i="1"/>
  <c r="T104" i="1"/>
  <c r="T41" i="1"/>
  <c r="T10" i="1"/>
  <c r="T15" i="1"/>
  <c r="T20" i="1"/>
  <c r="T31" i="1"/>
  <c r="U54" i="1"/>
  <c r="T57" i="1"/>
  <c r="U33" i="1"/>
  <c r="U72" i="1"/>
  <c r="U75" i="1"/>
  <c r="T165" i="1"/>
  <c r="T53" i="1"/>
  <c r="T24" i="1"/>
  <c r="U47" i="1"/>
  <c r="T107" i="1"/>
  <c r="U42" i="1"/>
  <c r="U172" i="1"/>
  <c r="U69" i="1"/>
  <c r="U85" i="1"/>
  <c r="T48" i="1"/>
  <c r="T67" i="1"/>
  <c r="T74" i="1"/>
  <c r="U119" i="1"/>
  <c r="T36" i="1"/>
  <c r="T38" i="1"/>
  <c r="T106" i="1"/>
  <c r="T174" i="1"/>
  <c r="U139" i="1"/>
  <c r="T188" i="1"/>
  <c r="U170" i="1"/>
  <c r="U81" i="1"/>
  <c r="B400" i="1"/>
  <c r="B392" i="1"/>
  <c r="B401" i="1" s="1"/>
  <c r="U101" i="1"/>
  <c r="T137" i="1"/>
  <c r="T167" i="1"/>
  <c r="T136" i="1"/>
  <c r="T130" i="1"/>
  <c r="U71" i="1"/>
  <c r="T178" i="1"/>
  <c r="T110" i="1"/>
  <c r="T150" i="1"/>
  <c r="T141" i="1"/>
  <c r="T175" i="1"/>
  <c r="T176" i="1"/>
  <c r="T182" i="1"/>
  <c r="T166" i="1"/>
  <c r="U171" i="1"/>
  <c r="T249" i="1"/>
  <c r="T184" i="1"/>
  <c r="T221" i="1"/>
  <c r="U212" i="1"/>
  <c r="T197" i="1"/>
  <c r="T209" i="1"/>
  <c r="T235" i="1"/>
  <c r="T147" i="1"/>
  <c r="U153" i="1"/>
  <c r="T186" i="1"/>
  <c r="T247" i="1"/>
  <c r="T253" i="1"/>
  <c r="U266" i="1"/>
  <c r="T347" i="1"/>
  <c r="U163" i="1"/>
  <c r="T278" i="1"/>
  <c r="U459" i="1"/>
  <c r="U230" i="1"/>
  <c r="T229" i="1"/>
  <c r="T214" i="1"/>
  <c r="T232" i="1"/>
  <c r="U252" i="1"/>
  <c r="U276" i="1"/>
  <c r="T218" i="1"/>
  <c r="U117" i="1"/>
  <c r="U173" i="1"/>
  <c r="T317" i="1"/>
  <c r="T452" i="1"/>
  <c r="U255" i="1"/>
  <c r="T389" i="1"/>
  <c r="U435" i="1"/>
  <c r="T376" i="1"/>
  <c r="U264" i="1"/>
  <c r="T375" i="1"/>
  <c r="T282" i="1"/>
  <c r="U368" i="1"/>
  <c r="U338" i="1"/>
  <c r="U361" i="1"/>
  <c r="T356" i="1"/>
  <c r="U298" i="1"/>
  <c r="U320" i="1"/>
  <c r="T299" i="1"/>
  <c r="U426" i="1"/>
  <c r="T336" i="1"/>
  <c r="U314" i="1"/>
  <c r="T514" i="1"/>
  <c r="U297" i="1"/>
  <c r="T269" i="1"/>
  <c r="U293" i="1"/>
  <c r="T362" i="1"/>
  <c r="T381" i="1"/>
  <c r="T391" i="1"/>
  <c r="U374" i="1"/>
  <c r="T462" i="1"/>
  <c r="T534" i="1"/>
  <c r="U454" i="1"/>
  <c r="T568" i="1"/>
  <c r="T535" i="1"/>
  <c r="U377" i="1"/>
  <c r="T508" i="1"/>
  <c r="T448" i="1"/>
  <c r="T364" i="1"/>
  <c r="U378" i="1"/>
  <c r="T458" i="1"/>
  <c r="T598" i="1"/>
  <c r="T360" i="1"/>
  <c r="T413" i="1"/>
  <c r="U425" i="1"/>
  <c r="T429" i="1"/>
  <c r="T445" i="1"/>
  <c r="U470" i="1"/>
  <c r="T359" i="1"/>
  <c r="U372" i="1"/>
  <c r="U455" i="1"/>
  <c r="U248" i="1"/>
  <c r="U300" i="1"/>
  <c r="T342" i="1"/>
  <c r="T383" i="1"/>
  <c r="U384" i="1"/>
  <c r="T423" i="1"/>
  <c r="T432" i="1"/>
  <c r="T438" i="1"/>
  <c r="T515" i="1"/>
  <c r="U265" i="1"/>
  <c r="T422" i="1"/>
  <c r="T572" i="1"/>
  <c r="T548" i="1"/>
  <c r="T595" i="1"/>
  <c r="T597" i="1"/>
  <c r="T663" i="1"/>
  <c r="T564" i="1"/>
  <c r="T619" i="1"/>
  <c r="U639" i="1"/>
  <c r="T545" i="1"/>
  <c r="U592" i="1"/>
  <c r="T578" i="1"/>
  <c r="U367" i="1"/>
  <c r="U433" i="1"/>
  <c r="U493" i="1"/>
  <c r="U498" i="1"/>
  <c r="T589" i="1"/>
  <c r="T577" i="1"/>
  <c r="T617" i="1"/>
  <c r="T646" i="1"/>
  <c r="U650" i="1"/>
  <c r="T565" i="1"/>
  <c r="U566" i="1"/>
  <c r="T644" i="1"/>
  <c r="U573" i="1"/>
  <c r="T601" i="1"/>
  <c r="T631" i="1"/>
  <c r="T543" i="1"/>
  <c r="T599" i="1"/>
  <c r="T608" i="1"/>
  <c r="U612" i="1"/>
  <c r="T575" i="1"/>
  <c r="T605" i="1"/>
  <c r="T632" i="1"/>
  <c r="V64" i="2"/>
  <c r="T611" i="1"/>
  <c r="V10" i="2"/>
  <c r="T648" i="1"/>
  <c r="U651" i="1"/>
  <c r="U621" i="1"/>
  <c r="V15" i="2"/>
  <c r="V32" i="2"/>
  <c r="V11" i="3"/>
  <c r="V12" i="2"/>
  <c r="V52" i="3"/>
  <c r="V30" i="4"/>
  <c r="V24" i="3"/>
  <c r="V16" i="2"/>
  <c r="V41" i="3"/>
  <c r="V14" i="2"/>
  <c r="U614" i="1"/>
  <c r="V7" i="2"/>
  <c r="V65" i="2"/>
  <c r="U634" i="1"/>
  <c r="V30" i="2"/>
  <c r="V14" i="9"/>
  <c r="V18" i="11"/>
  <c r="V21" i="10"/>
  <c r="V67" i="3"/>
  <c r="V27" i="2"/>
  <c r="V58" i="2"/>
  <c r="V25" i="3"/>
  <c r="V27" i="4"/>
  <c r="V28" i="2"/>
  <c r="V66" i="2"/>
  <c r="V7" i="3"/>
  <c r="V32" i="4"/>
  <c r="V15" i="5"/>
  <c r="V71" i="2"/>
  <c r="V19" i="3"/>
  <c r="V60" i="2"/>
  <c r="V17" i="3"/>
  <c r="V17" i="4"/>
  <c r="V52" i="2"/>
  <c r="V12" i="3"/>
  <c r="V20" i="3"/>
  <c r="V48" i="3"/>
  <c r="V64" i="3"/>
  <c r="V12" i="9"/>
  <c r="V82" i="2"/>
  <c r="V13" i="3"/>
  <c r="V44" i="3"/>
  <c r="V9" i="3"/>
  <c r="V31" i="3"/>
  <c r="V33" i="3"/>
  <c r="V34" i="3"/>
  <c r="V12" i="4"/>
  <c r="V32" i="3"/>
  <c r="V47" i="3"/>
  <c r="V57" i="3"/>
  <c r="V42" i="2"/>
  <c r="V23" i="3"/>
  <c r="V27" i="3"/>
  <c r="V37" i="3"/>
  <c r="V38" i="3"/>
  <c r="V40" i="3"/>
  <c r="V13" i="2"/>
  <c r="V31" i="2"/>
  <c r="V72" i="2"/>
  <c r="V24" i="10"/>
  <c r="V8" i="4"/>
  <c r="V53" i="4"/>
  <c r="V47" i="4"/>
  <c r="V28" i="3"/>
  <c r="V35" i="3"/>
  <c r="V62" i="3"/>
  <c r="V65" i="3"/>
  <c r="V15" i="4"/>
  <c r="V26" i="4"/>
  <c r="V16" i="3"/>
  <c r="V21" i="9"/>
  <c r="V24" i="4"/>
  <c r="V83" i="2"/>
  <c r="V51" i="3"/>
  <c r="V18" i="9"/>
  <c r="V54" i="2"/>
  <c r="V84" i="2"/>
  <c r="V63" i="3"/>
  <c r="V66" i="3"/>
  <c r="V36" i="4"/>
  <c r="V10" i="7"/>
  <c r="V14" i="11"/>
  <c r="V9" i="6"/>
  <c r="V44" i="4"/>
  <c r="V16" i="4"/>
  <c r="V20" i="4"/>
  <c r="V39" i="4"/>
  <c r="V17" i="9"/>
  <c r="V46" i="3"/>
  <c r="V11" i="4"/>
  <c r="V25" i="4"/>
  <c r="V51" i="4"/>
  <c r="V12" i="5"/>
  <c r="V8" i="6"/>
  <c r="V26" i="9"/>
  <c r="V13" i="11"/>
  <c r="V7" i="5"/>
  <c r="V8" i="8"/>
  <c r="V23" i="9"/>
  <c r="V22" i="10"/>
  <c r="V13" i="9"/>
  <c r="V32" i="11"/>
  <c r="V35" i="4"/>
  <c r="V15" i="11"/>
  <c r="V39" i="11"/>
  <c r="V42" i="11"/>
  <c r="V25" i="12"/>
  <c r="V25" i="11"/>
  <c r="V45" i="11"/>
  <c r="V10" i="12"/>
  <c r="V20" i="10"/>
  <c r="V28" i="4"/>
  <c r="V42" i="4"/>
  <c r="V11" i="6"/>
  <c r="V11" i="7"/>
  <c r="V12" i="10"/>
  <c r="V14" i="10"/>
  <c r="V33" i="4"/>
  <c r="V37" i="4"/>
  <c r="V9" i="5"/>
  <c r="V12" i="7"/>
  <c r="V41" i="11"/>
  <c r="V46" i="4"/>
  <c r="V55" i="4"/>
  <c r="V11" i="12"/>
  <c r="V22" i="9"/>
  <c r="V7" i="10"/>
  <c r="V10" i="10"/>
  <c r="V17" i="11"/>
  <c r="V10" i="9"/>
  <c r="V18" i="10"/>
  <c r="V19" i="10"/>
  <c r="V22" i="11"/>
  <c r="V31" i="12"/>
  <c r="V46" i="11"/>
  <c r="V28" i="11"/>
  <c r="V29" i="11"/>
  <c r="V31" i="11"/>
  <c r="V47" i="11"/>
  <c r="V16" i="9"/>
  <c r="V34" i="11"/>
  <c r="V8" i="12"/>
  <c r="V9" i="11"/>
  <c r="V38" i="12"/>
  <c r="V56" i="4"/>
  <c r="V25" i="10"/>
  <c r="V11" i="10"/>
  <c r="V15" i="12"/>
  <c r="V21" i="12"/>
  <c r="V42" i="12"/>
  <c r="V17" i="12"/>
  <c r="V40" i="12"/>
  <c r="V35" i="12"/>
  <c r="V46" i="12"/>
  <c r="V9" i="12"/>
  <c r="V20" i="12"/>
  <c r="V43" i="12"/>
  <c r="V44" i="12"/>
  <c r="V34" i="12"/>
  <c r="U23" i="1" l="1"/>
  <c r="U379" i="1"/>
  <c r="U292" i="1"/>
  <c r="U29" i="1"/>
  <c r="U210" i="1"/>
  <c r="T710" i="1"/>
  <c r="U463" i="1"/>
  <c r="U513" i="1"/>
  <c r="U341" i="1"/>
  <c r="U9" i="1"/>
  <c r="U59" i="1"/>
  <c r="U561" i="1"/>
  <c r="U164" i="1"/>
  <c r="U591" i="1"/>
  <c r="U366" i="1"/>
  <c r="U295" i="1"/>
  <c r="U334" i="1"/>
  <c r="U158" i="1"/>
  <c r="U641" i="1"/>
  <c r="U647" i="1"/>
  <c r="U273" i="1"/>
  <c r="U512" i="1"/>
  <c r="U133" i="1"/>
  <c r="U19" i="1"/>
  <c r="U467" i="1"/>
  <c r="U618" i="1"/>
  <c r="U58" i="1"/>
  <c r="U424" i="1"/>
  <c r="U246" i="1"/>
  <c r="V6" i="3"/>
  <c r="V6" i="7"/>
  <c r="V6" i="5"/>
  <c r="V61" i="2"/>
  <c r="V39" i="12"/>
  <c r="V49" i="12" s="1"/>
  <c r="V21" i="4"/>
  <c r="V14" i="3"/>
  <c r="V10" i="3"/>
  <c r="V15" i="6"/>
  <c r="V6" i="4"/>
  <c r="V8" i="2"/>
  <c r="V18" i="2" s="1"/>
  <c r="V9" i="4"/>
  <c r="T643" i="1"/>
  <c r="V36" i="11"/>
  <c r="V6" i="11"/>
  <c r="V6" i="8"/>
  <c r="V6" i="10"/>
  <c r="V8" i="9"/>
  <c r="V29" i="9" s="1"/>
  <c r="U543" i="1"/>
  <c r="T562" i="1"/>
  <c r="V41" i="2"/>
  <c r="T633" i="1"/>
  <c r="T469" i="1"/>
  <c r="T355" i="1"/>
  <c r="U359" i="1"/>
  <c r="T609" i="1"/>
  <c r="T352" i="1"/>
  <c r="T187" i="1"/>
  <c r="T220" i="1"/>
  <c r="U36" i="1"/>
  <c r="T44" i="1"/>
  <c r="U48" i="1"/>
  <c r="T6" i="1"/>
  <c r="T80" i="1"/>
  <c r="T649" i="1"/>
  <c r="U608" i="1"/>
  <c r="T456" i="1"/>
  <c r="U545" i="1"/>
  <c r="U619" i="1"/>
  <c r="T337" i="1"/>
  <c r="U360" i="1"/>
  <c r="T447" i="1"/>
  <c r="T345" i="1"/>
  <c r="T321" i="1"/>
  <c r="T346" i="1"/>
  <c r="T181" i="1"/>
  <c r="T207" i="1"/>
  <c r="T198" i="1"/>
  <c r="T701" i="1" s="1"/>
  <c r="T145" i="1"/>
  <c r="T93" i="1"/>
  <c r="T25" i="1"/>
  <c r="T637" i="1"/>
  <c r="U624" i="1"/>
  <c r="U578" i="1"/>
  <c r="U564" i="1"/>
  <c r="T411" i="1"/>
  <c r="T446" i="1"/>
  <c r="U391" i="1"/>
  <c r="U336" i="1"/>
  <c r="T350" i="1"/>
  <c r="T370" i="1"/>
  <c r="T208" i="1"/>
  <c r="T250" i="1"/>
  <c r="U186" i="1"/>
  <c r="T148" i="1"/>
  <c r="U150" i="1"/>
  <c r="T37" i="1"/>
  <c r="T39" i="1"/>
  <c r="T65" i="1"/>
  <c r="U635" i="1"/>
  <c r="T492" i="1"/>
  <c r="U631" i="1"/>
  <c r="U617" i="1"/>
  <c r="T569" i="1"/>
  <c r="U548" i="1"/>
  <c r="U383" i="1"/>
  <c r="T500" i="1"/>
  <c r="T428" i="1"/>
  <c r="U458" i="1"/>
  <c r="T443" i="1"/>
  <c r="T460" i="1"/>
  <c r="T179" i="1"/>
  <c r="U249" i="1"/>
  <c r="T83" i="1"/>
  <c r="T154" i="1"/>
  <c r="U188" i="1"/>
  <c r="T105" i="1"/>
  <c r="T177" i="1"/>
  <c r="T77" i="1"/>
  <c r="T82" i="1"/>
  <c r="U605" i="1"/>
  <c r="T660" i="1"/>
  <c r="T580" i="1"/>
  <c r="T380" i="1"/>
  <c r="T343" i="1"/>
  <c r="U494" i="1"/>
  <c r="U381" i="1"/>
  <c r="T302" i="1"/>
  <c r="T323" i="1"/>
  <c r="U358" i="1"/>
  <c r="T296" i="1"/>
  <c r="U375" i="1"/>
  <c r="U279" i="1"/>
  <c r="U184" i="1"/>
  <c r="U174" i="1"/>
  <c r="T35" i="1"/>
  <c r="T64" i="1"/>
  <c r="T32" i="1"/>
  <c r="T45" i="1"/>
  <c r="T30" i="1"/>
  <c r="T610" i="1"/>
  <c r="T354" i="1"/>
  <c r="T505" i="1"/>
  <c r="T294" i="1"/>
  <c r="T390" i="1"/>
  <c r="U376" i="1"/>
  <c r="U232" i="1"/>
  <c r="T325" i="1"/>
  <c r="U141" i="1"/>
  <c r="U161" i="1"/>
  <c r="T138" i="1"/>
  <c r="T131" i="1"/>
  <c r="T78" i="1"/>
  <c r="U20" i="1"/>
  <c r="V25" i="2"/>
  <c r="T626" i="1"/>
  <c r="U648" i="1"/>
  <c r="T640" i="1"/>
  <c r="T518" i="1"/>
  <c r="U575" i="1"/>
  <c r="T386" i="1"/>
  <c r="T457" i="1"/>
  <c r="U568" i="1"/>
  <c r="U473" i="1"/>
  <c r="T271" i="1"/>
  <c r="T335" i="1"/>
  <c r="T382" i="1"/>
  <c r="T318" i="1"/>
  <c r="U209" i="1"/>
  <c r="T115" i="1"/>
  <c r="T109" i="1"/>
  <c r="U611" i="1"/>
  <c r="T509" i="1"/>
  <c r="T451" i="1"/>
  <c r="T439" i="1"/>
  <c r="U597" i="1"/>
  <c r="U438" i="1"/>
  <c r="T348" i="1"/>
  <c r="T340" i="1"/>
  <c r="T260" i="1"/>
  <c r="T270" i="1"/>
  <c r="T217" i="1"/>
  <c r="T267" i="1"/>
  <c r="T219" i="1"/>
  <c r="T434" i="1"/>
  <c r="U253" i="1"/>
  <c r="U243" i="1"/>
  <c r="T183" i="1"/>
  <c r="T189" i="1"/>
  <c r="U182" i="1"/>
  <c r="T149" i="1"/>
  <c r="T22" i="1"/>
  <c r="U74" i="1"/>
  <c r="T40" i="1"/>
  <c r="V51" i="2"/>
  <c r="V81" i="2"/>
  <c r="T579" i="1"/>
  <c r="T516" i="1"/>
  <c r="T607" i="1"/>
  <c r="U601" i="1"/>
  <c r="T603" i="1"/>
  <c r="U342" i="1"/>
  <c r="T504" i="1"/>
  <c r="U431" i="1"/>
  <c r="T307" i="1"/>
  <c r="T711" i="1"/>
  <c r="T537" i="1"/>
  <c r="T259" i="1"/>
  <c r="T324" i="1"/>
  <c r="T160" i="1"/>
  <c r="T333" i="1"/>
  <c r="U452" i="1"/>
  <c r="U214" i="1"/>
  <c r="T244" i="1"/>
  <c r="T132" i="1"/>
  <c r="U110" i="1"/>
  <c r="T143" i="1"/>
  <c r="T17" i="1"/>
  <c r="U53" i="1"/>
  <c r="U15" i="1"/>
  <c r="T620" i="1"/>
  <c r="U599" i="1"/>
  <c r="T546" i="1"/>
  <c r="U595" i="1"/>
  <c r="U515" i="1"/>
  <c r="U432" i="1"/>
  <c r="T353" i="1"/>
  <c r="T436" i="1"/>
  <c r="T570" i="1"/>
  <c r="U385" i="1"/>
  <c r="T501" i="1"/>
  <c r="T319" i="1"/>
  <c r="T291" i="1"/>
  <c r="U247" i="1"/>
  <c r="T125" i="1"/>
  <c r="T127" i="1"/>
  <c r="T12" i="1"/>
  <c r="T5" i="1"/>
  <c r="T76" i="1"/>
  <c r="T576" i="1"/>
  <c r="T563" i="1"/>
  <c r="T594" i="1"/>
  <c r="T666" i="1"/>
  <c r="T373" i="1"/>
  <c r="T400" i="1"/>
  <c r="T441" i="1"/>
  <c r="U389" i="1"/>
  <c r="T231" i="1"/>
  <c r="T237" i="1" s="1"/>
  <c r="U176" i="1"/>
  <c r="T108" i="1"/>
  <c r="T146" i="1"/>
  <c r="T7" i="1"/>
  <c r="T114" i="1"/>
  <c r="U24" i="1"/>
  <c r="T34" i="1"/>
  <c r="U57" i="1"/>
  <c r="U577" i="1"/>
  <c r="T590" i="1"/>
  <c r="U423" i="1"/>
  <c r="T427" i="1"/>
  <c r="T517" i="1"/>
  <c r="T495" i="1"/>
  <c r="T510" i="1"/>
  <c r="T357" i="1"/>
  <c r="T261" i="1"/>
  <c r="U356" i="1"/>
  <c r="T216" i="1"/>
  <c r="U218" i="1"/>
  <c r="U278" i="1"/>
  <c r="T316" i="1"/>
  <c r="T322" i="1"/>
  <c r="T134" i="1"/>
  <c r="U166" i="1"/>
  <c r="T180" i="1"/>
  <c r="U178" i="1"/>
  <c r="T66" i="1"/>
  <c r="U10" i="1"/>
  <c r="U41" i="1"/>
  <c r="T636" i="1"/>
  <c r="T574" i="1"/>
  <c r="T401" i="1"/>
  <c r="U448" i="1"/>
  <c r="U710" i="1"/>
  <c r="T274" i="1"/>
  <c r="T625" i="1"/>
  <c r="T305" i="1"/>
  <c r="T277" i="1"/>
  <c r="U147" i="1"/>
  <c r="U221" i="1"/>
  <c r="U137" i="1"/>
  <c r="U106" i="1"/>
  <c r="U67" i="1"/>
  <c r="T629" i="1"/>
  <c r="T497" i="1"/>
  <c r="U364" i="1"/>
  <c r="T471" i="1"/>
  <c r="T258" i="1"/>
  <c r="T392" i="1"/>
  <c r="T308" i="1"/>
  <c r="T151" i="1"/>
  <c r="T157" i="1"/>
  <c r="T60" i="1"/>
  <c r="T664" i="1"/>
  <c r="T558" i="1"/>
  <c r="T557" i="1"/>
  <c r="U646" i="1"/>
  <c r="T560" i="1"/>
  <c r="U422" i="1"/>
  <c r="U465" i="1"/>
  <c r="T499" i="1"/>
  <c r="U362" i="1"/>
  <c r="U263" i="1"/>
  <c r="U317" i="1"/>
  <c r="T281" i="1"/>
  <c r="U175" i="1"/>
  <c r="T128" i="1"/>
  <c r="T129" i="1"/>
  <c r="T51" i="1"/>
  <c r="T84" i="1"/>
  <c r="T21" i="1"/>
  <c r="T659" i="1"/>
  <c r="T623" i="1"/>
  <c r="U589" i="1"/>
  <c r="T484" i="1"/>
  <c r="U642" i="1"/>
  <c r="T496" i="1"/>
  <c r="T466" i="1"/>
  <c r="U445" i="1"/>
  <c r="T468" i="1"/>
  <c r="U514" i="1"/>
  <c r="U229" i="1"/>
  <c r="T123" i="1"/>
  <c r="U130" i="1"/>
  <c r="T155" i="1"/>
  <c r="U107" i="1"/>
  <c r="T388" i="1"/>
  <c r="U598" i="1"/>
  <c r="T437" i="1"/>
  <c r="U508" i="1"/>
  <c r="T304" i="1"/>
  <c r="T306" i="1"/>
  <c r="U136" i="1"/>
  <c r="U168" i="1"/>
  <c r="T79" i="1"/>
  <c r="U165" i="1"/>
  <c r="T16" i="1"/>
  <c r="U116" i="1"/>
  <c r="U52" i="1"/>
  <c r="T667" i="1"/>
  <c r="T638" i="1"/>
  <c r="T581" i="1"/>
  <c r="T627" i="1"/>
  <c r="T464" i="1"/>
  <c r="T349" i="1"/>
  <c r="T507" i="1"/>
  <c r="U615" i="1"/>
  <c r="U462" i="1"/>
  <c r="T339" i="1"/>
  <c r="U299" i="1"/>
  <c r="T256" i="1"/>
  <c r="T351" i="1"/>
  <c r="T215" i="1"/>
  <c r="U347" i="1"/>
  <c r="T118" i="1"/>
  <c r="U235" i="1"/>
  <c r="T121" i="1"/>
  <c r="U167" i="1"/>
  <c r="U159" i="1"/>
  <c r="U104" i="1"/>
  <c r="T645" i="1"/>
  <c r="T613" i="1"/>
  <c r="T602" i="1"/>
  <c r="T661" i="1"/>
  <c r="T461" i="1"/>
  <c r="T453" i="1"/>
  <c r="U429" i="1"/>
  <c r="T430" i="1"/>
  <c r="T502" i="1"/>
  <c r="U269" i="1"/>
  <c r="T312" i="1"/>
  <c r="U282" i="1"/>
  <c r="T275" i="1"/>
  <c r="T251" i="1"/>
  <c r="U120" i="1"/>
  <c r="T112" i="1"/>
  <c r="T61" i="1"/>
  <c r="T27" i="1"/>
  <c r="T11" i="1"/>
  <c r="T50" i="1"/>
  <c r="U31" i="1"/>
  <c r="T600" i="1"/>
  <c r="U632" i="1"/>
  <c r="T544" i="1"/>
  <c r="T606" i="1"/>
  <c r="U644" i="1"/>
  <c r="U565" i="1"/>
  <c r="T476" i="1"/>
  <c r="U572" i="1"/>
  <c r="T257" i="1"/>
  <c r="T596" i="1"/>
  <c r="T475" i="1"/>
  <c r="T315" i="1"/>
  <c r="T450" i="1"/>
  <c r="T254" i="1"/>
  <c r="T111" i="1"/>
  <c r="T152" i="1"/>
  <c r="T135" i="1"/>
  <c r="U38" i="1"/>
  <c r="T49" i="1"/>
  <c r="T63" i="1"/>
  <c r="T201" i="1" l="1"/>
  <c r="T691" i="1"/>
  <c r="T703" i="1"/>
  <c r="U152" i="1"/>
  <c r="U437" i="1"/>
  <c r="U123" i="1"/>
  <c r="U281" i="1"/>
  <c r="U308" i="1"/>
  <c r="U316" i="1"/>
  <c r="U596" i="1"/>
  <c r="U461" i="1"/>
  <c r="U351" i="1"/>
  <c r="U129" i="1"/>
  <c r="U305" i="1"/>
  <c r="U180" i="1"/>
  <c r="U357" i="1"/>
  <c r="U576" i="1"/>
  <c r="U35" i="1"/>
  <c r="U148" i="1"/>
  <c r="T707" i="1"/>
  <c r="T416" i="1"/>
  <c r="T679" i="1"/>
  <c r="T223" i="1"/>
  <c r="U207" i="1"/>
  <c r="U79" i="1"/>
  <c r="U544" i="1"/>
  <c r="U645" i="1"/>
  <c r="U430" i="1"/>
  <c r="U118" i="1"/>
  <c r="U627" i="1"/>
  <c r="U16" i="1"/>
  <c r="U466" i="1"/>
  <c r="U629" i="1"/>
  <c r="U324" i="1"/>
  <c r="U302" i="1"/>
  <c r="V28" i="10"/>
  <c r="U502" i="1"/>
  <c r="U63" i="1"/>
  <c r="U111" i="1"/>
  <c r="U112" i="1"/>
  <c r="U251" i="1"/>
  <c r="U312" i="1"/>
  <c r="U339" i="1"/>
  <c r="U623" i="1"/>
  <c r="U128" i="1"/>
  <c r="U244" i="1"/>
  <c r="T681" i="1"/>
  <c r="U217" i="1"/>
  <c r="U518" i="1"/>
  <c r="U65" i="1"/>
  <c r="V44" i="2"/>
  <c r="V50" i="11"/>
  <c r="U643" i="1"/>
  <c r="U61" i="1"/>
  <c r="T709" i="1"/>
  <c r="T486" i="1"/>
  <c r="U581" i="1"/>
  <c r="U496" i="1"/>
  <c r="U216" i="1"/>
  <c r="U510" i="1"/>
  <c r="U319" i="1"/>
  <c r="U259" i="1"/>
  <c r="V74" i="2"/>
  <c r="U149" i="1"/>
  <c r="U270" i="1"/>
  <c r="U626" i="1"/>
  <c r="U354" i="1"/>
  <c r="U208" i="1"/>
  <c r="U337" i="1"/>
  <c r="U456" i="1"/>
  <c r="U220" i="1"/>
  <c r="U257" i="1"/>
  <c r="U275" i="1"/>
  <c r="U121" i="1"/>
  <c r="U21" i="1"/>
  <c r="U392" i="1"/>
  <c r="T284" i="1"/>
  <c r="U318" i="1"/>
  <c r="U386" i="1"/>
  <c r="U154" i="1"/>
  <c r="U453" i="1"/>
  <c r="U51" i="1"/>
  <c r="U114" i="1"/>
  <c r="U501" i="1"/>
  <c r="U39" i="1"/>
  <c r="U44" i="1"/>
  <c r="U315" i="1"/>
  <c r="U600" i="1"/>
  <c r="U155" i="1"/>
  <c r="U495" i="1"/>
  <c r="U17" i="1"/>
  <c r="U607" i="1"/>
  <c r="U447" i="1"/>
  <c r="U602" i="1"/>
  <c r="U306" i="1"/>
  <c r="U84" i="1"/>
  <c r="T478" i="1"/>
  <c r="U60" i="1"/>
  <c r="U66" i="1"/>
  <c r="T706" i="1"/>
  <c r="T403" i="1"/>
  <c r="U127" i="1"/>
  <c r="U294" i="1"/>
  <c r="U37" i="1"/>
  <c r="U80" i="1"/>
  <c r="U434" i="1"/>
  <c r="U350" i="1"/>
  <c r="T551" i="1"/>
  <c r="U711" i="1"/>
  <c r="T690" i="1"/>
  <c r="T583" i="1"/>
  <c r="U557" i="1"/>
  <c r="U574" i="1"/>
  <c r="U7" i="1"/>
  <c r="U441" i="1"/>
  <c r="U83" i="1"/>
  <c r="U507" i="1"/>
  <c r="U594" i="1"/>
  <c r="U388" i="1"/>
  <c r="U563" i="1"/>
  <c r="U125" i="1"/>
  <c r="T683" i="1"/>
  <c r="U333" i="1"/>
  <c r="T394" i="1"/>
  <c r="U340" i="1"/>
  <c r="U439" i="1"/>
  <c r="U640" i="1"/>
  <c r="U443" i="1"/>
  <c r="U50" i="1"/>
  <c r="U143" i="1"/>
  <c r="U11" i="1"/>
  <c r="U256" i="1"/>
  <c r="T653" i="1"/>
  <c r="T686" i="1"/>
  <c r="U157" i="1"/>
  <c r="U76" i="1"/>
  <c r="U516" i="1"/>
  <c r="U475" i="1"/>
  <c r="U613" i="1"/>
  <c r="U349" i="1"/>
  <c r="U638" i="1"/>
  <c r="U558" i="1"/>
  <c r="U497" i="1"/>
  <c r="U590" i="1"/>
  <c r="U22" i="1"/>
  <c r="U382" i="1"/>
  <c r="U78" i="1"/>
  <c r="U30" i="1"/>
  <c r="U77" i="1"/>
  <c r="U546" i="1"/>
  <c r="U551" i="1" s="1"/>
  <c r="U189" i="1"/>
  <c r="U428" i="1"/>
  <c r="V73" i="3"/>
  <c r="U560" i="1"/>
  <c r="U625" i="1"/>
  <c r="U108" i="1"/>
  <c r="U476" i="1"/>
  <c r="U606" i="1"/>
  <c r="U27" i="1"/>
  <c r="U215" i="1"/>
  <c r="U231" i="1"/>
  <c r="U237" i="1" s="1"/>
  <c r="U291" i="1"/>
  <c r="T682" i="1"/>
  <c r="T327" i="1"/>
  <c r="U40" i="1"/>
  <c r="U131" i="1"/>
  <c r="U45" i="1"/>
  <c r="U580" i="1"/>
  <c r="U177" i="1"/>
  <c r="U500" i="1"/>
  <c r="U254" i="1"/>
  <c r="U151" i="1"/>
  <c r="U258" i="1"/>
  <c r="U134" i="1"/>
  <c r="U34" i="1"/>
  <c r="U373" i="1"/>
  <c r="U570" i="1"/>
  <c r="U579" i="1"/>
  <c r="U183" i="1"/>
  <c r="U271" i="1"/>
  <c r="U569" i="1"/>
  <c r="U446" i="1"/>
  <c r="T689" i="1"/>
  <c r="U304" i="1"/>
  <c r="U471" i="1"/>
  <c r="T677" i="1"/>
  <c r="T87" i="1"/>
  <c r="U5" i="1"/>
  <c r="U32" i="1"/>
  <c r="U701" i="1"/>
  <c r="U321" i="1"/>
  <c r="U633" i="1"/>
  <c r="U135" i="1"/>
  <c r="U450" i="1"/>
  <c r="U464" i="1"/>
  <c r="U322" i="1"/>
  <c r="U261" i="1"/>
  <c r="T714" i="1"/>
  <c r="T669" i="1"/>
  <c r="U274" i="1"/>
  <c r="U49" i="1"/>
  <c r="U649" i="1"/>
  <c r="U620" i="1"/>
  <c r="U132" i="1"/>
  <c r="U457" i="1"/>
  <c r="U505" i="1"/>
  <c r="U323" i="1"/>
  <c r="U637" i="1"/>
  <c r="V17" i="5"/>
  <c r="U468" i="1"/>
  <c r="U277" i="1"/>
  <c r="U636" i="1"/>
  <c r="U517" i="1"/>
  <c r="U12" i="1"/>
  <c r="U436" i="1"/>
  <c r="U160" i="1"/>
  <c r="U109" i="1"/>
  <c r="U138" i="1"/>
  <c r="U296" i="1"/>
  <c r="U343" i="1"/>
  <c r="U179" i="1"/>
  <c r="U25" i="1"/>
  <c r="U345" i="1"/>
  <c r="U504" i="1"/>
  <c r="U603" i="1"/>
  <c r="U219" i="1"/>
  <c r="U115" i="1"/>
  <c r="T700" i="1"/>
  <c r="T95" i="1"/>
  <c r="U352" i="1"/>
  <c r="U562" i="1"/>
  <c r="U355" i="1"/>
  <c r="U499" i="1"/>
  <c r="U427" i="1"/>
  <c r="U146" i="1"/>
  <c r="U353" i="1"/>
  <c r="U307" i="1"/>
  <c r="V87" i="2"/>
  <c r="U610" i="1"/>
  <c r="U380" i="1"/>
  <c r="U181" i="1"/>
  <c r="U267" i="1"/>
  <c r="U325" i="1"/>
  <c r="U390" i="1"/>
  <c r="U64" i="1"/>
  <c r="U82" i="1"/>
  <c r="U460" i="1"/>
  <c r="T687" i="1"/>
  <c r="U492" i="1"/>
  <c r="T520" i="1"/>
  <c r="U346" i="1"/>
  <c r="U609" i="1"/>
  <c r="U469" i="1"/>
  <c r="V15" i="7"/>
  <c r="U348" i="1"/>
  <c r="U451" i="1"/>
  <c r="V34" i="2"/>
  <c r="U250" i="1"/>
  <c r="U145" i="1"/>
  <c r="U187" i="1"/>
  <c r="V10" i="8"/>
  <c r="V58" i="4"/>
  <c r="U260" i="1"/>
  <c r="U509" i="1"/>
  <c r="U335" i="1"/>
  <c r="U105" i="1"/>
  <c r="T678" i="1"/>
  <c r="T191" i="1"/>
  <c r="U370" i="1"/>
  <c r="U6" i="1"/>
  <c r="U703" i="1" l="1"/>
  <c r="U689" i="1"/>
  <c r="T716" i="1"/>
  <c r="U681" i="1"/>
  <c r="U678" i="1"/>
  <c r="U478" i="1"/>
  <c r="U653" i="1"/>
  <c r="U191" i="1"/>
  <c r="U691" i="1"/>
  <c r="U686" i="1"/>
  <c r="U707" i="1"/>
  <c r="T693" i="1"/>
  <c r="U714" i="1"/>
  <c r="U683" i="1"/>
  <c r="U394" i="1"/>
  <c r="U679" i="1"/>
  <c r="U223" i="1"/>
  <c r="U690" i="1"/>
  <c r="U583" i="1"/>
  <c r="U706" i="1"/>
  <c r="U284" i="1"/>
  <c r="U709" i="1"/>
  <c r="U677" i="1"/>
  <c r="U87" i="1"/>
  <c r="U700" i="1"/>
  <c r="U682" i="1"/>
  <c r="U327" i="1"/>
  <c r="U687" i="1"/>
  <c r="U520" i="1"/>
  <c r="U693" i="1" l="1"/>
  <c r="U716" i="1"/>
</calcChain>
</file>

<file path=xl/sharedStrings.xml><?xml version="1.0" encoding="utf-8"?>
<sst xmlns="http://schemas.openxmlformats.org/spreadsheetml/2006/main" count="14330" uniqueCount="2319">
  <si>
    <t>General Information</t>
  </si>
  <si>
    <t>Existing Fixture Data</t>
  </si>
  <si>
    <t>Proposed Fixture Data</t>
  </si>
  <si>
    <t>#</t>
  </si>
  <si>
    <t>WE #</t>
  </si>
  <si>
    <t>Site</t>
  </si>
  <si>
    <t>Building</t>
  </si>
  <si>
    <t>Room/Area</t>
  </si>
  <si>
    <t>Site: Building: Room/Area</t>
  </si>
  <si>
    <t>Fixture Type</t>
  </si>
  <si>
    <t>Lighting (Pre)</t>
  </si>
  <si>
    <t>UD</t>
  </si>
  <si>
    <t>OCS (Y/N)</t>
  </si>
  <si>
    <t>Pre-Watts</t>
  </si>
  <si>
    <t>Pre # Fixt</t>
  </si>
  <si>
    <t>Lamps per Fixture</t>
  </si>
  <si>
    <t>Approx. Emergency Fixture / Ballast Qty</t>
  </si>
  <si>
    <t>Lighting (Post)</t>
  </si>
  <si>
    <t>Output Lumens</t>
  </si>
  <si>
    <t>Minimum Efficacy (LPW)</t>
  </si>
  <si>
    <t>Post-Watts</t>
  </si>
  <si>
    <t>Post # Fixt</t>
  </si>
  <si>
    <t>Total Post # Lamps</t>
  </si>
  <si>
    <t>Total Post # Ballast</t>
  </si>
  <si>
    <t>Notes</t>
  </si>
  <si>
    <t>Creekside Elementary</t>
  </si>
  <si>
    <t>MPR</t>
  </si>
  <si>
    <t>Kitchen Vent Hood</t>
  </si>
  <si>
    <t>Creekside Elementary: MPR: Kitchen Vent Hood</t>
  </si>
  <si>
    <t>Jelly Jar</t>
  </si>
  <si>
    <t>CFL 13W 1L</t>
  </si>
  <si>
    <t>No Change</t>
  </si>
  <si>
    <t>Portable</t>
  </si>
  <si>
    <t>Creekside Elementary: Portable: 30</t>
  </si>
  <si>
    <t>Recessed 2'X2' Troffer</t>
  </si>
  <si>
    <t>F17T82L</t>
  </si>
  <si>
    <t>Creekside Elementary: Portable: 29</t>
  </si>
  <si>
    <t>Custodian Office</t>
  </si>
  <si>
    <t>Creekside Elementary: MPR: Custodian Office</t>
  </si>
  <si>
    <t>Strip 4'</t>
  </si>
  <si>
    <t>F32T81L</t>
  </si>
  <si>
    <t>Teacher Break Rm</t>
  </si>
  <si>
    <t>Creekside Elementary: MPR: Teacher Break Rm</t>
  </si>
  <si>
    <t>Surface Mount 2'X4'</t>
  </si>
  <si>
    <t>F32T82L</t>
  </si>
  <si>
    <t>Women's RR</t>
  </si>
  <si>
    <t>Creekside Elementary: MPR: Women's RR</t>
  </si>
  <si>
    <t>Men's RR</t>
  </si>
  <si>
    <t>Creekside Elementary: MPR: Men's RR</t>
  </si>
  <si>
    <t>Admin</t>
  </si>
  <si>
    <t>File Rm</t>
  </si>
  <si>
    <t>Creekside Elementary: Admin: File Rm</t>
  </si>
  <si>
    <t>RR</t>
  </si>
  <si>
    <t>Creekside Elementary: Admin: RR</t>
  </si>
  <si>
    <t>Electrical Rm</t>
  </si>
  <si>
    <t>Creekside Elementary: MPR: Electrical Rm</t>
  </si>
  <si>
    <t>Kitchen</t>
  </si>
  <si>
    <t>Creekside Elementary: MPR: Kitchen</t>
  </si>
  <si>
    <t>Dry Goods Storage</t>
  </si>
  <si>
    <t>Creekside Elementary: MPR: Dry Goods Storage</t>
  </si>
  <si>
    <t>Storage</t>
  </si>
  <si>
    <t>Creekside Elementary: MPR: Storage</t>
  </si>
  <si>
    <t>16-17 Bldg</t>
  </si>
  <si>
    <t>Creekside Elementary: 16-17 Bldg: Men's RR</t>
  </si>
  <si>
    <t>Creekside Elementary: 16-17 Bldg: Women's RR</t>
  </si>
  <si>
    <t>Custodian</t>
  </si>
  <si>
    <t>Creekside Elementary: 16-17 Bldg: Custodian</t>
  </si>
  <si>
    <t>Girl's RR</t>
  </si>
  <si>
    <t>Creekside Elementary: Portable: Girl's RR</t>
  </si>
  <si>
    <t>Creekside Elementary: Portable: Storage</t>
  </si>
  <si>
    <t>Staff RR</t>
  </si>
  <si>
    <t>Creekside Elementary: Portable: Staff RR</t>
  </si>
  <si>
    <t>Boy's RR</t>
  </si>
  <si>
    <t>Creekside Elementary: Portable: Boy's RR</t>
  </si>
  <si>
    <t>Kinder/TK</t>
  </si>
  <si>
    <t>31 RR</t>
  </si>
  <si>
    <t>Creekside Elementary: Kinder/TK: 31 RR</t>
  </si>
  <si>
    <t>32 RR</t>
  </si>
  <si>
    <t>Creekside Elementary: Kinder/TK: 32 RR</t>
  </si>
  <si>
    <t>New</t>
  </si>
  <si>
    <t>Creekside Elementary: New: Custodian</t>
  </si>
  <si>
    <t>Creekside Elementary: New: Staff RR</t>
  </si>
  <si>
    <t>33-42 Bldg</t>
  </si>
  <si>
    <t>Creekside Elementary: 33-42 Bldg: Boy's RR</t>
  </si>
  <si>
    <t>Surface Wrap 4'</t>
  </si>
  <si>
    <t>Creekside Elementary: 33-42 Bldg: Girl's RR</t>
  </si>
  <si>
    <t>Main Office</t>
  </si>
  <si>
    <t>Creekside Elementary: Admin: Main Office</t>
  </si>
  <si>
    <t>Recessed 2'X4' Troffer</t>
  </si>
  <si>
    <t>Vice Principal</t>
  </si>
  <si>
    <t>Creekside Elementary: Admin: Vice Principal</t>
  </si>
  <si>
    <t>Principal</t>
  </si>
  <si>
    <t>Creekside Elementary: Admin: Principal</t>
  </si>
  <si>
    <t>5-6 Bldg</t>
  </si>
  <si>
    <t>Creekside Elementary: 5-6 Bldg: 6</t>
  </si>
  <si>
    <t>Creekside Elementary: 5-6 Bldg: 5</t>
  </si>
  <si>
    <t>1-4 Bldg</t>
  </si>
  <si>
    <t>Creekside Elementary: 1-4 Bldg: 4</t>
  </si>
  <si>
    <t>Creekside Elementary: 1-4 Bldg: 3</t>
  </si>
  <si>
    <t>Creekside Elementary: 1-4 Bldg: 2</t>
  </si>
  <si>
    <t>Creekside Elementary: 1-4 Bldg: 1</t>
  </si>
  <si>
    <t>Creekside Elementary: Portable: 26</t>
  </si>
  <si>
    <t>Creekside Elementary: Portable: 9</t>
  </si>
  <si>
    <t>Creekside Elementary: Portable: 10</t>
  </si>
  <si>
    <t>Creekside Elementary: Portable: 11</t>
  </si>
  <si>
    <t>Creekside Elementary: Portable: 12</t>
  </si>
  <si>
    <t>Creekside Elementary: Portable: 13</t>
  </si>
  <si>
    <t>Creekside Elementary: Portable: 14</t>
  </si>
  <si>
    <t>Creekside Elementary: Portable: 15</t>
  </si>
  <si>
    <t>Creekside Elementary: 16-17 Bldg: 16</t>
  </si>
  <si>
    <t>Creekside Elementary: 16-17 Bldg: 17</t>
  </si>
  <si>
    <t>7-8 Bldg</t>
  </si>
  <si>
    <t>Creekside Elementary: 7-8 Bldg: 8</t>
  </si>
  <si>
    <t>Creekside Elementary: 7-8 Bldg: 7</t>
  </si>
  <si>
    <t>Library</t>
  </si>
  <si>
    <t>Creekside Elementary: Library: 24</t>
  </si>
  <si>
    <t>Creekside Elementary: Library: 25</t>
  </si>
  <si>
    <t>Creekside Elementary: Library: 18</t>
  </si>
  <si>
    <t>Creekside Elementary: Library: 19</t>
  </si>
  <si>
    <t>Storage L2</t>
  </si>
  <si>
    <t>Creekside Elementary: Library: Storage L2</t>
  </si>
  <si>
    <t>Storage L3</t>
  </si>
  <si>
    <t>Creekside Elementary: Library: Storage L3</t>
  </si>
  <si>
    <t>Creekside Elementary: Library: 20</t>
  </si>
  <si>
    <t>Creekside Elementary: Library: 21</t>
  </si>
  <si>
    <t>Creekside Elementary: Library: 22</t>
  </si>
  <si>
    <t>Creekside Elementary: Library: 23</t>
  </si>
  <si>
    <t>Office L1</t>
  </si>
  <si>
    <t>Creekside Elementary: Library: Office L1</t>
  </si>
  <si>
    <t>Conference L4</t>
  </si>
  <si>
    <t>Creekside Elementary: Library: Conference L4</t>
  </si>
  <si>
    <t>Creekside Elementary: Portable: 27</t>
  </si>
  <si>
    <t>Creekside Elementary: Portable: 43</t>
  </si>
  <si>
    <t>Creekside Elementary: Kinder/TK: 31</t>
  </si>
  <si>
    <t>Creekside Elementary: Kinder/TK: 32</t>
  </si>
  <si>
    <t>Creekside Elementary: 33-42 Bldg: 42</t>
  </si>
  <si>
    <t>Creekside Elementary: 33-42 Bldg: 41</t>
  </si>
  <si>
    <t>Creekside Elementary: 33-42 Bldg: 40</t>
  </si>
  <si>
    <t>Creekside Elementary: 33-42 Bldg: 39</t>
  </si>
  <si>
    <t>Creekside Elementary: 33-42 Bldg: 38</t>
  </si>
  <si>
    <t>Creekside Elementary: 33-42 Bldg: 37</t>
  </si>
  <si>
    <t>Creekside Elementary: 33-42 Bldg: 36</t>
  </si>
  <si>
    <t>Creekside Elementary: 33-42 Bldg: 35</t>
  </si>
  <si>
    <t>Creekside Elementary: 33-42 Bldg: 34</t>
  </si>
  <si>
    <t>Creekside Elementary: 33-42 Bldg: 33</t>
  </si>
  <si>
    <t>Work Rm</t>
  </si>
  <si>
    <t>Creekside Elementary: 33-42 Bldg: Work Rm</t>
  </si>
  <si>
    <t>F32T83L</t>
  </si>
  <si>
    <t>Creekside Elementary: Admin: Work Rm</t>
  </si>
  <si>
    <t>Creekside Elementary: Portable: 28</t>
  </si>
  <si>
    <t>Creekside Elementary: Library: Library</t>
  </si>
  <si>
    <t>Pendant D/ID</t>
  </si>
  <si>
    <t>F32T86L</t>
  </si>
  <si>
    <t>Creekside Elementary: MPR: MPR</t>
  </si>
  <si>
    <t>Surface Mount Highbay 2'X4'</t>
  </si>
  <si>
    <t>F54T5/HO 4L</t>
  </si>
  <si>
    <t>Annual Total</t>
  </si>
  <si>
    <t>Area Served</t>
  </si>
  <si>
    <t>Building: Area Served</t>
  </si>
  <si>
    <t>Control Type (PC/MTC)</t>
  </si>
  <si>
    <t>Combined</t>
  </si>
  <si>
    <t>Exterior Area</t>
  </si>
  <si>
    <t>Creekside Elementary: Combined: Exterior Area</t>
  </si>
  <si>
    <t>Can Recessed 10"</t>
  </si>
  <si>
    <t>CFM 32W 1L</t>
  </si>
  <si>
    <t>ANNUAL TOTAL</t>
  </si>
  <si>
    <t>Delta Sierra Middle</t>
  </si>
  <si>
    <t>Storage/ Take-out</t>
  </si>
  <si>
    <t>Delta Sierra Middle: MPR: Storage/ Take-out</t>
  </si>
  <si>
    <t>Pendant</t>
  </si>
  <si>
    <t>CFL 32W 1L</t>
  </si>
  <si>
    <t>Entry</t>
  </si>
  <si>
    <t>Delta Sierra Middle: MPR: Entry</t>
  </si>
  <si>
    <t>Can Recessed 6"</t>
  </si>
  <si>
    <t>MH 70W</t>
  </si>
  <si>
    <t>Delta Sierra Middle: Admin: Entry</t>
  </si>
  <si>
    <t>Pendant 4'</t>
  </si>
  <si>
    <t>Library Main</t>
  </si>
  <si>
    <t>Delta Sierra Middle: Library: Library Main</t>
  </si>
  <si>
    <t>Delta Sierra Middle: MPR: Custodian</t>
  </si>
  <si>
    <t>Stage</t>
  </si>
  <si>
    <t>Delta Sierra Middle: MPR: Stage</t>
  </si>
  <si>
    <t>Back Stage</t>
  </si>
  <si>
    <t>Delta Sierra Middle: MPR: Back Stage</t>
  </si>
  <si>
    <t>Office</t>
  </si>
  <si>
    <t>Delta Sierra Middle: MPR: Office</t>
  </si>
  <si>
    <t>Delta Sierra Middle: MPR: Kitchen</t>
  </si>
  <si>
    <t>Staff Lounge</t>
  </si>
  <si>
    <t>Delta Sierra Middle: MPR: Staff Lounge</t>
  </si>
  <si>
    <t>IT</t>
  </si>
  <si>
    <t>Delta Sierra Middle: MPR: IT</t>
  </si>
  <si>
    <t>Recessed 2'X4'</t>
  </si>
  <si>
    <t>Delta Sierra Middle: MPR: Men's RR</t>
  </si>
  <si>
    <t>Delta Sierra Middle: MPR: Women's RR</t>
  </si>
  <si>
    <t>Teacher Lounge</t>
  </si>
  <si>
    <t>Delta Sierra Middle: Admin: Teacher Lounge</t>
  </si>
  <si>
    <t>Delta Sierra Middle: Admin: RR</t>
  </si>
  <si>
    <t>Nurse</t>
  </si>
  <si>
    <t>Delta Sierra Middle: Admin: Nurse</t>
  </si>
  <si>
    <t>Delta Sierra Middle: Admin: Work Rm</t>
  </si>
  <si>
    <t>Building 3-6</t>
  </si>
  <si>
    <t>Delta Sierra Middle: Building 3-6: 4</t>
  </si>
  <si>
    <t>5 Work Rm</t>
  </si>
  <si>
    <t>Delta Sierra Middle: Building 3-6: 5 Work Rm</t>
  </si>
  <si>
    <t>Delta Sierra Middle: Building 3-6: Girl's RR</t>
  </si>
  <si>
    <t>Delta Sierra Middle: Building 3-6: Custodian</t>
  </si>
  <si>
    <t>Delta Sierra Middle: Building 3-6: Boy's RR</t>
  </si>
  <si>
    <t>Delta Sierra Middle: Building 3-6: Men's RR</t>
  </si>
  <si>
    <t>Delta Sierra Middle: Building 3-6: Women's RR</t>
  </si>
  <si>
    <t>Electric Rm</t>
  </si>
  <si>
    <t>Delta Sierra Middle: Building 3-6: Electric Rm</t>
  </si>
  <si>
    <t>6 Weight Rm</t>
  </si>
  <si>
    <t>Delta Sierra Middle: Building 3-6: 6 Weight Rm</t>
  </si>
  <si>
    <t>Pendant 1'X4'</t>
  </si>
  <si>
    <t>Building 19-20</t>
  </si>
  <si>
    <t>Delta Sierra Middle: Building 19-20: 19</t>
  </si>
  <si>
    <t>19 Work</t>
  </si>
  <si>
    <t>Delta Sierra Middle: Building 19-20: 19 Work</t>
  </si>
  <si>
    <t>19 Practice Rms</t>
  </si>
  <si>
    <t>Delta Sierra Middle: Building 19-20: 19 Practice Rms</t>
  </si>
  <si>
    <t>Delta Sierra Middle: Portable: Boy's RR</t>
  </si>
  <si>
    <t>Delta Sierra Middle: Portable: Girl's RR</t>
  </si>
  <si>
    <t>Custodial</t>
  </si>
  <si>
    <t>Delta Sierra Middle: Portable: Custodial</t>
  </si>
  <si>
    <t>Building 35-38</t>
  </si>
  <si>
    <t>Delta Sierra Middle: Building 35-38: Custodial</t>
  </si>
  <si>
    <t>F-34</t>
  </si>
  <si>
    <t>Delta Sierra Middle: MPR: F-34</t>
  </si>
  <si>
    <t>Delta Sierra Middle: Admin: Office</t>
  </si>
  <si>
    <t>Conference Rm</t>
  </si>
  <si>
    <t>Delta Sierra Middle: Admin: Conference Rm</t>
  </si>
  <si>
    <t>Vice Principal 1</t>
  </si>
  <si>
    <t>Delta Sierra Middle: Admin: Vice Principal 1</t>
  </si>
  <si>
    <t>Delta Sierra Middle: Admin: Principal</t>
  </si>
  <si>
    <t>Secretary</t>
  </si>
  <si>
    <t>Delta Sierra Middle: Admin: Secretary</t>
  </si>
  <si>
    <t>Counselor</t>
  </si>
  <si>
    <t>Delta Sierra Middle: Admin: Counselor</t>
  </si>
  <si>
    <t>Vice Principal 2</t>
  </si>
  <si>
    <t>Delta Sierra Middle: Admin: Vice Principal 2</t>
  </si>
  <si>
    <t>Delta Sierra Middle: Admin: 1</t>
  </si>
  <si>
    <t>Delta Sierra Middle: Admin: 2</t>
  </si>
  <si>
    <t>Delta Sierra Middle: Building 3-6: 3</t>
  </si>
  <si>
    <t>Delta Sierra Middle: Building 3-6: 5</t>
  </si>
  <si>
    <t>Delta Sierra Middle: Portable: 29</t>
  </si>
  <si>
    <t>Delta Sierra Middle: Portable: 28</t>
  </si>
  <si>
    <t>Delta Sierra Middle: Portable: 27</t>
  </si>
  <si>
    <t>Delta Sierra Middle: Portable: 26</t>
  </si>
  <si>
    <t>Delta Sierra Middle: Portable: 25</t>
  </si>
  <si>
    <t>Delta Sierra Middle: Portable: 24</t>
  </si>
  <si>
    <t>Delta Sierra Middle: Portable: 23</t>
  </si>
  <si>
    <t>Delta Sierra Middle: Portable: 22</t>
  </si>
  <si>
    <t>Delta Sierra Middle: Library: 15</t>
  </si>
  <si>
    <t>Delta Sierra Middle: Library: 16</t>
  </si>
  <si>
    <t>Delta Sierra Middle: Library: 17</t>
  </si>
  <si>
    <t>Delta Sierra Middle: Library: Storage</t>
  </si>
  <si>
    <t>Foyer</t>
  </si>
  <si>
    <t>Delta Sierra Middle: Library: Foyer</t>
  </si>
  <si>
    <t>Therapist</t>
  </si>
  <si>
    <t>Delta Sierra Middle: Library: Therapist</t>
  </si>
  <si>
    <t>Psych</t>
  </si>
  <si>
    <t>Delta Sierra Middle: Library: Psych</t>
  </si>
  <si>
    <t>Counselor 1</t>
  </si>
  <si>
    <t>Delta Sierra Middle: Library: Counselor 1</t>
  </si>
  <si>
    <t>Counselor 2</t>
  </si>
  <si>
    <t>Delta Sierra Middle: Library: Counselor 2</t>
  </si>
  <si>
    <t>Library Office</t>
  </si>
  <si>
    <t>Delta Sierra Middle: Library: Library Office</t>
  </si>
  <si>
    <t>Delta Sierra Middle: Library: Work Rm</t>
  </si>
  <si>
    <t>Delta Sierra Middle: Library: 14</t>
  </si>
  <si>
    <t>Delta Sierra Middle: Library: 7</t>
  </si>
  <si>
    <t>Delta Sierra Middle: Library: 8</t>
  </si>
  <si>
    <t>Delta Sierra Middle: Library: 9</t>
  </si>
  <si>
    <t>Delta Sierra Middle: Library: 10</t>
  </si>
  <si>
    <t>Delta Sierra Middle: Library: 12</t>
  </si>
  <si>
    <t>Delta Sierra Middle: Library: 11</t>
  </si>
  <si>
    <t>Delta Sierra Middle: Library: 13</t>
  </si>
  <si>
    <t>Delta Sierra Middle: Library: 18</t>
  </si>
  <si>
    <t>Delta Sierra Middle: Building 19-20: 20</t>
  </si>
  <si>
    <t>Delta Sierra Middle: Building 35-38: 35</t>
  </si>
  <si>
    <t>Resource Rm</t>
  </si>
  <si>
    <t>Delta Sierra Middle: Building 35-38: Resource Rm</t>
  </si>
  <si>
    <t>Delta Sierra Middle: Building 35-38: 38</t>
  </si>
  <si>
    <t>Delta Sierra Middle: Building 35-38: 37</t>
  </si>
  <si>
    <t>Delta Sierra Middle: Building 35-38: 36</t>
  </si>
  <si>
    <t>Library Halls</t>
  </si>
  <si>
    <t>Delta Sierra Middle: Library: Library Halls</t>
  </si>
  <si>
    <t>P-33</t>
  </si>
  <si>
    <t>Delta Sierra Middle: Portable: P-33</t>
  </si>
  <si>
    <t>P-32</t>
  </si>
  <si>
    <t>Delta Sierra Middle: Portable: P-32</t>
  </si>
  <si>
    <t>P-31</t>
  </si>
  <si>
    <t>Delta Sierra Middle: Portable: P-31</t>
  </si>
  <si>
    <t>P-30</t>
  </si>
  <si>
    <t>Delta Sierra Middle: Portable: P-30</t>
  </si>
  <si>
    <t>P-21</t>
  </si>
  <si>
    <t>Delta Sierra Middle: Portable: P-21</t>
  </si>
  <si>
    <t>Kitchen Office</t>
  </si>
  <si>
    <t>Delta Sierra Middle: MPR: Kitchen Office</t>
  </si>
  <si>
    <t>F32T84L</t>
  </si>
  <si>
    <t>Delta Sierra Middle: Combined: Exterior Area</t>
  </si>
  <si>
    <t>Wallpack</t>
  </si>
  <si>
    <t>HPS 150W</t>
  </si>
  <si>
    <t>MPR Rooftop</t>
  </si>
  <si>
    <t>Delta Sierra Middle: MPR Rooftop: Exterior Area</t>
  </si>
  <si>
    <t>Yoke Flood</t>
  </si>
  <si>
    <t>MH 250W</t>
  </si>
  <si>
    <t>Dorothy Mahin School</t>
  </si>
  <si>
    <t>Main</t>
  </si>
  <si>
    <t>Back Hallway</t>
  </si>
  <si>
    <t>Dorothy Mahin School: Main: Back Hallway</t>
  </si>
  <si>
    <t>Recessed 1'x1'</t>
  </si>
  <si>
    <t>CFL 23W 1L</t>
  </si>
  <si>
    <t>Dorothy Mahin School: Main: Office</t>
  </si>
  <si>
    <t>Principle's Office</t>
  </si>
  <si>
    <t>Dorothy Mahin School: Main: Principle's Office</t>
  </si>
  <si>
    <t>Hallway</t>
  </si>
  <si>
    <t>Dorothy Mahin School: Main: Hallway</t>
  </si>
  <si>
    <t>Room 1</t>
  </si>
  <si>
    <t>Dorothy Mahin School: Main: Room 1</t>
  </si>
  <si>
    <t>Room 4</t>
  </si>
  <si>
    <t>Dorothy Mahin School: Main: Room 4</t>
  </si>
  <si>
    <t>Room 3</t>
  </si>
  <si>
    <t>Dorothy Mahin School: Main: Room 3</t>
  </si>
  <si>
    <t>Room 2</t>
  </si>
  <si>
    <t>Dorothy Mahin School: Main: Room 2</t>
  </si>
  <si>
    <t>Dorothy Mahin School: Main: Storage</t>
  </si>
  <si>
    <t>Open Area</t>
  </si>
  <si>
    <t>Dorothy Mahin School: Main: Open Area</t>
  </si>
  <si>
    <t>Luminous Ceiling</t>
  </si>
  <si>
    <t>Hallway Restroom</t>
  </si>
  <si>
    <t>Dorothy Mahin School: Main: Hallway Restroom</t>
  </si>
  <si>
    <t>Fire Alarm Rm</t>
  </si>
  <si>
    <t>Dorothy Mahin School: Main: Fire Alarm Rm</t>
  </si>
  <si>
    <t>Restroom Storage</t>
  </si>
  <si>
    <t>Dorothy Mahin School: Main: Restroom Storage</t>
  </si>
  <si>
    <t>Dorothy Mahin School: Main: Kitchen</t>
  </si>
  <si>
    <t>GL Mosher Elementary</t>
  </si>
  <si>
    <t>GL Mosher Elementary: Main: Exterior Area</t>
  </si>
  <si>
    <t>Canopy</t>
  </si>
  <si>
    <t>HPS 50W</t>
  </si>
  <si>
    <t>Wallpack Round 12"</t>
  </si>
  <si>
    <t>HPS 100W</t>
  </si>
  <si>
    <t>Entryway</t>
  </si>
  <si>
    <t>GL Mosher Elementary: Main: Entryway</t>
  </si>
  <si>
    <t>Front of Building</t>
  </si>
  <si>
    <t>GL Mosher Elementary: Main: Front of Building</t>
  </si>
  <si>
    <t>Side of Building</t>
  </si>
  <si>
    <t>GL Mosher Elementary: Main: Side of Building</t>
  </si>
  <si>
    <t>Campus</t>
  </si>
  <si>
    <t>GL Mosher Elementary: Campus: Exterior Area</t>
  </si>
  <si>
    <t>15' Poletop Round</t>
  </si>
  <si>
    <t>Parking</t>
  </si>
  <si>
    <t>GL Mosher Elementary: Campus: Parking</t>
  </si>
  <si>
    <t>20' Round Pole Arm Area</t>
  </si>
  <si>
    <t>HPS 250W</t>
  </si>
  <si>
    <t>Extension Road Sites</t>
  </si>
  <si>
    <t>Independence</t>
  </si>
  <si>
    <t>Single RR</t>
  </si>
  <si>
    <t>Extension Road Sites: Independence: Single RR</t>
  </si>
  <si>
    <t>Recessed 2'x2'</t>
  </si>
  <si>
    <t>FU31T8/6 2L</t>
  </si>
  <si>
    <t>Henderson Main</t>
  </si>
  <si>
    <t>Lounge</t>
  </si>
  <si>
    <t>Extension Road Sites: Henderson Main: Lounge</t>
  </si>
  <si>
    <t>Counseling</t>
  </si>
  <si>
    <t>Extension Road Sites: Henderson Main: Counseling</t>
  </si>
  <si>
    <t>Extension Road Sites: Henderson Main: Office</t>
  </si>
  <si>
    <t>Extension Road Sites: Henderson Main: Library</t>
  </si>
  <si>
    <t>Cafeteria</t>
  </si>
  <si>
    <t>Extension Road Sites: Henderson Main: Cafeteria</t>
  </si>
  <si>
    <t>Extension Road Sites: Henderson Main: Boy's RR</t>
  </si>
  <si>
    <t>Extension Road Sites: Henderson Main: Staff RR</t>
  </si>
  <si>
    <t>Extension Road Sites: Henderson Main: Girl's RR</t>
  </si>
  <si>
    <t>Custodian Storage</t>
  </si>
  <si>
    <t>Extension Road Sites: Henderson Main: Custodian Storage</t>
  </si>
  <si>
    <t>Extension Road Sites: Henderson Main: Custodian Office</t>
  </si>
  <si>
    <t>Henderson Portable</t>
  </si>
  <si>
    <t>P-4</t>
  </si>
  <si>
    <t>Extension Road Sites: Henderson Portable: P-4</t>
  </si>
  <si>
    <t>P-5</t>
  </si>
  <si>
    <t>Extension Road Sites: Henderson Portable: P-5</t>
  </si>
  <si>
    <t>P-6</t>
  </si>
  <si>
    <t>Extension Road Sites: Henderson Portable: P-6</t>
  </si>
  <si>
    <t>Office (1)</t>
  </si>
  <si>
    <t>Extension Road Sites: Independence: Office (1)</t>
  </si>
  <si>
    <t>Principal's Office</t>
  </si>
  <si>
    <t>Extension Road Sites: Independence: Principal's Office</t>
  </si>
  <si>
    <t>Vice Principal's Office</t>
  </si>
  <si>
    <t>Extension Road Sites: Independence: Vice Principal's Office</t>
  </si>
  <si>
    <t>Office (2)</t>
  </si>
  <si>
    <t>Extension Road Sites: Independence: Office (2)</t>
  </si>
  <si>
    <t>Office (3)</t>
  </si>
  <si>
    <t>Extension Road Sites: Independence: Office (3)</t>
  </si>
  <si>
    <t>Copy Room</t>
  </si>
  <si>
    <t>Extension Road Sites: Independence: Copy Room</t>
  </si>
  <si>
    <t>Extension Road Sites: Independence: Kitchen</t>
  </si>
  <si>
    <t>Independence Portable</t>
  </si>
  <si>
    <t>Extension Road Sites: Independence Portable: P-5</t>
  </si>
  <si>
    <t>Extension Road Sites: Independence Portable: P-4</t>
  </si>
  <si>
    <t>P-3</t>
  </si>
  <si>
    <t>Extension Road Sites: Independence Portable: P-3</t>
  </si>
  <si>
    <t>P-2</t>
  </si>
  <si>
    <t>Extension Road Sites: Independence Portable: P-2</t>
  </si>
  <si>
    <t>P-1</t>
  </si>
  <si>
    <t>Extension Road Sites: Independence Portable: P-1</t>
  </si>
  <si>
    <t>Extension Road Sites: Independence: Boy's RR</t>
  </si>
  <si>
    <t>Extension Road Sites: Independence: Girl's RR</t>
  </si>
  <si>
    <t>P-9</t>
  </si>
  <si>
    <t>Extension Road Sites: Independence Portable: P-9</t>
  </si>
  <si>
    <t>P-10</t>
  </si>
  <si>
    <t>Extension Road Sites: Independence Portable: P-10</t>
  </si>
  <si>
    <t>P-11</t>
  </si>
  <si>
    <t>Extension Road Sites: Independence Portable: P-11</t>
  </si>
  <si>
    <t>P-15</t>
  </si>
  <si>
    <t>Extension Road Sites: Independence Portable: P-15</t>
  </si>
  <si>
    <t>P-14</t>
  </si>
  <si>
    <t>Extension Road Sites: Independence Portable: P-14</t>
  </si>
  <si>
    <t>P-13</t>
  </si>
  <si>
    <t>Extension Road Sites: Independence Portable: P-13</t>
  </si>
  <si>
    <t>P-8</t>
  </si>
  <si>
    <t>Extension Road Sites: Independence Portable: P-8</t>
  </si>
  <si>
    <t>P-8 Office</t>
  </si>
  <si>
    <t>Extension Road Sites: Independence Portable: P-8 Office</t>
  </si>
  <si>
    <t>P-17</t>
  </si>
  <si>
    <t>Extension Road Sites: Independence Portable: P-17</t>
  </si>
  <si>
    <t>P-16</t>
  </si>
  <si>
    <t>Extension Road Sites: Independence Portable: P-16</t>
  </si>
  <si>
    <t>P-16 (2)</t>
  </si>
  <si>
    <t>Extension Road Sites: Independence Portable: P-16 (2)</t>
  </si>
  <si>
    <t>Valley Robotics</t>
  </si>
  <si>
    <t>K6</t>
  </si>
  <si>
    <t>Extension Road Sites: Valley Robotics: K6</t>
  </si>
  <si>
    <t>John Muir Elementary</t>
  </si>
  <si>
    <t>Library Entry</t>
  </si>
  <si>
    <t>John Muir Elementary: Main: Library Entry</t>
  </si>
  <si>
    <t>Can Recessed 12''</t>
  </si>
  <si>
    <t>CFQ 26W 2L</t>
  </si>
  <si>
    <t>Hall</t>
  </si>
  <si>
    <t>John Muir Elementary: Main: Hall</t>
  </si>
  <si>
    <t>Can Recessed 8''</t>
  </si>
  <si>
    <t>John Muir Elementary: Main: MPR</t>
  </si>
  <si>
    <t>John Muir Elementary: Main: Stage</t>
  </si>
  <si>
    <t>Halogen 100W</t>
  </si>
  <si>
    <t>Vapor Proof 2'x2'</t>
  </si>
  <si>
    <t>F17T83L</t>
  </si>
  <si>
    <t>Library Staff Men's RR</t>
  </si>
  <si>
    <t>John Muir Elementary: Main: Library Staff Men's RR</t>
  </si>
  <si>
    <t>Library Staff Women's RR</t>
  </si>
  <si>
    <t>John Muir Elementary: Main: Library Staff Women's RR</t>
  </si>
  <si>
    <t>John Muir Elementary: Main: Custodial</t>
  </si>
  <si>
    <t>John Muir Elementary: Main: RR</t>
  </si>
  <si>
    <t>IDF</t>
  </si>
  <si>
    <t>John Muir Elementary: Main: IDF</t>
  </si>
  <si>
    <t>Dry Goods</t>
  </si>
  <si>
    <t>John Muir Elementary: Main: Dry Goods</t>
  </si>
  <si>
    <t>Dishwashing</t>
  </si>
  <si>
    <t>John Muir Elementary: Main: Dishwashing</t>
  </si>
  <si>
    <t>Vapor Proof 4'</t>
  </si>
  <si>
    <t>John Muir Elementary: Main: Storage</t>
  </si>
  <si>
    <t>John Muir Elementary: Main: Men's RR</t>
  </si>
  <si>
    <t>John Muir Elementary: Main: Women's RR</t>
  </si>
  <si>
    <t>Intermediate Bathrooms</t>
  </si>
  <si>
    <t>John Muir Elementary: Intermediate Bathrooms: Boy's RR</t>
  </si>
  <si>
    <t>John Muir Elementary: Intermediate Bathrooms: Girl's RR</t>
  </si>
  <si>
    <t>Custodial 1</t>
  </si>
  <si>
    <t>John Muir Elementary: Intermediate Bathrooms: Custodial 1</t>
  </si>
  <si>
    <t>Custodial 2</t>
  </si>
  <si>
    <t>John Muir Elementary: Intermediate Bathrooms: Custodial 2</t>
  </si>
  <si>
    <t>John Muir Elementary: Intermediate Bathrooms: Staff RR</t>
  </si>
  <si>
    <t>Primary Bathrooms</t>
  </si>
  <si>
    <t>John Muir Elementary: Primary Bathrooms: Boy's RR</t>
  </si>
  <si>
    <t>John Muir Elementary: Primary Bathrooms: Girl's RR</t>
  </si>
  <si>
    <t>Staff</t>
  </si>
  <si>
    <t>John Muir Elementary: Primary Bathrooms: Staff</t>
  </si>
  <si>
    <t>John Muir Elementary: Primary Bathrooms: Custodial 1</t>
  </si>
  <si>
    <t>John Muir Elementary: Primary Bathrooms: Custodial 2</t>
  </si>
  <si>
    <t>Teacher Work Rm</t>
  </si>
  <si>
    <t>John Muir Elementary: Main: Teacher Work Rm</t>
  </si>
  <si>
    <t>John Muir Elementary: Main: Office</t>
  </si>
  <si>
    <t>Copy Rm</t>
  </si>
  <si>
    <t>John Muir Elementary: Main: Copy Rm</t>
  </si>
  <si>
    <t>John Muir Elementary: Main: Counselor</t>
  </si>
  <si>
    <t>John Muir Elementary: Main: Conference Rm</t>
  </si>
  <si>
    <t>Psychology</t>
  </si>
  <si>
    <t>John Muir Elementary: Main: Psychology</t>
  </si>
  <si>
    <t>John Muir Elementary: Main: Kitchen</t>
  </si>
  <si>
    <t>John Muir Elementary: Main: Staff</t>
  </si>
  <si>
    <t>Lockeford Elementary</t>
  </si>
  <si>
    <t>PE Rm</t>
  </si>
  <si>
    <t>Lockeford Elementary: MPR: PE Rm</t>
  </si>
  <si>
    <t>Lockeford Elementary: MPR: Cafeteria</t>
  </si>
  <si>
    <t>Lockeford Elementary: MPR: Back Stage</t>
  </si>
  <si>
    <t>Lockeford Elementary: Office: Girl's RR</t>
  </si>
  <si>
    <t>Lockeford Elementary: Office: RR</t>
  </si>
  <si>
    <t>Lockeford Elementary: Office: Electrical Rm</t>
  </si>
  <si>
    <t>Lockeford Elementary: Office: Men's RR</t>
  </si>
  <si>
    <t>Lobby</t>
  </si>
  <si>
    <t>Lockeford Elementary: Office: Lobby</t>
  </si>
  <si>
    <t>Lockeford Elementary: Office: Storage</t>
  </si>
  <si>
    <t>Building 9-11</t>
  </si>
  <si>
    <t>Lockeford Elementary: Building 9-11: 10</t>
  </si>
  <si>
    <t>Lockeford Elementary: Building 9-11: 9</t>
  </si>
  <si>
    <t>Lockeford Elementary: Library: Work Rm</t>
  </si>
  <si>
    <t>Lockeford Elementary: Library: Entryway</t>
  </si>
  <si>
    <t>Lockeford Elementary: Library: Staff RR</t>
  </si>
  <si>
    <t>Lockeford Elementary: MPR: Kitchen</t>
  </si>
  <si>
    <t>Table Storage</t>
  </si>
  <si>
    <t>Lockeford Elementary: MPR: Table Storage</t>
  </si>
  <si>
    <t>Kindergarten</t>
  </si>
  <si>
    <t>K1 RR</t>
  </si>
  <si>
    <t>Lockeford Elementary: Kindergarten: K1 RR</t>
  </si>
  <si>
    <t>K2 RR</t>
  </si>
  <si>
    <t>Lockeford Elementary: Kindergarten: K2 RR</t>
  </si>
  <si>
    <t>Building 20-23</t>
  </si>
  <si>
    <t>Lockeford Elementary: Building 20-23: 20</t>
  </si>
  <si>
    <t>Lockeford Elementary: Building 20-23: 21</t>
  </si>
  <si>
    <t>Lockeford Elementary: Building 20-23: 22</t>
  </si>
  <si>
    <t>Lockeford Elementary: Building 20-23: 23</t>
  </si>
  <si>
    <t>Building 24-26</t>
  </si>
  <si>
    <t>Lockeford Elementary: Building 24-26: 24</t>
  </si>
  <si>
    <t>Lockeford Elementary: Building 24-26: 25</t>
  </si>
  <si>
    <t>Lockeford Elementary: Building 24-26: 26</t>
  </si>
  <si>
    <t>Lockeford Elementary: MPR: Girl's RR</t>
  </si>
  <si>
    <t>Janitor</t>
  </si>
  <si>
    <t>Lockeford Elementary: MPR: Janitor</t>
  </si>
  <si>
    <t>Lockeford Elementary: MPR: Boy's RR</t>
  </si>
  <si>
    <t>Lockeford Elementary: MPR: Storage</t>
  </si>
  <si>
    <t>Lockeford Elementary: MPR: Stage</t>
  </si>
  <si>
    <t>K1</t>
  </si>
  <si>
    <t>Lockeford Elementary: Kindergarten: K1</t>
  </si>
  <si>
    <t>K1 Work Rm</t>
  </si>
  <si>
    <t>Lockeford Elementary: Kindergarten: K1 Work Rm</t>
  </si>
  <si>
    <t>K2</t>
  </si>
  <si>
    <t>Lockeford Elementary: Kindergarten: K2</t>
  </si>
  <si>
    <t>Lockeford Elementary: Office: 2</t>
  </si>
  <si>
    <t>Strip 2'X4'</t>
  </si>
  <si>
    <t>Lockeford Elementary: Office: 1</t>
  </si>
  <si>
    <t>Lockeford Elementary: Library: Custodian Office</t>
  </si>
  <si>
    <t>Lockeford Elementary: Portable: 8</t>
  </si>
  <si>
    <t>Lockeford Elementary: Portable: 14</t>
  </si>
  <si>
    <t>Lockeford Elementary: Portable: 12</t>
  </si>
  <si>
    <t>Lockeford Elementary: Portable: 16</t>
  </si>
  <si>
    <t>Lockeford Elementary: Portable: 17</t>
  </si>
  <si>
    <t>Lockeford Elementary: Portable: 18</t>
  </si>
  <si>
    <t>Lockeford Elementary: Portable: 15</t>
  </si>
  <si>
    <t>Lockeford Elementary: Portable: 19</t>
  </si>
  <si>
    <t>Lockeford Elementary: Portable: P-6</t>
  </si>
  <si>
    <t>P-7</t>
  </si>
  <si>
    <t>Lockeford Elementary: Portable: P-7</t>
  </si>
  <si>
    <t xml:space="preserve">Main Office </t>
  </si>
  <si>
    <t xml:space="preserve">Lockeford Elementary: Office: Main Office </t>
  </si>
  <si>
    <t>Surface Mount 2'x4' D/ID</t>
  </si>
  <si>
    <t>F28T52L</t>
  </si>
  <si>
    <t>Lockeford Elementary: Office: Principal</t>
  </si>
  <si>
    <t>Lockeford Elementary: Office: Nurse</t>
  </si>
  <si>
    <t>Lockeford Elementary: Office: Hall</t>
  </si>
  <si>
    <t>Lockeford Elementary: Office: Office</t>
  </si>
  <si>
    <t>Meeting Rm</t>
  </si>
  <si>
    <t>Lockeford Elementary: Office: Meeting Rm</t>
  </si>
  <si>
    <t>Computer Lab</t>
  </si>
  <si>
    <t>Lockeford Elementary: Library: Computer Lab</t>
  </si>
  <si>
    <t>Lockeford Elementary: Office: Work Rm</t>
  </si>
  <si>
    <t>Lockeford Elementary: Office: Staff Lounge</t>
  </si>
  <si>
    <t>Lockeford Elementary: Office: Copy Rm</t>
  </si>
  <si>
    <t>Lockeford Elementary: Library: Library</t>
  </si>
  <si>
    <t>F54T5/HO 2L</t>
  </si>
  <si>
    <t>Parking Lot</t>
  </si>
  <si>
    <t>Lockeford Elementary: Parking Lot: Parking</t>
  </si>
  <si>
    <t>20' Pole Arm Area</t>
  </si>
  <si>
    <t>Exterior</t>
  </si>
  <si>
    <t>Lockeford Elementary: Main: Exterior</t>
  </si>
  <si>
    <t>Round Wallpack</t>
  </si>
  <si>
    <t>Manlio Silva Elementary</t>
  </si>
  <si>
    <t>Manlio Silva Elementary: Campus: Exterior Area</t>
  </si>
  <si>
    <t>CFL 26W 1L</t>
  </si>
  <si>
    <t>Manlio Silva Elementary: Campus: Exterior</t>
  </si>
  <si>
    <t>Porch Light</t>
  </si>
  <si>
    <t>HPS 70W</t>
  </si>
  <si>
    <t>15' Pole Arm Area</t>
  </si>
  <si>
    <t>Parklane Elementary School</t>
  </si>
  <si>
    <t>Parklane Elementary</t>
  </si>
  <si>
    <t>Parklane Elementary: Admin: K2 RR</t>
  </si>
  <si>
    <t>Surface Mount Round</t>
  </si>
  <si>
    <t>Parklane Elementary: Library: Library</t>
  </si>
  <si>
    <t>Track Lighting</t>
  </si>
  <si>
    <t>INC 60W 1L PAR38</t>
  </si>
  <si>
    <t>Staff Hall</t>
  </si>
  <si>
    <t>Parklane Elementary: Admin: Staff Hall</t>
  </si>
  <si>
    <t>K1 Storage</t>
  </si>
  <si>
    <t>Parklane Elementary: Admin: K1 Storage</t>
  </si>
  <si>
    <t>Parklane Elementary: Library: Custodial</t>
  </si>
  <si>
    <t>Parklane Elementary: Admin: Office</t>
  </si>
  <si>
    <t>Parklane Elementary: Admin: Women's RR</t>
  </si>
  <si>
    <t>Parklane Elementary: Admin: Work Rm</t>
  </si>
  <si>
    <t>Parklane Elementary: Admin: K1 RR</t>
  </si>
  <si>
    <t>Custodial Office</t>
  </si>
  <si>
    <t>Parklane Elementary: Cafeteria: Custodial Office</t>
  </si>
  <si>
    <t>Parklane Elementary: Cafeteria: Stage</t>
  </si>
  <si>
    <t>Sprinkler</t>
  </si>
  <si>
    <t>Parklane Elementary: Cafeteria: Sprinkler</t>
  </si>
  <si>
    <t>Parklane Elementary: Cafeteria: Storage</t>
  </si>
  <si>
    <t>Parklane Elementary: Cafeteria: Kitchen</t>
  </si>
  <si>
    <t>Parklane Elementary: Cafeteria: Boy's RR</t>
  </si>
  <si>
    <t>Parklane Elementary: Cafeteria: Girl's RR</t>
  </si>
  <si>
    <t>Parklane Elementary: Admin: Copy Rm</t>
  </si>
  <si>
    <t>Parklane Elementary: Admin: Vice Principal</t>
  </si>
  <si>
    <t>Parklane Elementary: Admin: Principal</t>
  </si>
  <si>
    <t>Parklane Elementary: Admin: Conference Rm</t>
  </si>
  <si>
    <t>Parklane Elementary: Admin: K1</t>
  </si>
  <si>
    <t>Parklane Elementary: Admin: K2</t>
  </si>
  <si>
    <t>Parklane Elementary: Library: 5</t>
  </si>
  <si>
    <t>Parklane Elementary: Library: 6</t>
  </si>
  <si>
    <t>Parklane Elementary: Library: 8</t>
  </si>
  <si>
    <t>Parklane Elementary: Library: 10</t>
  </si>
  <si>
    <t>Speech</t>
  </si>
  <si>
    <t>Parklane Elementary: Library: Speech</t>
  </si>
  <si>
    <t>Parklane Elementary: Library: Psychology</t>
  </si>
  <si>
    <t>Building 35-44</t>
  </si>
  <si>
    <t>Parklane Elementary: Building 35-44: 35</t>
  </si>
  <si>
    <t>Parklane Elementary: Building 35-44: 36</t>
  </si>
  <si>
    <t>Parklane Elementary: Building 35-44: 37</t>
  </si>
  <si>
    <t>Parklane Elementary: Building 35-44: 38</t>
  </si>
  <si>
    <t>Parklane Elementary: Building 35-44: 39</t>
  </si>
  <si>
    <t>Parklane Elementary: Building 35-44: Nurse</t>
  </si>
  <si>
    <t>Parklane Elementary: Building 35-44: 44</t>
  </si>
  <si>
    <t>Parklane Elementary: Building 35-44: 43</t>
  </si>
  <si>
    <t>Parklane Elementary: Building 35-44: 42</t>
  </si>
  <si>
    <t>Parklane Elementary: Building 35-44: 41</t>
  </si>
  <si>
    <t>Parklane Elementary: Building 35-44: 40</t>
  </si>
  <si>
    <t>P-22</t>
  </si>
  <si>
    <t>Parklane Elementary: Portable: P-22</t>
  </si>
  <si>
    <t>P-23</t>
  </si>
  <si>
    <t>Parklane Elementary: Portable: P-23</t>
  </si>
  <si>
    <t>P-24</t>
  </si>
  <si>
    <t>Parklane Elementary: Portable: P-24</t>
  </si>
  <si>
    <t>P-29</t>
  </si>
  <si>
    <t>Parklane Elementary: Portable: P-29</t>
  </si>
  <si>
    <t>Parklane Elementary: Cafeteria: 30</t>
  </si>
  <si>
    <t>Parklane Elementary: Cafeteria: Staff Lounge</t>
  </si>
  <si>
    <t>Parklane Elementary: Portable: P-14</t>
  </si>
  <si>
    <t>Parklane Elementary: Portable: P-15</t>
  </si>
  <si>
    <t>Parklane Elementary: Portable: P-16</t>
  </si>
  <si>
    <t>Parklane Elementary: Portable: P-21</t>
  </si>
  <si>
    <t>P-20</t>
  </si>
  <si>
    <t>Parklane Elementary: Portable: P-20</t>
  </si>
  <si>
    <t>P-19</t>
  </si>
  <si>
    <t>Parklane Elementary: Portable: P-19</t>
  </si>
  <si>
    <t>P-18</t>
  </si>
  <si>
    <t>Parklane Elementary: Portable: P-18</t>
  </si>
  <si>
    <t>Parklane Elementary: Portable: P-17</t>
  </si>
  <si>
    <t>Parklane Elementary: Cafeteria: MPR</t>
  </si>
  <si>
    <t>Surface Mount</t>
  </si>
  <si>
    <t>Parklane Elementary: Parklane Elementary School: Exterior Area</t>
  </si>
  <si>
    <t>25' Round Pole Arm Area</t>
  </si>
  <si>
    <t>HPS 400W</t>
  </si>
  <si>
    <t>Plaza Robles High</t>
  </si>
  <si>
    <t>Classroom</t>
  </si>
  <si>
    <t>Plaza Robles High: Classroom: 17</t>
  </si>
  <si>
    <t>F17T84L</t>
  </si>
  <si>
    <t>Plaza Robles High: MPR: Cafeteria</t>
  </si>
  <si>
    <t>Wall Mount 3'</t>
  </si>
  <si>
    <t>F25T81L</t>
  </si>
  <si>
    <t>Pendant 3'</t>
  </si>
  <si>
    <t>F25T83L</t>
  </si>
  <si>
    <t>Wall Mount 4'</t>
  </si>
  <si>
    <t>Plaza Robles High: MPR: Custodian</t>
  </si>
  <si>
    <t>Plaza Robles High: Main: 1</t>
  </si>
  <si>
    <t>Plaza Robles High: Main: 2</t>
  </si>
  <si>
    <t>Plaza Robles High: Main: 3</t>
  </si>
  <si>
    <t>Plaza Robles High: Main: 4</t>
  </si>
  <si>
    <t>Plaza Robles High: Main: 5</t>
  </si>
  <si>
    <t>Pottery Kiln Rm</t>
  </si>
  <si>
    <t>Plaza Robles High: Main: Pottery Kiln Rm</t>
  </si>
  <si>
    <t>Plaza Robles High: Main: 6</t>
  </si>
  <si>
    <t>Plaza Robles High: Main: 7</t>
  </si>
  <si>
    <t>Plaza Robles High: Main: 8</t>
  </si>
  <si>
    <t>Plaza Robles High: Main: 9</t>
  </si>
  <si>
    <t>Electric</t>
  </si>
  <si>
    <t>Plaza Robles High: Admin: Electric</t>
  </si>
  <si>
    <t>Staff Break</t>
  </si>
  <si>
    <t>Plaza Robles High: Admin: Staff Break</t>
  </si>
  <si>
    <t>Plaza Robles High: Classroom: 10</t>
  </si>
  <si>
    <t>Plaza Robles High: Classroom: 11</t>
  </si>
  <si>
    <t>Plaza Robles High: Classroom: 14</t>
  </si>
  <si>
    <t>Serveries</t>
  </si>
  <si>
    <t>Plaza Robles High: MPR: Serveries</t>
  </si>
  <si>
    <t>Plaza Robles High: Classroom: 12</t>
  </si>
  <si>
    <t>Plaza Robles High: Classroom: 13</t>
  </si>
  <si>
    <t>Plaza Robles High: Classroom: 15</t>
  </si>
  <si>
    <t>Plaza Robles High: Classroom: 16</t>
  </si>
  <si>
    <t>Plaza Robles High: Combined: Exterior Area</t>
  </si>
  <si>
    <t>Mini Wallpack</t>
  </si>
  <si>
    <t>Podesta Ranch Elementary</t>
  </si>
  <si>
    <t>Walkway</t>
  </si>
  <si>
    <t>Podesta Ranch Elementary: Campus: Walkway</t>
  </si>
  <si>
    <t>Podesta Ranch Elementary: Campus: Parking Lot</t>
  </si>
  <si>
    <t>Turner Academy</t>
  </si>
  <si>
    <t>Turner Academy: Main: 1</t>
  </si>
  <si>
    <t>Turner Academy: Main: 2</t>
  </si>
  <si>
    <t>Turner Academy: Main: 3</t>
  </si>
  <si>
    <t>Turner Academy: Main: Work Rm</t>
  </si>
  <si>
    <t>Turner Academy: Main: 4</t>
  </si>
  <si>
    <t>Turner Academy: Main: 5</t>
  </si>
  <si>
    <t>Turner Academy: Main: 6</t>
  </si>
  <si>
    <t>Victor Elementary</t>
  </si>
  <si>
    <t>K Storage</t>
  </si>
  <si>
    <t>Victor Elementary: Kindergarten: K Storage</t>
  </si>
  <si>
    <t>Staff Break Rm</t>
  </si>
  <si>
    <t>Victor Elementary: Office: Staff Break Rm</t>
  </si>
  <si>
    <t>Victor Elementary: Office: Staff RR</t>
  </si>
  <si>
    <t>Victor Elementary: Library: Copy Rm</t>
  </si>
  <si>
    <t>Victor Elementary: Library: Storage</t>
  </si>
  <si>
    <t>Closet</t>
  </si>
  <si>
    <t>Victor Elementary: Library: Closet</t>
  </si>
  <si>
    <t>Victor Elementary: Library: Boy's RR</t>
  </si>
  <si>
    <t>Victor Elementary: Library: Girl's RR</t>
  </si>
  <si>
    <t>K RR</t>
  </si>
  <si>
    <t>Victor Elementary: Kindergarten: K RR</t>
  </si>
  <si>
    <t>Victor Elementary: Library: 1</t>
  </si>
  <si>
    <t>Victor Elementary: Library: 2</t>
  </si>
  <si>
    <t>Victor Elementary: Library: 3</t>
  </si>
  <si>
    <t>Victor Elementary: Library: 4</t>
  </si>
  <si>
    <t>Victor Elementary: Library: 5</t>
  </si>
  <si>
    <t>Victor Elementary: Library: 6</t>
  </si>
  <si>
    <t>Victor Elementary: Library: 7</t>
  </si>
  <si>
    <t>Victor Elementary: Library: 8</t>
  </si>
  <si>
    <t>K</t>
  </si>
  <si>
    <t>Victor Elementary: Kindergarten: K</t>
  </si>
  <si>
    <t>Victor Elementary: Portable: 10</t>
  </si>
  <si>
    <t>Victor Elementary: Portable: 11</t>
  </si>
  <si>
    <t>Victor Elementary: Portable: 12</t>
  </si>
  <si>
    <t>Victor Elementary: Portable: 13</t>
  </si>
  <si>
    <t>Staff/ Intermediate RR</t>
  </si>
  <si>
    <t>Victor Elementary: Portable: Staff/ Intermediate RR</t>
  </si>
  <si>
    <t>Victor Elementary: Portable: 9</t>
  </si>
  <si>
    <t>Victor Elementary: Library: Library</t>
  </si>
  <si>
    <t>Wagner-Holt Elementary</t>
  </si>
  <si>
    <t>B</t>
  </si>
  <si>
    <t>Wagner-Holt Elementary: B: Library</t>
  </si>
  <si>
    <t>Can Recessed 4''</t>
  </si>
  <si>
    <t>INC 45W 1L PAR30</t>
  </si>
  <si>
    <t>H</t>
  </si>
  <si>
    <t>Wagner-Holt Elementary: H: Custodial</t>
  </si>
  <si>
    <t>Staff RR 2</t>
  </si>
  <si>
    <t>Wagner-Holt Elementary: H: Staff RR 2</t>
  </si>
  <si>
    <t>Wagner-Holt Elementary: H: Girl's RR</t>
  </si>
  <si>
    <t>Wagner-Holt Elementary: H: Boy's RR</t>
  </si>
  <si>
    <t>H Work Rm</t>
  </si>
  <si>
    <t>Wagner-Holt Elementary: H: H Work Rm</t>
  </si>
  <si>
    <t>Break Rm</t>
  </si>
  <si>
    <t>Wagner-Holt Elementary: MPR: Break Rm</t>
  </si>
  <si>
    <t>Wagner-Holt Elementary: MPR: Stage</t>
  </si>
  <si>
    <t>Wagner-Holt Elementary: MPR: Kitchen</t>
  </si>
  <si>
    <t>Wagner-Holt Elementary: MPR: Custodial</t>
  </si>
  <si>
    <t>Fire Riser Rm</t>
  </si>
  <si>
    <t>Wagner-Holt Elementary: MPR: Fire Riser Rm</t>
  </si>
  <si>
    <t>D</t>
  </si>
  <si>
    <t>Wagner-Holt Elementary: D: Electric Rm</t>
  </si>
  <si>
    <t>D3 RR</t>
  </si>
  <si>
    <t>Wagner-Holt Elementary: D: D3 RR</t>
  </si>
  <si>
    <t>D4 RR</t>
  </si>
  <si>
    <t>Wagner-Holt Elementary: D: D4 RR</t>
  </si>
  <si>
    <t>AV Rm</t>
  </si>
  <si>
    <t>Wagner-Holt Elementary: B: AV Rm</t>
  </si>
  <si>
    <t>A</t>
  </si>
  <si>
    <t>A2</t>
  </si>
  <si>
    <t>Wagner-Holt Elementary: A: A2</t>
  </si>
  <si>
    <t>A3</t>
  </si>
  <si>
    <t>Wagner-Holt Elementary: A: A3</t>
  </si>
  <si>
    <t>A4</t>
  </si>
  <si>
    <t>Wagner-Holt Elementary: A: A4</t>
  </si>
  <si>
    <t>A5</t>
  </si>
  <si>
    <t>Wagner-Holt Elementary: A: A5</t>
  </si>
  <si>
    <t>A6</t>
  </si>
  <si>
    <t>Wagner-Holt Elementary: A: A6</t>
  </si>
  <si>
    <t>A7</t>
  </si>
  <si>
    <t>Wagner-Holt Elementary: A: A7</t>
  </si>
  <si>
    <t>A1</t>
  </si>
  <si>
    <t>Wagner-Holt Elementary: A: A1</t>
  </si>
  <si>
    <t>F</t>
  </si>
  <si>
    <t>F1</t>
  </si>
  <si>
    <t>Wagner-Holt Elementary: F: F1</t>
  </si>
  <si>
    <t>F2</t>
  </si>
  <si>
    <t>Wagner-Holt Elementary: F: F2</t>
  </si>
  <si>
    <t>F3</t>
  </si>
  <si>
    <t>Wagner-Holt Elementary: F: F3</t>
  </si>
  <si>
    <t>F4</t>
  </si>
  <si>
    <t>Wagner-Holt Elementary: F: F4</t>
  </si>
  <si>
    <t>H1</t>
  </si>
  <si>
    <t>Wagner-Holt Elementary: H: H1</t>
  </si>
  <si>
    <t>H3</t>
  </si>
  <si>
    <t>Wagner-Holt Elementary: H: H3</t>
  </si>
  <si>
    <t>H5</t>
  </si>
  <si>
    <t>Wagner-Holt Elementary: H: H5</t>
  </si>
  <si>
    <t>H7</t>
  </si>
  <si>
    <t>Wagner-Holt Elementary: H: H7</t>
  </si>
  <si>
    <t>H8</t>
  </si>
  <si>
    <t>Wagner-Holt Elementary: H: H8</t>
  </si>
  <si>
    <t>H10</t>
  </si>
  <si>
    <t>Wagner-Holt Elementary: H: H10</t>
  </si>
  <si>
    <t>H9</t>
  </si>
  <si>
    <t>Wagner-Holt Elementary: H: H9</t>
  </si>
  <si>
    <t>H6</t>
  </si>
  <si>
    <t>Wagner-Holt Elementary: H: H6</t>
  </si>
  <si>
    <t>H4</t>
  </si>
  <si>
    <t>Wagner-Holt Elementary: H: H4</t>
  </si>
  <si>
    <t>H2</t>
  </si>
  <si>
    <t>Wagner-Holt Elementary: H: H2</t>
  </si>
  <si>
    <t>Music Rm</t>
  </si>
  <si>
    <t>Wagner-Holt Elementary: MPR: Music Rm</t>
  </si>
  <si>
    <t>Wagner-Holt Elementary: D: Office</t>
  </si>
  <si>
    <t>Wagner-Holt Elementary: D: Vice Principal</t>
  </si>
  <si>
    <t>Wagner-Holt Elementary: D: Staff RR</t>
  </si>
  <si>
    <t>Wagner-Holt Elementary: D: Principal</t>
  </si>
  <si>
    <t>Nurse Office</t>
  </si>
  <si>
    <t>Wagner-Holt Elementary: D: Nurse Office</t>
  </si>
  <si>
    <t>D3</t>
  </si>
  <si>
    <t>Wagner-Holt Elementary: D: D3</t>
  </si>
  <si>
    <t>D4</t>
  </si>
  <si>
    <t>Wagner-Holt Elementary: D: D4</t>
  </si>
  <si>
    <t>E</t>
  </si>
  <si>
    <t>E1</t>
  </si>
  <si>
    <t>Wagner-Holt Elementary: E: E1</t>
  </si>
  <si>
    <t>E2</t>
  </si>
  <si>
    <t>Wagner-Holt Elementary: E: E2</t>
  </si>
  <si>
    <t>E3</t>
  </si>
  <si>
    <t>Wagner-Holt Elementary: E: E3</t>
  </si>
  <si>
    <t>E4</t>
  </si>
  <si>
    <t>Wagner-Holt Elementary: E: E4</t>
  </si>
  <si>
    <t>E5</t>
  </si>
  <si>
    <t>Wagner-Holt Elementary: E: E5</t>
  </si>
  <si>
    <t>Psych. Office</t>
  </si>
  <si>
    <t>Wagner-Holt Elementary: B: Psych. Office</t>
  </si>
  <si>
    <t>B3</t>
  </si>
  <si>
    <t>Wagner-Holt Elementary: B: B3</t>
  </si>
  <si>
    <t>B2</t>
  </si>
  <si>
    <t>Wagner-Holt Elementary: B: B2</t>
  </si>
  <si>
    <t>B6</t>
  </si>
  <si>
    <t>Wagner-Holt Elementary: B: B6</t>
  </si>
  <si>
    <t>B5</t>
  </si>
  <si>
    <t>Wagner-Holt Elementary: B: B5</t>
  </si>
  <si>
    <t>B7</t>
  </si>
  <si>
    <t>Wagner-Holt Elementary: B: B7</t>
  </si>
  <si>
    <t>B8</t>
  </si>
  <si>
    <t>Wagner-Holt Elementary: B: B8</t>
  </si>
  <si>
    <t>B1</t>
  </si>
  <si>
    <t>Wagner-Holt Elementary: B: B1</t>
  </si>
  <si>
    <t>G</t>
  </si>
  <si>
    <t>G1</t>
  </si>
  <si>
    <t>Wagner-Holt Elementary: G: G1</t>
  </si>
  <si>
    <t>G2</t>
  </si>
  <si>
    <t>Wagner-Holt Elementary: G: G2</t>
  </si>
  <si>
    <t>Wagner-Holt Elementary: D: Teacher Work Rm</t>
  </si>
  <si>
    <t>Wagner-Holt Elementary: MPR: MPR</t>
  </si>
  <si>
    <t>Wagner-Holt Elementary: Library: Exterior</t>
  </si>
  <si>
    <t>A Bldg</t>
  </si>
  <si>
    <t>Wagner-Holt Elementary: A Bldg: Exterior</t>
  </si>
  <si>
    <t>Office / MPR</t>
  </si>
  <si>
    <t>Wagner-Holt Elementary: Office / MPR: Exterior</t>
  </si>
  <si>
    <t>H Bldg</t>
  </si>
  <si>
    <t>Wagner-Holt Elementary: H Bldg: Exterior</t>
  </si>
  <si>
    <t>Wagner-Holt Elementary: Portable: Exterior</t>
  </si>
  <si>
    <t>Wagner-Holt Elementary: Campus: Parking Lot</t>
  </si>
  <si>
    <t>25' Poletop Square</t>
  </si>
  <si>
    <t>McNair High</t>
  </si>
  <si>
    <t>Existing Equipment Data</t>
  </si>
  <si>
    <t>Electrical</t>
  </si>
  <si>
    <t>Proposed Equipment Data</t>
  </si>
  <si>
    <t>Unit Location</t>
  </si>
  <si>
    <t>Serves</t>
  </si>
  <si>
    <t>System Type</t>
  </si>
  <si>
    <t>Make</t>
  </si>
  <si>
    <t>Model</t>
  </si>
  <si>
    <t>Make: Model</t>
  </si>
  <si>
    <t>Serial #</t>
  </si>
  <si>
    <t>Mfg. Year</t>
  </si>
  <si>
    <t>Size Tons (pre)</t>
  </si>
  <si>
    <t>SEER (pre)</t>
  </si>
  <si>
    <t xml:space="preserve">Unit Condition </t>
  </si>
  <si>
    <t>Add Controls? (Y/N)</t>
  </si>
  <si>
    <t>Volts</t>
  </si>
  <si>
    <t>Amps</t>
  </si>
  <si>
    <t>PH</t>
  </si>
  <si>
    <t>Proposed System Type</t>
  </si>
  <si>
    <t>Proposed Make</t>
  </si>
  <si>
    <t>Proposed Model</t>
  </si>
  <si>
    <t>Size Tons (post)</t>
  </si>
  <si>
    <t>SEER (post)</t>
  </si>
  <si>
    <t>Initials, Date Noted</t>
  </si>
  <si>
    <t>Photo</t>
  </si>
  <si>
    <t>No ID Tag</t>
  </si>
  <si>
    <t>Admin / Office</t>
  </si>
  <si>
    <t>Rooftop</t>
  </si>
  <si>
    <t>Offices</t>
  </si>
  <si>
    <t>Split Condenser</t>
  </si>
  <si>
    <t>Trane</t>
  </si>
  <si>
    <t>TTA048C300A0</t>
  </si>
  <si>
    <t>Trane: TTA048C300A0</t>
  </si>
  <si>
    <t>H08230968</t>
  </si>
  <si>
    <t>New High Efficiency Split Condenser + Furnace</t>
  </si>
  <si>
    <t>Carrier</t>
  </si>
  <si>
    <t>H08230967</t>
  </si>
  <si>
    <t>H08230969</t>
  </si>
  <si>
    <t>CU 11</t>
  </si>
  <si>
    <t>Ground Mount</t>
  </si>
  <si>
    <t>H08230966</t>
  </si>
  <si>
    <t>CU 4</t>
  </si>
  <si>
    <t>H08230988</t>
  </si>
  <si>
    <t>CU 5</t>
  </si>
  <si>
    <t>H08230964</t>
  </si>
  <si>
    <t>CU 6</t>
  </si>
  <si>
    <t>TTA036C300A0</t>
  </si>
  <si>
    <t>Trane: TTA036C300A0</t>
  </si>
  <si>
    <t>H08230855</t>
  </si>
  <si>
    <t>CU 7</t>
  </si>
  <si>
    <t>H08230971</t>
  </si>
  <si>
    <t>CU 3</t>
  </si>
  <si>
    <t>TTA042C300A0</t>
  </si>
  <si>
    <t>Trane: TTA042C300A0</t>
  </si>
  <si>
    <t>H08230910</t>
  </si>
  <si>
    <t>CU 10</t>
  </si>
  <si>
    <t>H08230970</t>
  </si>
  <si>
    <t>AC-C6B</t>
  </si>
  <si>
    <t>Ronald McNair High</t>
  </si>
  <si>
    <t>Gym</t>
  </si>
  <si>
    <t>Little Gym Roof</t>
  </si>
  <si>
    <t>Auxiliary Gym C4 East</t>
  </si>
  <si>
    <t>Gas Package</t>
  </si>
  <si>
    <t>YCD301C4H0CA</t>
  </si>
  <si>
    <t>Trane: YCD301C4H0CA</t>
  </si>
  <si>
    <t>430100581D</t>
  </si>
  <si>
    <t>AC-C6A</t>
  </si>
  <si>
    <t>Auxiliary Gym C4 West</t>
  </si>
  <si>
    <t>430100550D</t>
  </si>
  <si>
    <t>AC-C1B</t>
  </si>
  <si>
    <t>Big Gym Roof</t>
  </si>
  <si>
    <t>Main Gym C2 NE</t>
  </si>
  <si>
    <t>YCD600A4HN0B8NC40000000H0000000</t>
  </si>
  <si>
    <t>Trane: YCD600A4HN0B8NC40000000H0000000</t>
  </si>
  <si>
    <t>C04B00959</t>
  </si>
  <si>
    <t>AC-C2B</t>
  </si>
  <si>
    <t>Main Gym C2 SE</t>
  </si>
  <si>
    <t>C04B00961</t>
  </si>
  <si>
    <t>AC-C2A</t>
  </si>
  <si>
    <t>Main Gym C2 SW</t>
  </si>
  <si>
    <t>C04B00960</t>
  </si>
  <si>
    <t>AC-C1A</t>
  </si>
  <si>
    <t>Main Gym C2 NW</t>
  </si>
  <si>
    <t>C04B00958</t>
  </si>
  <si>
    <t>AC-D8</t>
  </si>
  <si>
    <t>Performing Arts</t>
  </si>
  <si>
    <t>Theater Roof</t>
  </si>
  <si>
    <t>Rm D38 Theater</t>
  </si>
  <si>
    <t>Illegible</t>
  </si>
  <si>
    <t>Trane: Illegible</t>
  </si>
  <si>
    <t>-</t>
  </si>
  <si>
    <t>AC-D5</t>
  </si>
  <si>
    <t>Stage Roof</t>
  </si>
  <si>
    <t>Rm D33 Stage</t>
  </si>
  <si>
    <t>YCD181C4H0CA</t>
  </si>
  <si>
    <t>Trane: YCD181C4H0CA</t>
  </si>
  <si>
    <t>514100942D</t>
  </si>
  <si>
    <t>48GE</t>
  </si>
  <si>
    <t>No Nameplate</t>
  </si>
  <si>
    <t>Carrier: No Nameplate</t>
  </si>
  <si>
    <t>Interior</t>
  </si>
  <si>
    <t>Snyder General</t>
  </si>
  <si>
    <t>CUR085EN</t>
  </si>
  <si>
    <t>Snyder General: CUR085EN</t>
  </si>
  <si>
    <t>5U842332-02</t>
  </si>
  <si>
    <t>Sutherland Elementary</t>
  </si>
  <si>
    <t>Inter-City Products</t>
  </si>
  <si>
    <t>PGDB036</t>
  </si>
  <si>
    <t>Inter-City Products: PGDB024</t>
  </si>
  <si>
    <t>48NG</t>
  </si>
  <si>
    <t>PGDB048F075IM2X</t>
  </si>
  <si>
    <t>Inter-City Products: PGDB048F075IM2X</t>
  </si>
  <si>
    <t>R920100011</t>
  </si>
  <si>
    <t>R920100003</t>
  </si>
  <si>
    <t>R920510006</t>
  </si>
  <si>
    <t>R920100002</t>
  </si>
  <si>
    <t>R914700003</t>
  </si>
  <si>
    <t>R290100014</t>
  </si>
  <si>
    <t>Center Pod</t>
  </si>
  <si>
    <t>Classroom 13-20</t>
  </si>
  <si>
    <t>Admin/MPR</t>
  </si>
  <si>
    <t>Admin Roof</t>
  </si>
  <si>
    <t>Kindergarden 2</t>
  </si>
  <si>
    <t>PGDB060F095IM2X</t>
  </si>
  <si>
    <t>Inter-City Products: PGDB060F095IM2X</t>
  </si>
  <si>
    <t>R920500002</t>
  </si>
  <si>
    <t>Kindergarden 1</t>
  </si>
  <si>
    <t>R920500001</t>
  </si>
  <si>
    <t>McQuay</t>
  </si>
  <si>
    <t>McQuay: Illegible</t>
  </si>
  <si>
    <t>XA84011*0*</t>
  </si>
  <si>
    <t>Gate Classroom</t>
  </si>
  <si>
    <t>R920500003</t>
  </si>
  <si>
    <t>Mitsubishi</t>
  </si>
  <si>
    <t>Mitsubishi: Illegible</t>
  </si>
  <si>
    <t>New High Efficiency Ductless Split Heat-Pump System</t>
  </si>
  <si>
    <t>Snyder General: Illegible</t>
  </si>
  <si>
    <t>D Admin</t>
  </si>
  <si>
    <t>PGBD024G05</t>
  </si>
  <si>
    <t>Snyder General: PGBD024G05</t>
  </si>
  <si>
    <t>R891900004</t>
  </si>
  <si>
    <t>AC-AF1</t>
  </si>
  <si>
    <t>Rooms A103, AF7</t>
  </si>
  <si>
    <t>YHC036A4ELA1F02B060000600</t>
  </si>
  <si>
    <t>Trane: YHC036A4ELA1F02B060000600</t>
  </si>
  <si>
    <t>429101417L</t>
  </si>
  <si>
    <t>AC-AF2</t>
  </si>
  <si>
    <t>Room A104</t>
  </si>
  <si>
    <t>YHC048A4ELA1H02B000000600</t>
  </si>
  <si>
    <t>Trane: YHC048A4ELA1H02B000000600</t>
  </si>
  <si>
    <t>429101807L</t>
  </si>
  <si>
    <t>AC-AF3</t>
  </si>
  <si>
    <t>Room A105</t>
  </si>
  <si>
    <t>429102495L</t>
  </si>
  <si>
    <t>AC-AF4</t>
  </si>
  <si>
    <t>Room A106</t>
  </si>
  <si>
    <t>AC_AF10</t>
  </si>
  <si>
    <t>Room A107</t>
  </si>
  <si>
    <t>430100274L</t>
  </si>
  <si>
    <t>AC-AM8</t>
  </si>
  <si>
    <t>Room AM1 East</t>
  </si>
  <si>
    <t>429101279L</t>
  </si>
  <si>
    <t>AC_AF8</t>
  </si>
  <si>
    <t>Room AF1 East</t>
  </si>
  <si>
    <t>429101277L</t>
  </si>
  <si>
    <t>AC-AF7</t>
  </si>
  <si>
    <t>Room AF1 West</t>
  </si>
  <si>
    <t>429101068L</t>
  </si>
  <si>
    <t>AC-AM7</t>
  </si>
  <si>
    <t>Room AM1 West</t>
  </si>
  <si>
    <t>429101209L</t>
  </si>
  <si>
    <t>AC-AF5</t>
  </si>
  <si>
    <t>Room A102</t>
  </si>
  <si>
    <t>429102429L</t>
  </si>
  <si>
    <t>AC-AF6</t>
  </si>
  <si>
    <t>Room A101</t>
  </si>
  <si>
    <t>430100272L</t>
  </si>
  <si>
    <t>AC-AF12</t>
  </si>
  <si>
    <t>Atrium A102</t>
  </si>
  <si>
    <t>YHC092A4ELA1H00B000000600</t>
  </si>
  <si>
    <t>Trane: YHC092A4ELA1H00B000000600</t>
  </si>
  <si>
    <t>429101093L</t>
  </si>
  <si>
    <t>AC-AF11</t>
  </si>
  <si>
    <t>Room A108</t>
  </si>
  <si>
    <t>429102157L</t>
  </si>
  <si>
    <t>Ductless Split</t>
  </si>
  <si>
    <t>Fujitsu</t>
  </si>
  <si>
    <t>AOU12RLFW1. ASU12RLF</t>
  </si>
  <si>
    <t>Fujitsu: AOU12RLFW1. ASU12RLF</t>
  </si>
  <si>
    <t>MYN041336</t>
  </si>
  <si>
    <t>EMI</t>
  </si>
  <si>
    <t>SCC12DM0000AA0A</t>
  </si>
  <si>
    <t>EMI: SCC12DM0000AA0A</t>
  </si>
  <si>
    <t>1-04-G-4846-27</t>
  </si>
  <si>
    <t>AC-AG4</t>
  </si>
  <si>
    <t>Room A114</t>
  </si>
  <si>
    <t>429101135L</t>
  </si>
  <si>
    <t>AC-AG3</t>
  </si>
  <si>
    <t>Corridor A105</t>
  </si>
  <si>
    <t>429102357L</t>
  </si>
  <si>
    <t>AC-AG1</t>
  </si>
  <si>
    <t>Room A111</t>
  </si>
  <si>
    <t>AC-AG2</t>
  </si>
  <si>
    <t>Room A112</t>
  </si>
  <si>
    <t>429102359L</t>
  </si>
  <si>
    <t>AC-AN6</t>
  </si>
  <si>
    <t>Room AN1 North</t>
  </si>
  <si>
    <t>429101743L</t>
  </si>
  <si>
    <t>AC-AG14</t>
  </si>
  <si>
    <t>Atrium A101 East</t>
  </si>
  <si>
    <t>YHC102A4EMA1F01B000000600</t>
  </si>
  <si>
    <t>Trane: YHC102A4EMA1F01B000000600</t>
  </si>
  <si>
    <t>429101215L</t>
  </si>
  <si>
    <t>AC-AG6</t>
  </si>
  <si>
    <t>Room AG1 North</t>
  </si>
  <si>
    <t>429101416L</t>
  </si>
  <si>
    <t>AC-AG8</t>
  </si>
  <si>
    <t>Room A115</t>
  </si>
  <si>
    <t>429102361L</t>
  </si>
  <si>
    <t>AC-AG9</t>
  </si>
  <si>
    <t>Room A116</t>
  </si>
  <si>
    <t>429102360L</t>
  </si>
  <si>
    <t>AC-AG7</t>
  </si>
  <si>
    <t>429101205L</t>
  </si>
  <si>
    <t>AC-AN7</t>
  </si>
  <si>
    <t>Room AN1 South</t>
  </si>
  <si>
    <t>429101414L</t>
  </si>
  <si>
    <t>AC-AG12</t>
  </si>
  <si>
    <t>Room A117</t>
  </si>
  <si>
    <t>429102293L</t>
  </si>
  <si>
    <t>AC-AG11</t>
  </si>
  <si>
    <t>Room A118</t>
  </si>
  <si>
    <t>429102425L</t>
  </si>
  <si>
    <t>AC-AG10</t>
  </si>
  <si>
    <t>Room A119</t>
  </si>
  <si>
    <t>430100408L</t>
  </si>
  <si>
    <t>AC-AG13</t>
  </si>
  <si>
    <t>Corridor A106</t>
  </si>
  <si>
    <t>YHC060A4ELA1H00B000000600</t>
  </si>
  <si>
    <t>Trane: YHC060A4ELA1H00B000000600</t>
  </si>
  <si>
    <t>429101061L</t>
  </si>
  <si>
    <t>AC-AN13</t>
  </si>
  <si>
    <t>Rooms AN12, AN14, Corridor A206</t>
  </si>
  <si>
    <t>429101203L</t>
  </si>
  <si>
    <t>AC-AH2</t>
  </si>
  <si>
    <t>Room A131</t>
  </si>
  <si>
    <t>429102428L</t>
  </si>
  <si>
    <t>AC-AH1</t>
  </si>
  <si>
    <t>Room A122</t>
  </si>
  <si>
    <t>429102221L</t>
  </si>
  <si>
    <t>AC-AP4</t>
  </si>
  <si>
    <t>Room AP1 West</t>
  </si>
  <si>
    <t>429101275L</t>
  </si>
  <si>
    <t>AC-AH4</t>
  </si>
  <si>
    <t>Room AH1 West</t>
  </si>
  <si>
    <t>429101278L</t>
  </si>
  <si>
    <t>AC-AH5</t>
  </si>
  <si>
    <t>Room AH1 East</t>
  </si>
  <si>
    <t>429101276L</t>
  </si>
  <si>
    <t>AC-AP5</t>
  </si>
  <si>
    <t>Room AP1 East</t>
  </si>
  <si>
    <t>429101415L</t>
  </si>
  <si>
    <t>AC-AH7</t>
  </si>
  <si>
    <t>Room A126</t>
  </si>
  <si>
    <t>429101943L</t>
  </si>
  <si>
    <t>AC-AP7</t>
  </si>
  <si>
    <t>430100342L</t>
  </si>
  <si>
    <t>AC-AH11</t>
  </si>
  <si>
    <t>Room A127</t>
  </si>
  <si>
    <t>429102155L</t>
  </si>
  <si>
    <t>AC-AH10</t>
  </si>
  <si>
    <t>Room A128</t>
  </si>
  <si>
    <t>430100203L</t>
  </si>
  <si>
    <t>AC-AH9</t>
  </si>
  <si>
    <t>Room A129</t>
  </si>
  <si>
    <t>430100404L</t>
  </si>
  <si>
    <t>AC-AE4</t>
  </si>
  <si>
    <t>Rooms A133, AE2</t>
  </si>
  <si>
    <t>YHC072A4EMA1800B000000600</t>
  </si>
  <si>
    <t>Trane: YHC072A4EMA1800B000000600</t>
  </si>
  <si>
    <t>AC-AL4</t>
  </si>
  <si>
    <t>Rooms AL3, AL4</t>
  </si>
  <si>
    <t>429101207L</t>
  </si>
  <si>
    <t>AC-AE3</t>
  </si>
  <si>
    <t>Rooms A132, AE7, AE9</t>
  </si>
  <si>
    <t>429101295L</t>
  </si>
  <si>
    <t>AC-AE1</t>
  </si>
  <si>
    <t>Room A135</t>
  </si>
  <si>
    <t>429101271L</t>
  </si>
  <si>
    <t>AC-AE2</t>
  </si>
  <si>
    <t>Rooms A134, AE1</t>
  </si>
  <si>
    <t>429101059L</t>
  </si>
  <si>
    <t>AC-AH12</t>
  </si>
  <si>
    <t>Corridor A109</t>
  </si>
  <si>
    <t>430100201L</t>
  </si>
  <si>
    <t>AC-AD4</t>
  </si>
  <si>
    <t>Room A137</t>
  </si>
  <si>
    <t>429102156L</t>
  </si>
  <si>
    <t>AC-AK3</t>
  </si>
  <si>
    <t>Rooms AK8, AK9, Corridor A210</t>
  </si>
  <si>
    <t>430100133L</t>
  </si>
  <si>
    <t>AC-AD6</t>
  </si>
  <si>
    <t>Room A136, Corridor A110</t>
  </si>
  <si>
    <t>429101129L</t>
  </si>
  <si>
    <t>AC-AD1</t>
  </si>
  <si>
    <t>Room A141</t>
  </si>
  <si>
    <t>429102291L</t>
  </si>
  <si>
    <t>AC-AD7</t>
  </si>
  <si>
    <t>Rooms AD3, AD7, AD8, Corridor A111</t>
  </si>
  <si>
    <t>SCU-AK1</t>
  </si>
  <si>
    <t>Room AK2</t>
  </si>
  <si>
    <t>SCC18DE0000AA0A</t>
  </si>
  <si>
    <t>EMI: SCC18DE0000AA0A</t>
  </si>
  <si>
    <t>1-04-G-4315-27</t>
  </si>
  <si>
    <t>AC-AD5</t>
  </si>
  <si>
    <t>Rooms AD10, AD11, AD12, AD13, AD14</t>
  </si>
  <si>
    <t>429101344L</t>
  </si>
  <si>
    <t>AC-AD3</t>
  </si>
  <si>
    <t>Room A138</t>
  </si>
  <si>
    <t>429102189L</t>
  </si>
  <si>
    <t>AC-AD2</t>
  </si>
  <si>
    <t>Room A139</t>
  </si>
  <si>
    <t>429102427L</t>
  </si>
  <si>
    <t>AC-AK6</t>
  </si>
  <si>
    <t>Rooms AK3, AK4, AK5, Corridor A211</t>
  </si>
  <si>
    <t>429101097L</t>
  </si>
  <si>
    <t>AC-AC5</t>
  </si>
  <si>
    <t>Room A142</t>
  </si>
  <si>
    <t>429102224L</t>
  </si>
  <si>
    <t>AC-AC6</t>
  </si>
  <si>
    <t>Room A143</t>
  </si>
  <si>
    <t>430100336L</t>
  </si>
  <si>
    <t>AC-AC7</t>
  </si>
  <si>
    <t>Room A144</t>
  </si>
  <si>
    <t>430100338L</t>
  </si>
  <si>
    <t>AC-AJ4</t>
  </si>
  <si>
    <t>Rooms AJ10, AJ11</t>
  </si>
  <si>
    <t>429101341L</t>
  </si>
  <si>
    <t>AC-AC4</t>
  </si>
  <si>
    <t>Rooms AC10, AC11</t>
  </si>
  <si>
    <t>429101085L</t>
  </si>
  <si>
    <t>AC-AC3</t>
  </si>
  <si>
    <t>Room A145</t>
  </si>
  <si>
    <t>429101875L</t>
  </si>
  <si>
    <t>AC-AC2</t>
  </si>
  <si>
    <t>Room A146</t>
  </si>
  <si>
    <t>430100340L</t>
  </si>
  <si>
    <t>AC-AC1</t>
  </si>
  <si>
    <t>Room A147</t>
  </si>
  <si>
    <t>429101739L</t>
  </si>
  <si>
    <t>AC-AM1</t>
  </si>
  <si>
    <t>Rooms A203, AM7</t>
  </si>
  <si>
    <t>429101347L</t>
  </si>
  <si>
    <t>AC-AM2</t>
  </si>
  <si>
    <t>Room A204</t>
  </si>
  <si>
    <t>429102151L</t>
  </si>
  <si>
    <t>AC-AM3</t>
  </si>
  <si>
    <t>Room A205</t>
  </si>
  <si>
    <t>430100268L</t>
  </si>
  <si>
    <t>AC-AM4</t>
  </si>
  <si>
    <t>Room A206</t>
  </si>
  <si>
    <t>AC-AM10</t>
  </si>
  <si>
    <t>Room A207</t>
  </si>
  <si>
    <t>429101603L</t>
  </si>
  <si>
    <t>AC-AM5</t>
  </si>
  <si>
    <t>Room A202</t>
  </si>
  <si>
    <t>429101335L</t>
  </si>
  <si>
    <t>AC-AM12</t>
  </si>
  <si>
    <t>Atrium A202</t>
  </si>
  <si>
    <t>AC-AM6</t>
  </si>
  <si>
    <t>Room A201</t>
  </si>
  <si>
    <t>429101333L</t>
  </si>
  <si>
    <t>AC-AF9</t>
  </si>
  <si>
    <t>Rooms AF2, AF3, AF4</t>
  </si>
  <si>
    <t>429101069L</t>
  </si>
  <si>
    <t>AC-AM9</t>
  </si>
  <si>
    <t>Rooms AM2, AM3, AM4</t>
  </si>
  <si>
    <t>429101345L</t>
  </si>
  <si>
    <t>AC-AM11</t>
  </si>
  <si>
    <t>Room A208</t>
  </si>
  <si>
    <t>429102289L</t>
  </si>
  <si>
    <t>AC-AN1</t>
  </si>
  <si>
    <t>Corridor A205</t>
  </si>
  <si>
    <t>429101167L</t>
  </si>
  <si>
    <t>AC-AN2</t>
  </si>
  <si>
    <t>Room A211</t>
  </si>
  <si>
    <t>430100270L</t>
  </si>
  <si>
    <t>AC-AN3</t>
  </si>
  <si>
    <t>Room A212</t>
  </si>
  <si>
    <t>430100199L</t>
  </si>
  <si>
    <t>AC-AN4</t>
  </si>
  <si>
    <t>Room A214, AN7</t>
  </si>
  <si>
    <t>429101349L</t>
  </si>
  <si>
    <t>AC-AN8</t>
  </si>
  <si>
    <t>Room A215</t>
  </si>
  <si>
    <t>430100205L</t>
  </si>
  <si>
    <t>AC-AG5</t>
  </si>
  <si>
    <t>Rooms AG2, AG3, AG4</t>
  </si>
  <si>
    <t>429101136L</t>
  </si>
  <si>
    <t>AC-AN5</t>
  </si>
  <si>
    <t>Rooms AN2, AN3, AN4</t>
  </si>
  <si>
    <t>429101348L</t>
  </si>
  <si>
    <t>AC-AN14</t>
  </si>
  <si>
    <t>Atrium A201 East</t>
  </si>
  <si>
    <t>429101365L</t>
  </si>
  <si>
    <t>AC-AN9</t>
  </si>
  <si>
    <t>Room A216</t>
  </si>
  <si>
    <t>430100063L</t>
  </si>
  <si>
    <t>AC-AN12</t>
  </si>
  <si>
    <t>Room A217</t>
  </si>
  <si>
    <t>429101123L</t>
  </si>
  <si>
    <t>AC-AN11</t>
  </si>
  <si>
    <t>Room A218</t>
  </si>
  <si>
    <t>430100131L</t>
  </si>
  <si>
    <t>AC-AN10</t>
  </si>
  <si>
    <t>Room A219</t>
  </si>
  <si>
    <t>430100061L</t>
  </si>
  <si>
    <t>AC-AP6</t>
  </si>
  <si>
    <t>Room A225</t>
  </si>
  <si>
    <t>429102225L</t>
  </si>
  <si>
    <t>AC-AP3</t>
  </si>
  <si>
    <t>Rooms AP2, AP3, AP4</t>
  </si>
  <si>
    <t>429101138L</t>
  </si>
  <si>
    <t>AC-AH3</t>
  </si>
  <si>
    <t>Rooms AH2, AH3, AH4</t>
  </si>
  <si>
    <t>429101137L</t>
  </si>
  <si>
    <t>AC-AP1</t>
  </si>
  <si>
    <t>Room A222</t>
  </si>
  <si>
    <t>429101125L</t>
  </si>
  <si>
    <t>AC-AP2</t>
  </si>
  <si>
    <t>Room A231</t>
  </si>
  <si>
    <t>429101265L</t>
  </si>
  <si>
    <t>AC-AP11</t>
  </si>
  <si>
    <t>Room A227</t>
  </si>
  <si>
    <t>429101193L</t>
  </si>
  <si>
    <t>AC-AP10</t>
  </si>
  <si>
    <t>Room A228</t>
  </si>
  <si>
    <t>429101195L</t>
  </si>
  <si>
    <t>AC-AP9</t>
  </si>
  <si>
    <t>Room A229</t>
  </si>
  <si>
    <t>429101403L</t>
  </si>
  <si>
    <t>AC-AP8</t>
  </si>
  <si>
    <t>Rooms A230, AP7</t>
  </si>
  <si>
    <t>429101208L</t>
  </si>
  <si>
    <t>AC-AL6</t>
  </si>
  <si>
    <t>Room A234</t>
  </si>
  <si>
    <t>429101023L</t>
  </si>
  <si>
    <t>AC-AL2</t>
  </si>
  <si>
    <t>Room A235</t>
  </si>
  <si>
    <t>429101017L</t>
  </si>
  <si>
    <t>AC-AL3</t>
  </si>
  <si>
    <t>Room A232</t>
  </si>
  <si>
    <t>430100135L</t>
  </si>
  <si>
    <t>AC-AL5</t>
  </si>
  <si>
    <t>Room A233</t>
  </si>
  <si>
    <t>429101163L</t>
  </si>
  <si>
    <t>AC-AL1</t>
  </si>
  <si>
    <t>Room A236</t>
  </si>
  <si>
    <t>429101301L</t>
  </si>
  <si>
    <t>AC-AK7</t>
  </si>
  <si>
    <t>Corridor A209 South</t>
  </si>
  <si>
    <t>430100065L</t>
  </si>
  <si>
    <t>AC-AK5</t>
  </si>
  <si>
    <t>Room A238 South</t>
  </si>
  <si>
    <t>429101157L</t>
  </si>
  <si>
    <t>AC-AK2</t>
  </si>
  <si>
    <t>Room A237</t>
  </si>
  <si>
    <t>429101087L</t>
  </si>
  <si>
    <t>AC-AK1</t>
  </si>
  <si>
    <t>Room A240</t>
  </si>
  <si>
    <t>AC-AK4</t>
  </si>
  <si>
    <t>Room A238 North</t>
  </si>
  <si>
    <t>429102497L</t>
  </si>
  <si>
    <t>AC-AJ5</t>
  </si>
  <si>
    <t>Room A241</t>
  </si>
  <si>
    <t>429101339L</t>
  </si>
  <si>
    <t>AC-AJ6</t>
  </si>
  <si>
    <t>Room A242</t>
  </si>
  <si>
    <t>429101273L</t>
  </si>
  <si>
    <t>AC-AJ7</t>
  </si>
  <si>
    <t>Room A243</t>
  </si>
  <si>
    <t>429101057L</t>
  </si>
  <si>
    <t>AC-AJ9</t>
  </si>
  <si>
    <t>Corridor A209 North</t>
  </si>
  <si>
    <t>429101225L</t>
  </si>
  <si>
    <t>AC-ACB</t>
  </si>
  <si>
    <t>YHC120A4ELA1L00B000000600</t>
  </si>
  <si>
    <t>Trane: YHC120A4ELA1L00B000000600</t>
  </si>
  <si>
    <t>429101305L</t>
  </si>
  <si>
    <t>AC-AJ3</t>
  </si>
  <si>
    <t>Room A244</t>
  </si>
  <si>
    <t>429101127L</t>
  </si>
  <si>
    <t>AC-AJ8</t>
  </si>
  <si>
    <t>429101346L</t>
  </si>
  <si>
    <t>AC-AJ2</t>
  </si>
  <si>
    <t>Room A245</t>
  </si>
  <si>
    <t>429101199L</t>
  </si>
  <si>
    <t>AC-AJ1</t>
  </si>
  <si>
    <t>Room A246</t>
  </si>
  <si>
    <t>429101413L</t>
  </si>
  <si>
    <t>SCU-C1</t>
  </si>
  <si>
    <t>Lower Roof</t>
  </si>
  <si>
    <t>Room C27</t>
  </si>
  <si>
    <t>SCC09DM0000AA0A</t>
  </si>
  <si>
    <t>EMI: SCC09DM0000AA0A</t>
  </si>
  <si>
    <t>1-04-6-4937-34</t>
  </si>
  <si>
    <t>AC-C12</t>
  </si>
  <si>
    <t>Room C19</t>
  </si>
  <si>
    <t>429101231L</t>
  </si>
  <si>
    <t>AC-C11</t>
  </si>
  <si>
    <t>Room C16</t>
  </si>
  <si>
    <t>AC-C9</t>
  </si>
  <si>
    <t>Room C12</t>
  </si>
  <si>
    <t>429101161L</t>
  </si>
  <si>
    <t>AC-C10</t>
  </si>
  <si>
    <t>Room C13, Corridor C15</t>
  </si>
  <si>
    <t>429101133L</t>
  </si>
  <si>
    <t>AC-C8</t>
  </si>
  <si>
    <t>Room C11</t>
  </si>
  <si>
    <t>YCD151C4L0BA</t>
  </si>
  <si>
    <t>Trane: YCD151C4L0BA</t>
  </si>
  <si>
    <t>430100523D</t>
  </si>
  <si>
    <t>AC-C7</t>
  </si>
  <si>
    <t>Rooms C5, C6, C7, C9, C10</t>
  </si>
  <si>
    <t>429101235L</t>
  </si>
  <si>
    <t>AC-C3</t>
  </si>
  <si>
    <t>Locker Rm Roof</t>
  </si>
  <si>
    <t>Room C39, Corridor C18 South</t>
  </si>
  <si>
    <t>429101139L</t>
  </si>
  <si>
    <t>AC-C4</t>
  </si>
  <si>
    <t>Room C28, Corridor C18 North</t>
  </si>
  <si>
    <t>429101055L</t>
  </si>
  <si>
    <t>AC-C5</t>
  </si>
  <si>
    <t>Rooms C30, C31, C32, C33, C34</t>
  </si>
  <si>
    <t>429101343L</t>
  </si>
  <si>
    <t>Classrooms Roof</t>
  </si>
  <si>
    <t>Rm D24 Drama</t>
  </si>
  <si>
    <t>513100770L</t>
  </si>
  <si>
    <t>Rm D16 Band</t>
  </si>
  <si>
    <t>513100482L</t>
  </si>
  <si>
    <t>SCU-D3</t>
  </si>
  <si>
    <t>Rm D35 Lighting</t>
  </si>
  <si>
    <t>SHC18DF0000AA0B</t>
  </si>
  <si>
    <t>EMI: SHC18DF0000AA0B</t>
  </si>
  <si>
    <t>SCU-D1</t>
  </si>
  <si>
    <t>Rm D12 Data</t>
  </si>
  <si>
    <t>Rm D4 Office</t>
  </si>
  <si>
    <t>513100726L</t>
  </si>
  <si>
    <t>Rm D2 Keyboard</t>
  </si>
  <si>
    <t>SCU-D2</t>
  </si>
  <si>
    <t>Rm D39 Control Rm</t>
  </si>
  <si>
    <t>Ductless Split Heat-Pump</t>
  </si>
  <si>
    <t>38QR024C-331, 38QAQ024</t>
  </si>
  <si>
    <t>Carrier: 38QR024C-331, 38QAQ024</t>
  </si>
  <si>
    <t>YHC060A4ELA1L00C000000600</t>
  </si>
  <si>
    <t>Trane: YHC060A4ELA1L00C000000600</t>
  </si>
  <si>
    <t>513100580L</t>
  </si>
  <si>
    <t>SCU-B1</t>
  </si>
  <si>
    <t>Rm B11 Custodian</t>
  </si>
  <si>
    <t>3604X94504</t>
  </si>
  <si>
    <t>SCU-B2</t>
  </si>
  <si>
    <t>Rm B2 Data</t>
  </si>
  <si>
    <t>EMI: Illegible</t>
  </si>
  <si>
    <t>AC-B6</t>
  </si>
  <si>
    <t>Rm B6 Food Court</t>
  </si>
  <si>
    <t>AC-B5</t>
  </si>
  <si>
    <t>Rm B7 Prep Kitchen</t>
  </si>
  <si>
    <t>513100554L</t>
  </si>
  <si>
    <t>AC-B2</t>
  </si>
  <si>
    <t>513100508L</t>
  </si>
  <si>
    <t>AC-B1</t>
  </si>
  <si>
    <t>Rm B14 Locker</t>
  </si>
  <si>
    <t>513100954L</t>
  </si>
  <si>
    <t>AC-B3</t>
  </si>
  <si>
    <t>Upper Roof</t>
  </si>
  <si>
    <t>Rm B17 Multipurpose</t>
  </si>
  <si>
    <t>YCD211C4LBCA</t>
  </si>
  <si>
    <t>Trane: YCD211C4LBCA</t>
  </si>
  <si>
    <t>503100444D</t>
  </si>
  <si>
    <t>AC-B4</t>
  </si>
  <si>
    <t>503100411D</t>
  </si>
  <si>
    <t>AC-E5</t>
  </si>
  <si>
    <t>Culinary Arts</t>
  </si>
  <si>
    <t>Rm E5 Food Serve Tech</t>
  </si>
  <si>
    <t>YHC092A4ELA1L00C</t>
  </si>
  <si>
    <t>Trane: YHC092A4ELA1L00C</t>
  </si>
  <si>
    <t>453100529L</t>
  </si>
  <si>
    <t>AC-E6</t>
  </si>
  <si>
    <t>Rm E17 Hospitality</t>
  </si>
  <si>
    <t>YHC120A4ELA1L00B</t>
  </si>
  <si>
    <t>Trane: YHC120A4ELA1L00B</t>
  </si>
  <si>
    <t>SCU-E1</t>
  </si>
  <si>
    <t>Rm E12 Data Room</t>
  </si>
  <si>
    <t>SCC09DM0000AA0B</t>
  </si>
  <si>
    <t>EMI: SCC09DM0000AA0B</t>
  </si>
  <si>
    <t>1-05-A-7548-02</t>
  </si>
  <si>
    <t>AC-28</t>
  </si>
  <si>
    <t>Rm 121</t>
  </si>
  <si>
    <t>YHC043A4RMA0Y00C100000600</t>
  </si>
  <si>
    <t>Trane: YHC043A4RMA0Y00C100000600</t>
  </si>
  <si>
    <t>620102648L</t>
  </si>
  <si>
    <t>AC-27</t>
  </si>
  <si>
    <t>Rm 123</t>
  </si>
  <si>
    <t>YHC033A4RMA0W00C1</t>
  </si>
  <si>
    <t>Trane: YHC033A4RMA0W00C1</t>
  </si>
  <si>
    <t>620102504L</t>
  </si>
  <si>
    <t>AC-24</t>
  </si>
  <si>
    <t>Rm 125</t>
  </si>
  <si>
    <t>620102300L</t>
  </si>
  <si>
    <t>AC-23</t>
  </si>
  <si>
    <t>Rm 127</t>
  </si>
  <si>
    <t>620102298L</t>
  </si>
  <si>
    <t>AC-20</t>
  </si>
  <si>
    <t>Rm 132</t>
  </si>
  <si>
    <t>YHC063A4RMA0W00C1000006B0</t>
  </si>
  <si>
    <t>Trane: YHC063A4RMA0W00C1000006B0</t>
  </si>
  <si>
    <t>620102636L</t>
  </si>
  <si>
    <t>AC-19</t>
  </si>
  <si>
    <t>Rm 136</t>
  </si>
  <si>
    <t>620102566L</t>
  </si>
  <si>
    <t>AC-17</t>
  </si>
  <si>
    <t>Rm 101</t>
  </si>
  <si>
    <t>620102570L</t>
  </si>
  <si>
    <t>AC-37</t>
  </si>
  <si>
    <t>Rm 120</t>
  </si>
  <si>
    <t>620***572L</t>
  </si>
  <si>
    <t>Package Cooling</t>
  </si>
  <si>
    <t>4TCC3018A1000AA</t>
  </si>
  <si>
    <t>Trane: 4TCC3018A1000AA</t>
  </si>
  <si>
    <t>6211KRA9H</t>
  </si>
  <si>
    <t>AC-32</t>
  </si>
  <si>
    <t>Rm 146</t>
  </si>
  <si>
    <t>620102508L</t>
  </si>
  <si>
    <t>AC-39</t>
  </si>
  <si>
    <t>Rm 149</t>
  </si>
  <si>
    <t>620102638L</t>
  </si>
  <si>
    <t>AC-13</t>
  </si>
  <si>
    <t>Rm 102</t>
  </si>
  <si>
    <t>620102336L</t>
  </si>
  <si>
    <t>AC-11</t>
  </si>
  <si>
    <t>Rm 103</t>
  </si>
  <si>
    <t>620102646L</t>
  </si>
  <si>
    <t>AC-10</t>
  </si>
  <si>
    <t>Rm 104</t>
  </si>
  <si>
    <t>620102290L</t>
  </si>
  <si>
    <t>AC-7</t>
  </si>
  <si>
    <t>Rm 105</t>
  </si>
  <si>
    <t>620102360L</t>
  </si>
  <si>
    <t>620102542L</t>
  </si>
  <si>
    <t>AC-33</t>
  </si>
  <si>
    <t>Rm 151</t>
  </si>
  <si>
    <t>621309P9H</t>
  </si>
  <si>
    <t>AC-6</t>
  </si>
  <si>
    <t>Rm 106</t>
  </si>
  <si>
    <t>620102498L</t>
  </si>
  <si>
    <t>AC-3</t>
  </si>
  <si>
    <t>Rm 107</t>
  </si>
  <si>
    <t>620102294L</t>
  </si>
  <si>
    <t>AC-2</t>
  </si>
  <si>
    <t>Rm 108</t>
  </si>
  <si>
    <t>620102368L</t>
  </si>
  <si>
    <t>AC-34</t>
  </si>
  <si>
    <t>Rm 153</t>
  </si>
  <si>
    <t>YFD211C4LHCA</t>
  </si>
  <si>
    <t>Trane: YFD211C4LHCA</t>
  </si>
  <si>
    <t>620101132D</t>
  </si>
  <si>
    <t>AC-40</t>
  </si>
  <si>
    <t>Rm 114</t>
  </si>
  <si>
    <t>AAON</t>
  </si>
  <si>
    <t>RM-015-3-0-AA02-362</t>
  </si>
  <si>
    <t>AAON: RM-015-3-0-AA02-362</t>
  </si>
  <si>
    <t>200606-AMGL25912</t>
  </si>
  <si>
    <t>AC-41</t>
  </si>
  <si>
    <t>Rm 209</t>
  </si>
  <si>
    <t>620102574L</t>
  </si>
  <si>
    <t>AC-38</t>
  </si>
  <si>
    <t>Rm 224</t>
  </si>
  <si>
    <t>620102568L</t>
  </si>
  <si>
    <t>AC-29</t>
  </si>
  <si>
    <t>Rm 213</t>
  </si>
  <si>
    <t>YHC043A4RMA0Y00C1</t>
  </si>
  <si>
    <t>Trane: YHC043A4RMA0Y00C1</t>
  </si>
  <si>
    <t>AC-26</t>
  </si>
  <si>
    <t>Rm 214</t>
  </si>
  <si>
    <t>620102644L</t>
  </si>
  <si>
    <t>AC-25</t>
  </si>
  <si>
    <t>Rm 215</t>
  </si>
  <si>
    <t>620102500L</t>
  </si>
  <si>
    <t>AC-22</t>
  </si>
  <si>
    <t>Rm 216</t>
  </si>
  <si>
    <t>620102434L</t>
  </si>
  <si>
    <t>AC-21</t>
  </si>
  <si>
    <t>Rm 217</t>
  </si>
  <si>
    <t>620102362L</t>
  </si>
  <si>
    <t>AC-18</t>
  </si>
  <si>
    <t>Rm 218</t>
  </si>
  <si>
    <t>620102370L</t>
  </si>
  <si>
    <t>AC-30</t>
  </si>
  <si>
    <t>Rm 228</t>
  </si>
  <si>
    <t>2YCC3024A1040AA</t>
  </si>
  <si>
    <t>Trane: 2YCC3024A1040AA</t>
  </si>
  <si>
    <t>6191LA89H</t>
  </si>
  <si>
    <t>AC-16</t>
  </si>
  <si>
    <t>Rm 219</t>
  </si>
  <si>
    <t>620102364L</t>
  </si>
  <si>
    <t>AC-15</t>
  </si>
  <si>
    <t>Rm 220</t>
  </si>
  <si>
    <t>620102502L</t>
  </si>
  <si>
    <t>AC-36</t>
  </si>
  <si>
    <t>Rm 222</t>
  </si>
  <si>
    <t>620102576L</t>
  </si>
  <si>
    <t>AC-31</t>
  </si>
  <si>
    <t>Rm 229</t>
  </si>
  <si>
    <t>YSC092A4RLA2D00C10000A600</t>
  </si>
  <si>
    <t>Trane: YSC092A4RLA2D00C10000A600</t>
  </si>
  <si>
    <t>620102286L</t>
  </si>
  <si>
    <t>620102302L</t>
  </si>
  <si>
    <t>AC-14</t>
  </si>
  <si>
    <t>Rm 221</t>
  </si>
  <si>
    <t>620102430L</t>
  </si>
  <si>
    <t>AC-12</t>
  </si>
  <si>
    <t>Rm 201</t>
  </si>
  <si>
    <t>620102578L</t>
  </si>
  <si>
    <t>AC-9</t>
  </si>
  <si>
    <t>Rm 202</t>
  </si>
  <si>
    <t>620102296L</t>
  </si>
  <si>
    <t>AC-8</t>
  </si>
  <si>
    <t>Rm 203</t>
  </si>
  <si>
    <t>620102640L</t>
  </si>
  <si>
    <t>AC-5</t>
  </si>
  <si>
    <t>Rm 204</t>
  </si>
  <si>
    <t>620102292L</t>
  </si>
  <si>
    <t>AC-4</t>
  </si>
  <si>
    <t>Rm 206</t>
  </si>
  <si>
    <t>620102432L</t>
  </si>
  <si>
    <t>AC-1</t>
  </si>
  <si>
    <t>620102438L</t>
  </si>
  <si>
    <t>YHC048A4EMA1L00B</t>
  </si>
  <si>
    <t>Trane: YHC048A4EMA1L00B</t>
  </si>
  <si>
    <t>YHC036A4EMA1K00B</t>
  </si>
  <si>
    <t>Trane: YHC036A4EMA1K00B</t>
  </si>
  <si>
    <t>453100188L</t>
  </si>
  <si>
    <t>YHC060A4EMA1</t>
  </si>
  <si>
    <t>Trane: YHC060A4EMA1</t>
  </si>
  <si>
    <t>453100282L</t>
  </si>
  <si>
    <t>YHC036A4EMA052V</t>
  </si>
  <si>
    <t>Trane: YHC036A4EMA052V</t>
  </si>
  <si>
    <t>452100430L</t>
  </si>
  <si>
    <t>AC-42</t>
  </si>
  <si>
    <t>TCC018F100BG</t>
  </si>
  <si>
    <t>Trane: TCC018F100BG</t>
  </si>
  <si>
    <t>40612372H</t>
  </si>
  <si>
    <t>502100746L</t>
  </si>
  <si>
    <t>452100482L</t>
  </si>
  <si>
    <t>452100478L</t>
  </si>
  <si>
    <t>452100964L</t>
  </si>
  <si>
    <t>AC-44</t>
  </si>
  <si>
    <t>YHC048A4EMA052V</t>
  </si>
  <si>
    <t>Trane: YHC048A4EMA052V</t>
  </si>
  <si>
    <t>452100840L</t>
  </si>
  <si>
    <t>YHC036A4EMA0BDE</t>
  </si>
  <si>
    <t>Trane: YHC036A4EMA0BDE</t>
  </si>
  <si>
    <t>436101148L</t>
  </si>
  <si>
    <t>502100575L</t>
  </si>
  <si>
    <t>452100580L</t>
  </si>
  <si>
    <t>AC-43</t>
  </si>
  <si>
    <t>406245X2H</t>
  </si>
  <si>
    <t>AC-35</t>
  </si>
  <si>
    <t>452100620L</t>
  </si>
  <si>
    <t>502100279L</t>
  </si>
  <si>
    <t>453100140L</t>
  </si>
  <si>
    <t>YHC036A4EMA1L00B</t>
  </si>
  <si>
    <t>Trane: YHC036A4EMA1L00B</t>
  </si>
  <si>
    <t>503100281L</t>
  </si>
  <si>
    <t>452100528L</t>
  </si>
  <si>
    <t>452100578L</t>
  </si>
  <si>
    <t>452100582L</t>
  </si>
  <si>
    <t>452100631L</t>
  </si>
  <si>
    <t>452100677L</t>
  </si>
  <si>
    <t>452100675L</t>
  </si>
  <si>
    <t>452100627L</t>
  </si>
  <si>
    <t>453100284L</t>
  </si>
  <si>
    <t>453100236L</t>
  </si>
  <si>
    <t>YCD211C4LOCA</t>
  </si>
  <si>
    <t>Trane: YCD211C4LOCA</t>
  </si>
  <si>
    <t>452100563D</t>
  </si>
  <si>
    <t>453100042L</t>
  </si>
  <si>
    <t>AAON: No Nameplate</t>
  </si>
  <si>
    <t>est size</t>
  </si>
  <si>
    <t>48PGDM06</t>
  </si>
  <si>
    <t>Carrier: 48PGDM06</t>
  </si>
  <si>
    <t>1008G20019</t>
  </si>
  <si>
    <t>R-107</t>
  </si>
  <si>
    <t>1008G20024</t>
  </si>
  <si>
    <t>R-106</t>
  </si>
  <si>
    <t>48PGDM05</t>
  </si>
  <si>
    <t>Carrier: 48PGDM05</t>
  </si>
  <si>
    <t>1008G30008</t>
  </si>
  <si>
    <t>R-206</t>
  </si>
  <si>
    <t>1008G30016</t>
  </si>
  <si>
    <t>R-205</t>
  </si>
  <si>
    <t>1008G300XX</t>
  </si>
  <si>
    <t>R-105</t>
  </si>
  <si>
    <t>R-104</t>
  </si>
  <si>
    <t>1008G30010</t>
  </si>
  <si>
    <t>R-204</t>
  </si>
  <si>
    <t>1008G30011</t>
  </si>
  <si>
    <t>R-203</t>
  </si>
  <si>
    <t>1008G30033</t>
  </si>
  <si>
    <t>R-103</t>
  </si>
  <si>
    <t>1008G30012</t>
  </si>
  <si>
    <t>R-102</t>
  </si>
  <si>
    <t>1008G20022</t>
  </si>
  <si>
    <t>R-202</t>
  </si>
  <si>
    <t>1008G20023</t>
  </si>
  <si>
    <t>R-101</t>
  </si>
  <si>
    <t>1008G20035</t>
  </si>
  <si>
    <t>R-201</t>
  </si>
  <si>
    <t>1008G200XX</t>
  </si>
  <si>
    <t>1st Floor Corridor</t>
  </si>
  <si>
    <t>48PGDM04</t>
  </si>
  <si>
    <t>Carrier: 48PGDM04</t>
  </si>
  <si>
    <t>1008G40001</t>
  </si>
  <si>
    <t>Electric 1</t>
  </si>
  <si>
    <t>1008G40004</t>
  </si>
  <si>
    <t>Workroom 3</t>
  </si>
  <si>
    <t>1008G20021</t>
  </si>
  <si>
    <t>2nd Floor Corridor</t>
  </si>
  <si>
    <t>1008G30014</t>
  </si>
  <si>
    <t>48PGDM28</t>
  </si>
  <si>
    <t>Carrier: 48PGDM28</t>
  </si>
  <si>
    <t>0908G40050</t>
  </si>
  <si>
    <t>Platform</t>
  </si>
  <si>
    <t>1008G30015</t>
  </si>
  <si>
    <t>48PGDM08</t>
  </si>
  <si>
    <t>Carrier: 48PGDM08</t>
  </si>
  <si>
    <t>1008G10009</t>
  </si>
  <si>
    <t>1008G30004</t>
  </si>
  <si>
    <t>R-216</t>
  </si>
  <si>
    <t>1008G30001</t>
  </si>
  <si>
    <t>R-215</t>
  </si>
  <si>
    <t>1008G30038</t>
  </si>
  <si>
    <t>AD-Corridor</t>
  </si>
  <si>
    <t>1008G20037</t>
  </si>
  <si>
    <t>1008G20020</t>
  </si>
  <si>
    <t>Conference</t>
  </si>
  <si>
    <t>1008G40003</t>
  </si>
  <si>
    <t>0608G50024</t>
  </si>
  <si>
    <t>Electric 4</t>
  </si>
  <si>
    <t>50PG-M03-A-30</t>
  </si>
  <si>
    <t>Carrier: 50PG-M03-A-30</t>
  </si>
  <si>
    <t>1108G20027</t>
  </si>
  <si>
    <t>R-209</t>
  </si>
  <si>
    <t>1008G20018</t>
  </si>
  <si>
    <t>R-108</t>
  </si>
  <si>
    <t>1008G30005</t>
  </si>
  <si>
    <t>R-109</t>
  </si>
  <si>
    <t>1008G30006</t>
  </si>
  <si>
    <t>R-210</t>
  </si>
  <si>
    <t>1008G30007</t>
  </si>
  <si>
    <t>R-211</t>
  </si>
  <si>
    <t>1008G30003</t>
  </si>
  <si>
    <t>R-110</t>
  </si>
  <si>
    <t>1008G20028</t>
  </si>
  <si>
    <t>R-111</t>
  </si>
  <si>
    <t>1008G20025</t>
  </si>
  <si>
    <t>R-212</t>
  </si>
  <si>
    <t>1008G30002</t>
  </si>
  <si>
    <t>R-213</t>
  </si>
  <si>
    <t>1008G20036</t>
  </si>
  <si>
    <t>1008G20026</t>
  </si>
  <si>
    <t>48PGDM07</t>
  </si>
  <si>
    <t>Carrier: 48PGDM07</t>
  </si>
  <si>
    <t>R-214</t>
  </si>
  <si>
    <t>1008G20027</t>
  </si>
  <si>
    <t>48PGFM16</t>
  </si>
  <si>
    <t>Carrier: 48PGFM16</t>
  </si>
  <si>
    <t>0908G20041</t>
  </si>
  <si>
    <t>Equipment Data</t>
  </si>
  <si>
    <t>Proposed Controls Data</t>
  </si>
  <si>
    <t>Size (Tons)</t>
  </si>
  <si>
    <t>SEER</t>
  </si>
  <si>
    <t>AC-1A</t>
  </si>
  <si>
    <t>Lennox</t>
  </si>
  <si>
    <t>LGH048H4EH2G</t>
  </si>
  <si>
    <t>Lennox: LGH048H4EH2G</t>
  </si>
  <si>
    <t>N</t>
  </si>
  <si>
    <t>Y</t>
  </si>
  <si>
    <t>Install WiFi Programmable Thermostat</t>
  </si>
  <si>
    <t>Pelican</t>
  </si>
  <si>
    <t>TC3</t>
  </si>
  <si>
    <t>LGH092H4S1G</t>
  </si>
  <si>
    <t>Lennox: LGH092H4S1G</t>
  </si>
  <si>
    <t>AC-1B</t>
  </si>
  <si>
    <t>Library Building</t>
  </si>
  <si>
    <t>Multi Zone Air Handler</t>
  </si>
  <si>
    <t>Condensing Unit</t>
  </si>
  <si>
    <t>TSA060S4N44G</t>
  </si>
  <si>
    <t>Lennox: TSA060S4N44G</t>
  </si>
  <si>
    <t>CU-4</t>
  </si>
  <si>
    <t>TSA048S4N44G</t>
  </si>
  <si>
    <t>Lennox: TSA048S4N44G</t>
  </si>
  <si>
    <t>CU-1</t>
  </si>
  <si>
    <t>CU-5</t>
  </si>
  <si>
    <t>CU-3</t>
  </si>
  <si>
    <t>CU-2</t>
  </si>
  <si>
    <t>AC-6A</t>
  </si>
  <si>
    <t>16-17 Building</t>
  </si>
  <si>
    <t>AC-6B</t>
  </si>
  <si>
    <t>LGH048H4EM1G</t>
  </si>
  <si>
    <t>Lennox: LGH048H4EM1G</t>
  </si>
  <si>
    <t>Office, 1, 2 Bldg.</t>
  </si>
  <si>
    <t>ZGB060S4BS1G</t>
  </si>
  <si>
    <t>Lennox: ZGB060S4BS1G</t>
  </si>
  <si>
    <t>Classroom 2</t>
  </si>
  <si>
    <t>ZGA092S4MS1G</t>
  </si>
  <si>
    <t>Lennox: ZGA092S4MS1G</t>
  </si>
  <si>
    <t>Classroom 1</t>
  </si>
  <si>
    <t>ZGB036S4BS1G</t>
  </si>
  <si>
    <t>Lennox: ZGB036S4BS1G</t>
  </si>
  <si>
    <t>#2</t>
  </si>
  <si>
    <t>Classroom 3-6</t>
  </si>
  <si>
    <t>AC6</t>
  </si>
  <si>
    <t>SSB048H4S43G</t>
  </si>
  <si>
    <t>Lennox: SSB048H4S43G</t>
  </si>
  <si>
    <t>#4</t>
  </si>
  <si>
    <t>#1</t>
  </si>
  <si>
    <t>#3</t>
  </si>
  <si>
    <t>A/C-3</t>
  </si>
  <si>
    <t>Classroom 35-38</t>
  </si>
  <si>
    <t>ZGB048S4BS1Y</t>
  </si>
  <si>
    <t>Lennox: ZGB048S4BS1Y</t>
  </si>
  <si>
    <t>A/C-4</t>
  </si>
  <si>
    <t>A/C-2</t>
  </si>
  <si>
    <t>A/C-1</t>
  </si>
  <si>
    <t>Exterior Wall</t>
  </si>
  <si>
    <t>Wall Mount Heat-Pump</t>
  </si>
  <si>
    <t>Bard</t>
  </si>
  <si>
    <t>Est. 4-ton</t>
  </si>
  <si>
    <t>Bard: Est. 4-ton</t>
  </si>
  <si>
    <t>Carrier: 48GE</t>
  </si>
  <si>
    <t>WG481-ANBVX4XXX</t>
  </si>
  <si>
    <t>Bard: WG481-ANBVX4XXX</t>
  </si>
  <si>
    <t>27SCA</t>
  </si>
  <si>
    <t>Carrier: 27SCA</t>
  </si>
  <si>
    <t>LGH060H4EB4G</t>
  </si>
  <si>
    <t>Lennox: LGH060H4EB4G</t>
  </si>
  <si>
    <t>ZGB048S4BW1G</t>
  </si>
  <si>
    <t>Lennox: ZGB048S4BW1G</t>
  </si>
  <si>
    <t>B Bldg</t>
  </si>
  <si>
    <t>C Bldg</t>
  </si>
  <si>
    <t>D Bldg</t>
  </si>
  <si>
    <t>ZGB036S4BS1Y</t>
  </si>
  <si>
    <t>Lennox: ZGB036S4BS1Y</t>
  </si>
  <si>
    <t>Gateway &amp; Site Setup</t>
  </si>
  <si>
    <t>Carrier: 48NG</t>
  </si>
  <si>
    <t>C8</t>
  </si>
  <si>
    <t>C9</t>
  </si>
  <si>
    <t xml:space="preserve">Bard: </t>
  </si>
  <si>
    <t>Admin Office</t>
  </si>
  <si>
    <t>YHC092F4RLA1RTS</t>
  </si>
  <si>
    <t>Trane: YHC092F4RLA1RTS</t>
  </si>
  <si>
    <t>MPR Roof</t>
  </si>
  <si>
    <t>IDF closet</t>
  </si>
  <si>
    <t>AOU9RL2, ASU9RL2</t>
  </si>
  <si>
    <t>Fujitsu: AOU9RL2, ASU9RL2</t>
  </si>
  <si>
    <t>YHD300G4RLD1RTS</t>
  </si>
  <si>
    <t>Trane: YHD300G4RLD1RTS</t>
  </si>
  <si>
    <t>Teacher's Lounge</t>
  </si>
  <si>
    <t>YSC060G4ELB29D00</t>
  </si>
  <si>
    <t>Trane: YSC060G4ELB29D00</t>
  </si>
  <si>
    <t>AOUH36KPAS1</t>
  </si>
  <si>
    <t>Fujitsu: AOUH36KPAS1</t>
  </si>
  <si>
    <t>AOU24RLX</t>
  </si>
  <si>
    <t>Fujitsu: AOU24RLX</t>
  </si>
  <si>
    <t>KGB300S4MH1G</t>
  </si>
  <si>
    <t>Lennox: KGB300S4MH1G</t>
  </si>
  <si>
    <t>ZGB060S4BW1G</t>
  </si>
  <si>
    <t>Lennox: ZGB060S4BW1G</t>
  </si>
  <si>
    <t>B10</t>
  </si>
  <si>
    <t>B9</t>
  </si>
  <si>
    <t>H Building</t>
  </si>
  <si>
    <t>YCP024F1LOBB</t>
  </si>
  <si>
    <t>Trane: YCP024F1LOBB</t>
  </si>
  <si>
    <t>AC-4B</t>
  </si>
  <si>
    <t>YHC048A4RLA0BJU</t>
  </si>
  <si>
    <t>Trane: YHC048A4RLA0BJU</t>
  </si>
  <si>
    <t>YHC048A4RLA1H</t>
  </si>
  <si>
    <t>Trane: YHC048A4RLA1H</t>
  </si>
  <si>
    <t>AC-4A</t>
  </si>
  <si>
    <t>Rheem</t>
  </si>
  <si>
    <t>RGEA14048ADT101AA</t>
  </si>
  <si>
    <t>Rheem: RGEA14048ADT101AA</t>
  </si>
  <si>
    <t>Portable G1</t>
  </si>
  <si>
    <t>Wall Mount</t>
  </si>
  <si>
    <t>-: -</t>
  </si>
  <si>
    <t>Portable G2</t>
  </si>
  <si>
    <t>Classroom E1</t>
  </si>
  <si>
    <t>Classroom E2</t>
  </si>
  <si>
    <t>Classroom E3</t>
  </si>
  <si>
    <t>Classroom E4</t>
  </si>
  <si>
    <t>Classroom E5</t>
  </si>
  <si>
    <t>Classroom F1</t>
  </si>
  <si>
    <t>Classroom F2</t>
  </si>
  <si>
    <t>Classroom F3</t>
  </si>
  <si>
    <t>Classroom F4</t>
  </si>
  <si>
    <t>Lodi USD: Creekside Elementary School: Interior Lighting</t>
  </si>
  <si>
    <t>Roof Access</t>
  </si>
  <si>
    <t>Estimated count</t>
  </si>
  <si>
    <t>Head Start</t>
  </si>
  <si>
    <t>TOO DARK</t>
  </si>
  <si>
    <t>Missing 1x fixture, replace</t>
  </si>
  <si>
    <t>Hard Shell</t>
  </si>
  <si>
    <t>Ladder Access</t>
  </si>
  <si>
    <t>Funky Ceiling</t>
  </si>
  <si>
    <t>Parabolic Lens</t>
  </si>
  <si>
    <t>couldn't open, estimate</t>
  </si>
  <si>
    <t>luminous ceiling</t>
  </si>
  <si>
    <t>In OP.</t>
  </si>
  <si>
    <t>Listed as Ceiling, Est. Canopy</t>
  </si>
  <si>
    <t xml:space="preserve"> </t>
  </si>
  <si>
    <t>12'' Can</t>
  </si>
  <si>
    <t>Vaporproof Fixt</t>
  </si>
  <si>
    <t>Needs new fixtures</t>
  </si>
  <si>
    <t>Circle Surface Mount Fixt</t>
  </si>
  <si>
    <t>80% LED</t>
  </si>
  <si>
    <t>High Ceiling, 7 LED Fixtures</t>
  </si>
  <si>
    <t>MISSING OFFICE AND CAFETERIA COUNT</t>
  </si>
  <si>
    <t>No access, estimated</t>
  </si>
  <si>
    <t>DHW</t>
  </si>
  <si>
    <t>10% LED</t>
  </si>
  <si>
    <t>15% LED</t>
  </si>
  <si>
    <t>5% LED</t>
  </si>
  <si>
    <t>DS</t>
  </si>
  <si>
    <t>Dual Switch (CB)</t>
  </si>
  <si>
    <t>3 Switch</t>
  </si>
  <si>
    <t>2 Switch</t>
  </si>
  <si>
    <t>DS 20% LED</t>
  </si>
  <si>
    <t>DS 50% LED</t>
  </si>
  <si>
    <t>DS 10% LED</t>
  </si>
  <si>
    <t>LED 16-Watt 2'X2' Retrofit Kit w/ Ctrls</t>
  </si>
  <si>
    <t>(1) LED 11-Watt 4' Tube &amp; Driver</t>
  </si>
  <si>
    <t>(2) LED 11-Watt 4' Tubes &amp; Driver</t>
  </si>
  <si>
    <t>LED 20-Watt Surface Mount Wrap 4' w/ Ctrls</t>
  </si>
  <si>
    <t>LED 20-Watt 2'X4' Retrofit Kit w/ Ctrls</t>
  </si>
  <si>
    <t>LED 24-Watt 2'X4' Retrofit Kit w/ Ctrls</t>
  </si>
  <si>
    <t>(6) LED 11-Watt 4' Tubes &amp; Driver</t>
  </si>
  <si>
    <t xml:space="preserve">LED 85-Watt Surface Mount Highbay w/ Ctrls </t>
  </si>
  <si>
    <t>LED 12-Watt Canopy 1'x1'</t>
  </si>
  <si>
    <t>LED 13-Watt 6" Downlight Retrofit</t>
  </si>
  <si>
    <t>(4) LED 11-Watt 4' Tubes &amp; Driver</t>
  </si>
  <si>
    <t>LED 28-Watt Full-Cutoff Wallpack</t>
  </si>
  <si>
    <t>LED 60-Watt Yoke Flood</t>
  </si>
  <si>
    <t>LED 22-Watt Full-Cutoff Wallpack</t>
  </si>
  <si>
    <t>LED 35-Watt Pole Top</t>
  </si>
  <si>
    <t>LED 75-Watt Pole Arm Area</t>
  </si>
  <si>
    <t>LED 22-Watt 2'X2' Retrofit Kit w/ Ctrls</t>
  </si>
  <si>
    <t>LED 30-Watt Surface Mount Wrap 4' w/ Ctrls</t>
  </si>
  <si>
    <t>LED 30-Watt 2'X4' Retrofit Kit w/ Ctrls</t>
  </si>
  <si>
    <t>(2) LED 8-Watt 2-pin Lamp Ballast Bypass</t>
  </si>
  <si>
    <t>LED 17-Watt 8" Downlight Retrofit</t>
  </si>
  <si>
    <t>(3) LED 9-Watt 2' Tubes &amp; Driver</t>
  </si>
  <si>
    <t>(3) LED 11-Watt 4' Tubes &amp; Driver</t>
  </si>
  <si>
    <t>(2) LED 12-Watt 4' T5 Tubes &amp; Driver</t>
  </si>
  <si>
    <t>(2) LED 24-Watt 4' T5 HO Tubes &amp; Driver</t>
  </si>
  <si>
    <t>LED 10-Watt Mini Wallpack w/ Photocell</t>
  </si>
  <si>
    <t>LED 15-Watt Canopy 15"x15"</t>
  </si>
  <si>
    <t>LED 30-Watt Yoke Flood</t>
  </si>
  <si>
    <t>LED 150-Watt Pole Arm Area</t>
  </si>
  <si>
    <t>(1) LED 10-Watt 3' Tube &amp; Driver</t>
  </si>
  <si>
    <t>(3) LED 10-Watt 3' Tubes &amp; Driver</t>
  </si>
  <si>
    <t>LED 25-Watt Surface Mount Wrap 4' w/ Ctrls</t>
  </si>
  <si>
    <t>LED 5-Watt 4" Downlight Retrofit</t>
  </si>
  <si>
    <t>LED 60-Watt Pole Top</t>
  </si>
  <si>
    <t>MTC</t>
  </si>
  <si>
    <t>Savings Based on - Make: Model</t>
  </si>
  <si>
    <t>Carrier: 26SPA6</t>
  </si>
  <si>
    <t>Carrier: 48QE</t>
  </si>
  <si>
    <t>Carrier: 48V</t>
  </si>
  <si>
    <t>Carrier: RAV</t>
  </si>
  <si>
    <t>est. indoor fan HP</t>
  </si>
  <si>
    <t>JB, 9/17/2025</t>
  </si>
  <si>
    <t>IMG_0668-0669</t>
  </si>
  <si>
    <t>IMG_0670-0672</t>
  </si>
  <si>
    <t>IMG_0674-0675</t>
  </si>
  <si>
    <t>IMG_0678-0679</t>
  </si>
  <si>
    <t>IMG_0680-0681</t>
  </si>
  <si>
    <t>IMG_0682-0683</t>
  </si>
  <si>
    <t>IMG_0685-0686</t>
  </si>
  <si>
    <t>IMG_0687-0689</t>
  </si>
  <si>
    <t>IMG_0698-0699</t>
  </si>
  <si>
    <t>IMG_0700-0702</t>
  </si>
  <si>
    <t>JB_8-27-2025</t>
  </si>
  <si>
    <t>IMG_9877-9882</t>
  </si>
  <si>
    <t>IMG_9883-9887</t>
  </si>
  <si>
    <t>Can't read fan size</t>
  </si>
  <si>
    <t>IMG_9891-9895</t>
  </si>
  <si>
    <t>IMG_9896-9907</t>
  </si>
  <si>
    <t>IMG_9908-9913</t>
  </si>
  <si>
    <t>IMG_9914-9921</t>
  </si>
  <si>
    <t>Can't read Name Plate, Size est</t>
  </si>
  <si>
    <t>IMG_9968-9977</t>
  </si>
  <si>
    <t>IMG_9983-9989</t>
  </si>
  <si>
    <t>Older unit, replace. Est. size</t>
  </si>
  <si>
    <t>JB_7-28-2025</t>
  </si>
  <si>
    <t>IMG_7264</t>
  </si>
  <si>
    <t>IMG_0021-0024</t>
  </si>
  <si>
    <t>Est. Tons, nameplate illegable.</t>
  </si>
  <si>
    <t>JB, 12/22/2025</t>
  </si>
  <si>
    <t>estimated SEER, nameplate illegable</t>
  </si>
  <si>
    <t>est. size</t>
  </si>
  <si>
    <t>JB_9-17-2025</t>
  </si>
  <si>
    <t>0031-0032</t>
  </si>
  <si>
    <t>0034-0038</t>
  </si>
  <si>
    <t>0051-0054</t>
  </si>
  <si>
    <t>0084-0087</t>
  </si>
  <si>
    <t>0100-0104</t>
  </si>
  <si>
    <t>Poor</t>
  </si>
  <si>
    <t>Old</t>
  </si>
  <si>
    <t>208/230</t>
  </si>
  <si>
    <t>IMG_9345-9348</t>
  </si>
  <si>
    <t>IMG_9358-9362</t>
  </si>
  <si>
    <t>IMG_9363-9364</t>
  </si>
  <si>
    <t>Can't read Serial Number</t>
  </si>
  <si>
    <t>IMG_9371-9374</t>
  </si>
  <si>
    <t>IMG_9378-9380</t>
  </si>
  <si>
    <t>IMG_9381-9383</t>
  </si>
  <si>
    <t>IMG_9384-9385</t>
  </si>
  <si>
    <t>IMG_9386-9388</t>
  </si>
  <si>
    <t>IMG_9389-9390</t>
  </si>
  <si>
    <t>IMG_9391-9393</t>
  </si>
  <si>
    <t>IMG_9394-9396</t>
  </si>
  <si>
    <t>IMG_9402-9408</t>
  </si>
  <si>
    <t>IMG_9421-9422</t>
  </si>
  <si>
    <t>IMG_9427-9428</t>
  </si>
  <si>
    <t>IMG_9429-9430</t>
  </si>
  <si>
    <t>IMG_9431-9433</t>
  </si>
  <si>
    <t>IMG_9438-9440</t>
  </si>
  <si>
    <t>Can't read model &amp; serial</t>
  </si>
  <si>
    <t>IMG_9444-9445</t>
  </si>
  <si>
    <t>IMG_9446-9448</t>
  </si>
  <si>
    <t>IMG_9457-9459</t>
  </si>
  <si>
    <t>IMG_9460-9464</t>
  </si>
  <si>
    <t>IMG_9469-9471</t>
  </si>
  <si>
    <t>IMG_9472-9475</t>
  </si>
  <si>
    <t>IMG_9476-9478</t>
  </si>
  <si>
    <t>IMG_9479-9481</t>
  </si>
  <si>
    <t>IMG_9489-9492</t>
  </si>
  <si>
    <t>IMG_9502-9503</t>
  </si>
  <si>
    <t>IMG_9508-9509</t>
  </si>
  <si>
    <t>IMG_9510-9512</t>
  </si>
  <si>
    <t>IMG_9515-9518</t>
  </si>
  <si>
    <t>IMG_9519-9521</t>
  </si>
  <si>
    <t>IMG_9537-9539</t>
  </si>
  <si>
    <t>IMG_9540-9542</t>
  </si>
  <si>
    <t>IMG_9543-9545</t>
  </si>
  <si>
    <t>Est. what it serves.</t>
  </si>
  <si>
    <t>IMG_9546-9547</t>
  </si>
  <si>
    <t>IMG_9548-9550</t>
  </si>
  <si>
    <t>IMG_9551-9552</t>
  </si>
  <si>
    <t>IMG_9553-9555</t>
  </si>
  <si>
    <t>IMG_9556-9557</t>
  </si>
  <si>
    <t>IMG_9558-9560</t>
  </si>
  <si>
    <t>IMG_9567-9568</t>
  </si>
  <si>
    <t>IMG_9569-9572</t>
  </si>
  <si>
    <t>IMG_9584-9587</t>
  </si>
  <si>
    <t>IMG_9596-9599</t>
  </si>
  <si>
    <t>IMG_9607-9610</t>
  </si>
  <si>
    <t>IMG_9611-9613</t>
  </si>
  <si>
    <t>IMG_9618-9622</t>
  </si>
  <si>
    <t>IMG_9623-9626</t>
  </si>
  <si>
    <t>IMG_9633-9635</t>
  </si>
  <si>
    <t>IMG_9636-9638</t>
  </si>
  <si>
    <t>IMG_9642-9644</t>
  </si>
  <si>
    <t>IMG_9649-9651</t>
  </si>
  <si>
    <t>IMG_9652-9655</t>
  </si>
  <si>
    <t>IMG_9656-9659</t>
  </si>
  <si>
    <t>IMG_9660-9662</t>
  </si>
  <si>
    <t>Hard to read serial number</t>
  </si>
  <si>
    <t>IMG_9666-9667</t>
  </si>
  <si>
    <t>IMG_9669-9670</t>
  </si>
  <si>
    <t>IMG_9672-9675</t>
  </si>
  <si>
    <t>IMG_9680-9684</t>
  </si>
  <si>
    <t>IMG_9685-9687</t>
  </si>
  <si>
    <t>IMG_9691-9693</t>
  </si>
  <si>
    <t>IMG_9712-9714</t>
  </si>
  <si>
    <t>IMG_9715-9717</t>
  </si>
  <si>
    <t>IMG_9722-9724</t>
  </si>
  <si>
    <t>IMG_9731-9733</t>
  </si>
  <si>
    <t>IMG_9734-9735</t>
  </si>
  <si>
    <t>Lodi USD: Additional Bid #1: Ronald McNair High: Replace Selected HVAC Units with High Efficiency HVAC Units: McNair Main Building 1st Floor</t>
  </si>
  <si>
    <t>Lodi USD: Additional Bid #2: Ronald McNair High: Replace Selected HVAC Units with High Efficiency HVAC Units: McNair Main Building 2nd Floor</t>
  </si>
  <si>
    <t>Lodi USD: Additional Bid #3: Ronald McNair High: Replace Selected HVAC Units with High Efficiency HVAC Units: McNair Gym Units Not Already Included in Base Bid</t>
  </si>
  <si>
    <t>Lodi USD: Ronald McNair High: Replace Selected HVAC Units with High Efficiency HVAC Units (Base Bid)</t>
  </si>
  <si>
    <t>Lodi USD: John Muir Elementary: Replace Selected HVAC Units with High Efficiency HVAC Units (Base Bid)</t>
  </si>
  <si>
    <t>Lodi USD: Parklane Elementary: Replace Selected HVAC Units with High Efficiency HVAC Units (Base Bid)</t>
  </si>
  <si>
    <t>Lodi USD: Sutherland Elementary: Replace Selected HVAC Units with High Efficiency HVAC Units (Base Bid)</t>
  </si>
  <si>
    <t>Lodi USD: Wagner-Holt Elementary: Replace Selected HVAC Units with High Efficiency HVAC Units (Base Bid)</t>
  </si>
  <si>
    <t>ID Tag</t>
  </si>
  <si>
    <t>Lodi USD: Additional Bid #4: Ronald McNair High: Replace Selected HVAC Units with High Efficiency HVAC Units: McNair Performing Arts Building Units Not Already Included in Base Bid</t>
  </si>
  <si>
    <t>IMG_9349-9352</t>
  </si>
  <si>
    <t>IMG_9353-9357</t>
  </si>
  <si>
    <t>IMG_9365-9366</t>
  </si>
  <si>
    <t>IMG_9367-9370</t>
  </si>
  <si>
    <t>IMG_9375-9377</t>
  </si>
  <si>
    <t>IMG_9397-9401</t>
  </si>
  <si>
    <t>IMG_9409-9410</t>
  </si>
  <si>
    <t>IMG_9411-9413</t>
  </si>
  <si>
    <t>IMG_9414-9415</t>
  </si>
  <si>
    <t>IMG_9416-9420</t>
  </si>
  <si>
    <t>IMG_9423-9425</t>
  </si>
  <si>
    <t>IMG_9435-9437</t>
  </si>
  <si>
    <t>IMG_9441-9443</t>
  </si>
  <si>
    <t>IMG_9449-9450</t>
  </si>
  <si>
    <t>IMG_9451-9453</t>
  </si>
  <si>
    <t>IMG_9454-9456</t>
  </si>
  <si>
    <t>IMG_9465-9468</t>
  </si>
  <si>
    <t>IMG_9482-9484</t>
  </si>
  <si>
    <t>IMG_9485-9488</t>
  </si>
  <si>
    <t>IMG_9493-9496</t>
  </si>
  <si>
    <t>IMG_9497-9501</t>
  </si>
  <si>
    <t>IMG_9504-9507</t>
  </si>
  <si>
    <t>IMG_9513-9514</t>
  </si>
  <si>
    <t>IMG_9522-9524</t>
  </si>
  <si>
    <t>IMG_9525-9527</t>
  </si>
  <si>
    <t>IMG_9528-9530</t>
  </si>
  <si>
    <t>IMG_9531-9533</t>
  </si>
  <si>
    <t>IMG_9534-9536</t>
  </si>
  <si>
    <t>IMG_9561-9563</t>
  </si>
  <si>
    <t>IMG_9564-9566</t>
  </si>
  <si>
    <t>IMG_9573-9574</t>
  </si>
  <si>
    <t>IMG_9575-9577</t>
  </si>
  <si>
    <t>IMG_9588-9590</t>
  </si>
  <si>
    <t>IMG_9591-9595</t>
  </si>
  <si>
    <t>IMG_9600-9602</t>
  </si>
  <si>
    <t>IMG_9603-9606</t>
  </si>
  <si>
    <t>IMG_9614-9617</t>
  </si>
  <si>
    <t>IMG_9627-9629</t>
  </si>
  <si>
    <t>IMG_9630-9632</t>
  </si>
  <si>
    <t>IMG_9639-9641</t>
  </si>
  <si>
    <t>IMG_9646-9648</t>
  </si>
  <si>
    <t>IMG_9663-9665</t>
  </si>
  <si>
    <t>IMG_9677-9679</t>
  </si>
  <si>
    <t>IMG_9688-9690</t>
  </si>
  <si>
    <t>IMG_9694-9696</t>
  </si>
  <si>
    <t>IMG_9697-9699</t>
  </si>
  <si>
    <t>IMG_9706-9710</t>
  </si>
  <si>
    <t>IMG_9718-9721</t>
  </si>
  <si>
    <t>IMG_9725-9727</t>
  </si>
  <si>
    <t>IMG_9728-9730</t>
  </si>
  <si>
    <t>IMG_9736-9737</t>
  </si>
  <si>
    <t>IMG_9844-9846</t>
  </si>
  <si>
    <t>IMG_9851-9854</t>
  </si>
  <si>
    <t>IMG_9855-9857</t>
  </si>
  <si>
    <t>IMG_9858-9860</t>
  </si>
  <si>
    <t>IMG_9861-9863</t>
  </si>
  <si>
    <t>IMG_9864-9866</t>
  </si>
  <si>
    <t>IMG_9867-9870</t>
  </si>
  <si>
    <t>IMG_9924-9926</t>
  </si>
  <si>
    <t>IMG_9927-9929</t>
  </si>
  <si>
    <t>IMG_9936-9939</t>
  </si>
  <si>
    <t>IMG_9942-9946</t>
  </si>
  <si>
    <t>IMG_9947-9951</t>
  </si>
  <si>
    <t>IMG_9953-9955</t>
  </si>
  <si>
    <t>IMG_9956-9957</t>
  </si>
  <si>
    <t>IMG_9958-9961</t>
  </si>
  <si>
    <t>IMG_9962-9964</t>
  </si>
  <si>
    <t>IMG_9979-9981</t>
  </si>
  <si>
    <t>IMG_9990-9993</t>
  </si>
  <si>
    <t>Lodi USD: Additional Bid #5: Ronald McNair High: Replace Selected HVAC Units with High Efficiency HVAC Units: McNair Cafeteria/MPR Building</t>
  </si>
  <si>
    <t>IMG_9798-9800</t>
  </si>
  <si>
    <t>Can't Read Nameplate, Est. 2 ton</t>
  </si>
  <si>
    <t>IMG_9801-9803</t>
  </si>
  <si>
    <t>IMG_9804-9808</t>
  </si>
  <si>
    <t>IMG_9815-9818</t>
  </si>
  <si>
    <t>IMG_9820-9821</t>
  </si>
  <si>
    <t>IMG_9822-9825</t>
  </si>
  <si>
    <t>IMG_9829-9833</t>
  </si>
  <si>
    <t>IMG_9836-9841</t>
  </si>
  <si>
    <t>Lodi USD: Additional Bid #6: Ronald McNair High: Replace Selected HVAC Units with High Efficiency HVAC Units: McNair Culinary Arts Building</t>
  </si>
  <si>
    <t>IMG_0002-0006</t>
  </si>
  <si>
    <t>IMG_0007-0010</t>
  </si>
  <si>
    <t>IMG_0015-0017</t>
  </si>
  <si>
    <t>Fair</t>
  </si>
  <si>
    <t>Good</t>
  </si>
  <si>
    <t>IMG_9155-9157</t>
  </si>
  <si>
    <t>IMG_9161-9163</t>
  </si>
  <si>
    <t>IMG_9171-9173</t>
  </si>
  <si>
    <t>IMG_9174-9176</t>
  </si>
  <si>
    <t>IMG_9183-9185</t>
  </si>
  <si>
    <t>IMG_9186-9188</t>
  </si>
  <si>
    <t>IMG_9193-9197</t>
  </si>
  <si>
    <t>IMG_9201-9204</t>
  </si>
  <si>
    <t>IMG_9205-9207</t>
  </si>
  <si>
    <t>IMG_9208-9210, 9223-9225</t>
  </si>
  <si>
    <t>IMG_9226-9229</t>
  </si>
  <si>
    <t>Hard to read</t>
  </si>
  <si>
    <t>IMG_9244-9248</t>
  </si>
  <si>
    <t>IMG_9253-9255</t>
  </si>
  <si>
    <t>IMG_9256-9259</t>
  </si>
  <si>
    <t>IMG_9268-9270</t>
  </si>
  <si>
    <t>IMG_9271-9273</t>
  </si>
  <si>
    <t>IMG_9274-9277</t>
  </si>
  <si>
    <t>IMG_9278-9280</t>
  </si>
  <si>
    <t>IMG_9290-9293</t>
  </si>
  <si>
    <t>IMG_9294-9297</t>
  </si>
  <si>
    <t>IMG_9304-9309</t>
  </si>
  <si>
    <t>IMG_9320-9324</t>
  </si>
  <si>
    <t>Lodi USD: Additional Bid #7: GL Mosher Elementary: Replace Selected HVAC Units with High Efficiency HVAC Units: Mosher Elementary 1st Floor</t>
  </si>
  <si>
    <t>Lodi USD: Additional Bid #8: GL Mosher Elementary: Replace Selected HVAC Units with High Efficiency HVAC Units: Mosher Elementary 2nd Floor</t>
  </si>
  <si>
    <t>IMG_9144-9150</t>
  </si>
  <si>
    <t>IMG_9151-9153</t>
  </si>
  <si>
    <t>Est Model Number</t>
  </si>
  <si>
    <t>IMG_9158-9160</t>
  </si>
  <si>
    <t>IMG_9164-9166</t>
  </si>
  <si>
    <t>IMG_9167-9170</t>
  </si>
  <si>
    <t>IMG_9177-9179</t>
  </si>
  <si>
    <t>IMG_9180-9182</t>
  </si>
  <si>
    <t>IMG_9189-9192</t>
  </si>
  <si>
    <t>IMG_9198-9200</t>
  </si>
  <si>
    <t>IMG_9211-9213</t>
  </si>
  <si>
    <t>IMG_9214-9217</t>
  </si>
  <si>
    <t>IMG_9218-9222, 9234-9236</t>
  </si>
  <si>
    <t>IMG_9230-9233</t>
  </si>
  <si>
    <t>IMG_9237-9238</t>
  </si>
  <si>
    <t>IMG_9239-9243</t>
  </si>
  <si>
    <t>IMG_9249-9252</t>
  </si>
  <si>
    <t>IMG_9260-9263</t>
  </si>
  <si>
    <t>IMG_9264-9267</t>
  </si>
  <si>
    <t>IMG_9281-9285</t>
  </si>
  <si>
    <t>IMG_9286-9289</t>
  </si>
  <si>
    <t>IMG_9298-9302</t>
  </si>
  <si>
    <t>IMG_0043-0045</t>
  </si>
  <si>
    <t>IMG_0046-0048</t>
  </si>
  <si>
    <t>IMG_0049-0050</t>
  </si>
  <si>
    <t>IMG_0051-0054</t>
  </si>
  <si>
    <t>IMG_0055-0056</t>
  </si>
  <si>
    <t>IMG_0057-0058</t>
  </si>
  <si>
    <t>IMG_0064-0066</t>
  </si>
  <si>
    <t>IMG_0067-0069</t>
  </si>
  <si>
    <t>IMG_0070-0072</t>
  </si>
  <si>
    <t>IMG_0073-0075</t>
  </si>
  <si>
    <t>IMG_0076-0078</t>
  </si>
  <si>
    <t>IMG_0079-0081</t>
  </si>
  <si>
    <t>IMG_0082-0084</t>
  </si>
  <si>
    <t>IMG_0087-0089</t>
  </si>
  <si>
    <t>IMG_0091-0094</t>
  </si>
  <si>
    <t>IMG_0097-0099</t>
  </si>
  <si>
    <t>IMG_0100-0102</t>
  </si>
  <si>
    <t>IMG_0104-0108</t>
  </si>
  <si>
    <t>IMG_0109-0112</t>
  </si>
  <si>
    <t>IMG_0113-0115</t>
  </si>
  <si>
    <t>IMG_0120-0123</t>
  </si>
  <si>
    <t>IMG_0124-0126</t>
  </si>
  <si>
    <t>IMG_0129-0133</t>
  </si>
  <si>
    <t>IMG_0134-0137</t>
  </si>
  <si>
    <t>IMG_0138-0140</t>
  </si>
  <si>
    <t>IMG_0142-0144</t>
  </si>
  <si>
    <t>IMG_0145-0147</t>
  </si>
  <si>
    <t>IMG_0151-0154</t>
  </si>
  <si>
    <t>IMG_0155-0157</t>
  </si>
  <si>
    <t>IMG_0158-0161</t>
  </si>
  <si>
    <t>IMG_0162-0163</t>
  </si>
  <si>
    <t>IMG_0164-0166</t>
  </si>
  <si>
    <t>IMG_0167-0169</t>
  </si>
  <si>
    <t>IMG_0170-0173</t>
  </si>
  <si>
    <t>IMG_0174-0176</t>
  </si>
  <si>
    <t>IMG_0177-0179</t>
  </si>
  <si>
    <t>IMG_0180-0182</t>
  </si>
  <si>
    <t>IMG_0183-0185</t>
  </si>
  <si>
    <t>IMG_0186-0187</t>
  </si>
  <si>
    <t>IMG_0192-0197</t>
  </si>
  <si>
    <t>IMG_0200-0203</t>
  </si>
  <si>
    <t>IMG_0204-0206</t>
  </si>
  <si>
    <t>est. HP</t>
  </si>
  <si>
    <t>IMG_0207-0212</t>
  </si>
  <si>
    <t>Lodi USD: Additional Bid #9: Manlio Silva Elementary: Replace Selected HVAC Units with High Efficiency HVAC Units: Manlio Silva Elementary</t>
  </si>
  <si>
    <t>IMG_0767-0769</t>
  </si>
  <si>
    <t>IMG_0770-0773</t>
  </si>
  <si>
    <t>IMG_0775-0776</t>
  </si>
  <si>
    <t>IMG_0777-0779</t>
  </si>
  <si>
    <t>IMG_0780-0782</t>
  </si>
  <si>
    <t>IMG_0783-0785</t>
  </si>
  <si>
    <t>IMG_0786-0788</t>
  </si>
  <si>
    <t>IMG_0789-0791</t>
  </si>
  <si>
    <t>IMG_0792-0794</t>
  </si>
  <si>
    <t>IMG_0795-0797</t>
  </si>
  <si>
    <t>IMG_0798-0800</t>
  </si>
  <si>
    <t>IMG_0801-0805</t>
  </si>
  <si>
    <t>IMG_0806-0808</t>
  </si>
  <si>
    <t>IMG_0809-0811</t>
  </si>
  <si>
    <t>IMG_0812-0815</t>
  </si>
  <si>
    <t>IMG_0816-0818</t>
  </si>
  <si>
    <t>IMG_0820-0823</t>
  </si>
  <si>
    <t>IMG_0824-0825</t>
  </si>
  <si>
    <t>IMG_0826-0829</t>
  </si>
  <si>
    <t>IMG_0830-0833</t>
  </si>
  <si>
    <t>IMG_0834-0836</t>
  </si>
  <si>
    <t>IMG_0837-0839</t>
  </si>
  <si>
    <t>IMG_0840-0843</t>
  </si>
  <si>
    <t>IMG_0844-0846</t>
  </si>
  <si>
    <t>IMG_0847-0849</t>
  </si>
  <si>
    <t>IMG_0850-0853</t>
  </si>
  <si>
    <t>IMG_0854-0856</t>
  </si>
  <si>
    <t>IMG_0857-0859</t>
  </si>
  <si>
    <t>IMG_0860-0862</t>
  </si>
  <si>
    <t>IMG_0866-0868</t>
  </si>
  <si>
    <t>IMG_0869-0870</t>
  </si>
  <si>
    <t>IMG_0871-8072</t>
  </si>
  <si>
    <t>IMG_0873-0874</t>
  </si>
  <si>
    <t>IMG_0875-0876</t>
  </si>
  <si>
    <t>IMG_0877-0878</t>
  </si>
  <si>
    <t>IMG_0879-0890</t>
  </si>
  <si>
    <t>IMG_0881-0882</t>
  </si>
  <si>
    <t>IMG_0883-0884</t>
  </si>
  <si>
    <t>IMG_0885-0886</t>
  </si>
  <si>
    <t>IMG_0887-0890</t>
  </si>
  <si>
    <t>IMG_0891-0893</t>
  </si>
  <si>
    <t>IMG_0899-0905</t>
  </si>
  <si>
    <t>Lodi USD: Additional Bid #10: Podesta Ranch Elementary: Replace Selected HVAC Units with High Efficiency HVAC Units: Podesta Ranch Elementary</t>
  </si>
  <si>
    <t>Replaced Unit? (Y/N)</t>
  </si>
  <si>
    <t>Lodi USD: Creekside Elementary: Add Pelican Thermostats to Selected Units Where Not Already Present</t>
  </si>
  <si>
    <t>Lodi USD: Delta Sierra Middle: Add Pelican Thermostats to Selected Units Where Not Already Present</t>
  </si>
  <si>
    <t>Lodi USD: GL Mosher Elementary: Add Pelican Thermostats to Selected Units Where Not Already Present</t>
  </si>
  <si>
    <t>Lodi USD: John Muir Elementary: Add Pelican Thermostats to Selected Units Where Not Already Present</t>
  </si>
  <si>
    <t>Lodi USD: Manlio Silva Elementary: Add Pelican Thermostats to Selected Units Where Not Already Present</t>
  </si>
  <si>
    <t>Lodi USD: Podesta Ranch Elementary: Add Pelican Thermostats to Selected Units Where Not Already Present</t>
  </si>
  <si>
    <t>Lodi USD: Sutherland Elementary: Add Pelican Thermostats to Selected Units Where Not Already Present</t>
  </si>
  <si>
    <t>Lodi USD: Wagner-Holt Elementary: Add Pelican Thermostats to Selected Units Where Not Already Present</t>
  </si>
  <si>
    <t>TOTAL</t>
  </si>
  <si>
    <t>Lodi USD: Creekside Elementary School: Exterior Lighting</t>
  </si>
  <si>
    <t>Lodi USD: Delta Sierra Middle School: Interior Lighting</t>
  </si>
  <si>
    <t>Lodi USD: Delta Sierra Middle School: Exterior Lighting</t>
  </si>
  <si>
    <t>Lodi USD: Dorothy Mahin School: Interior Lighting</t>
  </si>
  <si>
    <t>Lodi USD: GL Mosher Elementary School: Exterior Lighting</t>
  </si>
  <si>
    <t>Lodi USD: Extension Road Sites: Interior Lighting</t>
  </si>
  <si>
    <t>Lodi USD: John Muir Elementary School: Interior Lighting</t>
  </si>
  <si>
    <t>Lodi USD: Lockeford Elementary School: Interior Lighting</t>
  </si>
  <si>
    <t>Lodi USD: Lockeford Elementary School: Exterior Lighting</t>
  </si>
  <si>
    <t>Lodi USD: Manlio Silva Elementary School: Exterior Lighting</t>
  </si>
  <si>
    <t>Lodi USD: Parklane Elementary School: Interior Lighting</t>
  </si>
  <si>
    <t>Lodi USD: Parklane Elementary School: Exterior Lighting</t>
  </si>
  <si>
    <t>Lodi USD: Plaza Robles High School: Interior Lighting</t>
  </si>
  <si>
    <t>Lodi USD: Plaza Robles High School: Exterior Lighting</t>
  </si>
  <si>
    <t>Lodi USD: Podesta Ranch Elementary School: Exterior Lighting</t>
  </si>
  <si>
    <t>Lodi USD: Turner Academy: Interior Lighting</t>
  </si>
  <si>
    <t>Lodi USD: Victor Elementary School: Interior Lighting</t>
  </si>
  <si>
    <t>Lodi USD: Wagner-Holt Elementary: Interior Lighting</t>
  </si>
  <si>
    <t>Lodi USD: Wagner-Holt Elementary: Exterior Lighting</t>
  </si>
  <si>
    <t>Lodi USD: WE-1.2 Replace Selected Exterior Lighting with LED Fixtures: Building Summary</t>
  </si>
  <si>
    <t>Lodi USD: WE-1.1 Replace Selected Interior Lighting with LED Lighting: Building Summary</t>
  </si>
  <si>
    <t>Admin/ MPR</t>
  </si>
  <si>
    <t>Bldg.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</si>
</sst>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_(* #,##0_);_(* \(#,##0\);_(* &quot;-&quot;??_);_(@_)"/>
    <numFmt numFmtId="167" formatCode="#,##0;\-#,##0;\-"/>
    <numFmt numFmtId="168" formatCode="#,##0.0;\-#,##0.0;\-"/>
    <numFmt numFmtId="169" formatCode="#,##0.00;\-#,##0.00;\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Calibri"/>
      <family val="2"/>
      <scheme val="minor"/>
    </font>
    <font>
      <i/>
      <sz val="1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8"/>
      <color rgb="FF000000"/>
      <name val="Arial"/>
      <family val="2"/>
    </font>
    <font>
      <b/>
      <i/>
      <sz val="8"/>
      <name val="Arial"/>
      <family val="2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Arial"/>
      <family val="2"/>
    </font>
    <font>
      <b/>
      <sz val="8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indexed="8"/>
      <name val="Calibri"/>
      <family val="2"/>
      <charset val="1"/>
    </font>
    <font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1" applyNumberFormat="0" applyFont="0" applyBorder="0" applyAlignment="0" applyProtection="0">
      <alignment horizontal="center" wrapText="1"/>
    </xf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0" borderId="0"/>
    <xf numFmtId="0" fontId="2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0" fillId="0" borderId="0"/>
    <xf numFmtId="0" fontId="30" fillId="0" borderId="0"/>
    <xf numFmtId="0" fontId="4" fillId="0" borderId="0"/>
  </cellStyleXfs>
  <cellXfs count="234">
    <xf numFmtId="0" fontId="0" fillId="0" borderId="0" xfId="0"/>
    <xf numFmtId="0" fontId="3" fillId="2" borderId="0" xfId="2" applyFont="1" applyFill="1"/>
    <xf numFmtId="0" fontId="0" fillId="3" borderId="0" xfId="0" applyFill="1"/>
    <xf numFmtId="0" fontId="6" fillId="2" borderId="0" xfId="2" applyFont="1" applyFill="1"/>
    <xf numFmtId="0" fontId="7" fillId="2" borderId="2" xfId="4" applyFont="1" applyFill="1" applyBorder="1" applyAlignment="1"/>
    <xf numFmtId="49" fontId="7" fillId="2" borderId="3" xfId="4" applyNumberFormat="1" applyFont="1" applyFill="1" applyBorder="1" applyAlignment="1"/>
    <xf numFmtId="0" fontId="7" fillId="2" borderId="3" xfId="4" applyFont="1" applyFill="1" applyBorder="1" applyAlignment="1"/>
    <xf numFmtId="0" fontId="7" fillId="2" borderId="3" xfId="3" applyFont="1" applyFill="1" applyBorder="1"/>
    <xf numFmtId="0" fontId="8" fillId="2" borderId="3" xfId="3" applyFont="1" applyFill="1" applyBorder="1"/>
    <xf numFmtId="165" fontId="8" fillId="2" borderId="3" xfId="5" applyNumberFormat="1" applyFont="1" applyFill="1" applyBorder="1"/>
    <xf numFmtId="43" fontId="8" fillId="2" borderId="3" xfId="5" applyFont="1" applyFill="1" applyBorder="1"/>
    <xf numFmtId="43" fontId="8" fillId="2" borderId="4" xfId="5" applyFont="1" applyFill="1" applyBorder="1"/>
    <xf numFmtId="164" fontId="9" fillId="2" borderId="0" xfId="5" applyNumberFormat="1" applyFont="1" applyFill="1" applyBorder="1" applyAlignment="1">
      <alignment horizontal="right"/>
    </xf>
    <xf numFmtId="0" fontId="10" fillId="3" borderId="0" xfId="0" applyFont="1" applyFill="1"/>
    <xf numFmtId="0" fontId="5" fillId="6" borderId="6" xfId="3" applyFont="1" applyFill="1" applyBorder="1"/>
    <xf numFmtId="0" fontId="5" fillId="6" borderId="1" xfId="3" applyFont="1" applyFill="1" applyBorder="1"/>
    <xf numFmtId="164" fontId="11" fillId="2" borderId="0" xfId="5" applyNumberFormat="1" applyFont="1" applyFill="1" applyBorder="1" applyAlignment="1">
      <alignment horizontal="right"/>
    </xf>
    <xf numFmtId="0" fontId="12" fillId="2" borderId="0" xfId="2" applyFont="1" applyFill="1" applyAlignment="1">
      <alignment vertical="center"/>
    </xf>
    <xf numFmtId="0" fontId="13" fillId="7" borderId="1" xfId="3" applyFont="1" applyFill="1" applyBorder="1" applyAlignment="1">
      <alignment horizontal="center" vertical="center" wrapText="1"/>
    </xf>
    <xf numFmtId="49" fontId="13" fillId="7" borderId="1" xfId="3" applyNumberFormat="1" applyFont="1" applyFill="1" applyBorder="1" applyAlignment="1">
      <alignment horizontal="center" vertical="center" wrapText="1"/>
    </xf>
    <xf numFmtId="166" fontId="13" fillId="7" borderId="1" xfId="7" applyNumberFormat="1" applyFont="1" applyFill="1" applyBorder="1" applyAlignment="1">
      <alignment horizontal="center" vertical="center" wrapText="1"/>
    </xf>
    <xf numFmtId="165" fontId="13" fillId="7" borderId="1" xfId="5" applyNumberFormat="1" applyFont="1" applyFill="1" applyBorder="1" applyAlignment="1">
      <alignment horizontal="center" vertical="center" wrapText="1"/>
    </xf>
    <xf numFmtId="166" fontId="13" fillId="7" borderId="1" xfId="5" applyNumberFormat="1" applyFont="1" applyFill="1" applyBorder="1" applyAlignment="1">
      <alignment horizontal="center" vertical="center" wrapText="1"/>
    </xf>
    <xf numFmtId="166" fontId="13" fillId="7" borderId="6" xfId="5" applyNumberFormat="1" applyFont="1" applyFill="1" applyBorder="1" applyAlignment="1">
      <alignment horizontal="center" vertical="center" wrapText="1"/>
    </xf>
    <xf numFmtId="166" fontId="13" fillId="7" borderId="8" xfId="5" applyNumberFormat="1" applyFont="1" applyFill="1" applyBorder="1" applyAlignment="1">
      <alignment horizontal="center" vertical="center" wrapText="1"/>
    </xf>
    <xf numFmtId="166" fontId="13" fillId="7" borderId="9" xfId="5" applyNumberFormat="1" applyFont="1" applyFill="1" applyBorder="1" applyAlignment="1">
      <alignment horizontal="center" vertical="center" wrapText="1"/>
    </xf>
    <xf numFmtId="164" fontId="16" fillId="2" borderId="0" xfId="5" applyNumberFormat="1" applyFont="1" applyFill="1" applyBorder="1" applyAlignment="1">
      <alignment horizontal="right" vertical="center" wrapText="1"/>
    </xf>
    <xf numFmtId="0" fontId="12" fillId="2" borderId="0" xfId="2" applyFont="1" applyFill="1"/>
    <xf numFmtId="0" fontId="13" fillId="8" borderId="10" xfId="3" applyFont="1" applyFill="1" applyBorder="1" applyAlignment="1">
      <alignment horizontal="center" vertical="center" wrapText="1"/>
    </xf>
    <xf numFmtId="49" fontId="13" fillId="8" borderId="11" xfId="3" applyNumberFormat="1" applyFont="1" applyFill="1" applyBorder="1" applyAlignment="1">
      <alignment horizontal="center" vertical="center" wrapText="1"/>
    </xf>
    <xf numFmtId="0" fontId="13" fillId="8" borderId="11" xfId="3" applyFont="1" applyFill="1" applyBorder="1" applyAlignment="1">
      <alignment horizontal="center" vertical="center" wrapText="1"/>
    </xf>
    <xf numFmtId="0" fontId="13" fillId="8" borderId="5" xfId="3" applyFont="1" applyFill="1" applyBorder="1" applyAlignment="1">
      <alignment horizontal="center" vertical="center" wrapText="1"/>
    </xf>
    <xf numFmtId="166" fontId="13" fillId="8" borderId="5" xfId="7" applyNumberFormat="1" applyFont="1" applyFill="1" applyBorder="1" applyAlignment="1">
      <alignment horizontal="center" wrapText="1"/>
    </xf>
    <xf numFmtId="165" fontId="13" fillId="8" borderId="5" xfId="5" applyNumberFormat="1" applyFont="1" applyFill="1" applyBorder="1" applyAlignment="1">
      <alignment horizontal="center" vertical="center" wrapText="1"/>
    </xf>
    <xf numFmtId="166" fontId="13" fillId="8" borderId="5" xfId="5" applyNumberFormat="1" applyFont="1" applyFill="1" applyBorder="1" applyAlignment="1">
      <alignment horizontal="center" vertical="center" wrapText="1"/>
    </xf>
    <xf numFmtId="166" fontId="13" fillId="8" borderId="6" xfId="5" applyNumberFormat="1" applyFont="1" applyFill="1" applyBorder="1" applyAlignment="1">
      <alignment horizontal="center" vertical="center" wrapText="1"/>
    </xf>
    <xf numFmtId="166" fontId="13" fillId="8" borderId="1" xfId="5" applyNumberFormat="1" applyFont="1" applyFill="1" applyBorder="1" applyAlignment="1">
      <alignment horizontal="center" vertical="center" wrapText="1"/>
    </xf>
    <xf numFmtId="0" fontId="17" fillId="2" borderId="0" xfId="2" applyFont="1" applyFill="1"/>
    <xf numFmtId="0" fontId="18" fillId="2" borderId="1" xfId="3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vertical="center"/>
    </xf>
    <xf numFmtId="0" fontId="19" fillId="3" borderId="1" xfId="0" applyFont="1" applyFill="1" applyBorder="1" applyAlignment="1">
      <alignment horizontal="center"/>
    </xf>
    <xf numFmtId="0" fontId="19" fillId="3" borderId="1" xfId="0" applyFont="1" applyFill="1" applyBorder="1"/>
    <xf numFmtId="49" fontId="17" fillId="2" borderId="1" xfId="9" applyNumberFormat="1" applyFont="1" applyFill="1" applyBorder="1" applyAlignment="1">
      <alignment vertical="center"/>
    </xf>
    <xf numFmtId="49" fontId="17" fillId="2" borderId="1" xfId="9" applyNumberFormat="1" applyFont="1" applyFill="1" applyBorder="1" applyAlignment="1">
      <alignment horizontal="center" vertical="center"/>
    </xf>
    <xf numFmtId="0" fontId="19" fillId="3" borderId="1" xfId="9" applyFont="1" applyFill="1" applyBorder="1" applyAlignment="1">
      <alignment horizontal="center" vertical="center"/>
    </xf>
    <xf numFmtId="167" fontId="19" fillId="3" borderId="1" xfId="9" applyNumberFormat="1" applyFont="1" applyFill="1" applyBorder="1" applyAlignment="1">
      <alignment horizontal="center" vertical="center"/>
    </xf>
    <xf numFmtId="0" fontId="19" fillId="3" borderId="1" xfId="1" applyNumberFormat="1" applyFont="1" applyFill="1" applyBorder="1" applyAlignment="1">
      <alignment horizontal="center" vertical="center"/>
    </xf>
    <xf numFmtId="1" fontId="19" fillId="3" borderId="1" xfId="9" applyNumberFormat="1" applyFont="1" applyFill="1" applyBorder="1" applyAlignment="1">
      <alignment horizontal="center" vertical="center"/>
    </xf>
    <xf numFmtId="0" fontId="19" fillId="3" borderId="6" xfId="9" applyFont="1" applyFill="1" applyBorder="1" applyAlignment="1">
      <alignment horizontal="center" vertical="center"/>
    </xf>
    <xf numFmtId="164" fontId="21" fillId="2" borderId="0" xfId="6" applyNumberFormat="1" applyFont="1" applyFill="1" applyBorder="1" applyAlignment="1">
      <alignment horizontal="right" vertical="center" wrapText="1"/>
    </xf>
    <xf numFmtId="166" fontId="18" fillId="3" borderId="1" xfId="5" applyNumberFormat="1" applyFont="1" applyFill="1" applyBorder="1" applyAlignment="1">
      <alignment horizontal="left" vertical="center"/>
    </xf>
    <xf numFmtId="0" fontId="18" fillId="8" borderId="2" xfId="3" applyFont="1" applyFill="1" applyBorder="1" applyAlignment="1">
      <alignment horizontal="left"/>
    </xf>
    <xf numFmtId="49" fontId="18" fillId="8" borderId="5" xfId="3" applyNumberFormat="1" applyFont="1" applyFill="1" applyBorder="1" applyAlignment="1">
      <alignment horizontal="left"/>
    </xf>
    <xf numFmtId="0" fontId="18" fillId="8" borderId="5" xfId="3" applyFont="1" applyFill="1" applyBorder="1" applyAlignment="1">
      <alignment horizontal="left"/>
    </xf>
    <xf numFmtId="0" fontId="18" fillId="8" borderId="5" xfId="3" applyFont="1" applyFill="1" applyBorder="1" applyAlignment="1">
      <alignment horizontal="center"/>
    </xf>
    <xf numFmtId="165" fontId="18" fillId="8" borderId="5" xfId="5" applyNumberFormat="1" applyFont="1" applyFill="1" applyBorder="1" applyAlignment="1">
      <alignment horizontal="center"/>
    </xf>
    <xf numFmtId="166" fontId="18" fillId="8" borderId="5" xfId="5" applyNumberFormat="1" applyFont="1" applyFill="1" applyBorder="1" applyAlignment="1">
      <alignment horizontal="center"/>
    </xf>
    <xf numFmtId="166" fontId="18" fillId="8" borderId="6" xfId="5" applyNumberFormat="1" applyFont="1" applyFill="1" applyBorder="1" applyAlignment="1">
      <alignment horizontal="center"/>
    </xf>
    <xf numFmtId="164" fontId="23" fillId="2" borderId="0" xfId="6" applyNumberFormat="1" applyFont="1" applyFill="1" applyBorder="1" applyAlignment="1">
      <alignment horizontal="right"/>
    </xf>
    <xf numFmtId="164" fontId="18" fillId="8" borderId="1" xfId="6" applyNumberFormat="1" applyFont="1" applyFill="1" applyBorder="1" applyAlignment="1">
      <alignment horizontal="center"/>
    </xf>
    <xf numFmtId="0" fontId="15" fillId="2" borderId="0" xfId="2" applyFont="1" applyFill="1"/>
    <xf numFmtId="0" fontId="22" fillId="2" borderId="1" xfId="3" applyFont="1" applyFill="1" applyBorder="1" applyAlignment="1">
      <alignment horizontal="left"/>
    </xf>
    <xf numFmtId="49" fontId="22" fillId="2" borderId="6" xfId="3" applyNumberFormat="1" applyFont="1" applyFill="1" applyBorder="1" applyAlignment="1">
      <alignment horizontal="left"/>
    </xf>
    <xf numFmtId="0" fontId="22" fillId="2" borderId="6" xfId="3" applyFont="1" applyFill="1" applyBorder="1" applyAlignment="1">
      <alignment horizontal="left"/>
    </xf>
    <xf numFmtId="0" fontId="22" fillId="2" borderId="6" xfId="3" applyFont="1" applyFill="1" applyBorder="1" applyAlignment="1">
      <alignment horizontal="center"/>
    </xf>
    <xf numFmtId="0" fontId="22" fillId="2" borderId="1" xfId="3" applyFont="1" applyFill="1" applyBorder="1" applyAlignment="1">
      <alignment horizontal="center"/>
    </xf>
    <xf numFmtId="165" fontId="22" fillId="2" borderId="1" xfId="5" applyNumberFormat="1" applyFont="1" applyFill="1" applyBorder="1" applyAlignment="1">
      <alignment horizontal="center"/>
    </xf>
    <xf numFmtId="0" fontId="24" fillId="3" borderId="1" xfId="9" applyFont="1" applyFill="1" applyBorder="1" applyAlignment="1">
      <alignment horizontal="center" vertical="center"/>
    </xf>
    <xf numFmtId="166" fontId="22" fillId="2" borderId="1" xfId="11" applyNumberFormat="1" applyFont="1" applyFill="1" applyBorder="1" applyAlignment="1">
      <alignment horizontal="center"/>
    </xf>
    <xf numFmtId="0" fontId="24" fillId="3" borderId="6" xfId="9" applyFont="1" applyFill="1" applyBorder="1" applyAlignment="1">
      <alignment horizontal="center" vertical="center"/>
    </xf>
    <xf numFmtId="164" fontId="16" fillId="2" borderId="0" xfId="6" applyNumberFormat="1" applyFont="1" applyFill="1" applyBorder="1" applyAlignment="1">
      <alignment horizontal="right"/>
    </xf>
    <xf numFmtId="164" fontId="22" fillId="3" borderId="1" xfId="6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49" fontId="0" fillId="3" borderId="0" xfId="0" applyNumberFormat="1" applyFill="1"/>
    <xf numFmtId="0" fontId="19" fillId="3" borderId="0" xfId="0" applyFont="1" applyFill="1"/>
    <xf numFmtId="49" fontId="7" fillId="2" borderId="5" xfId="4" applyNumberFormat="1" applyFont="1" applyFill="1" applyBorder="1" applyAlignment="1"/>
    <xf numFmtId="0" fontId="7" fillId="2" borderId="5" xfId="4" applyFont="1" applyFill="1" applyBorder="1" applyAlignment="1"/>
    <xf numFmtId="0" fontId="7" fillId="2" borderId="5" xfId="3" applyFont="1" applyFill="1" applyBorder="1"/>
    <xf numFmtId="0" fontId="8" fillId="2" borderId="5" xfId="3" applyFont="1" applyFill="1" applyBorder="1"/>
    <xf numFmtId="165" fontId="8" fillId="2" borderId="5" xfId="5" applyNumberFormat="1" applyFont="1" applyFill="1" applyBorder="1"/>
    <xf numFmtId="43" fontId="8" fillId="2" borderId="5" xfId="5" applyFont="1" applyFill="1" applyBorder="1"/>
    <xf numFmtId="43" fontId="8" fillId="2" borderId="6" xfId="5" applyFont="1" applyFill="1" applyBorder="1"/>
    <xf numFmtId="0" fontId="5" fillId="4" borderId="9" xfId="4" applyFont="1" applyFill="1" applyBorder="1" applyAlignment="1"/>
    <xf numFmtId="49" fontId="5" fillId="4" borderId="9" xfId="4" applyNumberFormat="1" applyFont="1" applyFill="1" applyBorder="1" applyAlignment="1"/>
    <xf numFmtId="0" fontId="13" fillId="7" borderId="9" xfId="3" applyFont="1" applyFill="1" applyBorder="1" applyAlignment="1">
      <alignment horizontal="center" vertical="center" wrapText="1"/>
    </xf>
    <xf numFmtId="0" fontId="13" fillId="7" borderId="8" xfId="3" applyFont="1" applyFill="1" applyBorder="1" applyAlignment="1">
      <alignment horizontal="center" vertical="center" wrapText="1"/>
    </xf>
    <xf numFmtId="165" fontId="13" fillId="7" borderId="9" xfId="5" applyNumberFormat="1" applyFont="1" applyFill="1" applyBorder="1" applyAlignment="1">
      <alignment horizontal="center" vertical="center" wrapText="1"/>
    </xf>
    <xf numFmtId="0" fontId="13" fillId="9" borderId="2" xfId="3" applyFont="1" applyFill="1" applyBorder="1" applyAlignment="1">
      <alignment horizontal="center" vertical="center" wrapText="1"/>
    </xf>
    <xf numFmtId="49" fontId="13" fillId="9" borderId="5" xfId="3" applyNumberFormat="1" applyFont="1" applyFill="1" applyBorder="1" applyAlignment="1">
      <alignment horizontal="center" vertical="center" wrapText="1"/>
    </xf>
    <xf numFmtId="0" fontId="13" fillId="9" borderId="5" xfId="3" applyFont="1" applyFill="1" applyBorder="1" applyAlignment="1">
      <alignment horizontal="center" vertical="center" wrapText="1"/>
    </xf>
    <xf numFmtId="166" fontId="13" fillId="9" borderId="5" xfId="7" applyNumberFormat="1" applyFont="1" applyFill="1" applyBorder="1" applyAlignment="1">
      <alignment horizontal="center" wrapText="1"/>
    </xf>
    <xf numFmtId="165" fontId="13" fillId="9" borderId="5" xfId="5" applyNumberFormat="1" applyFont="1" applyFill="1" applyBorder="1" applyAlignment="1">
      <alignment horizontal="center" vertical="center" wrapText="1"/>
    </xf>
    <xf numFmtId="166" fontId="13" fillId="9" borderId="5" xfId="5" applyNumberFormat="1" applyFont="1" applyFill="1" applyBorder="1" applyAlignment="1">
      <alignment horizontal="center" vertical="center" wrapText="1"/>
    </xf>
    <xf numFmtId="166" fontId="13" fillId="9" borderId="6" xfId="5" applyNumberFormat="1" applyFont="1" applyFill="1" applyBorder="1" applyAlignment="1">
      <alignment horizontal="center" vertical="center" wrapText="1"/>
    </xf>
    <xf numFmtId="166" fontId="13" fillId="9" borderId="1" xfId="5" applyNumberFormat="1" applyFont="1" applyFill="1" applyBorder="1" applyAlignment="1">
      <alignment horizontal="center" vertical="center" wrapText="1"/>
    </xf>
    <xf numFmtId="0" fontId="18" fillId="2" borderId="6" xfId="3" applyFont="1" applyFill="1" applyBorder="1" applyAlignment="1">
      <alignment horizontal="center" vertical="center"/>
    </xf>
    <xf numFmtId="0" fontId="18" fillId="2" borderId="6" xfId="3" applyFont="1" applyFill="1" applyBorder="1" applyAlignment="1">
      <alignment horizontal="left" vertical="center"/>
    </xf>
    <xf numFmtId="49" fontId="17" fillId="2" borderId="1" xfId="9" applyNumberFormat="1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/>
    </xf>
    <xf numFmtId="0" fontId="19" fillId="3" borderId="6" xfId="0" applyFont="1" applyFill="1" applyBorder="1" applyAlignment="1">
      <alignment horizontal="center"/>
    </xf>
    <xf numFmtId="166" fontId="18" fillId="3" borderId="2" xfId="5" applyNumberFormat="1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horizontal="center"/>
    </xf>
    <xf numFmtId="165" fontId="18" fillId="2" borderId="1" xfId="5" applyNumberFormat="1" applyFont="1" applyFill="1" applyBorder="1" applyAlignment="1">
      <alignment horizontal="center"/>
    </xf>
    <xf numFmtId="0" fontId="18" fillId="2" borderId="1" xfId="3" applyFont="1" applyFill="1" applyBorder="1" applyAlignment="1">
      <alignment horizontal="left" vertical="center"/>
    </xf>
    <xf numFmtId="0" fontId="18" fillId="0" borderId="1" xfId="3" applyFont="1" applyBorder="1" applyAlignment="1">
      <alignment horizontal="left" vertical="center"/>
    </xf>
    <xf numFmtId="0" fontId="19" fillId="0" borderId="1" xfId="0" applyFont="1" applyBorder="1" applyAlignment="1">
      <alignment horizontal="left"/>
    </xf>
    <xf numFmtId="0" fontId="19" fillId="0" borderId="1" xfId="0" applyFont="1" applyBorder="1"/>
    <xf numFmtId="49" fontId="17" fillId="0" borderId="1" xfId="9" applyNumberFormat="1" applyFont="1" applyBorder="1" applyAlignment="1">
      <alignment vertical="center"/>
    </xf>
    <xf numFmtId="49" fontId="17" fillId="0" borderId="1" xfId="9" applyNumberFormat="1" applyFont="1" applyBorder="1" applyAlignment="1">
      <alignment horizontal="center" vertical="center"/>
    </xf>
    <xf numFmtId="0" fontId="13" fillId="10" borderId="2" xfId="3" applyFont="1" applyFill="1" applyBorder="1" applyAlignment="1">
      <alignment horizontal="center" vertical="center" wrapText="1"/>
    </xf>
    <xf numFmtId="49" fontId="13" fillId="10" borderId="5" xfId="3" applyNumberFormat="1" applyFont="1" applyFill="1" applyBorder="1" applyAlignment="1">
      <alignment horizontal="center" vertical="center" wrapText="1"/>
    </xf>
    <xf numFmtId="0" fontId="13" fillId="10" borderId="5" xfId="3" applyFont="1" applyFill="1" applyBorder="1" applyAlignment="1">
      <alignment horizontal="center" vertical="center" wrapText="1"/>
    </xf>
    <xf numFmtId="166" fontId="13" fillId="10" borderId="5" xfId="7" applyNumberFormat="1" applyFont="1" applyFill="1" applyBorder="1" applyAlignment="1">
      <alignment horizontal="center" wrapText="1"/>
    </xf>
    <xf numFmtId="165" fontId="13" fillId="10" borderId="5" xfId="5" applyNumberFormat="1" applyFont="1" applyFill="1" applyBorder="1" applyAlignment="1">
      <alignment horizontal="center" vertical="center" wrapText="1"/>
    </xf>
    <xf numFmtId="166" fontId="13" fillId="10" borderId="5" xfId="5" applyNumberFormat="1" applyFont="1" applyFill="1" applyBorder="1" applyAlignment="1">
      <alignment horizontal="center" vertical="center" wrapText="1"/>
    </xf>
    <xf numFmtId="166" fontId="13" fillId="10" borderId="6" xfId="5" applyNumberFormat="1" applyFont="1" applyFill="1" applyBorder="1" applyAlignment="1">
      <alignment horizontal="center" vertical="center" wrapText="1"/>
    </xf>
    <xf numFmtId="166" fontId="13" fillId="10" borderId="1" xfId="5" applyNumberFormat="1" applyFont="1" applyFill="1" applyBorder="1" applyAlignment="1">
      <alignment horizontal="center" vertical="center" wrapText="1"/>
    </xf>
    <xf numFmtId="49" fontId="18" fillId="2" borderId="6" xfId="3" applyNumberFormat="1" applyFont="1" applyFill="1" applyBorder="1" applyAlignment="1">
      <alignment horizontal="center" vertical="center"/>
    </xf>
    <xf numFmtId="0" fontId="13" fillId="11" borderId="2" xfId="3" applyFont="1" applyFill="1" applyBorder="1" applyAlignment="1">
      <alignment horizontal="center" vertical="center" wrapText="1"/>
    </xf>
    <xf numFmtId="49" fontId="13" fillId="11" borderId="5" xfId="3" applyNumberFormat="1" applyFont="1" applyFill="1" applyBorder="1" applyAlignment="1">
      <alignment horizontal="center" vertical="center" wrapText="1"/>
    </xf>
    <xf numFmtId="0" fontId="13" fillId="11" borderId="5" xfId="3" applyFont="1" applyFill="1" applyBorder="1" applyAlignment="1">
      <alignment horizontal="center" vertical="center" wrapText="1"/>
    </xf>
    <xf numFmtId="166" fontId="13" fillId="11" borderId="5" xfId="7" applyNumberFormat="1" applyFont="1" applyFill="1" applyBorder="1" applyAlignment="1">
      <alignment horizontal="center" wrapText="1"/>
    </xf>
    <xf numFmtId="165" fontId="13" fillId="11" borderId="5" xfId="5" applyNumberFormat="1" applyFont="1" applyFill="1" applyBorder="1" applyAlignment="1">
      <alignment horizontal="center" vertical="center" wrapText="1"/>
    </xf>
    <xf numFmtId="166" fontId="13" fillId="11" borderId="5" xfId="5" applyNumberFormat="1" applyFont="1" applyFill="1" applyBorder="1" applyAlignment="1">
      <alignment horizontal="center" vertical="center" wrapText="1"/>
    </xf>
    <xf numFmtId="166" fontId="13" fillId="11" borderId="6" xfId="5" applyNumberFormat="1" applyFont="1" applyFill="1" applyBorder="1" applyAlignment="1">
      <alignment horizontal="center" vertical="center" wrapText="1"/>
    </xf>
    <xf numFmtId="166" fontId="13" fillId="11" borderId="1" xfId="5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26" fillId="3" borderId="0" xfId="0" applyFont="1" applyFill="1"/>
    <xf numFmtId="0" fontId="27" fillId="3" borderId="0" xfId="0" applyFont="1" applyFill="1"/>
    <xf numFmtId="0" fontId="26" fillId="3" borderId="0" xfId="0" applyFont="1" applyFill="1" applyAlignment="1">
      <alignment horizontal="left"/>
    </xf>
    <xf numFmtId="0" fontId="5" fillId="2" borderId="2" xfId="4" applyFont="1" applyFill="1" applyBorder="1" applyAlignment="1"/>
    <xf numFmtId="0" fontId="26" fillId="3" borderId="5" xfId="0" applyFont="1" applyFill="1" applyBorder="1"/>
    <xf numFmtId="0" fontId="27" fillId="3" borderId="5" xfId="0" applyFont="1" applyFill="1" applyBorder="1"/>
    <xf numFmtId="0" fontId="26" fillId="3" borderId="6" xfId="0" applyFont="1" applyFill="1" applyBorder="1"/>
    <xf numFmtId="0" fontId="2" fillId="13" borderId="3" xfId="0" applyFont="1" applyFill="1" applyBorder="1" applyAlignment="1">
      <alignment horizontal="center"/>
    </xf>
    <xf numFmtId="0" fontId="25" fillId="3" borderId="0" xfId="0" applyFont="1" applyFill="1" applyAlignment="1">
      <alignment horizontal="center" vertical="center" wrapText="1"/>
    </xf>
    <xf numFmtId="0" fontId="28" fillId="15" borderId="1" xfId="0" applyFont="1" applyFill="1" applyBorder="1" applyAlignment="1">
      <alignment horizontal="center" vertical="center" wrapText="1"/>
    </xf>
    <xf numFmtId="49" fontId="29" fillId="15" borderId="7" xfId="0" applyNumberFormat="1" applyFont="1" applyFill="1" applyBorder="1" applyAlignment="1">
      <alignment horizontal="center" vertical="center" wrapText="1"/>
    </xf>
    <xf numFmtId="49" fontId="28" fillId="15" borderId="7" xfId="0" applyNumberFormat="1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8" fillId="16" borderId="2" xfId="0" applyFont="1" applyFill="1" applyBorder="1" applyAlignment="1">
      <alignment horizontal="center" vertical="center" wrapText="1"/>
    </xf>
    <xf numFmtId="0" fontId="28" fillId="16" borderId="5" xfId="0" applyFont="1" applyFill="1" applyBorder="1" applyAlignment="1">
      <alignment horizontal="center" vertical="center" wrapText="1"/>
    </xf>
    <xf numFmtId="0" fontId="28" fillId="16" borderId="6" xfId="0" applyFont="1" applyFill="1" applyBorder="1" applyAlignment="1">
      <alignment horizontal="center" vertical="center" wrapText="1"/>
    </xf>
    <xf numFmtId="49" fontId="29" fillId="16" borderId="2" xfId="0" applyNumberFormat="1" applyFont="1" applyFill="1" applyBorder="1" applyAlignment="1">
      <alignment horizontal="center" vertical="center" wrapText="1"/>
    </xf>
    <xf numFmtId="49" fontId="28" fillId="16" borderId="5" xfId="0" applyNumberFormat="1" applyFont="1" applyFill="1" applyBorder="1" applyAlignment="1">
      <alignment horizontal="center" vertical="center" wrapText="1"/>
    </xf>
    <xf numFmtId="49" fontId="28" fillId="16" borderId="6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0" fontId="31" fillId="3" borderId="1" xfId="14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18" fillId="3" borderId="1" xfId="15" applyFont="1" applyFill="1" applyBorder="1" applyAlignment="1">
      <alignment horizontal="left" vertical="center"/>
    </xf>
    <xf numFmtId="0" fontId="18" fillId="3" borderId="1" xfId="15" applyFont="1" applyFill="1" applyBorder="1" applyAlignment="1">
      <alignment horizontal="center" vertical="center"/>
    </xf>
    <xf numFmtId="0" fontId="18" fillId="3" borderId="9" xfId="15" applyFont="1" applyFill="1" applyBorder="1" applyAlignment="1">
      <alignment horizontal="center" vertical="center"/>
    </xf>
    <xf numFmtId="167" fontId="18" fillId="3" borderId="9" xfId="15" applyNumberFormat="1" applyFont="1" applyFill="1" applyBorder="1" applyAlignment="1">
      <alignment horizontal="center" vertical="center"/>
    </xf>
    <xf numFmtId="168" fontId="18" fillId="3" borderId="9" xfId="0" applyNumberFormat="1" applyFont="1" applyFill="1" applyBorder="1" applyAlignment="1">
      <alignment horizontal="center" vertical="center"/>
    </xf>
    <xf numFmtId="43" fontId="19" fillId="3" borderId="9" xfId="5" applyFont="1" applyFill="1" applyBorder="1" applyAlignment="1">
      <alignment horizontal="center" vertical="center"/>
    </xf>
    <xf numFmtId="0" fontId="18" fillId="3" borderId="9" xfId="15" applyFont="1" applyFill="1" applyBorder="1" applyAlignment="1">
      <alignment horizontal="left" vertical="center"/>
    </xf>
    <xf numFmtId="167" fontId="18" fillId="3" borderId="1" xfId="15" applyNumberFormat="1" applyFont="1" applyFill="1" applyBorder="1" applyAlignment="1">
      <alignment horizontal="center" vertical="center"/>
    </xf>
    <xf numFmtId="168" fontId="18" fillId="0" borderId="1" xfId="15" applyNumberFormat="1" applyFont="1" applyBorder="1" applyAlignment="1">
      <alignment horizontal="center" vertical="center"/>
    </xf>
    <xf numFmtId="166" fontId="19" fillId="3" borderId="9" xfId="5" applyNumberFormat="1" applyFont="1" applyFill="1" applyBorder="1" applyAlignment="1">
      <alignment horizontal="center" vertical="center"/>
    </xf>
    <xf numFmtId="43" fontId="19" fillId="3" borderId="9" xfId="5" applyFont="1" applyFill="1" applyBorder="1" applyAlignment="1">
      <alignment horizontal="left" vertical="center"/>
    </xf>
    <xf numFmtId="0" fontId="32" fillId="3" borderId="0" xfId="0" applyFont="1" applyFill="1" applyAlignment="1">
      <alignment horizontal="left" vertical="center"/>
    </xf>
    <xf numFmtId="0" fontId="20" fillId="3" borderId="0" xfId="0" applyFont="1" applyFill="1" applyAlignment="1">
      <alignment vertical="center"/>
    </xf>
    <xf numFmtId="0" fontId="33" fillId="3" borderId="0" xfId="0" applyFont="1" applyFill="1" applyAlignment="1">
      <alignment vertical="center"/>
    </xf>
    <xf numFmtId="0" fontId="34" fillId="3" borderId="1" xfId="14" applyFont="1" applyFill="1" applyBorder="1" applyAlignment="1">
      <alignment horizontal="left" vertical="center"/>
    </xf>
    <xf numFmtId="0" fontId="24" fillId="3" borderId="1" xfId="0" applyFont="1" applyFill="1" applyBorder="1" applyAlignment="1">
      <alignment horizontal="left" vertical="center"/>
    </xf>
    <xf numFmtId="0" fontId="22" fillId="3" borderId="1" xfId="15" applyFont="1" applyFill="1" applyBorder="1" applyAlignment="1">
      <alignment horizontal="left" vertical="center"/>
    </xf>
    <xf numFmtId="0" fontId="22" fillId="3" borderId="1" xfId="15" applyFont="1" applyFill="1" applyBorder="1" applyAlignment="1">
      <alignment horizontal="center" vertical="center"/>
    </xf>
    <xf numFmtId="167" fontId="22" fillId="3" borderId="9" xfId="15" applyNumberFormat="1" applyFont="1" applyFill="1" applyBorder="1" applyAlignment="1">
      <alignment horizontal="center" vertical="center"/>
    </xf>
    <xf numFmtId="167" fontId="22" fillId="3" borderId="9" xfId="0" applyNumberFormat="1" applyFont="1" applyFill="1" applyBorder="1" applyAlignment="1">
      <alignment horizontal="center" vertical="center"/>
    </xf>
    <xf numFmtId="43" fontId="24" fillId="3" borderId="9" xfId="5" applyFont="1" applyFill="1" applyBorder="1" applyAlignment="1">
      <alignment horizontal="center" vertical="center"/>
    </xf>
    <xf numFmtId="0" fontId="22" fillId="3" borderId="9" xfId="15" applyFont="1" applyFill="1" applyBorder="1" applyAlignment="1">
      <alignment horizontal="left" vertical="center"/>
    </xf>
    <xf numFmtId="167" fontId="22" fillId="3" borderId="1" xfId="15" applyNumberFormat="1" applyFont="1" applyFill="1" applyBorder="1" applyAlignment="1">
      <alignment horizontal="center" vertical="center"/>
    </xf>
    <xf numFmtId="0" fontId="35" fillId="3" borderId="0" xfId="0" applyFont="1" applyFill="1" applyAlignment="1">
      <alignment horizontal="left"/>
    </xf>
    <xf numFmtId="43" fontId="24" fillId="3" borderId="9" xfId="5" applyFont="1" applyFill="1" applyBorder="1" applyAlignment="1">
      <alignment horizontal="left" vertical="center"/>
    </xf>
    <xf numFmtId="0" fontId="36" fillId="3" borderId="0" xfId="0" applyFont="1" applyFill="1" applyAlignment="1">
      <alignment horizontal="left" vertical="center"/>
    </xf>
    <xf numFmtId="0" fontId="37" fillId="3" borderId="0" xfId="0" applyFont="1" applyFill="1" applyAlignment="1">
      <alignment vertical="center"/>
    </xf>
    <xf numFmtId="168" fontId="18" fillId="3" borderId="9" xfId="15" applyNumberFormat="1" applyFont="1" applyFill="1" applyBorder="1" applyAlignment="1">
      <alignment horizontal="center" vertical="center"/>
    </xf>
    <xf numFmtId="168" fontId="18" fillId="3" borderId="1" xfId="15" applyNumberFormat="1" applyFont="1" applyFill="1" applyBorder="1" applyAlignment="1">
      <alignment horizontal="center" vertical="center"/>
    </xf>
    <xf numFmtId="168" fontId="22" fillId="3" borderId="9" xfId="15" applyNumberFormat="1" applyFont="1" applyFill="1" applyBorder="1" applyAlignment="1">
      <alignment horizontal="center" vertical="center"/>
    </xf>
    <xf numFmtId="168" fontId="22" fillId="3" borderId="1" xfId="15" applyNumberFormat="1" applyFont="1" applyFill="1" applyBorder="1" applyAlignment="1">
      <alignment horizontal="center" vertical="center"/>
    </xf>
    <xf numFmtId="169" fontId="18" fillId="3" borderId="9" xfId="15" applyNumberFormat="1" applyFont="1" applyFill="1" applyBorder="1" applyAlignment="1">
      <alignment horizontal="center" vertical="center"/>
    </xf>
    <xf numFmtId="169" fontId="18" fillId="3" borderId="1" xfId="15" applyNumberFormat="1" applyFont="1" applyFill="1" applyBorder="1" applyAlignment="1">
      <alignment horizontal="center" vertical="center"/>
    </xf>
    <xf numFmtId="169" fontId="22" fillId="3" borderId="9" xfId="15" applyNumberFormat="1" applyFont="1" applyFill="1" applyBorder="1" applyAlignment="1">
      <alignment horizontal="center" vertical="center"/>
    </xf>
    <xf numFmtId="169" fontId="22" fillId="3" borderId="1" xfId="15" applyNumberFormat="1" applyFont="1" applyFill="1" applyBorder="1" applyAlignment="1">
      <alignment horizontal="center" vertical="center"/>
    </xf>
    <xf numFmtId="0" fontId="31" fillId="3" borderId="9" xfId="14" applyFont="1" applyFill="1" applyBorder="1" applyAlignment="1">
      <alignment horizontal="left" vertical="center"/>
    </xf>
    <xf numFmtId="0" fontId="19" fillId="3" borderId="9" xfId="0" applyFont="1" applyFill="1" applyBorder="1" applyAlignment="1">
      <alignment horizontal="left" vertical="center"/>
    </xf>
    <xf numFmtId="0" fontId="31" fillId="3" borderId="2" xfId="14" applyFont="1" applyFill="1" applyBorder="1" applyAlignment="1">
      <alignment horizontal="left" vertical="center"/>
    </xf>
    <xf numFmtId="0" fontId="31" fillId="3" borderId="5" xfId="14" applyFont="1" applyFill="1" applyBorder="1" applyAlignment="1">
      <alignment horizontal="left" vertical="center"/>
    </xf>
    <xf numFmtId="0" fontId="19" fillId="3" borderId="5" xfId="0" applyFont="1" applyFill="1" applyBorder="1" applyAlignment="1">
      <alignment horizontal="left" vertical="center"/>
    </xf>
    <xf numFmtId="0" fontId="18" fillId="3" borderId="5" xfId="15" applyFont="1" applyFill="1" applyBorder="1" applyAlignment="1">
      <alignment horizontal="left" vertical="center"/>
    </xf>
    <xf numFmtId="167" fontId="18" fillId="3" borderId="11" xfId="15" applyNumberFormat="1" applyFont="1" applyFill="1" applyBorder="1" applyAlignment="1">
      <alignment horizontal="center" vertical="center"/>
    </xf>
    <xf numFmtId="168" fontId="18" fillId="3" borderId="11" xfId="0" applyNumberFormat="1" applyFont="1" applyFill="1" applyBorder="1" applyAlignment="1">
      <alignment horizontal="center" vertical="center"/>
    </xf>
    <xf numFmtId="0" fontId="18" fillId="3" borderId="11" xfId="15" applyFont="1" applyFill="1" applyBorder="1" applyAlignment="1">
      <alignment horizontal="left" vertical="center"/>
    </xf>
    <xf numFmtId="0" fontId="5" fillId="5" borderId="2" xfId="4" applyFont="1" applyFill="1" applyBorder="1" applyAlignment="1"/>
    <xf numFmtId="0" fontId="5" fillId="5" borderId="5" xfId="4" applyFont="1" applyFill="1" applyBorder="1" applyAlignment="1"/>
    <xf numFmtId="166" fontId="13" fillId="7" borderId="2" xfId="7" applyNumberFormat="1" applyFont="1" applyFill="1" applyBorder="1" applyAlignment="1">
      <alignment horizontal="center" vertical="center" wrapText="1"/>
    </xf>
    <xf numFmtId="166" fontId="13" fillId="7" borderId="2" xfId="7" applyNumberFormat="1" applyFont="1" applyFill="1" applyBorder="1" applyAlignment="1">
      <alignment vertical="center" wrapText="1"/>
    </xf>
    <xf numFmtId="166" fontId="18" fillId="0" borderId="1" xfId="5" applyNumberFormat="1" applyFont="1" applyFill="1" applyBorder="1" applyAlignment="1">
      <alignment horizontal="left" vertical="center"/>
    </xf>
    <xf numFmtId="0" fontId="18" fillId="3" borderId="8" xfId="15" applyFont="1" applyFill="1" applyBorder="1" applyAlignment="1">
      <alignment horizontal="left" vertical="center"/>
    </xf>
    <xf numFmtId="0" fontId="31" fillId="3" borderId="1" xfId="14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8" fillId="3" borderId="1" xfId="15" applyFont="1" applyFill="1" applyBorder="1" applyAlignment="1">
      <alignment horizontal="left" vertical="center" wrapText="1"/>
    </xf>
    <xf numFmtId="0" fontId="18" fillId="3" borderId="9" xfId="15" applyFont="1" applyFill="1" applyBorder="1" applyAlignment="1">
      <alignment horizontal="left" vertical="center" wrapText="1"/>
    </xf>
    <xf numFmtId="0" fontId="26" fillId="3" borderId="0" xfId="0" applyFont="1" applyFill="1" applyAlignment="1">
      <alignment wrapText="1"/>
    </xf>
    <xf numFmtId="0" fontId="26" fillId="3" borderId="5" xfId="0" applyFont="1" applyFill="1" applyBorder="1" applyAlignment="1">
      <alignment wrapText="1"/>
    </xf>
    <xf numFmtId="167" fontId="18" fillId="3" borderId="9" xfId="15" applyNumberFormat="1" applyFont="1" applyFill="1" applyBorder="1" applyAlignment="1">
      <alignment horizontal="center" vertical="center" wrapText="1"/>
    </xf>
    <xf numFmtId="167" fontId="22" fillId="3" borderId="9" xfId="15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22" fillId="3" borderId="9" xfId="15" applyFont="1" applyFill="1" applyBorder="1" applyAlignment="1">
      <alignment horizontal="left" vertical="center" wrapText="1"/>
    </xf>
    <xf numFmtId="0" fontId="22" fillId="3" borderId="1" xfId="15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18" fillId="3" borderId="1" xfId="15" applyFont="1" applyFill="1" applyBorder="1" applyAlignment="1">
      <alignment horizontal="center" vertical="center" wrapText="1"/>
    </xf>
    <xf numFmtId="0" fontId="18" fillId="3" borderId="9" xfId="15" applyFont="1" applyFill="1" applyBorder="1" applyAlignment="1">
      <alignment horizontal="center" vertical="center" wrapText="1"/>
    </xf>
    <xf numFmtId="168" fontId="18" fillId="3" borderId="9" xfId="0" applyNumberFormat="1" applyFont="1" applyFill="1" applyBorder="1" applyAlignment="1">
      <alignment horizontal="center" vertical="center" wrapText="1"/>
    </xf>
    <xf numFmtId="43" fontId="19" fillId="3" borderId="9" xfId="5" applyFont="1" applyFill="1" applyBorder="1" applyAlignment="1">
      <alignment horizontal="center" vertical="center" wrapText="1"/>
    </xf>
    <xf numFmtId="168" fontId="18" fillId="3" borderId="9" xfId="15" applyNumberFormat="1" applyFont="1" applyFill="1" applyBorder="1" applyAlignment="1">
      <alignment horizontal="center" vertical="center" wrapText="1"/>
    </xf>
    <xf numFmtId="0" fontId="5" fillId="6" borderId="2" xfId="3" applyFont="1" applyFill="1" applyBorder="1" applyAlignment="1">
      <alignment horizontal="center"/>
    </xf>
    <xf numFmtId="0" fontId="5" fillId="6" borderId="5" xfId="3" applyFont="1" applyFill="1" applyBorder="1" applyAlignment="1">
      <alignment horizontal="center"/>
    </xf>
    <xf numFmtId="0" fontId="5" fillId="6" borderId="6" xfId="3" applyFont="1" applyFill="1" applyBorder="1" applyAlignment="1">
      <alignment horizontal="center"/>
    </xf>
    <xf numFmtId="0" fontId="5" fillId="4" borderId="1" xfId="4" applyFont="1" applyFill="1" applyBorder="1" applyAlignment="1">
      <alignment horizontal="center"/>
    </xf>
    <xf numFmtId="0" fontId="5" fillId="5" borderId="2" xfId="4" applyFont="1" applyFill="1" applyBorder="1" applyAlignment="1">
      <alignment horizontal="center"/>
    </xf>
    <xf numFmtId="0" fontId="5" fillId="5" borderId="5" xfId="4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2" fillId="13" borderId="12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4" borderId="12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4" borderId="4" xfId="0" applyFont="1" applyFill="1" applyBorder="1" applyAlignment="1">
      <alignment horizontal="center"/>
    </xf>
    <xf numFmtId="0" fontId="5" fillId="6" borderId="12" xfId="3" applyFont="1" applyFill="1" applyBorder="1" applyAlignment="1">
      <alignment horizontal="center"/>
    </xf>
    <xf numFmtId="0" fontId="5" fillId="6" borderId="3" xfId="3" applyFont="1" applyFill="1" applyBorder="1" applyAlignment="1">
      <alignment horizontal="center"/>
    </xf>
    <xf numFmtId="0" fontId="5" fillId="6" borderId="4" xfId="3" applyFont="1" applyFill="1" applyBorder="1" applyAlignment="1">
      <alignment horizontal="center"/>
    </xf>
  </cellXfs>
  <cellStyles count="16">
    <cellStyle name="Comma" xfId="1" builtinId="3"/>
    <cellStyle name="Comma 13 2 2" xfId="5" xr:uid="{6A7EB3A4-49A4-4137-9BDD-C96BA987A08D}"/>
    <cellStyle name="Comma 2 2" xfId="7" xr:uid="{C07F2246-2F93-4155-A026-1C78C282BA8F}"/>
    <cellStyle name="Comma 5" xfId="11" xr:uid="{7CA5BAFA-2845-4319-BA8F-6425FCC3AA78}"/>
    <cellStyle name="Currency 25 2 2" xfId="6" xr:uid="{496C8D6B-5AB0-4B64-AC1F-37A38DE8B21E}"/>
    <cellStyle name="Currency 4" xfId="10" xr:uid="{38531388-1F7B-4456-AD53-588EC8B4CD40}"/>
    <cellStyle name="Excel Built-in Normal" xfId="14" xr:uid="{3002CC3B-8383-45E9-87C3-5C3563D79F03}"/>
    <cellStyle name="Normal" xfId="0" builtinId="0"/>
    <cellStyle name="Normal 10 3" xfId="12" xr:uid="{B244AB7D-B4A1-4BD1-B222-B80E599A3B05}"/>
    <cellStyle name="Normal 2 3" xfId="13" xr:uid="{F7665FCF-EAC9-4CCA-9009-D8FF0007AC62}"/>
    <cellStyle name="Normal 27 2 2" xfId="3" xr:uid="{FE25F003-40B2-47CC-973F-DF4CDDA4B136}"/>
    <cellStyle name="Normal 3 2" xfId="15" xr:uid="{2528455F-5594-4B01-8B2A-EF42FF5405DD}"/>
    <cellStyle name="Normal 34 2 2" xfId="9" xr:uid="{140D7C65-AD26-44C2-AE73-3546C7D0E691}"/>
    <cellStyle name="Normal 4" xfId="2" xr:uid="{A473215E-EC35-4CCD-9905-5B29C364768A}"/>
    <cellStyle name="Normal 5 5 2" xfId="8" xr:uid="{B939A2BF-6BB7-4C3E-9782-B9333E3CB0A2}"/>
    <cellStyle name="Normal 8 13 2 2 2 2" xfId="4" xr:uid="{F4AA61B4-A4AC-4825-9C6F-1BD622475E10}"/>
  </cellStyles>
  <dxfs count="2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5DC7-547C-4A3A-A222-94234326F3D3}">
  <sheetPr>
    <pageSetUpPr fitToPage="1"/>
  </sheetPr>
  <dimension ref="A1:X716"/>
  <sheetViews>
    <sheetView tabSelected="1" zoomScaleNormal="100" workbookViewId="0">
      <selection activeCell="AA8" sqref="AA8"/>
    </sheetView>
  </sheetViews>
  <sheetFormatPr defaultColWidth="8.7109375" defaultRowHeight="15" x14ac:dyDescent="0.25"/>
  <cols>
    <col min="1" max="1" width="2.7109375" style="2" customWidth="1"/>
    <col min="2" max="2" width="4.42578125" style="2" customWidth="1"/>
    <col min="3" max="3" width="3.85546875" style="73" bestFit="1" customWidth="1"/>
    <col min="4" max="4" width="19.28515625" style="2" bestFit="1" customWidth="1"/>
    <col min="5" max="5" width="20" style="2" bestFit="1" customWidth="1"/>
    <col min="6" max="6" width="16" style="2" customWidth="1"/>
    <col min="7" max="7" width="45" style="2" hidden="1" customWidth="1"/>
    <col min="8" max="8" width="20.140625" style="2" bestFit="1" customWidth="1"/>
    <col min="9" max="9" width="13.28515625" style="2" bestFit="1" customWidth="1"/>
    <col min="10" max="10" width="70.42578125" style="2" hidden="1" customWidth="1"/>
    <col min="11" max="11" width="5.28515625" style="2" customWidth="1"/>
    <col min="12" max="12" width="5.140625" style="2" customWidth="1"/>
    <col min="13" max="13" width="4.85546875" style="2" bestFit="1" customWidth="1"/>
    <col min="14" max="14" width="6.85546875" style="2" customWidth="1"/>
    <col min="15" max="15" width="10.140625" style="2" customWidth="1"/>
    <col min="16" max="16" width="30.7109375" style="2" customWidth="1"/>
    <col min="17" max="17" width="8.140625" style="2" customWidth="1"/>
    <col min="18" max="18" width="9" style="2" customWidth="1"/>
    <col min="19" max="19" width="5.140625" style="2" customWidth="1"/>
    <col min="20" max="20" width="5.42578125" style="2" bestFit="1" customWidth="1"/>
    <col min="21" max="21" width="6.7109375" style="2" hidden="1" customWidth="1"/>
    <col min="22" max="22" width="6.28515625" style="2" hidden="1" customWidth="1"/>
    <col min="23" max="23" width="2.7109375" style="2" customWidth="1"/>
    <col min="24" max="24" width="27" style="2" bestFit="1" customWidth="1"/>
    <col min="25" max="16384" width="8.7109375" style="2"/>
  </cols>
  <sheetData>
    <row r="1" spans="1:24" s="13" customFormat="1" ht="15.75" x14ac:dyDescent="0.25">
      <c r="A1" s="3"/>
      <c r="B1" s="4" t="s">
        <v>1872</v>
      </c>
      <c r="C1" s="5"/>
      <c r="D1" s="6"/>
      <c r="E1" s="6"/>
      <c r="F1" s="6"/>
      <c r="G1" s="7"/>
      <c r="H1" s="7"/>
      <c r="I1" s="7"/>
      <c r="J1" s="7"/>
      <c r="K1" s="7"/>
      <c r="L1" s="9"/>
      <c r="M1" s="10"/>
      <c r="N1" s="10"/>
      <c r="O1" s="10"/>
      <c r="P1" s="8"/>
      <c r="Q1" s="8"/>
      <c r="R1" s="8"/>
      <c r="S1" s="10"/>
      <c r="T1" s="11"/>
      <c r="U1" s="10"/>
      <c r="V1" s="11"/>
      <c r="W1" s="12"/>
    </row>
    <row r="2" spans="1:24" x14ac:dyDescent="0.25">
      <c r="A2" s="1"/>
      <c r="B2" s="220" t="s">
        <v>0</v>
      </c>
      <c r="C2" s="220"/>
      <c r="D2" s="220"/>
      <c r="E2" s="220"/>
      <c r="F2" s="220"/>
      <c r="G2" s="220"/>
      <c r="H2" s="221" t="s">
        <v>1</v>
      </c>
      <c r="I2" s="222"/>
      <c r="J2" s="222"/>
      <c r="K2" s="222"/>
      <c r="L2" s="222"/>
      <c r="M2" s="222"/>
      <c r="N2" s="222"/>
      <c r="O2" s="222"/>
      <c r="P2" s="217" t="s">
        <v>2</v>
      </c>
      <c r="Q2" s="218"/>
      <c r="R2" s="218"/>
      <c r="S2" s="218"/>
      <c r="T2" s="219"/>
      <c r="U2" s="14"/>
      <c r="V2" s="15"/>
      <c r="W2" s="16"/>
    </row>
    <row r="3" spans="1:24" ht="45" x14ac:dyDescent="0.25">
      <c r="A3" s="17"/>
      <c r="B3" s="18" t="s">
        <v>3</v>
      </c>
      <c r="C3" s="19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20" t="s">
        <v>12</v>
      </c>
      <c r="L3" s="21" t="s">
        <v>13</v>
      </c>
      <c r="M3" s="22" t="s">
        <v>14</v>
      </c>
      <c r="N3" s="22" t="s">
        <v>15</v>
      </c>
      <c r="O3" s="22" t="s">
        <v>16</v>
      </c>
      <c r="P3" s="18" t="s">
        <v>17</v>
      </c>
      <c r="Q3" s="18" t="s">
        <v>18</v>
      </c>
      <c r="R3" s="18" t="s">
        <v>19</v>
      </c>
      <c r="S3" s="22" t="s">
        <v>20</v>
      </c>
      <c r="T3" s="22" t="s">
        <v>21</v>
      </c>
      <c r="U3" s="23" t="s">
        <v>22</v>
      </c>
      <c r="V3" s="22" t="s">
        <v>23</v>
      </c>
      <c r="W3" s="26"/>
      <c r="X3" s="22" t="s">
        <v>24</v>
      </c>
    </row>
    <row r="4" spans="1:24" ht="4.1500000000000004" customHeight="1" x14ac:dyDescent="0.25">
      <c r="A4" s="27"/>
      <c r="B4" s="28"/>
      <c r="C4" s="29"/>
      <c r="D4" s="30"/>
      <c r="E4" s="30"/>
      <c r="F4" s="30"/>
      <c r="G4" s="30"/>
      <c r="H4" s="31"/>
      <c r="I4" s="31"/>
      <c r="J4" s="31"/>
      <c r="K4" s="32"/>
      <c r="L4" s="33"/>
      <c r="M4" s="34"/>
      <c r="N4" s="34"/>
      <c r="O4" s="34"/>
      <c r="P4" s="31"/>
      <c r="Q4" s="31"/>
      <c r="R4" s="31"/>
      <c r="S4" s="34"/>
      <c r="T4" s="35"/>
      <c r="U4" s="34"/>
      <c r="V4" s="34"/>
      <c r="W4" s="26"/>
      <c r="X4" s="36"/>
    </row>
    <row r="5" spans="1:24" x14ac:dyDescent="0.25">
      <c r="A5" s="37"/>
      <c r="B5" s="38">
        <v>1</v>
      </c>
      <c r="C5" s="38">
        <v>1.1000000000000001</v>
      </c>
      <c r="D5" s="39" t="s">
        <v>25</v>
      </c>
      <c r="E5" s="40" t="s">
        <v>26</v>
      </c>
      <c r="F5" s="40" t="s">
        <v>27</v>
      </c>
      <c r="G5" s="41" t="s">
        <v>28</v>
      </c>
      <c r="H5" s="42" t="s">
        <v>29</v>
      </c>
      <c r="I5" s="43" t="s">
        <v>30</v>
      </c>
      <c r="J5" s="43" t="str">
        <f t="shared" ref="J5:J85" si="0">CONCATENATE(G5,": ",H5,": ",I5)</f>
        <v>Creekside Elementary: MPR: Kitchen Vent Hood: Jelly Jar: CFL 13W 1L</v>
      </c>
      <c r="K5" s="44" t="s">
        <v>1752</v>
      </c>
      <c r="L5" s="44">
        <v>13</v>
      </c>
      <c r="M5" s="44">
        <v>3</v>
      </c>
      <c r="N5" s="44">
        <v>1</v>
      </c>
      <c r="O5" s="45">
        <v>0</v>
      </c>
      <c r="P5" s="44" t="s">
        <v>31</v>
      </c>
      <c r="Q5" s="46">
        <v>0</v>
      </c>
      <c r="R5" s="47">
        <v>0</v>
      </c>
      <c r="S5" s="44">
        <v>13</v>
      </c>
      <c r="T5" s="44">
        <f t="shared" ref="T5:T36" si="1">M5</f>
        <v>3</v>
      </c>
      <c r="U5" s="48">
        <f t="shared" ref="U5:U36" si="2">T5*N5</f>
        <v>3</v>
      </c>
      <c r="V5" s="44">
        <v>0</v>
      </c>
      <c r="W5" s="49"/>
      <c r="X5" s="50">
        <v>0</v>
      </c>
    </row>
    <row r="6" spans="1:24" x14ac:dyDescent="0.25">
      <c r="A6" s="37"/>
      <c r="B6" s="38">
        <v>2</v>
      </c>
      <c r="C6" s="38">
        <v>1.1000000000000001</v>
      </c>
      <c r="D6" s="39" t="s">
        <v>25</v>
      </c>
      <c r="E6" s="40" t="s">
        <v>32</v>
      </c>
      <c r="F6" s="40">
        <v>30</v>
      </c>
      <c r="G6" s="41" t="s">
        <v>33</v>
      </c>
      <c r="H6" s="42" t="s">
        <v>34</v>
      </c>
      <c r="I6" s="43" t="s">
        <v>35</v>
      </c>
      <c r="J6" s="43" t="str">
        <f t="shared" si="0"/>
        <v>Creekside Elementary: Portable: 30: Recessed 2'X2' Troffer: F17T82L</v>
      </c>
      <c r="K6" s="44" t="s">
        <v>1752</v>
      </c>
      <c r="L6" s="44">
        <v>33</v>
      </c>
      <c r="M6" s="44">
        <v>2</v>
      </c>
      <c r="N6" s="44">
        <v>2</v>
      </c>
      <c r="O6" s="45">
        <v>0</v>
      </c>
      <c r="P6" s="44" t="s">
        <v>1906</v>
      </c>
      <c r="Q6" s="44">
        <v>2560</v>
      </c>
      <c r="R6" s="47">
        <v>160</v>
      </c>
      <c r="S6" s="44">
        <v>16</v>
      </c>
      <c r="T6" s="44">
        <f t="shared" si="1"/>
        <v>2</v>
      </c>
      <c r="U6" s="48">
        <f t="shared" si="2"/>
        <v>4</v>
      </c>
      <c r="V6" s="44">
        <v>0</v>
      </c>
      <c r="W6" s="49"/>
      <c r="X6" s="50">
        <v>0</v>
      </c>
    </row>
    <row r="7" spans="1:24" x14ac:dyDescent="0.25">
      <c r="A7" s="37"/>
      <c r="B7" s="38">
        <v>3</v>
      </c>
      <c r="C7" s="38">
        <v>1.1000000000000001</v>
      </c>
      <c r="D7" s="39" t="s">
        <v>25</v>
      </c>
      <c r="E7" s="40" t="s">
        <v>32</v>
      </c>
      <c r="F7" s="40">
        <v>29</v>
      </c>
      <c r="G7" s="41" t="s">
        <v>36</v>
      </c>
      <c r="H7" s="42" t="s">
        <v>34</v>
      </c>
      <c r="I7" s="43" t="s">
        <v>35</v>
      </c>
      <c r="J7" s="43" t="str">
        <f t="shared" si="0"/>
        <v>Creekside Elementary: Portable: 29: Recessed 2'X2' Troffer: F17T82L</v>
      </c>
      <c r="K7" s="44" t="s">
        <v>1752</v>
      </c>
      <c r="L7" s="44">
        <v>33</v>
      </c>
      <c r="M7" s="44">
        <v>2</v>
      </c>
      <c r="N7" s="44">
        <v>2</v>
      </c>
      <c r="O7" s="45">
        <v>0</v>
      </c>
      <c r="P7" s="44" t="s">
        <v>1906</v>
      </c>
      <c r="Q7" s="44">
        <v>2560</v>
      </c>
      <c r="R7" s="47">
        <v>160</v>
      </c>
      <c r="S7" s="44">
        <v>16</v>
      </c>
      <c r="T7" s="44">
        <f t="shared" si="1"/>
        <v>2</v>
      </c>
      <c r="U7" s="48">
        <f t="shared" si="2"/>
        <v>4</v>
      </c>
      <c r="V7" s="44">
        <v>0</v>
      </c>
      <c r="W7" s="49"/>
      <c r="X7" s="50">
        <v>0</v>
      </c>
    </row>
    <row r="8" spans="1:24" x14ac:dyDescent="0.25">
      <c r="A8" s="37"/>
      <c r="B8" s="38">
        <v>4</v>
      </c>
      <c r="C8" s="38">
        <v>1.1000000000000001</v>
      </c>
      <c r="D8" s="39" t="s">
        <v>25</v>
      </c>
      <c r="E8" s="40" t="s">
        <v>26</v>
      </c>
      <c r="F8" s="40" t="s">
        <v>37</v>
      </c>
      <c r="G8" s="41" t="s">
        <v>38</v>
      </c>
      <c r="H8" s="42" t="s">
        <v>39</v>
      </c>
      <c r="I8" s="43" t="s">
        <v>40</v>
      </c>
      <c r="J8" s="43" t="str">
        <f t="shared" si="0"/>
        <v>Creekside Elementary: MPR: Custodian Office: Strip 4': F32T81L</v>
      </c>
      <c r="K8" s="44" t="s">
        <v>1752</v>
      </c>
      <c r="L8" s="44">
        <v>31</v>
      </c>
      <c r="M8" s="44">
        <v>4</v>
      </c>
      <c r="N8" s="44">
        <v>1</v>
      </c>
      <c r="O8" s="45">
        <v>0</v>
      </c>
      <c r="P8" s="44" t="s">
        <v>1907</v>
      </c>
      <c r="Q8" s="44">
        <v>1540</v>
      </c>
      <c r="R8" s="47">
        <v>140</v>
      </c>
      <c r="S8" s="44">
        <v>11</v>
      </c>
      <c r="T8" s="44">
        <f t="shared" si="1"/>
        <v>4</v>
      </c>
      <c r="U8" s="48">
        <f t="shared" si="2"/>
        <v>4</v>
      </c>
      <c r="V8" s="44">
        <v>4</v>
      </c>
      <c r="W8" s="49"/>
      <c r="X8" s="50">
        <v>0</v>
      </c>
    </row>
    <row r="9" spans="1:24" x14ac:dyDescent="0.25">
      <c r="A9" s="37"/>
      <c r="B9" s="38">
        <v>5</v>
      </c>
      <c r="C9" s="38">
        <v>1.1000000000000001</v>
      </c>
      <c r="D9" s="39" t="s">
        <v>25</v>
      </c>
      <c r="E9" s="40" t="s">
        <v>26</v>
      </c>
      <c r="F9" s="40" t="s">
        <v>41</v>
      </c>
      <c r="G9" s="41" t="s">
        <v>42</v>
      </c>
      <c r="H9" s="42" t="s">
        <v>43</v>
      </c>
      <c r="I9" s="43" t="s">
        <v>44</v>
      </c>
      <c r="J9" s="43" t="str">
        <f t="shared" si="0"/>
        <v>Creekside Elementary: MPR: Teacher Break Rm: Surface Mount 2'X4': F32T82L</v>
      </c>
      <c r="K9" s="44" t="s">
        <v>1752</v>
      </c>
      <c r="L9" s="44">
        <v>59</v>
      </c>
      <c r="M9" s="44">
        <v>6</v>
      </c>
      <c r="N9" s="44">
        <v>2</v>
      </c>
      <c r="O9" s="45">
        <v>1</v>
      </c>
      <c r="P9" s="44" t="s">
        <v>1908</v>
      </c>
      <c r="Q9" s="44">
        <v>3080</v>
      </c>
      <c r="R9" s="47">
        <v>140</v>
      </c>
      <c r="S9" s="44">
        <v>22</v>
      </c>
      <c r="T9" s="44">
        <f t="shared" si="1"/>
        <v>6</v>
      </c>
      <c r="U9" s="48">
        <f t="shared" si="2"/>
        <v>12</v>
      </c>
      <c r="V9" s="44">
        <v>6</v>
      </c>
      <c r="W9" s="49"/>
      <c r="X9" s="50">
        <v>0</v>
      </c>
    </row>
    <row r="10" spans="1:24" x14ac:dyDescent="0.25">
      <c r="A10" s="37"/>
      <c r="B10" s="38">
        <v>6</v>
      </c>
      <c r="C10" s="38">
        <v>1.1000000000000001</v>
      </c>
      <c r="D10" s="39" t="s">
        <v>25</v>
      </c>
      <c r="E10" s="40" t="s">
        <v>26</v>
      </c>
      <c r="F10" s="40" t="s">
        <v>45</v>
      </c>
      <c r="G10" s="41" t="s">
        <v>46</v>
      </c>
      <c r="H10" s="42" t="s">
        <v>39</v>
      </c>
      <c r="I10" s="43" t="s">
        <v>44</v>
      </c>
      <c r="J10" s="43" t="str">
        <f t="shared" si="0"/>
        <v>Creekside Elementary: MPR: Women's RR: Strip 4': F32T82L</v>
      </c>
      <c r="K10" s="44" t="s">
        <v>1752</v>
      </c>
      <c r="L10" s="44">
        <v>59</v>
      </c>
      <c r="M10" s="44">
        <v>3</v>
      </c>
      <c r="N10" s="44">
        <v>2</v>
      </c>
      <c r="O10" s="45">
        <v>0</v>
      </c>
      <c r="P10" s="44" t="s">
        <v>1908</v>
      </c>
      <c r="Q10" s="44">
        <v>3080</v>
      </c>
      <c r="R10" s="47">
        <v>140</v>
      </c>
      <c r="S10" s="44">
        <v>22</v>
      </c>
      <c r="T10" s="44">
        <f t="shared" si="1"/>
        <v>3</v>
      </c>
      <c r="U10" s="48">
        <f t="shared" si="2"/>
        <v>6</v>
      </c>
      <c r="V10" s="44">
        <v>3</v>
      </c>
      <c r="W10" s="49"/>
      <c r="X10" s="50">
        <v>0</v>
      </c>
    </row>
    <row r="11" spans="1:24" x14ac:dyDescent="0.25">
      <c r="A11" s="37"/>
      <c r="B11" s="38">
        <v>7</v>
      </c>
      <c r="C11" s="38">
        <v>1.1000000000000001</v>
      </c>
      <c r="D11" s="39" t="s">
        <v>25</v>
      </c>
      <c r="E11" s="40" t="s">
        <v>26</v>
      </c>
      <c r="F11" s="40" t="s">
        <v>47</v>
      </c>
      <c r="G11" s="41" t="s">
        <v>48</v>
      </c>
      <c r="H11" s="42" t="s">
        <v>39</v>
      </c>
      <c r="I11" s="43" t="s">
        <v>44</v>
      </c>
      <c r="J11" s="43" t="str">
        <f t="shared" si="0"/>
        <v>Creekside Elementary: MPR: Men's RR: Strip 4': F32T82L</v>
      </c>
      <c r="K11" s="44" t="s">
        <v>1752</v>
      </c>
      <c r="L11" s="44">
        <v>59</v>
      </c>
      <c r="M11" s="44">
        <v>3</v>
      </c>
      <c r="N11" s="44">
        <v>2</v>
      </c>
      <c r="O11" s="45">
        <v>0</v>
      </c>
      <c r="P11" s="44" t="s">
        <v>1908</v>
      </c>
      <c r="Q11" s="44">
        <v>3080</v>
      </c>
      <c r="R11" s="47">
        <v>140</v>
      </c>
      <c r="S11" s="44">
        <v>22</v>
      </c>
      <c r="T11" s="44">
        <f t="shared" si="1"/>
        <v>3</v>
      </c>
      <c r="U11" s="48">
        <f t="shared" si="2"/>
        <v>6</v>
      </c>
      <c r="V11" s="44">
        <v>3</v>
      </c>
      <c r="W11" s="49"/>
      <c r="X11" s="50">
        <v>0</v>
      </c>
    </row>
    <row r="12" spans="1:24" x14ac:dyDescent="0.25">
      <c r="A12" s="37"/>
      <c r="B12" s="38">
        <v>8</v>
      </c>
      <c r="C12" s="38">
        <v>1.1000000000000001</v>
      </c>
      <c r="D12" s="39" t="s">
        <v>25</v>
      </c>
      <c r="E12" s="40" t="s">
        <v>49</v>
      </c>
      <c r="F12" s="40" t="s">
        <v>50</v>
      </c>
      <c r="G12" s="41" t="s">
        <v>51</v>
      </c>
      <c r="H12" s="42" t="s">
        <v>39</v>
      </c>
      <c r="I12" s="43" t="s">
        <v>44</v>
      </c>
      <c r="J12" s="43" t="str">
        <f t="shared" si="0"/>
        <v>Creekside Elementary: Admin: File Rm: Strip 4': F32T82L</v>
      </c>
      <c r="K12" s="44" t="s">
        <v>1752</v>
      </c>
      <c r="L12" s="44">
        <v>59</v>
      </c>
      <c r="M12" s="44">
        <v>2</v>
      </c>
      <c r="N12" s="44">
        <v>2</v>
      </c>
      <c r="O12" s="45">
        <v>0</v>
      </c>
      <c r="P12" s="44" t="s">
        <v>1908</v>
      </c>
      <c r="Q12" s="44">
        <v>3080</v>
      </c>
      <c r="R12" s="47">
        <v>140</v>
      </c>
      <c r="S12" s="44">
        <v>22</v>
      </c>
      <c r="T12" s="44">
        <f t="shared" si="1"/>
        <v>2</v>
      </c>
      <c r="U12" s="48">
        <f t="shared" si="2"/>
        <v>4</v>
      </c>
      <c r="V12" s="44">
        <v>2</v>
      </c>
      <c r="W12" s="49"/>
      <c r="X12" s="50">
        <v>0</v>
      </c>
    </row>
    <row r="13" spans="1:24" x14ac:dyDescent="0.25">
      <c r="A13" s="37"/>
      <c r="B13" s="38">
        <v>9</v>
      </c>
      <c r="C13" s="38">
        <v>1.1000000000000001</v>
      </c>
      <c r="D13" s="39" t="s">
        <v>25</v>
      </c>
      <c r="E13" s="40" t="s">
        <v>49</v>
      </c>
      <c r="F13" s="40" t="s">
        <v>52</v>
      </c>
      <c r="G13" s="41" t="s">
        <v>53</v>
      </c>
      <c r="H13" s="42" t="s">
        <v>39</v>
      </c>
      <c r="I13" s="43" t="s">
        <v>44</v>
      </c>
      <c r="J13" s="43" t="str">
        <f t="shared" si="0"/>
        <v>Creekside Elementary: Admin: RR: Strip 4': F32T82L</v>
      </c>
      <c r="K13" s="44" t="s">
        <v>1752</v>
      </c>
      <c r="L13" s="44">
        <v>59</v>
      </c>
      <c r="M13" s="44">
        <v>1</v>
      </c>
      <c r="N13" s="44">
        <v>2</v>
      </c>
      <c r="O13" s="45">
        <v>0</v>
      </c>
      <c r="P13" s="44" t="s">
        <v>1908</v>
      </c>
      <c r="Q13" s="44">
        <v>3080</v>
      </c>
      <c r="R13" s="47">
        <v>140</v>
      </c>
      <c r="S13" s="44">
        <v>22</v>
      </c>
      <c r="T13" s="44">
        <f t="shared" si="1"/>
        <v>1</v>
      </c>
      <c r="U13" s="48">
        <f t="shared" si="2"/>
        <v>2</v>
      </c>
      <c r="V13" s="44">
        <v>1</v>
      </c>
      <c r="W13" s="49"/>
      <c r="X13" s="50">
        <v>0</v>
      </c>
    </row>
    <row r="14" spans="1:24" x14ac:dyDescent="0.25">
      <c r="A14" s="37"/>
      <c r="B14" s="38">
        <v>10</v>
      </c>
      <c r="C14" s="38">
        <v>1.1000000000000001</v>
      </c>
      <c r="D14" s="39" t="s">
        <v>25</v>
      </c>
      <c r="E14" s="40" t="s">
        <v>26</v>
      </c>
      <c r="F14" s="40" t="s">
        <v>54</v>
      </c>
      <c r="G14" s="41" t="s">
        <v>55</v>
      </c>
      <c r="H14" s="42" t="s">
        <v>39</v>
      </c>
      <c r="I14" s="43" t="s">
        <v>44</v>
      </c>
      <c r="J14" s="43" t="str">
        <f t="shared" si="0"/>
        <v>Creekside Elementary: MPR: Electrical Rm: Strip 4': F32T82L</v>
      </c>
      <c r="K14" s="44" t="s">
        <v>1752</v>
      </c>
      <c r="L14" s="44">
        <v>59</v>
      </c>
      <c r="M14" s="44">
        <v>1</v>
      </c>
      <c r="N14" s="44">
        <v>2</v>
      </c>
      <c r="O14" s="45">
        <v>0</v>
      </c>
      <c r="P14" s="44" t="s">
        <v>1908</v>
      </c>
      <c r="Q14" s="44">
        <v>3080</v>
      </c>
      <c r="R14" s="47">
        <v>140</v>
      </c>
      <c r="S14" s="44">
        <v>22</v>
      </c>
      <c r="T14" s="44">
        <f t="shared" si="1"/>
        <v>1</v>
      </c>
      <c r="U14" s="48">
        <f t="shared" si="2"/>
        <v>2</v>
      </c>
      <c r="V14" s="44">
        <v>1</v>
      </c>
      <c r="W14" s="49"/>
      <c r="X14" s="50" t="s">
        <v>1873</v>
      </c>
    </row>
    <row r="15" spans="1:24" x14ac:dyDescent="0.25">
      <c r="A15" s="37"/>
      <c r="B15" s="38">
        <v>11</v>
      </c>
      <c r="C15" s="38">
        <v>1.1000000000000001</v>
      </c>
      <c r="D15" s="39" t="s">
        <v>25</v>
      </c>
      <c r="E15" s="40" t="s">
        <v>26</v>
      </c>
      <c r="F15" s="40" t="s">
        <v>56</v>
      </c>
      <c r="G15" s="41" t="s">
        <v>57</v>
      </c>
      <c r="H15" s="42" t="s">
        <v>39</v>
      </c>
      <c r="I15" s="43" t="s">
        <v>44</v>
      </c>
      <c r="J15" s="43" t="str">
        <f t="shared" si="0"/>
        <v>Creekside Elementary: MPR: Kitchen: Strip 4': F32T82L</v>
      </c>
      <c r="K15" s="44" t="s">
        <v>1752</v>
      </c>
      <c r="L15" s="44">
        <v>59</v>
      </c>
      <c r="M15" s="44">
        <v>11</v>
      </c>
      <c r="N15" s="44">
        <v>2</v>
      </c>
      <c r="O15" s="45">
        <v>2</v>
      </c>
      <c r="P15" s="44" t="s">
        <v>1908</v>
      </c>
      <c r="Q15" s="44">
        <v>3080</v>
      </c>
      <c r="R15" s="47">
        <v>140</v>
      </c>
      <c r="S15" s="44">
        <v>22</v>
      </c>
      <c r="T15" s="44">
        <f t="shared" si="1"/>
        <v>11</v>
      </c>
      <c r="U15" s="48">
        <f t="shared" si="2"/>
        <v>22</v>
      </c>
      <c r="V15" s="44">
        <v>11</v>
      </c>
      <c r="W15" s="49"/>
      <c r="X15" s="50">
        <v>0</v>
      </c>
    </row>
    <row r="16" spans="1:24" x14ac:dyDescent="0.25">
      <c r="A16" s="37"/>
      <c r="B16" s="38">
        <v>12</v>
      </c>
      <c r="C16" s="38">
        <v>1.1000000000000001</v>
      </c>
      <c r="D16" s="39" t="s">
        <v>25</v>
      </c>
      <c r="E16" s="40" t="s">
        <v>26</v>
      </c>
      <c r="F16" s="40" t="s">
        <v>58</v>
      </c>
      <c r="G16" s="41" t="s">
        <v>59</v>
      </c>
      <c r="H16" s="42" t="s">
        <v>39</v>
      </c>
      <c r="I16" s="43" t="s">
        <v>44</v>
      </c>
      <c r="J16" s="43" t="str">
        <f t="shared" si="0"/>
        <v>Creekside Elementary: MPR: Dry Goods Storage: Strip 4': F32T82L</v>
      </c>
      <c r="K16" s="44" t="s">
        <v>1752</v>
      </c>
      <c r="L16" s="44">
        <v>59</v>
      </c>
      <c r="M16" s="44">
        <v>4</v>
      </c>
      <c r="N16" s="44">
        <v>2</v>
      </c>
      <c r="O16" s="45">
        <v>1</v>
      </c>
      <c r="P16" s="44" t="s">
        <v>1908</v>
      </c>
      <c r="Q16" s="44">
        <v>3080</v>
      </c>
      <c r="R16" s="47">
        <v>140</v>
      </c>
      <c r="S16" s="44">
        <v>22</v>
      </c>
      <c r="T16" s="44">
        <f t="shared" si="1"/>
        <v>4</v>
      </c>
      <c r="U16" s="48">
        <f t="shared" si="2"/>
        <v>8</v>
      </c>
      <c r="V16" s="44">
        <v>4</v>
      </c>
      <c r="W16" s="49"/>
      <c r="X16" s="50">
        <v>0</v>
      </c>
    </row>
    <row r="17" spans="1:24" x14ac:dyDescent="0.25">
      <c r="A17" s="37"/>
      <c r="B17" s="38">
        <v>13</v>
      </c>
      <c r="C17" s="38">
        <v>1.1000000000000001</v>
      </c>
      <c r="D17" s="39" t="s">
        <v>25</v>
      </c>
      <c r="E17" s="40" t="s">
        <v>26</v>
      </c>
      <c r="F17" s="40" t="s">
        <v>60</v>
      </c>
      <c r="G17" s="41" t="s">
        <v>61</v>
      </c>
      <c r="H17" s="42" t="s">
        <v>39</v>
      </c>
      <c r="I17" s="43" t="s">
        <v>44</v>
      </c>
      <c r="J17" s="43" t="str">
        <f t="shared" si="0"/>
        <v>Creekside Elementary: MPR: Storage: Strip 4': F32T82L</v>
      </c>
      <c r="K17" s="44" t="s">
        <v>1752</v>
      </c>
      <c r="L17" s="44">
        <v>59</v>
      </c>
      <c r="M17" s="44">
        <v>6</v>
      </c>
      <c r="N17" s="44">
        <v>2</v>
      </c>
      <c r="O17" s="45">
        <v>0</v>
      </c>
      <c r="P17" s="44" t="s">
        <v>1908</v>
      </c>
      <c r="Q17" s="44">
        <v>3080</v>
      </c>
      <c r="R17" s="47">
        <v>140</v>
      </c>
      <c r="S17" s="44">
        <v>22</v>
      </c>
      <c r="T17" s="44">
        <f t="shared" si="1"/>
        <v>6</v>
      </c>
      <c r="U17" s="48">
        <f t="shared" si="2"/>
        <v>12</v>
      </c>
      <c r="V17" s="44">
        <v>6</v>
      </c>
      <c r="W17" s="49"/>
      <c r="X17" s="50">
        <v>0</v>
      </c>
    </row>
    <row r="18" spans="1:24" x14ac:dyDescent="0.25">
      <c r="A18" s="37"/>
      <c r="B18" s="38">
        <v>14</v>
      </c>
      <c r="C18" s="38">
        <v>1.1000000000000001</v>
      </c>
      <c r="D18" s="39" t="s">
        <v>25</v>
      </c>
      <c r="E18" s="40" t="s">
        <v>62</v>
      </c>
      <c r="F18" s="40" t="s">
        <v>47</v>
      </c>
      <c r="G18" s="41" t="s">
        <v>63</v>
      </c>
      <c r="H18" s="42" t="s">
        <v>39</v>
      </c>
      <c r="I18" s="43" t="s">
        <v>44</v>
      </c>
      <c r="J18" s="43" t="str">
        <f t="shared" si="0"/>
        <v>Creekside Elementary: 16-17 Bldg: Men's RR: Strip 4': F32T82L</v>
      </c>
      <c r="K18" s="44" t="s">
        <v>1752</v>
      </c>
      <c r="L18" s="44">
        <v>59</v>
      </c>
      <c r="M18" s="44">
        <v>6</v>
      </c>
      <c r="N18" s="44">
        <v>2</v>
      </c>
      <c r="O18" s="45">
        <v>0</v>
      </c>
      <c r="P18" s="44" t="s">
        <v>1908</v>
      </c>
      <c r="Q18" s="44">
        <v>3080</v>
      </c>
      <c r="R18" s="47">
        <v>140</v>
      </c>
      <c r="S18" s="44">
        <v>22</v>
      </c>
      <c r="T18" s="44">
        <f t="shared" si="1"/>
        <v>6</v>
      </c>
      <c r="U18" s="48">
        <f t="shared" si="2"/>
        <v>12</v>
      </c>
      <c r="V18" s="44">
        <v>6</v>
      </c>
      <c r="W18" s="49"/>
      <c r="X18" s="50">
        <v>0</v>
      </c>
    </row>
    <row r="19" spans="1:24" x14ac:dyDescent="0.25">
      <c r="A19" s="37"/>
      <c r="B19" s="38">
        <v>15</v>
      </c>
      <c r="C19" s="38">
        <v>1.1000000000000001</v>
      </c>
      <c r="D19" s="39" t="s">
        <v>25</v>
      </c>
      <c r="E19" s="40" t="s">
        <v>62</v>
      </c>
      <c r="F19" s="40" t="s">
        <v>45</v>
      </c>
      <c r="G19" s="41" t="s">
        <v>64</v>
      </c>
      <c r="H19" s="42" t="s">
        <v>39</v>
      </c>
      <c r="I19" s="43" t="s">
        <v>44</v>
      </c>
      <c r="J19" s="43" t="str">
        <f t="shared" si="0"/>
        <v>Creekside Elementary: 16-17 Bldg: Women's RR: Strip 4': F32T82L</v>
      </c>
      <c r="K19" s="44" t="s">
        <v>1752</v>
      </c>
      <c r="L19" s="44">
        <v>59</v>
      </c>
      <c r="M19" s="44">
        <v>7</v>
      </c>
      <c r="N19" s="44">
        <v>2</v>
      </c>
      <c r="O19" s="45">
        <v>0</v>
      </c>
      <c r="P19" s="44" t="s">
        <v>1908</v>
      </c>
      <c r="Q19" s="44">
        <v>3080</v>
      </c>
      <c r="R19" s="47">
        <v>140</v>
      </c>
      <c r="S19" s="44">
        <v>22</v>
      </c>
      <c r="T19" s="44">
        <f t="shared" si="1"/>
        <v>7</v>
      </c>
      <c r="U19" s="48">
        <f t="shared" si="2"/>
        <v>14</v>
      </c>
      <c r="V19" s="44">
        <v>7</v>
      </c>
      <c r="W19" s="49"/>
      <c r="X19" s="50">
        <v>0</v>
      </c>
    </row>
    <row r="20" spans="1:24" x14ac:dyDescent="0.25">
      <c r="A20" s="37"/>
      <c r="B20" s="38">
        <v>16</v>
      </c>
      <c r="C20" s="38">
        <v>1.1000000000000001</v>
      </c>
      <c r="D20" s="39" t="s">
        <v>25</v>
      </c>
      <c r="E20" s="40" t="s">
        <v>62</v>
      </c>
      <c r="F20" s="40" t="s">
        <v>65</v>
      </c>
      <c r="G20" s="41" t="s">
        <v>66</v>
      </c>
      <c r="H20" s="42" t="s">
        <v>39</v>
      </c>
      <c r="I20" s="43" t="s">
        <v>44</v>
      </c>
      <c r="J20" s="43" t="str">
        <f t="shared" si="0"/>
        <v>Creekside Elementary: 16-17 Bldg: Custodian: Strip 4': F32T82L</v>
      </c>
      <c r="K20" s="44" t="s">
        <v>1752</v>
      </c>
      <c r="L20" s="44">
        <v>59</v>
      </c>
      <c r="M20" s="44">
        <v>1</v>
      </c>
      <c r="N20" s="44">
        <v>2</v>
      </c>
      <c r="O20" s="45">
        <v>0</v>
      </c>
      <c r="P20" s="44" t="s">
        <v>1908</v>
      </c>
      <c r="Q20" s="44">
        <v>3080</v>
      </c>
      <c r="R20" s="47">
        <v>140</v>
      </c>
      <c r="S20" s="44">
        <v>22</v>
      </c>
      <c r="T20" s="44">
        <f t="shared" si="1"/>
        <v>1</v>
      </c>
      <c r="U20" s="48">
        <f t="shared" si="2"/>
        <v>2</v>
      </c>
      <c r="V20" s="44">
        <v>1</v>
      </c>
      <c r="W20" s="49"/>
      <c r="X20" s="50" t="s">
        <v>1874</v>
      </c>
    </row>
    <row r="21" spans="1:24" x14ac:dyDescent="0.25">
      <c r="A21" s="37"/>
      <c r="B21" s="38">
        <v>17</v>
      </c>
      <c r="C21" s="38">
        <v>1.1000000000000001</v>
      </c>
      <c r="D21" s="39" t="s">
        <v>25</v>
      </c>
      <c r="E21" s="40" t="s">
        <v>32</v>
      </c>
      <c r="F21" s="40" t="s">
        <v>67</v>
      </c>
      <c r="G21" s="41" t="s">
        <v>68</v>
      </c>
      <c r="H21" s="42" t="s">
        <v>39</v>
      </c>
      <c r="I21" s="43" t="s">
        <v>44</v>
      </c>
      <c r="J21" s="43" t="str">
        <f t="shared" si="0"/>
        <v>Creekside Elementary: Portable: Girl's RR: Strip 4': F32T82L</v>
      </c>
      <c r="K21" s="44" t="s">
        <v>1752</v>
      </c>
      <c r="L21" s="44">
        <v>59</v>
      </c>
      <c r="M21" s="44">
        <v>3</v>
      </c>
      <c r="N21" s="44">
        <v>2</v>
      </c>
      <c r="O21" s="45">
        <v>0</v>
      </c>
      <c r="P21" s="44" t="s">
        <v>1908</v>
      </c>
      <c r="Q21" s="44">
        <v>3080</v>
      </c>
      <c r="R21" s="47">
        <v>140</v>
      </c>
      <c r="S21" s="44">
        <v>22</v>
      </c>
      <c r="T21" s="44">
        <f t="shared" si="1"/>
        <v>3</v>
      </c>
      <c r="U21" s="48">
        <f t="shared" si="2"/>
        <v>6</v>
      </c>
      <c r="V21" s="44">
        <v>3</v>
      </c>
      <c r="W21" s="49"/>
      <c r="X21" s="50">
        <v>0</v>
      </c>
    </row>
    <row r="22" spans="1:24" x14ac:dyDescent="0.25">
      <c r="A22" s="37"/>
      <c r="B22" s="38">
        <v>18</v>
      </c>
      <c r="C22" s="38">
        <v>1.1000000000000001</v>
      </c>
      <c r="D22" s="39" t="s">
        <v>25</v>
      </c>
      <c r="E22" s="40" t="s">
        <v>32</v>
      </c>
      <c r="F22" s="40" t="s">
        <v>60</v>
      </c>
      <c r="G22" s="41" t="s">
        <v>69</v>
      </c>
      <c r="H22" s="42" t="s">
        <v>39</v>
      </c>
      <c r="I22" s="43" t="s">
        <v>44</v>
      </c>
      <c r="J22" s="43" t="str">
        <f t="shared" si="0"/>
        <v>Creekside Elementary: Portable: Storage: Strip 4': F32T82L</v>
      </c>
      <c r="K22" s="44" t="s">
        <v>1752</v>
      </c>
      <c r="L22" s="44">
        <v>59</v>
      </c>
      <c r="M22" s="44">
        <v>1</v>
      </c>
      <c r="N22" s="44">
        <v>2</v>
      </c>
      <c r="O22" s="45">
        <v>0</v>
      </c>
      <c r="P22" s="44" t="s">
        <v>1908</v>
      </c>
      <c r="Q22" s="44">
        <v>3080</v>
      </c>
      <c r="R22" s="47">
        <v>140</v>
      </c>
      <c r="S22" s="44">
        <v>22</v>
      </c>
      <c r="T22" s="44">
        <f t="shared" si="1"/>
        <v>1</v>
      </c>
      <c r="U22" s="48">
        <f t="shared" si="2"/>
        <v>2</v>
      </c>
      <c r="V22" s="44">
        <v>1</v>
      </c>
      <c r="W22" s="49"/>
      <c r="X22" s="50">
        <v>0</v>
      </c>
    </row>
    <row r="23" spans="1:24" x14ac:dyDescent="0.25">
      <c r="A23" s="37"/>
      <c r="B23" s="38">
        <v>19</v>
      </c>
      <c r="C23" s="38">
        <v>1.1000000000000001</v>
      </c>
      <c r="D23" s="39" t="s">
        <v>25</v>
      </c>
      <c r="E23" s="40" t="s">
        <v>32</v>
      </c>
      <c r="F23" s="40" t="s">
        <v>70</v>
      </c>
      <c r="G23" s="41" t="s">
        <v>71</v>
      </c>
      <c r="H23" s="42" t="s">
        <v>39</v>
      </c>
      <c r="I23" s="43" t="s">
        <v>44</v>
      </c>
      <c r="J23" s="43" t="str">
        <f t="shared" si="0"/>
        <v>Creekside Elementary: Portable: Staff RR: Strip 4': F32T82L</v>
      </c>
      <c r="K23" s="44" t="s">
        <v>1752</v>
      </c>
      <c r="L23" s="44">
        <v>59</v>
      </c>
      <c r="M23" s="44">
        <v>1</v>
      </c>
      <c r="N23" s="44">
        <v>2</v>
      </c>
      <c r="O23" s="45">
        <v>0</v>
      </c>
      <c r="P23" s="44" t="s">
        <v>1908</v>
      </c>
      <c r="Q23" s="44">
        <v>3080</v>
      </c>
      <c r="R23" s="47">
        <v>140</v>
      </c>
      <c r="S23" s="44">
        <v>22</v>
      </c>
      <c r="T23" s="44">
        <f t="shared" si="1"/>
        <v>1</v>
      </c>
      <c r="U23" s="48">
        <f t="shared" si="2"/>
        <v>2</v>
      </c>
      <c r="V23" s="44">
        <v>1</v>
      </c>
      <c r="W23" s="49"/>
      <c r="X23" s="50">
        <v>0</v>
      </c>
    </row>
    <row r="24" spans="1:24" x14ac:dyDescent="0.25">
      <c r="A24" s="37"/>
      <c r="B24" s="38">
        <v>20</v>
      </c>
      <c r="C24" s="38">
        <v>1.1000000000000001</v>
      </c>
      <c r="D24" s="39" t="s">
        <v>25</v>
      </c>
      <c r="E24" s="40" t="s">
        <v>32</v>
      </c>
      <c r="F24" s="40" t="s">
        <v>72</v>
      </c>
      <c r="G24" s="41" t="s">
        <v>73</v>
      </c>
      <c r="H24" s="42" t="s">
        <v>39</v>
      </c>
      <c r="I24" s="43" t="s">
        <v>44</v>
      </c>
      <c r="J24" s="43" t="str">
        <f t="shared" si="0"/>
        <v>Creekside Elementary: Portable: Boy's RR: Strip 4': F32T82L</v>
      </c>
      <c r="K24" s="44" t="s">
        <v>1752</v>
      </c>
      <c r="L24" s="44">
        <v>59</v>
      </c>
      <c r="M24" s="44">
        <v>3</v>
      </c>
      <c r="N24" s="44">
        <v>2</v>
      </c>
      <c r="O24" s="45">
        <v>0</v>
      </c>
      <c r="P24" s="44" t="s">
        <v>1908</v>
      </c>
      <c r="Q24" s="44">
        <v>3080</v>
      </c>
      <c r="R24" s="47">
        <v>140</v>
      </c>
      <c r="S24" s="44">
        <v>22</v>
      </c>
      <c r="T24" s="44">
        <f t="shared" si="1"/>
        <v>3</v>
      </c>
      <c r="U24" s="48">
        <f t="shared" si="2"/>
        <v>6</v>
      </c>
      <c r="V24" s="44">
        <v>3</v>
      </c>
      <c r="W24" s="49"/>
      <c r="X24" s="50">
        <v>0</v>
      </c>
    </row>
    <row r="25" spans="1:24" x14ac:dyDescent="0.25">
      <c r="A25" s="37"/>
      <c r="B25" s="38">
        <v>21</v>
      </c>
      <c r="C25" s="38">
        <v>1.1000000000000001</v>
      </c>
      <c r="D25" s="39" t="s">
        <v>25</v>
      </c>
      <c r="E25" s="40" t="s">
        <v>74</v>
      </c>
      <c r="F25" s="40" t="s">
        <v>75</v>
      </c>
      <c r="G25" s="41" t="s">
        <v>76</v>
      </c>
      <c r="H25" s="42" t="s">
        <v>39</v>
      </c>
      <c r="I25" s="43" t="s">
        <v>44</v>
      </c>
      <c r="J25" s="43" t="str">
        <f t="shared" si="0"/>
        <v>Creekside Elementary: Kinder/TK: 31 RR: Strip 4': F32T82L</v>
      </c>
      <c r="K25" s="44" t="s">
        <v>1752</v>
      </c>
      <c r="L25" s="44">
        <v>59</v>
      </c>
      <c r="M25" s="44">
        <v>1</v>
      </c>
      <c r="N25" s="44">
        <v>2</v>
      </c>
      <c r="O25" s="45">
        <v>0</v>
      </c>
      <c r="P25" s="44" t="s">
        <v>1908</v>
      </c>
      <c r="Q25" s="44">
        <v>3080</v>
      </c>
      <c r="R25" s="47">
        <v>140</v>
      </c>
      <c r="S25" s="44">
        <v>22</v>
      </c>
      <c r="T25" s="44">
        <f t="shared" si="1"/>
        <v>1</v>
      </c>
      <c r="U25" s="48">
        <f t="shared" si="2"/>
        <v>2</v>
      </c>
      <c r="V25" s="44">
        <v>1</v>
      </c>
      <c r="W25" s="49"/>
      <c r="X25" s="50">
        <v>0</v>
      </c>
    </row>
    <row r="26" spans="1:24" x14ac:dyDescent="0.25">
      <c r="A26" s="37"/>
      <c r="B26" s="38">
        <v>22</v>
      </c>
      <c r="C26" s="38">
        <v>1.1000000000000001</v>
      </c>
      <c r="D26" s="39" t="s">
        <v>25</v>
      </c>
      <c r="E26" s="40" t="s">
        <v>74</v>
      </c>
      <c r="F26" s="40" t="s">
        <v>77</v>
      </c>
      <c r="G26" s="41" t="s">
        <v>78</v>
      </c>
      <c r="H26" s="42" t="s">
        <v>39</v>
      </c>
      <c r="I26" s="43" t="s">
        <v>44</v>
      </c>
      <c r="J26" s="43" t="str">
        <f t="shared" si="0"/>
        <v>Creekside Elementary: Kinder/TK: 32 RR: Strip 4': F32T82L</v>
      </c>
      <c r="K26" s="44" t="s">
        <v>1752</v>
      </c>
      <c r="L26" s="44">
        <v>59</v>
      </c>
      <c r="M26" s="44">
        <v>1</v>
      </c>
      <c r="N26" s="44">
        <v>2</v>
      </c>
      <c r="O26" s="45">
        <v>0</v>
      </c>
      <c r="P26" s="44" t="s">
        <v>1908</v>
      </c>
      <c r="Q26" s="44">
        <v>3080</v>
      </c>
      <c r="R26" s="47">
        <v>140</v>
      </c>
      <c r="S26" s="44">
        <v>22</v>
      </c>
      <c r="T26" s="44">
        <f t="shared" si="1"/>
        <v>1</v>
      </c>
      <c r="U26" s="48">
        <f t="shared" si="2"/>
        <v>2</v>
      </c>
      <c r="V26" s="44">
        <v>1</v>
      </c>
      <c r="W26" s="49"/>
      <c r="X26" s="50">
        <v>0</v>
      </c>
    </row>
    <row r="27" spans="1:24" x14ac:dyDescent="0.25">
      <c r="A27" s="37"/>
      <c r="B27" s="38">
        <v>23</v>
      </c>
      <c r="C27" s="38">
        <v>1.1000000000000001</v>
      </c>
      <c r="D27" s="39" t="s">
        <v>25</v>
      </c>
      <c r="E27" s="40" t="s">
        <v>79</v>
      </c>
      <c r="F27" s="40" t="s">
        <v>65</v>
      </c>
      <c r="G27" s="41" t="s">
        <v>80</v>
      </c>
      <c r="H27" s="42" t="s">
        <v>39</v>
      </c>
      <c r="I27" s="43" t="s">
        <v>44</v>
      </c>
      <c r="J27" s="43" t="str">
        <f t="shared" si="0"/>
        <v>Creekside Elementary: New: Custodian: Strip 4': F32T82L</v>
      </c>
      <c r="K27" s="44" t="s">
        <v>1752</v>
      </c>
      <c r="L27" s="44">
        <v>59</v>
      </c>
      <c r="M27" s="44">
        <v>1</v>
      </c>
      <c r="N27" s="44">
        <v>2</v>
      </c>
      <c r="O27" s="45">
        <v>0</v>
      </c>
      <c r="P27" s="44" t="s">
        <v>1908</v>
      </c>
      <c r="Q27" s="44">
        <v>3080</v>
      </c>
      <c r="R27" s="47">
        <v>140</v>
      </c>
      <c r="S27" s="44">
        <v>22</v>
      </c>
      <c r="T27" s="44">
        <f t="shared" si="1"/>
        <v>1</v>
      </c>
      <c r="U27" s="48">
        <f t="shared" si="2"/>
        <v>2</v>
      </c>
      <c r="V27" s="44">
        <v>1</v>
      </c>
      <c r="W27" s="49"/>
      <c r="X27" s="50" t="s">
        <v>1874</v>
      </c>
    </row>
    <row r="28" spans="1:24" x14ac:dyDescent="0.25">
      <c r="A28" s="37"/>
      <c r="B28" s="38">
        <v>24</v>
      </c>
      <c r="C28" s="38">
        <v>1.1000000000000001</v>
      </c>
      <c r="D28" s="39" t="s">
        <v>25</v>
      </c>
      <c r="E28" s="40" t="s">
        <v>79</v>
      </c>
      <c r="F28" s="40" t="s">
        <v>70</v>
      </c>
      <c r="G28" s="41" t="s">
        <v>81</v>
      </c>
      <c r="H28" s="42" t="s">
        <v>39</v>
      </c>
      <c r="I28" s="43" t="s">
        <v>44</v>
      </c>
      <c r="J28" s="43" t="str">
        <f t="shared" si="0"/>
        <v>Creekside Elementary: New: Staff RR: Strip 4': F32T82L</v>
      </c>
      <c r="K28" s="44" t="s">
        <v>1752</v>
      </c>
      <c r="L28" s="44">
        <v>59</v>
      </c>
      <c r="M28" s="44">
        <v>1</v>
      </c>
      <c r="N28" s="44">
        <v>2</v>
      </c>
      <c r="O28" s="45">
        <v>0</v>
      </c>
      <c r="P28" s="44" t="s">
        <v>1908</v>
      </c>
      <c r="Q28" s="44">
        <v>3080</v>
      </c>
      <c r="R28" s="47">
        <v>140</v>
      </c>
      <c r="S28" s="44">
        <v>22</v>
      </c>
      <c r="T28" s="44">
        <f t="shared" si="1"/>
        <v>1</v>
      </c>
      <c r="U28" s="48">
        <f t="shared" si="2"/>
        <v>2</v>
      </c>
      <c r="V28" s="44">
        <v>1</v>
      </c>
      <c r="W28" s="49"/>
      <c r="X28" s="50">
        <v>0</v>
      </c>
    </row>
    <row r="29" spans="1:24" x14ac:dyDescent="0.25">
      <c r="A29" s="37"/>
      <c r="B29" s="38">
        <v>25</v>
      </c>
      <c r="C29" s="38">
        <v>1.1000000000000001</v>
      </c>
      <c r="D29" s="39" t="s">
        <v>25</v>
      </c>
      <c r="E29" s="40" t="s">
        <v>82</v>
      </c>
      <c r="F29" s="40" t="s">
        <v>72</v>
      </c>
      <c r="G29" s="41" t="s">
        <v>83</v>
      </c>
      <c r="H29" s="42" t="s">
        <v>84</v>
      </c>
      <c r="I29" s="43" t="s">
        <v>44</v>
      </c>
      <c r="J29" s="43" t="str">
        <f t="shared" si="0"/>
        <v>Creekside Elementary: 33-42 Bldg: Boy's RR: Surface Wrap 4': F32T82L</v>
      </c>
      <c r="K29" s="44" t="s">
        <v>1752</v>
      </c>
      <c r="L29" s="44">
        <v>59</v>
      </c>
      <c r="M29" s="44">
        <v>2</v>
      </c>
      <c r="N29" s="44">
        <v>2</v>
      </c>
      <c r="O29" s="45">
        <v>0</v>
      </c>
      <c r="P29" s="44" t="s">
        <v>1909</v>
      </c>
      <c r="Q29" s="44">
        <v>3200</v>
      </c>
      <c r="R29" s="47">
        <v>160</v>
      </c>
      <c r="S29" s="44">
        <v>20</v>
      </c>
      <c r="T29" s="44">
        <f t="shared" si="1"/>
        <v>2</v>
      </c>
      <c r="U29" s="48">
        <f t="shared" si="2"/>
        <v>4</v>
      </c>
      <c r="V29" s="44">
        <v>0</v>
      </c>
      <c r="W29" s="49"/>
      <c r="X29" s="50">
        <v>0</v>
      </c>
    </row>
    <row r="30" spans="1:24" x14ac:dyDescent="0.25">
      <c r="A30" s="37"/>
      <c r="B30" s="38">
        <v>26</v>
      </c>
      <c r="C30" s="38">
        <v>1.1000000000000001</v>
      </c>
      <c r="D30" s="39" t="s">
        <v>25</v>
      </c>
      <c r="E30" s="40" t="s">
        <v>82</v>
      </c>
      <c r="F30" s="40" t="s">
        <v>67</v>
      </c>
      <c r="G30" s="41" t="s">
        <v>85</v>
      </c>
      <c r="H30" s="42" t="s">
        <v>84</v>
      </c>
      <c r="I30" s="43" t="s">
        <v>44</v>
      </c>
      <c r="J30" s="43" t="str">
        <f t="shared" si="0"/>
        <v>Creekside Elementary: 33-42 Bldg: Girl's RR: Surface Wrap 4': F32T82L</v>
      </c>
      <c r="K30" s="44" t="s">
        <v>1752</v>
      </c>
      <c r="L30" s="44">
        <v>59</v>
      </c>
      <c r="M30" s="44">
        <v>2</v>
      </c>
      <c r="N30" s="44">
        <v>2</v>
      </c>
      <c r="O30" s="45">
        <v>0</v>
      </c>
      <c r="P30" s="44" t="s">
        <v>1909</v>
      </c>
      <c r="Q30" s="44">
        <v>3200</v>
      </c>
      <c r="R30" s="47">
        <v>160</v>
      </c>
      <c r="S30" s="44">
        <v>20</v>
      </c>
      <c r="T30" s="44">
        <f t="shared" si="1"/>
        <v>2</v>
      </c>
      <c r="U30" s="48">
        <f t="shared" si="2"/>
        <v>4</v>
      </c>
      <c r="V30" s="44">
        <v>0</v>
      </c>
      <c r="W30" s="49"/>
      <c r="X30" s="50">
        <v>0</v>
      </c>
    </row>
    <row r="31" spans="1:24" x14ac:dyDescent="0.25">
      <c r="A31" s="37"/>
      <c r="B31" s="38">
        <v>27</v>
      </c>
      <c r="C31" s="38">
        <v>1.1000000000000001</v>
      </c>
      <c r="D31" s="39" t="s">
        <v>25</v>
      </c>
      <c r="E31" s="40" t="s">
        <v>49</v>
      </c>
      <c r="F31" s="40" t="s">
        <v>86</v>
      </c>
      <c r="G31" s="41" t="s">
        <v>87</v>
      </c>
      <c r="H31" s="42" t="s">
        <v>88</v>
      </c>
      <c r="I31" s="43" t="s">
        <v>44</v>
      </c>
      <c r="J31" s="43" t="str">
        <f t="shared" si="0"/>
        <v>Creekside Elementary: Admin: Main Office: Recessed 2'X4' Troffer: F32T82L</v>
      </c>
      <c r="K31" s="44" t="s">
        <v>1752</v>
      </c>
      <c r="L31" s="44">
        <v>59</v>
      </c>
      <c r="M31" s="44">
        <v>4</v>
      </c>
      <c r="N31" s="44">
        <v>2</v>
      </c>
      <c r="O31" s="45">
        <v>0</v>
      </c>
      <c r="P31" s="44" t="s">
        <v>1910</v>
      </c>
      <c r="Q31" s="44">
        <v>3200</v>
      </c>
      <c r="R31" s="47">
        <v>160</v>
      </c>
      <c r="S31" s="44">
        <v>20</v>
      </c>
      <c r="T31" s="44">
        <f t="shared" si="1"/>
        <v>4</v>
      </c>
      <c r="U31" s="48">
        <f t="shared" si="2"/>
        <v>8</v>
      </c>
      <c r="V31" s="44">
        <v>0</v>
      </c>
      <c r="W31" s="49"/>
      <c r="X31" s="50">
        <v>0</v>
      </c>
    </row>
    <row r="32" spans="1:24" x14ac:dyDescent="0.25">
      <c r="A32" s="37"/>
      <c r="B32" s="38">
        <v>28</v>
      </c>
      <c r="C32" s="38">
        <v>1.1000000000000001</v>
      </c>
      <c r="D32" s="39" t="s">
        <v>25</v>
      </c>
      <c r="E32" s="40" t="s">
        <v>49</v>
      </c>
      <c r="F32" s="40" t="s">
        <v>89</v>
      </c>
      <c r="G32" s="41" t="s">
        <v>90</v>
      </c>
      <c r="H32" s="42" t="s">
        <v>88</v>
      </c>
      <c r="I32" s="43" t="s">
        <v>44</v>
      </c>
      <c r="J32" s="43" t="str">
        <f t="shared" si="0"/>
        <v>Creekside Elementary: Admin: Vice Principal: Recessed 2'X4' Troffer: F32T82L</v>
      </c>
      <c r="K32" s="44" t="s">
        <v>1752</v>
      </c>
      <c r="L32" s="44">
        <v>59</v>
      </c>
      <c r="M32" s="44">
        <v>4</v>
      </c>
      <c r="N32" s="44">
        <v>2</v>
      </c>
      <c r="O32" s="45">
        <v>0</v>
      </c>
      <c r="P32" s="44" t="s">
        <v>1910</v>
      </c>
      <c r="Q32" s="44">
        <v>3200</v>
      </c>
      <c r="R32" s="47">
        <v>160</v>
      </c>
      <c r="S32" s="44">
        <v>20</v>
      </c>
      <c r="T32" s="44">
        <f t="shared" si="1"/>
        <v>4</v>
      </c>
      <c r="U32" s="48">
        <f t="shared" si="2"/>
        <v>8</v>
      </c>
      <c r="V32" s="44">
        <v>0</v>
      </c>
      <c r="W32" s="49"/>
      <c r="X32" s="50">
        <v>0</v>
      </c>
    </row>
    <row r="33" spans="1:24" x14ac:dyDescent="0.25">
      <c r="A33" s="37"/>
      <c r="B33" s="38">
        <v>29</v>
      </c>
      <c r="C33" s="38">
        <v>1.1000000000000001</v>
      </c>
      <c r="D33" s="39" t="s">
        <v>25</v>
      </c>
      <c r="E33" s="40" t="s">
        <v>49</v>
      </c>
      <c r="F33" s="40" t="s">
        <v>91</v>
      </c>
      <c r="G33" s="41" t="s">
        <v>92</v>
      </c>
      <c r="H33" s="42" t="s">
        <v>88</v>
      </c>
      <c r="I33" s="43" t="s">
        <v>44</v>
      </c>
      <c r="J33" s="43" t="str">
        <f t="shared" si="0"/>
        <v>Creekside Elementary: Admin: Principal: Recessed 2'X4' Troffer: F32T82L</v>
      </c>
      <c r="K33" s="44" t="s">
        <v>1752</v>
      </c>
      <c r="L33" s="44">
        <v>59</v>
      </c>
      <c r="M33" s="44">
        <v>2</v>
      </c>
      <c r="N33" s="44">
        <v>2</v>
      </c>
      <c r="O33" s="45">
        <v>0</v>
      </c>
      <c r="P33" s="44" t="s">
        <v>1910</v>
      </c>
      <c r="Q33" s="44">
        <v>3200</v>
      </c>
      <c r="R33" s="47">
        <v>160</v>
      </c>
      <c r="S33" s="44">
        <v>20</v>
      </c>
      <c r="T33" s="44">
        <f t="shared" si="1"/>
        <v>2</v>
      </c>
      <c r="U33" s="48">
        <f t="shared" si="2"/>
        <v>4</v>
      </c>
      <c r="V33" s="44">
        <v>0</v>
      </c>
      <c r="W33" s="49"/>
      <c r="X33" s="50">
        <v>0</v>
      </c>
    </row>
    <row r="34" spans="1:24" x14ac:dyDescent="0.25">
      <c r="A34" s="37"/>
      <c r="B34" s="38">
        <v>30</v>
      </c>
      <c r="C34" s="38">
        <v>1.1000000000000001</v>
      </c>
      <c r="D34" s="39" t="s">
        <v>25</v>
      </c>
      <c r="E34" s="40" t="s">
        <v>93</v>
      </c>
      <c r="F34" s="40">
        <v>6</v>
      </c>
      <c r="G34" s="41" t="s">
        <v>94</v>
      </c>
      <c r="H34" s="42" t="s">
        <v>88</v>
      </c>
      <c r="I34" s="43" t="s">
        <v>44</v>
      </c>
      <c r="J34" s="43" t="str">
        <f t="shared" si="0"/>
        <v>Creekside Elementary: 5-6 Bldg: 6: Recessed 2'X4' Troffer: F32T82L</v>
      </c>
      <c r="K34" s="44" t="s">
        <v>1752</v>
      </c>
      <c r="L34" s="44">
        <v>59</v>
      </c>
      <c r="M34" s="44">
        <v>24</v>
      </c>
      <c r="N34" s="44">
        <v>2</v>
      </c>
      <c r="O34" s="45">
        <v>2</v>
      </c>
      <c r="P34" s="44" t="s">
        <v>1910</v>
      </c>
      <c r="Q34" s="44">
        <v>3200</v>
      </c>
      <c r="R34" s="47">
        <v>160</v>
      </c>
      <c r="S34" s="44">
        <v>20</v>
      </c>
      <c r="T34" s="44">
        <f t="shared" si="1"/>
        <v>24</v>
      </c>
      <c r="U34" s="48">
        <f t="shared" si="2"/>
        <v>48</v>
      </c>
      <c r="V34" s="44">
        <v>0</v>
      </c>
      <c r="W34" s="49"/>
      <c r="X34" s="50">
        <v>0</v>
      </c>
    </row>
    <row r="35" spans="1:24" x14ac:dyDescent="0.25">
      <c r="A35" s="37"/>
      <c r="B35" s="38">
        <v>31</v>
      </c>
      <c r="C35" s="38">
        <v>1.1000000000000001</v>
      </c>
      <c r="D35" s="39" t="s">
        <v>25</v>
      </c>
      <c r="E35" s="40" t="s">
        <v>93</v>
      </c>
      <c r="F35" s="40">
        <v>5</v>
      </c>
      <c r="G35" s="41" t="s">
        <v>95</v>
      </c>
      <c r="H35" s="42" t="s">
        <v>88</v>
      </c>
      <c r="I35" s="43" t="s">
        <v>44</v>
      </c>
      <c r="J35" s="43" t="str">
        <f t="shared" si="0"/>
        <v>Creekside Elementary: 5-6 Bldg: 5: Recessed 2'X4' Troffer: F32T82L</v>
      </c>
      <c r="K35" s="44" t="s">
        <v>1752</v>
      </c>
      <c r="L35" s="44">
        <v>59</v>
      </c>
      <c r="M35" s="44">
        <v>24</v>
      </c>
      <c r="N35" s="44">
        <v>2</v>
      </c>
      <c r="O35" s="45">
        <v>2</v>
      </c>
      <c r="P35" s="44" t="s">
        <v>1910</v>
      </c>
      <c r="Q35" s="44">
        <v>3200</v>
      </c>
      <c r="R35" s="47">
        <v>160</v>
      </c>
      <c r="S35" s="44">
        <v>20</v>
      </c>
      <c r="T35" s="44">
        <f t="shared" si="1"/>
        <v>24</v>
      </c>
      <c r="U35" s="48">
        <f t="shared" si="2"/>
        <v>48</v>
      </c>
      <c r="V35" s="44">
        <v>0</v>
      </c>
      <c r="W35" s="49"/>
      <c r="X35" s="50">
        <v>0</v>
      </c>
    </row>
    <row r="36" spans="1:24" x14ac:dyDescent="0.25">
      <c r="A36" s="37"/>
      <c r="B36" s="38">
        <v>32</v>
      </c>
      <c r="C36" s="38">
        <v>1.1000000000000001</v>
      </c>
      <c r="D36" s="39" t="s">
        <v>25</v>
      </c>
      <c r="E36" s="40" t="s">
        <v>96</v>
      </c>
      <c r="F36" s="40">
        <v>4</v>
      </c>
      <c r="G36" s="41" t="s">
        <v>97</v>
      </c>
      <c r="H36" s="42" t="s">
        <v>88</v>
      </c>
      <c r="I36" s="43" t="s">
        <v>44</v>
      </c>
      <c r="J36" s="43" t="str">
        <f t="shared" si="0"/>
        <v>Creekside Elementary: 1-4 Bldg: 4: Recessed 2'X4' Troffer: F32T82L</v>
      </c>
      <c r="K36" s="44" t="s">
        <v>1752</v>
      </c>
      <c r="L36" s="44">
        <v>59</v>
      </c>
      <c r="M36" s="44">
        <v>22</v>
      </c>
      <c r="N36" s="44">
        <v>2</v>
      </c>
      <c r="O36" s="45">
        <v>2</v>
      </c>
      <c r="P36" s="44" t="s">
        <v>1910</v>
      </c>
      <c r="Q36" s="44">
        <v>3200</v>
      </c>
      <c r="R36" s="47">
        <v>160</v>
      </c>
      <c r="S36" s="44">
        <v>20</v>
      </c>
      <c r="T36" s="44">
        <f t="shared" si="1"/>
        <v>22</v>
      </c>
      <c r="U36" s="48">
        <f t="shared" si="2"/>
        <v>44</v>
      </c>
      <c r="V36" s="44">
        <v>0</v>
      </c>
      <c r="W36" s="49"/>
      <c r="X36" s="50">
        <v>0</v>
      </c>
    </row>
    <row r="37" spans="1:24" x14ac:dyDescent="0.25">
      <c r="A37" s="37"/>
      <c r="B37" s="38">
        <v>33</v>
      </c>
      <c r="C37" s="38">
        <v>1.1000000000000001</v>
      </c>
      <c r="D37" s="39" t="s">
        <v>25</v>
      </c>
      <c r="E37" s="40" t="s">
        <v>96</v>
      </c>
      <c r="F37" s="40">
        <v>3</v>
      </c>
      <c r="G37" s="41" t="s">
        <v>98</v>
      </c>
      <c r="H37" s="42" t="s">
        <v>88</v>
      </c>
      <c r="I37" s="43" t="s">
        <v>44</v>
      </c>
      <c r="J37" s="43" t="str">
        <f t="shared" si="0"/>
        <v>Creekside Elementary: 1-4 Bldg: 3: Recessed 2'X4' Troffer: F32T82L</v>
      </c>
      <c r="K37" s="44" t="s">
        <v>1752</v>
      </c>
      <c r="L37" s="44">
        <v>59</v>
      </c>
      <c r="M37" s="44">
        <v>22</v>
      </c>
      <c r="N37" s="44">
        <v>2</v>
      </c>
      <c r="O37" s="45">
        <v>2</v>
      </c>
      <c r="P37" s="44" t="s">
        <v>1910</v>
      </c>
      <c r="Q37" s="44">
        <v>3200</v>
      </c>
      <c r="R37" s="47">
        <v>160</v>
      </c>
      <c r="S37" s="44">
        <v>20</v>
      </c>
      <c r="T37" s="44">
        <f t="shared" ref="T37:T68" si="3">M37</f>
        <v>22</v>
      </c>
      <c r="U37" s="48">
        <f t="shared" ref="U37:U68" si="4">T37*N37</f>
        <v>44</v>
      </c>
      <c r="V37" s="44">
        <v>0</v>
      </c>
      <c r="W37" s="49"/>
      <c r="X37" s="50">
        <v>0</v>
      </c>
    </row>
    <row r="38" spans="1:24" x14ac:dyDescent="0.25">
      <c r="A38" s="37"/>
      <c r="B38" s="38">
        <v>34</v>
      </c>
      <c r="C38" s="38">
        <v>1.1000000000000001</v>
      </c>
      <c r="D38" s="39" t="s">
        <v>25</v>
      </c>
      <c r="E38" s="40" t="s">
        <v>96</v>
      </c>
      <c r="F38" s="40">
        <v>2</v>
      </c>
      <c r="G38" s="41" t="s">
        <v>99</v>
      </c>
      <c r="H38" s="42" t="s">
        <v>88</v>
      </c>
      <c r="I38" s="43" t="s">
        <v>44</v>
      </c>
      <c r="J38" s="43" t="str">
        <f t="shared" si="0"/>
        <v>Creekside Elementary: 1-4 Bldg: 2: Recessed 2'X4' Troffer: F32T82L</v>
      </c>
      <c r="K38" s="44" t="s">
        <v>1752</v>
      </c>
      <c r="L38" s="44">
        <v>59</v>
      </c>
      <c r="M38" s="44">
        <v>24</v>
      </c>
      <c r="N38" s="44">
        <v>2</v>
      </c>
      <c r="O38" s="45">
        <v>2</v>
      </c>
      <c r="P38" s="44" t="s">
        <v>1910</v>
      </c>
      <c r="Q38" s="44">
        <v>3200</v>
      </c>
      <c r="R38" s="47">
        <v>160</v>
      </c>
      <c r="S38" s="44">
        <v>20</v>
      </c>
      <c r="T38" s="44">
        <f t="shared" si="3"/>
        <v>24</v>
      </c>
      <c r="U38" s="48">
        <f t="shared" si="4"/>
        <v>48</v>
      </c>
      <c r="V38" s="44">
        <v>0</v>
      </c>
      <c r="W38" s="49"/>
      <c r="X38" s="50">
        <v>0</v>
      </c>
    </row>
    <row r="39" spans="1:24" x14ac:dyDescent="0.25">
      <c r="A39" s="37"/>
      <c r="B39" s="38">
        <v>35</v>
      </c>
      <c r="C39" s="38">
        <v>1.1000000000000001</v>
      </c>
      <c r="D39" s="39" t="s">
        <v>25</v>
      </c>
      <c r="E39" s="40" t="s">
        <v>96</v>
      </c>
      <c r="F39" s="40">
        <v>1</v>
      </c>
      <c r="G39" s="41" t="s">
        <v>100</v>
      </c>
      <c r="H39" s="42" t="s">
        <v>88</v>
      </c>
      <c r="I39" s="43" t="s">
        <v>44</v>
      </c>
      <c r="J39" s="43" t="str">
        <f t="shared" si="0"/>
        <v>Creekside Elementary: 1-4 Bldg: 1: Recessed 2'X4' Troffer: F32T82L</v>
      </c>
      <c r="K39" s="44" t="s">
        <v>1752</v>
      </c>
      <c r="L39" s="44">
        <v>59</v>
      </c>
      <c r="M39" s="44">
        <v>24</v>
      </c>
      <c r="N39" s="44">
        <v>2</v>
      </c>
      <c r="O39" s="45">
        <v>2</v>
      </c>
      <c r="P39" s="44" t="s">
        <v>1910</v>
      </c>
      <c r="Q39" s="44">
        <v>3200</v>
      </c>
      <c r="R39" s="47">
        <v>160</v>
      </c>
      <c r="S39" s="44">
        <v>20</v>
      </c>
      <c r="T39" s="44">
        <f t="shared" si="3"/>
        <v>24</v>
      </c>
      <c r="U39" s="48">
        <f t="shared" si="4"/>
        <v>48</v>
      </c>
      <c r="V39" s="44">
        <v>0</v>
      </c>
      <c r="W39" s="49"/>
      <c r="X39" s="50">
        <v>0</v>
      </c>
    </row>
    <row r="40" spans="1:24" x14ac:dyDescent="0.25">
      <c r="A40" s="37"/>
      <c r="B40" s="38">
        <v>36</v>
      </c>
      <c r="C40" s="38">
        <v>1.1000000000000001</v>
      </c>
      <c r="D40" s="39" t="s">
        <v>25</v>
      </c>
      <c r="E40" s="40" t="s">
        <v>32</v>
      </c>
      <c r="F40" s="40">
        <v>26</v>
      </c>
      <c r="G40" s="41" t="s">
        <v>101</v>
      </c>
      <c r="H40" s="42" t="s">
        <v>88</v>
      </c>
      <c r="I40" s="43" t="s">
        <v>44</v>
      </c>
      <c r="J40" s="43" t="str">
        <f t="shared" si="0"/>
        <v>Creekside Elementary: Portable: 26: Recessed 2'X4' Troffer: F32T82L</v>
      </c>
      <c r="K40" s="44" t="s">
        <v>1752</v>
      </c>
      <c r="L40" s="44">
        <v>59</v>
      </c>
      <c r="M40" s="44">
        <v>12</v>
      </c>
      <c r="N40" s="44">
        <v>2</v>
      </c>
      <c r="O40" s="45">
        <v>1</v>
      </c>
      <c r="P40" s="44" t="s">
        <v>1910</v>
      </c>
      <c r="Q40" s="44">
        <v>3200</v>
      </c>
      <c r="R40" s="47">
        <v>160</v>
      </c>
      <c r="S40" s="44">
        <v>20</v>
      </c>
      <c r="T40" s="44">
        <f t="shared" si="3"/>
        <v>12</v>
      </c>
      <c r="U40" s="48">
        <f t="shared" si="4"/>
        <v>24</v>
      </c>
      <c r="V40" s="44">
        <v>0</v>
      </c>
      <c r="W40" s="49"/>
      <c r="X40" s="50">
        <v>0</v>
      </c>
    </row>
    <row r="41" spans="1:24" x14ac:dyDescent="0.25">
      <c r="A41" s="37"/>
      <c r="B41" s="38">
        <v>37</v>
      </c>
      <c r="C41" s="38">
        <v>1.1000000000000001</v>
      </c>
      <c r="D41" s="39" t="s">
        <v>25</v>
      </c>
      <c r="E41" s="40" t="s">
        <v>32</v>
      </c>
      <c r="F41" s="40">
        <v>9</v>
      </c>
      <c r="G41" s="41" t="s">
        <v>102</v>
      </c>
      <c r="H41" s="42" t="s">
        <v>88</v>
      </c>
      <c r="I41" s="43" t="s">
        <v>44</v>
      </c>
      <c r="J41" s="43" t="str">
        <f t="shared" si="0"/>
        <v>Creekside Elementary: Portable: 9: Recessed 2'X4' Troffer: F32T82L</v>
      </c>
      <c r="K41" s="44" t="s">
        <v>1752</v>
      </c>
      <c r="L41" s="44">
        <v>59</v>
      </c>
      <c r="M41" s="44">
        <v>22</v>
      </c>
      <c r="N41" s="44">
        <v>2</v>
      </c>
      <c r="O41" s="45">
        <v>1</v>
      </c>
      <c r="P41" s="44" t="s">
        <v>1910</v>
      </c>
      <c r="Q41" s="44">
        <v>3200</v>
      </c>
      <c r="R41" s="47">
        <v>160</v>
      </c>
      <c r="S41" s="44">
        <v>20</v>
      </c>
      <c r="T41" s="44">
        <f t="shared" si="3"/>
        <v>22</v>
      </c>
      <c r="U41" s="48">
        <f t="shared" si="4"/>
        <v>44</v>
      </c>
      <c r="V41" s="44">
        <v>0</v>
      </c>
      <c r="W41" s="49"/>
      <c r="X41" s="50">
        <v>0</v>
      </c>
    </row>
    <row r="42" spans="1:24" x14ac:dyDescent="0.25">
      <c r="A42" s="37"/>
      <c r="B42" s="38">
        <v>38</v>
      </c>
      <c r="C42" s="38">
        <v>1.1000000000000001</v>
      </c>
      <c r="D42" s="39" t="s">
        <v>25</v>
      </c>
      <c r="E42" s="40" t="s">
        <v>32</v>
      </c>
      <c r="F42" s="40">
        <v>10</v>
      </c>
      <c r="G42" s="41" t="s">
        <v>103</v>
      </c>
      <c r="H42" s="42" t="s">
        <v>88</v>
      </c>
      <c r="I42" s="43" t="s">
        <v>44</v>
      </c>
      <c r="J42" s="43" t="str">
        <f t="shared" si="0"/>
        <v>Creekside Elementary: Portable: 10: Recessed 2'X4' Troffer: F32T82L</v>
      </c>
      <c r="K42" s="44" t="s">
        <v>1752</v>
      </c>
      <c r="L42" s="44">
        <v>59</v>
      </c>
      <c r="M42" s="44">
        <v>22</v>
      </c>
      <c r="N42" s="44">
        <v>2</v>
      </c>
      <c r="O42" s="45">
        <v>1</v>
      </c>
      <c r="P42" s="44" t="s">
        <v>1910</v>
      </c>
      <c r="Q42" s="44">
        <v>3200</v>
      </c>
      <c r="R42" s="47">
        <v>160</v>
      </c>
      <c r="S42" s="44">
        <v>20</v>
      </c>
      <c r="T42" s="44">
        <f t="shared" si="3"/>
        <v>22</v>
      </c>
      <c r="U42" s="48">
        <f t="shared" si="4"/>
        <v>44</v>
      </c>
      <c r="V42" s="44">
        <v>0</v>
      </c>
      <c r="W42" s="49"/>
      <c r="X42" s="50">
        <v>0</v>
      </c>
    </row>
    <row r="43" spans="1:24" x14ac:dyDescent="0.25">
      <c r="A43" s="37"/>
      <c r="B43" s="38">
        <v>39</v>
      </c>
      <c r="C43" s="38">
        <v>1.1000000000000001</v>
      </c>
      <c r="D43" s="39" t="s">
        <v>25</v>
      </c>
      <c r="E43" s="40" t="s">
        <v>32</v>
      </c>
      <c r="F43" s="40">
        <v>11</v>
      </c>
      <c r="G43" s="41" t="s">
        <v>104</v>
      </c>
      <c r="H43" s="42" t="s">
        <v>88</v>
      </c>
      <c r="I43" s="43" t="s">
        <v>44</v>
      </c>
      <c r="J43" s="43" t="str">
        <f t="shared" si="0"/>
        <v>Creekside Elementary: Portable: 11: Recessed 2'X4' Troffer: F32T82L</v>
      </c>
      <c r="K43" s="44" t="s">
        <v>1752</v>
      </c>
      <c r="L43" s="44">
        <v>59</v>
      </c>
      <c r="M43" s="44">
        <v>22</v>
      </c>
      <c r="N43" s="44">
        <v>2</v>
      </c>
      <c r="O43" s="45">
        <v>1</v>
      </c>
      <c r="P43" s="44" t="s">
        <v>1910</v>
      </c>
      <c r="Q43" s="44">
        <v>3200</v>
      </c>
      <c r="R43" s="47">
        <v>160</v>
      </c>
      <c r="S43" s="44">
        <v>20</v>
      </c>
      <c r="T43" s="44">
        <f t="shared" si="3"/>
        <v>22</v>
      </c>
      <c r="U43" s="48">
        <f t="shared" si="4"/>
        <v>44</v>
      </c>
      <c r="V43" s="44">
        <v>0</v>
      </c>
      <c r="W43" s="49"/>
      <c r="X43" s="50">
        <v>0</v>
      </c>
    </row>
    <row r="44" spans="1:24" x14ac:dyDescent="0.25">
      <c r="A44" s="37"/>
      <c r="B44" s="38">
        <v>40</v>
      </c>
      <c r="C44" s="38">
        <v>1.1000000000000001</v>
      </c>
      <c r="D44" s="39" t="s">
        <v>25</v>
      </c>
      <c r="E44" s="40" t="s">
        <v>32</v>
      </c>
      <c r="F44" s="40">
        <v>12</v>
      </c>
      <c r="G44" s="41" t="s">
        <v>105</v>
      </c>
      <c r="H44" s="42" t="s">
        <v>88</v>
      </c>
      <c r="I44" s="43" t="s">
        <v>44</v>
      </c>
      <c r="J44" s="43" t="str">
        <f t="shared" si="0"/>
        <v>Creekside Elementary: Portable: 12: Recessed 2'X4' Troffer: F32T82L</v>
      </c>
      <c r="K44" s="44" t="s">
        <v>1752</v>
      </c>
      <c r="L44" s="44">
        <v>59</v>
      </c>
      <c r="M44" s="44">
        <v>22</v>
      </c>
      <c r="N44" s="44">
        <v>2</v>
      </c>
      <c r="O44" s="45">
        <v>1</v>
      </c>
      <c r="P44" s="44" t="s">
        <v>1910</v>
      </c>
      <c r="Q44" s="44">
        <v>3200</v>
      </c>
      <c r="R44" s="47">
        <v>160</v>
      </c>
      <c r="S44" s="44">
        <v>20</v>
      </c>
      <c r="T44" s="44">
        <f t="shared" si="3"/>
        <v>22</v>
      </c>
      <c r="U44" s="48">
        <f t="shared" si="4"/>
        <v>44</v>
      </c>
      <c r="V44" s="44">
        <v>0</v>
      </c>
      <c r="W44" s="49"/>
      <c r="X44" s="50">
        <v>0</v>
      </c>
    </row>
    <row r="45" spans="1:24" x14ac:dyDescent="0.25">
      <c r="A45" s="37"/>
      <c r="B45" s="38">
        <v>41</v>
      </c>
      <c r="C45" s="38">
        <v>1.1000000000000001</v>
      </c>
      <c r="D45" s="39" t="s">
        <v>25</v>
      </c>
      <c r="E45" s="40" t="s">
        <v>32</v>
      </c>
      <c r="F45" s="40">
        <v>13</v>
      </c>
      <c r="G45" s="41" t="s">
        <v>106</v>
      </c>
      <c r="H45" s="42" t="s">
        <v>88</v>
      </c>
      <c r="I45" s="43" t="s">
        <v>44</v>
      </c>
      <c r="J45" s="43" t="str">
        <f t="shared" si="0"/>
        <v>Creekside Elementary: Portable: 13: Recessed 2'X4' Troffer: F32T82L</v>
      </c>
      <c r="K45" s="44" t="s">
        <v>1752</v>
      </c>
      <c r="L45" s="44">
        <v>59</v>
      </c>
      <c r="M45" s="44">
        <v>22</v>
      </c>
      <c r="N45" s="44">
        <v>2</v>
      </c>
      <c r="O45" s="45">
        <v>1</v>
      </c>
      <c r="P45" s="44" t="s">
        <v>1910</v>
      </c>
      <c r="Q45" s="44">
        <v>3200</v>
      </c>
      <c r="R45" s="47">
        <v>160</v>
      </c>
      <c r="S45" s="44">
        <v>20</v>
      </c>
      <c r="T45" s="44">
        <f t="shared" si="3"/>
        <v>22</v>
      </c>
      <c r="U45" s="48">
        <f t="shared" si="4"/>
        <v>44</v>
      </c>
      <c r="V45" s="44">
        <v>0</v>
      </c>
      <c r="W45" s="49"/>
      <c r="X45" s="50">
        <v>0</v>
      </c>
    </row>
    <row r="46" spans="1:24" x14ac:dyDescent="0.25">
      <c r="A46" s="37"/>
      <c r="B46" s="38">
        <v>42</v>
      </c>
      <c r="C46" s="38">
        <v>1.1000000000000001</v>
      </c>
      <c r="D46" s="39" t="s">
        <v>25</v>
      </c>
      <c r="E46" s="40" t="s">
        <v>32</v>
      </c>
      <c r="F46" s="40">
        <v>14</v>
      </c>
      <c r="G46" s="41" t="s">
        <v>107</v>
      </c>
      <c r="H46" s="42" t="s">
        <v>88</v>
      </c>
      <c r="I46" s="43" t="s">
        <v>44</v>
      </c>
      <c r="J46" s="43" t="str">
        <f t="shared" si="0"/>
        <v>Creekside Elementary: Portable: 14: Recessed 2'X4' Troffer: F32T82L</v>
      </c>
      <c r="K46" s="44" t="s">
        <v>1752</v>
      </c>
      <c r="L46" s="44">
        <v>59</v>
      </c>
      <c r="M46" s="44">
        <v>22</v>
      </c>
      <c r="N46" s="44">
        <v>2</v>
      </c>
      <c r="O46" s="45">
        <v>1</v>
      </c>
      <c r="P46" s="44" t="s">
        <v>1910</v>
      </c>
      <c r="Q46" s="44">
        <v>3200</v>
      </c>
      <c r="R46" s="47">
        <v>160</v>
      </c>
      <c r="S46" s="44">
        <v>20</v>
      </c>
      <c r="T46" s="44">
        <f t="shared" si="3"/>
        <v>22</v>
      </c>
      <c r="U46" s="48">
        <f t="shared" si="4"/>
        <v>44</v>
      </c>
      <c r="V46" s="44">
        <v>0</v>
      </c>
      <c r="W46" s="49"/>
      <c r="X46" s="50">
        <v>0</v>
      </c>
    </row>
    <row r="47" spans="1:24" x14ac:dyDescent="0.25">
      <c r="A47" s="37"/>
      <c r="B47" s="38">
        <v>43</v>
      </c>
      <c r="C47" s="38">
        <v>1.1000000000000001</v>
      </c>
      <c r="D47" s="39" t="s">
        <v>25</v>
      </c>
      <c r="E47" s="40" t="s">
        <v>32</v>
      </c>
      <c r="F47" s="40">
        <v>15</v>
      </c>
      <c r="G47" s="41" t="s">
        <v>108</v>
      </c>
      <c r="H47" s="42" t="s">
        <v>88</v>
      </c>
      <c r="I47" s="43" t="s">
        <v>44</v>
      </c>
      <c r="J47" s="43" t="str">
        <f t="shared" si="0"/>
        <v>Creekside Elementary: Portable: 15: Recessed 2'X4' Troffer: F32T82L</v>
      </c>
      <c r="K47" s="44" t="s">
        <v>1752</v>
      </c>
      <c r="L47" s="44">
        <v>59</v>
      </c>
      <c r="M47" s="44">
        <v>22</v>
      </c>
      <c r="N47" s="44">
        <v>2</v>
      </c>
      <c r="O47" s="45">
        <v>1</v>
      </c>
      <c r="P47" s="44" t="s">
        <v>1910</v>
      </c>
      <c r="Q47" s="44">
        <v>3200</v>
      </c>
      <c r="R47" s="47">
        <v>160</v>
      </c>
      <c r="S47" s="44">
        <v>20</v>
      </c>
      <c r="T47" s="44">
        <f t="shared" si="3"/>
        <v>22</v>
      </c>
      <c r="U47" s="48">
        <f t="shared" si="4"/>
        <v>44</v>
      </c>
      <c r="V47" s="44">
        <v>0</v>
      </c>
      <c r="W47" s="49"/>
      <c r="X47" s="50">
        <v>0</v>
      </c>
    </row>
    <row r="48" spans="1:24" x14ac:dyDescent="0.25">
      <c r="A48" s="37"/>
      <c r="B48" s="38">
        <v>44</v>
      </c>
      <c r="C48" s="38">
        <v>1.1000000000000001</v>
      </c>
      <c r="D48" s="39" t="s">
        <v>25</v>
      </c>
      <c r="E48" s="40" t="s">
        <v>62</v>
      </c>
      <c r="F48" s="40">
        <v>16</v>
      </c>
      <c r="G48" s="41" t="s">
        <v>109</v>
      </c>
      <c r="H48" s="42" t="s">
        <v>88</v>
      </c>
      <c r="I48" s="43" t="s">
        <v>44</v>
      </c>
      <c r="J48" s="43" t="str">
        <f>CONCATENATE(G48,": ",H48,": ",I48)</f>
        <v>Creekside Elementary: 16-17 Bldg: 16: Recessed 2'X4' Troffer: F32T82L</v>
      </c>
      <c r="K48" s="44" t="s">
        <v>1752</v>
      </c>
      <c r="L48" s="44">
        <v>59</v>
      </c>
      <c r="M48" s="44">
        <v>16</v>
      </c>
      <c r="N48" s="44">
        <v>2</v>
      </c>
      <c r="O48" s="45">
        <v>1</v>
      </c>
      <c r="P48" s="44" t="s">
        <v>1910</v>
      </c>
      <c r="Q48" s="44">
        <v>3200</v>
      </c>
      <c r="R48" s="47">
        <v>160</v>
      </c>
      <c r="S48" s="44">
        <v>20</v>
      </c>
      <c r="T48" s="44">
        <f t="shared" si="3"/>
        <v>16</v>
      </c>
      <c r="U48" s="48">
        <f t="shared" si="4"/>
        <v>32</v>
      </c>
      <c r="V48" s="44">
        <v>0</v>
      </c>
      <c r="W48" s="49"/>
      <c r="X48" s="50">
        <v>0</v>
      </c>
    </row>
    <row r="49" spans="1:24" x14ac:dyDescent="0.25">
      <c r="A49" s="37"/>
      <c r="B49" s="38">
        <v>45</v>
      </c>
      <c r="C49" s="38">
        <v>1.1000000000000001</v>
      </c>
      <c r="D49" s="39" t="s">
        <v>25</v>
      </c>
      <c r="E49" s="40" t="s">
        <v>62</v>
      </c>
      <c r="F49" s="40">
        <v>17</v>
      </c>
      <c r="G49" s="41" t="s">
        <v>110</v>
      </c>
      <c r="H49" s="42" t="s">
        <v>88</v>
      </c>
      <c r="I49" s="43" t="s">
        <v>44</v>
      </c>
      <c r="J49" s="43" t="str">
        <f>CONCATENATE(G49,": ",H49,": ",I49)</f>
        <v>Creekside Elementary: 16-17 Bldg: 17: Recessed 2'X4' Troffer: F32T82L</v>
      </c>
      <c r="K49" s="44" t="s">
        <v>1752</v>
      </c>
      <c r="L49" s="44">
        <v>59</v>
      </c>
      <c r="M49" s="44">
        <v>16</v>
      </c>
      <c r="N49" s="44">
        <v>2</v>
      </c>
      <c r="O49" s="45">
        <v>1</v>
      </c>
      <c r="P49" s="44" t="s">
        <v>1910</v>
      </c>
      <c r="Q49" s="44">
        <v>3200</v>
      </c>
      <c r="R49" s="47">
        <v>160</v>
      </c>
      <c r="S49" s="44">
        <v>20</v>
      </c>
      <c r="T49" s="44">
        <f t="shared" si="3"/>
        <v>16</v>
      </c>
      <c r="U49" s="48">
        <f t="shared" si="4"/>
        <v>32</v>
      </c>
      <c r="V49" s="44">
        <v>0</v>
      </c>
      <c r="W49" s="49"/>
      <c r="X49" s="50">
        <v>0</v>
      </c>
    </row>
    <row r="50" spans="1:24" x14ac:dyDescent="0.25">
      <c r="A50" s="37"/>
      <c r="B50" s="38">
        <v>46</v>
      </c>
      <c r="C50" s="38">
        <v>1.1000000000000001</v>
      </c>
      <c r="D50" s="39" t="s">
        <v>25</v>
      </c>
      <c r="E50" s="40" t="s">
        <v>111</v>
      </c>
      <c r="F50" s="40">
        <v>8</v>
      </c>
      <c r="G50" s="41" t="s">
        <v>112</v>
      </c>
      <c r="H50" s="42" t="s">
        <v>88</v>
      </c>
      <c r="I50" s="43" t="s">
        <v>44</v>
      </c>
      <c r="J50" s="43" t="str">
        <f>CONCATENATE(G50,": ",H50,": ",I50)</f>
        <v>Creekside Elementary: 7-8 Bldg: 8: Recessed 2'X4' Troffer: F32T82L</v>
      </c>
      <c r="K50" s="44" t="s">
        <v>1752</v>
      </c>
      <c r="L50" s="44">
        <v>59</v>
      </c>
      <c r="M50" s="44">
        <v>24</v>
      </c>
      <c r="N50" s="44">
        <v>2</v>
      </c>
      <c r="O50" s="45">
        <v>2</v>
      </c>
      <c r="P50" s="44" t="s">
        <v>1910</v>
      </c>
      <c r="Q50" s="44">
        <v>3200</v>
      </c>
      <c r="R50" s="47">
        <v>160</v>
      </c>
      <c r="S50" s="44">
        <v>20</v>
      </c>
      <c r="T50" s="44">
        <f t="shared" si="3"/>
        <v>24</v>
      </c>
      <c r="U50" s="48">
        <f t="shared" si="4"/>
        <v>48</v>
      </c>
      <c r="V50" s="44">
        <v>0</v>
      </c>
      <c r="W50" s="49"/>
      <c r="X50" s="50">
        <v>0</v>
      </c>
    </row>
    <row r="51" spans="1:24" x14ac:dyDescent="0.25">
      <c r="A51" s="37"/>
      <c r="B51" s="38">
        <v>47</v>
      </c>
      <c r="C51" s="38">
        <v>1.1000000000000001</v>
      </c>
      <c r="D51" s="39" t="s">
        <v>25</v>
      </c>
      <c r="E51" s="40" t="s">
        <v>111</v>
      </c>
      <c r="F51" s="40">
        <v>7</v>
      </c>
      <c r="G51" s="41" t="s">
        <v>113</v>
      </c>
      <c r="H51" s="42" t="s">
        <v>88</v>
      </c>
      <c r="I51" s="43" t="s">
        <v>44</v>
      </c>
      <c r="J51" s="43" t="str">
        <f t="shared" ref="J51:J60" si="5">CONCATENATE(G51,": ",H51,": ",I51)</f>
        <v>Creekside Elementary: 7-8 Bldg: 7: Recessed 2'X4' Troffer: F32T82L</v>
      </c>
      <c r="K51" s="44" t="s">
        <v>1752</v>
      </c>
      <c r="L51" s="44">
        <v>59</v>
      </c>
      <c r="M51" s="44">
        <v>24</v>
      </c>
      <c r="N51" s="44">
        <v>2</v>
      </c>
      <c r="O51" s="45">
        <v>2</v>
      </c>
      <c r="P51" s="44" t="s">
        <v>1910</v>
      </c>
      <c r="Q51" s="44">
        <v>3200</v>
      </c>
      <c r="R51" s="47">
        <v>160</v>
      </c>
      <c r="S51" s="44">
        <v>20</v>
      </c>
      <c r="T51" s="44">
        <f t="shared" si="3"/>
        <v>24</v>
      </c>
      <c r="U51" s="48">
        <f t="shared" si="4"/>
        <v>48</v>
      </c>
      <c r="V51" s="44">
        <v>0</v>
      </c>
      <c r="W51" s="49"/>
      <c r="X51" s="50">
        <v>0</v>
      </c>
    </row>
    <row r="52" spans="1:24" x14ac:dyDescent="0.25">
      <c r="A52" s="37"/>
      <c r="B52" s="38">
        <v>48</v>
      </c>
      <c r="C52" s="38">
        <v>1.1000000000000001</v>
      </c>
      <c r="D52" s="39" t="s">
        <v>25</v>
      </c>
      <c r="E52" s="40" t="s">
        <v>114</v>
      </c>
      <c r="F52" s="40">
        <v>24</v>
      </c>
      <c r="G52" s="41" t="s">
        <v>115</v>
      </c>
      <c r="H52" s="42" t="s">
        <v>88</v>
      </c>
      <c r="I52" s="43" t="s">
        <v>44</v>
      </c>
      <c r="J52" s="43" t="str">
        <f t="shared" si="5"/>
        <v>Creekside Elementary: Library: 24: Recessed 2'X4' Troffer: F32T82L</v>
      </c>
      <c r="K52" s="44" t="s">
        <v>1752</v>
      </c>
      <c r="L52" s="44">
        <v>59</v>
      </c>
      <c r="M52" s="44">
        <v>21</v>
      </c>
      <c r="N52" s="44">
        <v>2</v>
      </c>
      <c r="O52" s="45">
        <v>2</v>
      </c>
      <c r="P52" s="44" t="s">
        <v>1910</v>
      </c>
      <c r="Q52" s="44">
        <v>3200</v>
      </c>
      <c r="R52" s="47">
        <v>160</v>
      </c>
      <c r="S52" s="44">
        <v>20</v>
      </c>
      <c r="T52" s="44">
        <f t="shared" si="3"/>
        <v>21</v>
      </c>
      <c r="U52" s="48">
        <f t="shared" si="4"/>
        <v>42</v>
      </c>
      <c r="V52" s="44">
        <v>0</v>
      </c>
      <c r="W52" s="49"/>
      <c r="X52" s="50">
        <v>0</v>
      </c>
    </row>
    <row r="53" spans="1:24" x14ac:dyDescent="0.25">
      <c r="A53" s="37"/>
      <c r="B53" s="38">
        <v>49</v>
      </c>
      <c r="C53" s="38">
        <v>1.1000000000000001</v>
      </c>
      <c r="D53" s="39" t="s">
        <v>25</v>
      </c>
      <c r="E53" s="40" t="s">
        <v>114</v>
      </c>
      <c r="F53" s="40">
        <v>25</v>
      </c>
      <c r="G53" s="41" t="s">
        <v>116</v>
      </c>
      <c r="H53" s="42" t="s">
        <v>88</v>
      </c>
      <c r="I53" s="43" t="s">
        <v>44</v>
      </c>
      <c r="J53" s="43" t="str">
        <f t="shared" si="5"/>
        <v>Creekside Elementary: Library: 25: Recessed 2'X4' Troffer: F32T82L</v>
      </c>
      <c r="K53" s="44" t="s">
        <v>1752</v>
      </c>
      <c r="L53" s="44">
        <v>59</v>
      </c>
      <c r="M53" s="44">
        <v>21</v>
      </c>
      <c r="N53" s="44">
        <v>2</v>
      </c>
      <c r="O53" s="45">
        <v>2</v>
      </c>
      <c r="P53" s="44" t="s">
        <v>1910</v>
      </c>
      <c r="Q53" s="44">
        <v>3200</v>
      </c>
      <c r="R53" s="47">
        <v>160</v>
      </c>
      <c r="S53" s="44">
        <v>20</v>
      </c>
      <c r="T53" s="44">
        <f t="shared" si="3"/>
        <v>21</v>
      </c>
      <c r="U53" s="48">
        <f t="shared" si="4"/>
        <v>42</v>
      </c>
      <c r="V53" s="44">
        <v>0</v>
      </c>
      <c r="W53" s="49"/>
      <c r="X53" s="50">
        <v>0</v>
      </c>
    </row>
    <row r="54" spans="1:24" x14ac:dyDescent="0.25">
      <c r="A54" s="37"/>
      <c r="B54" s="38">
        <v>50</v>
      </c>
      <c r="C54" s="38">
        <v>1.1000000000000001</v>
      </c>
      <c r="D54" s="39" t="s">
        <v>25</v>
      </c>
      <c r="E54" s="40" t="s">
        <v>114</v>
      </c>
      <c r="F54" s="40">
        <v>18</v>
      </c>
      <c r="G54" s="41" t="s">
        <v>117</v>
      </c>
      <c r="H54" s="42" t="s">
        <v>88</v>
      </c>
      <c r="I54" s="43" t="s">
        <v>44</v>
      </c>
      <c r="J54" s="43" t="str">
        <f t="shared" si="5"/>
        <v>Creekside Elementary: Library: 18: Recessed 2'X4' Troffer: F32T82L</v>
      </c>
      <c r="K54" s="44" t="s">
        <v>1752</v>
      </c>
      <c r="L54" s="44">
        <v>59</v>
      </c>
      <c r="M54" s="44">
        <v>21</v>
      </c>
      <c r="N54" s="44">
        <v>2</v>
      </c>
      <c r="O54" s="45">
        <v>2</v>
      </c>
      <c r="P54" s="44" t="s">
        <v>1910</v>
      </c>
      <c r="Q54" s="44">
        <v>3200</v>
      </c>
      <c r="R54" s="47">
        <v>160</v>
      </c>
      <c r="S54" s="44">
        <v>20</v>
      </c>
      <c r="T54" s="44">
        <f t="shared" si="3"/>
        <v>21</v>
      </c>
      <c r="U54" s="48">
        <f t="shared" si="4"/>
        <v>42</v>
      </c>
      <c r="V54" s="44">
        <v>0</v>
      </c>
      <c r="W54" s="49"/>
      <c r="X54" s="50">
        <v>0</v>
      </c>
    </row>
    <row r="55" spans="1:24" x14ac:dyDescent="0.25">
      <c r="A55" s="37"/>
      <c r="B55" s="38">
        <v>51</v>
      </c>
      <c r="C55" s="38">
        <v>1.1000000000000001</v>
      </c>
      <c r="D55" s="39" t="s">
        <v>25</v>
      </c>
      <c r="E55" s="40" t="s">
        <v>114</v>
      </c>
      <c r="F55" s="40">
        <v>19</v>
      </c>
      <c r="G55" s="41" t="s">
        <v>118</v>
      </c>
      <c r="H55" s="42" t="s">
        <v>88</v>
      </c>
      <c r="I55" s="43" t="s">
        <v>44</v>
      </c>
      <c r="J55" s="43" t="str">
        <f t="shared" si="5"/>
        <v>Creekside Elementary: Library: 19: Recessed 2'X4' Troffer: F32T82L</v>
      </c>
      <c r="K55" s="44" t="s">
        <v>1752</v>
      </c>
      <c r="L55" s="44">
        <v>59</v>
      </c>
      <c r="M55" s="44">
        <v>21</v>
      </c>
      <c r="N55" s="44">
        <v>2</v>
      </c>
      <c r="O55" s="45">
        <v>2</v>
      </c>
      <c r="P55" s="44" t="s">
        <v>1910</v>
      </c>
      <c r="Q55" s="44">
        <v>3200</v>
      </c>
      <c r="R55" s="47">
        <v>160</v>
      </c>
      <c r="S55" s="44">
        <v>20</v>
      </c>
      <c r="T55" s="44">
        <f t="shared" si="3"/>
        <v>21</v>
      </c>
      <c r="U55" s="48">
        <f t="shared" si="4"/>
        <v>42</v>
      </c>
      <c r="V55" s="44">
        <v>0</v>
      </c>
      <c r="W55" s="49"/>
      <c r="X55" s="50">
        <v>0</v>
      </c>
    </row>
    <row r="56" spans="1:24" x14ac:dyDescent="0.25">
      <c r="A56" s="37"/>
      <c r="B56" s="38">
        <v>52</v>
      </c>
      <c r="C56" s="38">
        <v>1.1000000000000001</v>
      </c>
      <c r="D56" s="39" t="s">
        <v>25</v>
      </c>
      <c r="E56" s="40" t="s">
        <v>114</v>
      </c>
      <c r="F56" s="40" t="s">
        <v>119</v>
      </c>
      <c r="G56" s="41" t="s">
        <v>120</v>
      </c>
      <c r="H56" s="42" t="s">
        <v>88</v>
      </c>
      <c r="I56" s="43" t="s">
        <v>44</v>
      </c>
      <c r="J56" s="43" t="str">
        <f t="shared" si="5"/>
        <v>Creekside Elementary: Library: Storage L2: Recessed 2'X4' Troffer: F32T82L</v>
      </c>
      <c r="K56" s="44" t="s">
        <v>1752</v>
      </c>
      <c r="L56" s="44">
        <v>59</v>
      </c>
      <c r="M56" s="44">
        <v>3</v>
      </c>
      <c r="N56" s="44">
        <v>2</v>
      </c>
      <c r="O56" s="45">
        <v>0</v>
      </c>
      <c r="P56" s="44" t="s">
        <v>1908</v>
      </c>
      <c r="Q56" s="44">
        <v>3080</v>
      </c>
      <c r="R56" s="47">
        <v>140</v>
      </c>
      <c r="S56" s="44">
        <v>22</v>
      </c>
      <c r="T56" s="44">
        <f t="shared" si="3"/>
        <v>3</v>
      </c>
      <c r="U56" s="48">
        <f t="shared" si="4"/>
        <v>6</v>
      </c>
      <c r="V56" s="44">
        <v>3</v>
      </c>
      <c r="W56" s="49"/>
      <c r="X56" s="50">
        <v>0</v>
      </c>
    </row>
    <row r="57" spans="1:24" x14ac:dyDescent="0.25">
      <c r="A57" s="37"/>
      <c r="B57" s="38">
        <v>53</v>
      </c>
      <c r="C57" s="38">
        <v>1.1000000000000001</v>
      </c>
      <c r="D57" s="39" t="s">
        <v>25</v>
      </c>
      <c r="E57" s="40" t="s">
        <v>114</v>
      </c>
      <c r="F57" s="40" t="s">
        <v>121</v>
      </c>
      <c r="G57" s="41" t="s">
        <v>122</v>
      </c>
      <c r="H57" s="42" t="s">
        <v>88</v>
      </c>
      <c r="I57" s="43" t="s">
        <v>44</v>
      </c>
      <c r="J57" s="43" t="str">
        <f t="shared" si="5"/>
        <v>Creekside Elementary: Library: Storage L3: Recessed 2'X4' Troffer: F32T82L</v>
      </c>
      <c r="K57" s="44" t="s">
        <v>1752</v>
      </c>
      <c r="L57" s="44">
        <v>59</v>
      </c>
      <c r="M57" s="44">
        <v>2</v>
      </c>
      <c r="N57" s="44">
        <v>2</v>
      </c>
      <c r="O57" s="45">
        <v>0</v>
      </c>
      <c r="P57" s="44" t="s">
        <v>1908</v>
      </c>
      <c r="Q57" s="44">
        <v>3080</v>
      </c>
      <c r="R57" s="47">
        <v>140</v>
      </c>
      <c r="S57" s="44">
        <v>22</v>
      </c>
      <c r="T57" s="44">
        <f t="shared" si="3"/>
        <v>2</v>
      </c>
      <c r="U57" s="48">
        <f t="shared" si="4"/>
        <v>4</v>
      </c>
      <c r="V57" s="44">
        <v>2</v>
      </c>
      <c r="W57" s="49"/>
      <c r="X57" s="50">
        <v>0</v>
      </c>
    </row>
    <row r="58" spans="1:24" x14ac:dyDescent="0.25">
      <c r="A58" s="37"/>
      <c r="B58" s="38">
        <v>54</v>
      </c>
      <c r="C58" s="38">
        <v>1.1000000000000001</v>
      </c>
      <c r="D58" s="39" t="s">
        <v>25</v>
      </c>
      <c r="E58" s="40" t="s">
        <v>114</v>
      </c>
      <c r="F58" s="40">
        <v>20</v>
      </c>
      <c r="G58" s="41" t="s">
        <v>123</v>
      </c>
      <c r="H58" s="42" t="s">
        <v>88</v>
      </c>
      <c r="I58" s="43" t="s">
        <v>44</v>
      </c>
      <c r="J58" s="43" t="str">
        <f t="shared" si="5"/>
        <v>Creekside Elementary: Library: 20: Recessed 2'X4' Troffer: F32T82L</v>
      </c>
      <c r="K58" s="44" t="s">
        <v>1752</v>
      </c>
      <c r="L58" s="44">
        <v>59</v>
      </c>
      <c r="M58" s="44">
        <v>21</v>
      </c>
      <c r="N58" s="44">
        <v>2</v>
      </c>
      <c r="O58" s="45">
        <v>2</v>
      </c>
      <c r="P58" s="44" t="s">
        <v>1910</v>
      </c>
      <c r="Q58" s="44">
        <v>3200</v>
      </c>
      <c r="R58" s="47">
        <v>160</v>
      </c>
      <c r="S58" s="44">
        <v>20</v>
      </c>
      <c r="T58" s="44">
        <f t="shared" si="3"/>
        <v>21</v>
      </c>
      <c r="U58" s="48">
        <f t="shared" si="4"/>
        <v>42</v>
      </c>
      <c r="V58" s="44">
        <v>0</v>
      </c>
      <c r="W58" s="49"/>
      <c r="X58" s="50">
        <v>0</v>
      </c>
    </row>
    <row r="59" spans="1:24" x14ac:dyDescent="0.25">
      <c r="A59" s="37"/>
      <c r="B59" s="38">
        <v>55</v>
      </c>
      <c r="C59" s="38">
        <v>1.1000000000000001</v>
      </c>
      <c r="D59" s="39" t="s">
        <v>25</v>
      </c>
      <c r="E59" s="40" t="s">
        <v>114</v>
      </c>
      <c r="F59" s="40">
        <v>21</v>
      </c>
      <c r="G59" s="41" t="s">
        <v>124</v>
      </c>
      <c r="H59" s="42" t="s">
        <v>88</v>
      </c>
      <c r="I59" s="43" t="s">
        <v>44</v>
      </c>
      <c r="J59" s="43" t="str">
        <f t="shared" si="5"/>
        <v>Creekside Elementary: Library: 21: Recessed 2'X4' Troffer: F32T82L</v>
      </c>
      <c r="K59" s="44" t="s">
        <v>1752</v>
      </c>
      <c r="L59" s="44">
        <v>59</v>
      </c>
      <c r="M59" s="44">
        <v>21</v>
      </c>
      <c r="N59" s="44">
        <v>2</v>
      </c>
      <c r="O59" s="45">
        <v>2</v>
      </c>
      <c r="P59" s="44" t="s">
        <v>1910</v>
      </c>
      <c r="Q59" s="44">
        <v>3200</v>
      </c>
      <c r="R59" s="47">
        <v>160</v>
      </c>
      <c r="S59" s="44">
        <v>20</v>
      </c>
      <c r="T59" s="44">
        <f t="shared" si="3"/>
        <v>21</v>
      </c>
      <c r="U59" s="48">
        <f t="shared" si="4"/>
        <v>42</v>
      </c>
      <c r="V59" s="44">
        <v>0</v>
      </c>
      <c r="W59" s="49"/>
      <c r="X59" s="50">
        <v>0</v>
      </c>
    </row>
    <row r="60" spans="1:24" x14ac:dyDescent="0.25">
      <c r="A60" s="37"/>
      <c r="B60" s="38">
        <v>56</v>
      </c>
      <c r="C60" s="38">
        <v>1.1000000000000001</v>
      </c>
      <c r="D60" s="39" t="s">
        <v>25</v>
      </c>
      <c r="E60" s="40" t="s">
        <v>114</v>
      </c>
      <c r="F60" s="40">
        <v>22</v>
      </c>
      <c r="G60" s="41" t="s">
        <v>125</v>
      </c>
      <c r="H60" s="42" t="s">
        <v>88</v>
      </c>
      <c r="I60" s="43" t="s">
        <v>44</v>
      </c>
      <c r="J60" s="43" t="str">
        <f t="shared" si="5"/>
        <v>Creekside Elementary: Library: 22: Recessed 2'X4' Troffer: F32T82L</v>
      </c>
      <c r="K60" s="44" t="s">
        <v>1752</v>
      </c>
      <c r="L60" s="44">
        <v>59</v>
      </c>
      <c r="M60" s="44">
        <v>21</v>
      </c>
      <c r="N60" s="44">
        <v>2</v>
      </c>
      <c r="O60" s="45">
        <v>2</v>
      </c>
      <c r="P60" s="44" t="s">
        <v>1910</v>
      </c>
      <c r="Q60" s="44">
        <v>3200</v>
      </c>
      <c r="R60" s="47">
        <v>160</v>
      </c>
      <c r="S60" s="44">
        <v>20</v>
      </c>
      <c r="T60" s="44">
        <f t="shared" si="3"/>
        <v>21</v>
      </c>
      <c r="U60" s="48">
        <f t="shared" si="4"/>
        <v>42</v>
      </c>
      <c r="V60" s="44">
        <v>0</v>
      </c>
      <c r="W60" s="49"/>
      <c r="X60" s="50">
        <v>0</v>
      </c>
    </row>
    <row r="61" spans="1:24" x14ac:dyDescent="0.25">
      <c r="A61" s="37"/>
      <c r="B61" s="38">
        <v>57</v>
      </c>
      <c r="C61" s="38">
        <v>1.1000000000000001</v>
      </c>
      <c r="D61" s="39" t="s">
        <v>25</v>
      </c>
      <c r="E61" s="40" t="s">
        <v>114</v>
      </c>
      <c r="F61" s="40">
        <v>23</v>
      </c>
      <c r="G61" s="41" t="s">
        <v>126</v>
      </c>
      <c r="H61" s="42" t="s">
        <v>88</v>
      </c>
      <c r="I61" s="43" t="s">
        <v>44</v>
      </c>
      <c r="J61" s="43" t="str">
        <f t="shared" si="0"/>
        <v>Creekside Elementary: Library: 23: Recessed 2'X4' Troffer: F32T82L</v>
      </c>
      <c r="K61" s="44" t="s">
        <v>1752</v>
      </c>
      <c r="L61" s="44">
        <v>59</v>
      </c>
      <c r="M61" s="44">
        <v>21</v>
      </c>
      <c r="N61" s="44">
        <v>2</v>
      </c>
      <c r="O61" s="45">
        <v>2</v>
      </c>
      <c r="P61" s="44" t="s">
        <v>1910</v>
      </c>
      <c r="Q61" s="44">
        <v>3200</v>
      </c>
      <c r="R61" s="47">
        <v>160</v>
      </c>
      <c r="S61" s="44">
        <v>20</v>
      </c>
      <c r="T61" s="44">
        <f t="shared" si="3"/>
        <v>21</v>
      </c>
      <c r="U61" s="48">
        <f t="shared" si="4"/>
        <v>42</v>
      </c>
      <c r="V61" s="44">
        <v>0</v>
      </c>
      <c r="W61" s="49"/>
      <c r="X61" s="50">
        <v>0</v>
      </c>
    </row>
    <row r="62" spans="1:24" x14ac:dyDescent="0.25">
      <c r="A62" s="37"/>
      <c r="B62" s="38">
        <v>58</v>
      </c>
      <c r="C62" s="38">
        <v>1.1000000000000001</v>
      </c>
      <c r="D62" s="39" t="s">
        <v>25</v>
      </c>
      <c r="E62" s="40" t="s">
        <v>114</v>
      </c>
      <c r="F62" s="40" t="s">
        <v>127</v>
      </c>
      <c r="G62" s="41" t="s">
        <v>128</v>
      </c>
      <c r="H62" s="42" t="s">
        <v>88</v>
      </c>
      <c r="I62" s="43" t="s">
        <v>44</v>
      </c>
      <c r="J62" s="43" t="str">
        <f t="shared" si="0"/>
        <v>Creekside Elementary: Library: Office L1: Recessed 2'X4' Troffer: F32T82L</v>
      </c>
      <c r="K62" s="44" t="s">
        <v>1752</v>
      </c>
      <c r="L62" s="44">
        <v>59</v>
      </c>
      <c r="M62" s="44">
        <v>2</v>
      </c>
      <c r="N62" s="44">
        <v>2</v>
      </c>
      <c r="O62" s="45">
        <v>0</v>
      </c>
      <c r="P62" s="44" t="s">
        <v>1910</v>
      </c>
      <c r="Q62" s="44">
        <v>3200</v>
      </c>
      <c r="R62" s="47">
        <v>160</v>
      </c>
      <c r="S62" s="44">
        <v>20</v>
      </c>
      <c r="T62" s="44">
        <f t="shared" si="3"/>
        <v>2</v>
      </c>
      <c r="U62" s="48">
        <f t="shared" si="4"/>
        <v>4</v>
      </c>
      <c r="V62" s="44">
        <v>0</v>
      </c>
      <c r="W62" s="49"/>
      <c r="X62" s="50">
        <v>0</v>
      </c>
    </row>
    <row r="63" spans="1:24" x14ac:dyDescent="0.25">
      <c r="A63" s="37"/>
      <c r="B63" s="38">
        <v>59</v>
      </c>
      <c r="C63" s="38">
        <v>1.1000000000000001</v>
      </c>
      <c r="D63" s="39" t="s">
        <v>25</v>
      </c>
      <c r="E63" s="40" t="s">
        <v>114</v>
      </c>
      <c r="F63" s="40" t="s">
        <v>129</v>
      </c>
      <c r="G63" s="41" t="s">
        <v>130</v>
      </c>
      <c r="H63" s="42" t="s">
        <v>88</v>
      </c>
      <c r="I63" s="43" t="s">
        <v>44</v>
      </c>
      <c r="J63" s="43" t="str">
        <f t="shared" si="0"/>
        <v>Creekside Elementary: Library: Conference L4: Recessed 2'X4' Troffer: F32T82L</v>
      </c>
      <c r="K63" s="44" t="s">
        <v>1752</v>
      </c>
      <c r="L63" s="44">
        <v>59</v>
      </c>
      <c r="M63" s="44">
        <v>3</v>
      </c>
      <c r="N63" s="44">
        <v>2</v>
      </c>
      <c r="O63" s="45">
        <v>0</v>
      </c>
      <c r="P63" s="44" t="s">
        <v>1910</v>
      </c>
      <c r="Q63" s="44">
        <v>3200</v>
      </c>
      <c r="R63" s="47">
        <v>160</v>
      </c>
      <c r="S63" s="44">
        <v>20</v>
      </c>
      <c r="T63" s="44">
        <f t="shared" si="3"/>
        <v>3</v>
      </c>
      <c r="U63" s="48">
        <f t="shared" si="4"/>
        <v>6</v>
      </c>
      <c r="V63" s="44">
        <v>0</v>
      </c>
      <c r="W63" s="49"/>
      <c r="X63" s="50">
        <v>0</v>
      </c>
    </row>
    <row r="64" spans="1:24" x14ac:dyDescent="0.25">
      <c r="A64" s="37"/>
      <c r="B64" s="38">
        <v>60</v>
      </c>
      <c r="C64" s="38">
        <v>1.1000000000000001</v>
      </c>
      <c r="D64" s="39" t="s">
        <v>25</v>
      </c>
      <c r="E64" s="40" t="s">
        <v>32</v>
      </c>
      <c r="F64" s="40">
        <v>27</v>
      </c>
      <c r="G64" s="41" t="s">
        <v>131</v>
      </c>
      <c r="H64" s="42" t="s">
        <v>88</v>
      </c>
      <c r="I64" s="43" t="s">
        <v>44</v>
      </c>
      <c r="J64" s="43" t="str">
        <f t="shared" si="0"/>
        <v>Creekside Elementary: Portable: 27: Recessed 2'X4' Troffer: F32T82L</v>
      </c>
      <c r="K64" s="44" t="s">
        <v>1752</v>
      </c>
      <c r="L64" s="44">
        <v>59</v>
      </c>
      <c r="M64" s="44">
        <v>12</v>
      </c>
      <c r="N64" s="44">
        <v>2</v>
      </c>
      <c r="O64" s="45">
        <v>1</v>
      </c>
      <c r="P64" s="44" t="s">
        <v>1910</v>
      </c>
      <c r="Q64" s="44">
        <v>3200</v>
      </c>
      <c r="R64" s="47">
        <v>160</v>
      </c>
      <c r="S64" s="44">
        <v>20</v>
      </c>
      <c r="T64" s="44">
        <f t="shared" si="3"/>
        <v>12</v>
      </c>
      <c r="U64" s="48">
        <f t="shared" si="4"/>
        <v>24</v>
      </c>
      <c r="V64" s="44">
        <v>0</v>
      </c>
      <c r="W64" s="49"/>
      <c r="X64" s="50" t="s">
        <v>1875</v>
      </c>
    </row>
    <row r="65" spans="1:24" x14ac:dyDescent="0.25">
      <c r="A65" s="37"/>
      <c r="B65" s="38">
        <v>61</v>
      </c>
      <c r="C65" s="38">
        <v>1.1000000000000001</v>
      </c>
      <c r="D65" s="39" t="s">
        <v>25</v>
      </c>
      <c r="E65" s="40" t="s">
        <v>32</v>
      </c>
      <c r="F65" s="40">
        <v>43</v>
      </c>
      <c r="G65" s="41" t="s">
        <v>132</v>
      </c>
      <c r="H65" s="42" t="s">
        <v>88</v>
      </c>
      <c r="I65" s="43" t="s">
        <v>44</v>
      </c>
      <c r="J65" s="43" t="str">
        <f t="shared" si="0"/>
        <v>Creekside Elementary: Portable: 43: Recessed 2'X4' Troffer: F32T82L</v>
      </c>
      <c r="K65" s="44" t="s">
        <v>1752</v>
      </c>
      <c r="L65" s="44">
        <v>59</v>
      </c>
      <c r="M65" s="44">
        <v>12</v>
      </c>
      <c r="N65" s="44">
        <v>2</v>
      </c>
      <c r="O65" s="45">
        <v>1</v>
      </c>
      <c r="P65" s="44" t="s">
        <v>1910</v>
      </c>
      <c r="Q65" s="44">
        <v>3200</v>
      </c>
      <c r="R65" s="47">
        <v>160</v>
      </c>
      <c r="S65" s="44">
        <v>20</v>
      </c>
      <c r="T65" s="44">
        <f t="shared" si="3"/>
        <v>12</v>
      </c>
      <c r="U65" s="48">
        <f t="shared" si="4"/>
        <v>24</v>
      </c>
      <c r="V65" s="44">
        <v>0</v>
      </c>
      <c r="W65" s="49"/>
      <c r="X65" s="50">
        <v>0</v>
      </c>
    </row>
    <row r="66" spans="1:24" x14ac:dyDescent="0.25">
      <c r="A66" s="37"/>
      <c r="B66" s="38">
        <v>62</v>
      </c>
      <c r="C66" s="38">
        <v>1.1000000000000001</v>
      </c>
      <c r="D66" s="39" t="s">
        <v>25</v>
      </c>
      <c r="E66" s="40" t="s">
        <v>32</v>
      </c>
      <c r="F66" s="40">
        <v>30</v>
      </c>
      <c r="G66" s="41" t="s">
        <v>33</v>
      </c>
      <c r="H66" s="42" t="s">
        <v>88</v>
      </c>
      <c r="I66" s="43" t="s">
        <v>44</v>
      </c>
      <c r="J66" s="43" t="str">
        <f t="shared" si="0"/>
        <v>Creekside Elementary: Portable: 30: Recessed 2'X4' Troffer: F32T82L</v>
      </c>
      <c r="K66" s="44" t="s">
        <v>1752</v>
      </c>
      <c r="L66" s="44">
        <v>59</v>
      </c>
      <c r="M66" s="44">
        <v>13</v>
      </c>
      <c r="N66" s="44">
        <v>2</v>
      </c>
      <c r="O66" s="45">
        <v>1</v>
      </c>
      <c r="P66" s="44" t="s">
        <v>1910</v>
      </c>
      <c r="Q66" s="44">
        <v>3200</v>
      </c>
      <c r="R66" s="47">
        <v>160</v>
      </c>
      <c r="S66" s="44">
        <v>20</v>
      </c>
      <c r="T66" s="44">
        <f t="shared" si="3"/>
        <v>13</v>
      </c>
      <c r="U66" s="48">
        <f t="shared" si="4"/>
        <v>26</v>
      </c>
      <c r="V66" s="44">
        <v>0</v>
      </c>
      <c r="W66" s="49"/>
      <c r="X66" s="50">
        <v>0</v>
      </c>
    </row>
    <row r="67" spans="1:24" x14ac:dyDescent="0.25">
      <c r="A67" s="37"/>
      <c r="B67" s="38">
        <v>63</v>
      </c>
      <c r="C67" s="38">
        <v>1.1000000000000001</v>
      </c>
      <c r="D67" s="39" t="s">
        <v>25</v>
      </c>
      <c r="E67" s="40" t="s">
        <v>74</v>
      </c>
      <c r="F67" s="40">
        <v>31</v>
      </c>
      <c r="G67" s="41" t="s">
        <v>133</v>
      </c>
      <c r="H67" s="42" t="s">
        <v>88</v>
      </c>
      <c r="I67" s="43" t="s">
        <v>44</v>
      </c>
      <c r="J67" s="43" t="str">
        <f t="shared" si="0"/>
        <v>Creekside Elementary: Kinder/TK: 31: Recessed 2'X4' Troffer: F32T82L</v>
      </c>
      <c r="K67" s="44" t="s">
        <v>1752</v>
      </c>
      <c r="L67" s="44">
        <v>59</v>
      </c>
      <c r="M67" s="44">
        <v>18</v>
      </c>
      <c r="N67" s="44">
        <v>2</v>
      </c>
      <c r="O67" s="45">
        <v>1</v>
      </c>
      <c r="P67" s="44" t="s">
        <v>1910</v>
      </c>
      <c r="Q67" s="44">
        <v>3200</v>
      </c>
      <c r="R67" s="47">
        <v>160</v>
      </c>
      <c r="S67" s="44">
        <v>20</v>
      </c>
      <c r="T67" s="44">
        <f t="shared" si="3"/>
        <v>18</v>
      </c>
      <c r="U67" s="48">
        <f t="shared" si="4"/>
        <v>36</v>
      </c>
      <c r="V67" s="44">
        <v>0</v>
      </c>
      <c r="W67" s="49"/>
      <c r="X67" s="50">
        <v>0</v>
      </c>
    </row>
    <row r="68" spans="1:24" x14ac:dyDescent="0.25">
      <c r="A68" s="37"/>
      <c r="B68" s="38">
        <v>64</v>
      </c>
      <c r="C68" s="38">
        <v>1.1000000000000001</v>
      </c>
      <c r="D68" s="39" t="s">
        <v>25</v>
      </c>
      <c r="E68" s="40" t="s">
        <v>74</v>
      </c>
      <c r="F68" s="40">
        <v>32</v>
      </c>
      <c r="G68" s="41" t="s">
        <v>134</v>
      </c>
      <c r="H68" s="42" t="s">
        <v>88</v>
      </c>
      <c r="I68" s="43" t="s">
        <v>44</v>
      </c>
      <c r="J68" s="43" t="str">
        <f t="shared" si="0"/>
        <v>Creekside Elementary: Kinder/TK: 32: Recessed 2'X4' Troffer: F32T82L</v>
      </c>
      <c r="K68" s="44" t="s">
        <v>1752</v>
      </c>
      <c r="L68" s="44">
        <v>59</v>
      </c>
      <c r="M68" s="44">
        <v>18</v>
      </c>
      <c r="N68" s="44">
        <v>2</v>
      </c>
      <c r="O68" s="45">
        <v>1</v>
      </c>
      <c r="P68" s="44" t="s">
        <v>1910</v>
      </c>
      <c r="Q68" s="44">
        <v>3200</v>
      </c>
      <c r="R68" s="47">
        <v>160</v>
      </c>
      <c r="S68" s="44">
        <v>20</v>
      </c>
      <c r="T68" s="44">
        <f t="shared" si="3"/>
        <v>18</v>
      </c>
      <c r="U68" s="48">
        <f t="shared" si="4"/>
        <v>36</v>
      </c>
      <c r="V68" s="44">
        <v>0</v>
      </c>
      <c r="W68" s="49"/>
      <c r="X68" s="50">
        <v>0</v>
      </c>
    </row>
    <row r="69" spans="1:24" x14ac:dyDescent="0.25">
      <c r="A69" s="37"/>
      <c r="B69" s="38">
        <v>65</v>
      </c>
      <c r="C69" s="38">
        <v>1.1000000000000001</v>
      </c>
      <c r="D69" s="39" t="s">
        <v>25</v>
      </c>
      <c r="E69" s="40" t="s">
        <v>82</v>
      </c>
      <c r="F69" s="40">
        <v>42</v>
      </c>
      <c r="G69" s="41" t="s">
        <v>135</v>
      </c>
      <c r="H69" s="42" t="s">
        <v>88</v>
      </c>
      <c r="I69" s="43" t="s">
        <v>44</v>
      </c>
      <c r="J69" s="43" t="str">
        <f t="shared" si="0"/>
        <v>Creekside Elementary: 33-42 Bldg: 42: Recessed 2'X4' Troffer: F32T82L</v>
      </c>
      <c r="K69" s="44" t="s">
        <v>1752</v>
      </c>
      <c r="L69" s="44">
        <v>59</v>
      </c>
      <c r="M69" s="44">
        <v>24</v>
      </c>
      <c r="N69" s="44">
        <v>2</v>
      </c>
      <c r="O69" s="45">
        <v>2</v>
      </c>
      <c r="P69" s="44" t="s">
        <v>1910</v>
      </c>
      <c r="Q69" s="44">
        <v>3200</v>
      </c>
      <c r="R69" s="47">
        <v>160</v>
      </c>
      <c r="S69" s="44">
        <v>20</v>
      </c>
      <c r="T69" s="44">
        <f t="shared" ref="T69:T85" si="6">M69</f>
        <v>24</v>
      </c>
      <c r="U69" s="48">
        <f t="shared" ref="U69:U85" si="7">T69*N69</f>
        <v>48</v>
      </c>
      <c r="V69" s="44">
        <v>0</v>
      </c>
      <c r="W69" s="49"/>
      <c r="X69" s="50">
        <v>0</v>
      </c>
    </row>
    <row r="70" spans="1:24" x14ac:dyDescent="0.25">
      <c r="A70" s="37"/>
      <c r="B70" s="38">
        <v>66</v>
      </c>
      <c r="C70" s="38">
        <v>1.1000000000000001</v>
      </c>
      <c r="D70" s="39" t="s">
        <v>25</v>
      </c>
      <c r="E70" s="40" t="s">
        <v>82</v>
      </c>
      <c r="F70" s="40">
        <v>41</v>
      </c>
      <c r="G70" s="41" t="s">
        <v>136</v>
      </c>
      <c r="H70" s="42" t="s">
        <v>88</v>
      </c>
      <c r="I70" s="43" t="s">
        <v>44</v>
      </c>
      <c r="J70" s="43" t="str">
        <f t="shared" si="0"/>
        <v>Creekside Elementary: 33-42 Bldg: 41: Recessed 2'X4' Troffer: F32T82L</v>
      </c>
      <c r="K70" s="44" t="s">
        <v>1752</v>
      </c>
      <c r="L70" s="44">
        <v>59</v>
      </c>
      <c r="M70" s="44">
        <v>24</v>
      </c>
      <c r="N70" s="44">
        <v>2</v>
      </c>
      <c r="O70" s="45">
        <v>2</v>
      </c>
      <c r="P70" s="44" t="s">
        <v>1910</v>
      </c>
      <c r="Q70" s="44">
        <v>3200</v>
      </c>
      <c r="R70" s="47">
        <v>160</v>
      </c>
      <c r="S70" s="44">
        <v>20</v>
      </c>
      <c r="T70" s="44">
        <f t="shared" si="6"/>
        <v>24</v>
      </c>
      <c r="U70" s="48">
        <f t="shared" si="7"/>
        <v>48</v>
      </c>
      <c r="V70" s="44">
        <v>0</v>
      </c>
      <c r="W70" s="49"/>
      <c r="X70" s="50">
        <v>0</v>
      </c>
    </row>
    <row r="71" spans="1:24" x14ac:dyDescent="0.25">
      <c r="A71" s="37"/>
      <c r="B71" s="38">
        <v>67</v>
      </c>
      <c r="C71" s="38">
        <v>1.1000000000000001</v>
      </c>
      <c r="D71" s="39" t="s">
        <v>25</v>
      </c>
      <c r="E71" s="40" t="s">
        <v>82</v>
      </c>
      <c r="F71" s="40">
        <v>40</v>
      </c>
      <c r="G71" s="41" t="s">
        <v>137</v>
      </c>
      <c r="H71" s="42" t="s">
        <v>88</v>
      </c>
      <c r="I71" s="43" t="s">
        <v>44</v>
      </c>
      <c r="J71" s="43" t="str">
        <f t="shared" si="0"/>
        <v>Creekside Elementary: 33-42 Bldg: 40: Recessed 2'X4' Troffer: F32T82L</v>
      </c>
      <c r="K71" s="44" t="s">
        <v>1752</v>
      </c>
      <c r="L71" s="44">
        <v>59</v>
      </c>
      <c r="M71" s="44">
        <v>24</v>
      </c>
      <c r="N71" s="44">
        <v>2</v>
      </c>
      <c r="O71" s="45">
        <v>2</v>
      </c>
      <c r="P71" s="44" t="s">
        <v>1910</v>
      </c>
      <c r="Q71" s="44">
        <v>3200</v>
      </c>
      <c r="R71" s="47">
        <v>160</v>
      </c>
      <c r="S71" s="44">
        <v>20</v>
      </c>
      <c r="T71" s="44">
        <f t="shared" si="6"/>
        <v>24</v>
      </c>
      <c r="U71" s="48">
        <f t="shared" si="7"/>
        <v>48</v>
      </c>
      <c r="V71" s="44">
        <v>0</v>
      </c>
      <c r="W71" s="49"/>
      <c r="X71" s="50">
        <v>0</v>
      </c>
    </row>
    <row r="72" spans="1:24" x14ac:dyDescent="0.25">
      <c r="A72" s="37"/>
      <c r="B72" s="38">
        <v>68</v>
      </c>
      <c r="C72" s="38">
        <v>1.1000000000000001</v>
      </c>
      <c r="D72" s="39" t="s">
        <v>25</v>
      </c>
      <c r="E72" s="40" t="s">
        <v>82</v>
      </c>
      <c r="F72" s="40">
        <v>39</v>
      </c>
      <c r="G72" s="41" t="s">
        <v>138</v>
      </c>
      <c r="H72" s="42" t="s">
        <v>88</v>
      </c>
      <c r="I72" s="43" t="s">
        <v>44</v>
      </c>
      <c r="J72" s="43" t="str">
        <f t="shared" si="0"/>
        <v>Creekside Elementary: 33-42 Bldg: 39: Recessed 2'X4' Troffer: F32T82L</v>
      </c>
      <c r="K72" s="44" t="s">
        <v>1752</v>
      </c>
      <c r="L72" s="44">
        <v>59</v>
      </c>
      <c r="M72" s="44">
        <v>5</v>
      </c>
      <c r="N72" s="44">
        <v>2</v>
      </c>
      <c r="O72" s="45">
        <v>2</v>
      </c>
      <c r="P72" s="44" t="s">
        <v>1910</v>
      </c>
      <c r="Q72" s="44">
        <v>3200</v>
      </c>
      <c r="R72" s="47">
        <v>160</v>
      </c>
      <c r="S72" s="44">
        <v>20</v>
      </c>
      <c r="T72" s="44">
        <f t="shared" si="6"/>
        <v>5</v>
      </c>
      <c r="U72" s="48">
        <f t="shared" si="7"/>
        <v>10</v>
      </c>
      <c r="V72" s="44">
        <v>0</v>
      </c>
      <c r="W72" s="49"/>
      <c r="X72" s="50">
        <v>0</v>
      </c>
    </row>
    <row r="73" spans="1:24" x14ac:dyDescent="0.25">
      <c r="A73" s="37"/>
      <c r="B73" s="38">
        <v>69</v>
      </c>
      <c r="C73" s="38">
        <v>1.1000000000000001</v>
      </c>
      <c r="D73" s="39" t="s">
        <v>25</v>
      </c>
      <c r="E73" s="40" t="s">
        <v>82</v>
      </c>
      <c r="F73" s="40">
        <v>38</v>
      </c>
      <c r="G73" s="41" t="s">
        <v>139</v>
      </c>
      <c r="H73" s="42" t="s">
        <v>88</v>
      </c>
      <c r="I73" s="43" t="s">
        <v>44</v>
      </c>
      <c r="J73" s="43" t="str">
        <f t="shared" si="0"/>
        <v>Creekside Elementary: 33-42 Bldg: 38: Recessed 2'X4' Troffer: F32T82L</v>
      </c>
      <c r="K73" s="44" t="s">
        <v>1752</v>
      </c>
      <c r="L73" s="44">
        <v>59</v>
      </c>
      <c r="M73" s="44">
        <v>12</v>
      </c>
      <c r="N73" s="44">
        <v>2</v>
      </c>
      <c r="O73" s="45">
        <v>2</v>
      </c>
      <c r="P73" s="44" t="s">
        <v>1910</v>
      </c>
      <c r="Q73" s="44">
        <v>3200</v>
      </c>
      <c r="R73" s="47">
        <v>160</v>
      </c>
      <c r="S73" s="44">
        <v>20</v>
      </c>
      <c r="T73" s="44">
        <f t="shared" si="6"/>
        <v>12</v>
      </c>
      <c r="U73" s="48">
        <f t="shared" si="7"/>
        <v>24</v>
      </c>
      <c r="V73" s="44">
        <v>0</v>
      </c>
      <c r="W73" s="49"/>
      <c r="X73" s="50">
        <v>0</v>
      </c>
    </row>
    <row r="74" spans="1:24" x14ac:dyDescent="0.25">
      <c r="A74" s="37"/>
      <c r="B74" s="38">
        <v>70</v>
      </c>
      <c r="C74" s="38">
        <v>1.1000000000000001</v>
      </c>
      <c r="D74" s="39" t="s">
        <v>25</v>
      </c>
      <c r="E74" s="40" t="s">
        <v>82</v>
      </c>
      <c r="F74" s="40">
        <v>37</v>
      </c>
      <c r="G74" s="41" t="s">
        <v>140</v>
      </c>
      <c r="H74" s="42" t="s">
        <v>88</v>
      </c>
      <c r="I74" s="43" t="s">
        <v>44</v>
      </c>
      <c r="J74" s="43" t="str">
        <f t="shared" si="0"/>
        <v>Creekside Elementary: 33-42 Bldg: 37: Recessed 2'X4' Troffer: F32T82L</v>
      </c>
      <c r="K74" s="44" t="s">
        <v>1752</v>
      </c>
      <c r="L74" s="44">
        <v>59</v>
      </c>
      <c r="M74" s="44">
        <v>14</v>
      </c>
      <c r="N74" s="44">
        <v>2</v>
      </c>
      <c r="O74" s="45">
        <v>2</v>
      </c>
      <c r="P74" s="44" t="s">
        <v>1910</v>
      </c>
      <c r="Q74" s="44">
        <v>3200</v>
      </c>
      <c r="R74" s="47">
        <v>160</v>
      </c>
      <c r="S74" s="44">
        <v>20</v>
      </c>
      <c r="T74" s="44">
        <f t="shared" si="6"/>
        <v>14</v>
      </c>
      <c r="U74" s="48">
        <f t="shared" si="7"/>
        <v>28</v>
      </c>
      <c r="V74" s="44">
        <v>0</v>
      </c>
      <c r="W74" s="49"/>
      <c r="X74" s="50">
        <v>0</v>
      </c>
    </row>
    <row r="75" spans="1:24" x14ac:dyDescent="0.25">
      <c r="A75" s="37"/>
      <c r="B75" s="38">
        <v>71</v>
      </c>
      <c r="C75" s="38">
        <v>1.1000000000000001</v>
      </c>
      <c r="D75" s="39" t="s">
        <v>25</v>
      </c>
      <c r="E75" s="40" t="s">
        <v>82</v>
      </c>
      <c r="F75" s="40">
        <v>36</v>
      </c>
      <c r="G75" s="41" t="s">
        <v>141</v>
      </c>
      <c r="H75" s="42" t="s">
        <v>88</v>
      </c>
      <c r="I75" s="43" t="s">
        <v>44</v>
      </c>
      <c r="J75" s="43" t="str">
        <f t="shared" si="0"/>
        <v>Creekside Elementary: 33-42 Bldg: 36: Recessed 2'X4' Troffer: F32T82L</v>
      </c>
      <c r="K75" s="44" t="s">
        <v>1752</v>
      </c>
      <c r="L75" s="44">
        <v>59</v>
      </c>
      <c r="M75" s="44">
        <v>12</v>
      </c>
      <c r="N75" s="44">
        <v>2</v>
      </c>
      <c r="O75" s="45">
        <v>2</v>
      </c>
      <c r="P75" s="44" t="s">
        <v>1910</v>
      </c>
      <c r="Q75" s="44">
        <v>3200</v>
      </c>
      <c r="R75" s="47">
        <v>160</v>
      </c>
      <c r="S75" s="44">
        <v>20</v>
      </c>
      <c r="T75" s="44">
        <f t="shared" si="6"/>
        <v>12</v>
      </c>
      <c r="U75" s="48">
        <f t="shared" si="7"/>
        <v>24</v>
      </c>
      <c r="V75" s="44">
        <v>0</v>
      </c>
      <c r="W75" s="49"/>
      <c r="X75" s="50" t="s">
        <v>1873</v>
      </c>
    </row>
    <row r="76" spans="1:24" x14ac:dyDescent="0.25">
      <c r="A76" s="37"/>
      <c r="B76" s="38">
        <v>72</v>
      </c>
      <c r="C76" s="38">
        <v>1.1000000000000001</v>
      </c>
      <c r="D76" s="39" t="s">
        <v>25</v>
      </c>
      <c r="E76" s="40" t="s">
        <v>82</v>
      </c>
      <c r="F76" s="40">
        <v>35</v>
      </c>
      <c r="G76" s="41" t="s">
        <v>142</v>
      </c>
      <c r="H76" s="42" t="s">
        <v>88</v>
      </c>
      <c r="I76" s="43" t="s">
        <v>44</v>
      </c>
      <c r="J76" s="43" t="str">
        <f t="shared" si="0"/>
        <v>Creekside Elementary: 33-42 Bldg: 35: Recessed 2'X4' Troffer: F32T82L</v>
      </c>
      <c r="K76" s="44" t="s">
        <v>1752</v>
      </c>
      <c r="L76" s="44">
        <v>59</v>
      </c>
      <c r="M76" s="44">
        <v>5</v>
      </c>
      <c r="N76" s="44">
        <v>2</v>
      </c>
      <c r="O76" s="45">
        <v>2</v>
      </c>
      <c r="P76" s="44" t="s">
        <v>1910</v>
      </c>
      <c r="Q76" s="44">
        <v>3200</v>
      </c>
      <c r="R76" s="47">
        <v>160</v>
      </c>
      <c r="S76" s="44">
        <v>20</v>
      </c>
      <c r="T76" s="44">
        <f t="shared" si="6"/>
        <v>5</v>
      </c>
      <c r="U76" s="48">
        <f t="shared" si="7"/>
        <v>10</v>
      </c>
      <c r="V76" s="44">
        <v>0</v>
      </c>
      <c r="W76" s="49"/>
      <c r="X76" s="50">
        <v>0</v>
      </c>
    </row>
    <row r="77" spans="1:24" x14ac:dyDescent="0.25">
      <c r="A77" s="37"/>
      <c r="B77" s="38">
        <v>73</v>
      </c>
      <c r="C77" s="38">
        <v>1.1000000000000001</v>
      </c>
      <c r="D77" s="39" t="s">
        <v>25</v>
      </c>
      <c r="E77" s="40" t="s">
        <v>82</v>
      </c>
      <c r="F77" s="40">
        <v>34</v>
      </c>
      <c r="G77" s="41" t="s">
        <v>143</v>
      </c>
      <c r="H77" s="42" t="s">
        <v>88</v>
      </c>
      <c r="I77" s="43" t="s">
        <v>44</v>
      </c>
      <c r="J77" s="43" t="str">
        <f t="shared" si="0"/>
        <v>Creekside Elementary: 33-42 Bldg: 34: Recessed 2'X4' Troffer: F32T82L</v>
      </c>
      <c r="K77" s="44" t="s">
        <v>1752</v>
      </c>
      <c r="L77" s="44">
        <v>59</v>
      </c>
      <c r="M77" s="44">
        <v>10</v>
      </c>
      <c r="N77" s="44">
        <v>2</v>
      </c>
      <c r="O77" s="45">
        <v>2</v>
      </c>
      <c r="P77" s="44" t="s">
        <v>1910</v>
      </c>
      <c r="Q77" s="44">
        <v>3200</v>
      </c>
      <c r="R77" s="47">
        <v>160</v>
      </c>
      <c r="S77" s="44">
        <v>20</v>
      </c>
      <c r="T77" s="44">
        <f t="shared" si="6"/>
        <v>10</v>
      </c>
      <c r="U77" s="48">
        <f t="shared" si="7"/>
        <v>20</v>
      </c>
      <c r="V77" s="44">
        <v>0</v>
      </c>
      <c r="W77" s="49"/>
      <c r="X77" s="50">
        <v>0</v>
      </c>
    </row>
    <row r="78" spans="1:24" x14ac:dyDescent="0.25">
      <c r="A78" s="37"/>
      <c r="B78" s="38">
        <v>74</v>
      </c>
      <c r="C78" s="38">
        <v>1.1000000000000001</v>
      </c>
      <c r="D78" s="39" t="s">
        <v>25</v>
      </c>
      <c r="E78" s="40" t="s">
        <v>82</v>
      </c>
      <c r="F78" s="40">
        <v>33</v>
      </c>
      <c r="G78" s="41" t="s">
        <v>144</v>
      </c>
      <c r="H78" s="42" t="s">
        <v>88</v>
      </c>
      <c r="I78" s="43" t="s">
        <v>44</v>
      </c>
      <c r="J78" s="43" t="str">
        <f t="shared" si="0"/>
        <v>Creekside Elementary: 33-42 Bldg: 33: Recessed 2'X4' Troffer: F32T82L</v>
      </c>
      <c r="K78" s="44" t="s">
        <v>1752</v>
      </c>
      <c r="L78" s="44">
        <v>59</v>
      </c>
      <c r="M78" s="44">
        <v>18</v>
      </c>
      <c r="N78" s="44">
        <v>2</v>
      </c>
      <c r="O78" s="45">
        <v>2</v>
      </c>
      <c r="P78" s="44" t="s">
        <v>1910</v>
      </c>
      <c r="Q78" s="44">
        <v>3200</v>
      </c>
      <c r="R78" s="47">
        <v>160</v>
      </c>
      <c r="S78" s="44">
        <v>20</v>
      </c>
      <c r="T78" s="44">
        <f t="shared" si="6"/>
        <v>18</v>
      </c>
      <c r="U78" s="48">
        <f t="shared" si="7"/>
        <v>36</v>
      </c>
      <c r="V78" s="44">
        <v>0</v>
      </c>
      <c r="W78" s="49"/>
      <c r="X78" s="50">
        <v>0</v>
      </c>
    </row>
    <row r="79" spans="1:24" x14ac:dyDescent="0.25">
      <c r="A79" s="37"/>
      <c r="B79" s="38">
        <v>75</v>
      </c>
      <c r="C79" s="38">
        <v>1.1000000000000001</v>
      </c>
      <c r="D79" s="39" t="s">
        <v>25</v>
      </c>
      <c r="E79" s="40" t="s">
        <v>82</v>
      </c>
      <c r="F79" s="40" t="s">
        <v>145</v>
      </c>
      <c r="G79" s="41" t="s">
        <v>146</v>
      </c>
      <c r="H79" s="42" t="s">
        <v>88</v>
      </c>
      <c r="I79" s="43" t="s">
        <v>44</v>
      </c>
      <c r="J79" s="43" t="str">
        <f t="shared" si="0"/>
        <v>Creekside Elementary: 33-42 Bldg: Work Rm: Recessed 2'X4' Troffer: F32T82L</v>
      </c>
      <c r="K79" s="44" t="s">
        <v>1752</v>
      </c>
      <c r="L79" s="44">
        <v>59</v>
      </c>
      <c r="M79" s="44">
        <v>8</v>
      </c>
      <c r="N79" s="44">
        <v>2</v>
      </c>
      <c r="O79" s="45">
        <v>1</v>
      </c>
      <c r="P79" s="44" t="s">
        <v>1910</v>
      </c>
      <c r="Q79" s="44">
        <v>3200</v>
      </c>
      <c r="R79" s="47">
        <v>160</v>
      </c>
      <c r="S79" s="44">
        <v>20</v>
      </c>
      <c r="T79" s="44">
        <f t="shared" si="6"/>
        <v>8</v>
      </c>
      <c r="U79" s="48">
        <f t="shared" si="7"/>
        <v>16</v>
      </c>
      <c r="V79" s="44">
        <v>0</v>
      </c>
      <c r="W79" s="49"/>
      <c r="X79" s="50">
        <v>0</v>
      </c>
    </row>
    <row r="80" spans="1:24" x14ac:dyDescent="0.25">
      <c r="A80" s="37"/>
      <c r="B80" s="38">
        <v>76</v>
      </c>
      <c r="C80" s="38">
        <v>1.1000000000000001</v>
      </c>
      <c r="D80" s="39" t="s">
        <v>25</v>
      </c>
      <c r="E80" s="40" t="s">
        <v>49</v>
      </c>
      <c r="F80" s="40" t="s">
        <v>86</v>
      </c>
      <c r="G80" s="41" t="s">
        <v>87</v>
      </c>
      <c r="H80" s="42" t="s">
        <v>88</v>
      </c>
      <c r="I80" s="43" t="s">
        <v>147</v>
      </c>
      <c r="J80" s="43" t="str">
        <f t="shared" si="0"/>
        <v>Creekside Elementary: Admin: Main Office: Recessed 2'X4' Troffer: F32T83L</v>
      </c>
      <c r="K80" s="44" t="s">
        <v>1752</v>
      </c>
      <c r="L80" s="44">
        <v>89</v>
      </c>
      <c r="M80" s="44">
        <v>8</v>
      </c>
      <c r="N80" s="44">
        <v>3</v>
      </c>
      <c r="O80" s="45">
        <v>2</v>
      </c>
      <c r="P80" s="44" t="s">
        <v>1911</v>
      </c>
      <c r="Q80" s="44">
        <v>3840</v>
      </c>
      <c r="R80" s="47">
        <v>160</v>
      </c>
      <c r="S80" s="44">
        <v>24</v>
      </c>
      <c r="T80" s="44">
        <f t="shared" si="6"/>
        <v>8</v>
      </c>
      <c r="U80" s="48">
        <f t="shared" si="7"/>
        <v>24</v>
      </c>
      <c r="V80" s="44">
        <v>0</v>
      </c>
      <c r="W80" s="49"/>
      <c r="X80" s="50">
        <v>0</v>
      </c>
    </row>
    <row r="81" spans="1:24" x14ac:dyDescent="0.25">
      <c r="A81" s="37"/>
      <c r="B81" s="38">
        <v>77</v>
      </c>
      <c r="C81" s="38">
        <v>1.1000000000000001</v>
      </c>
      <c r="D81" s="39" t="s">
        <v>25</v>
      </c>
      <c r="E81" s="40" t="s">
        <v>49</v>
      </c>
      <c r="F81" s="40" t="s">
        <v>145</v>
      </c>
      <c r="G81" s="41" t="s">
        <v>148</v>
      </c>
      <c r="H81" s="42" t="s">
        <v>88</v>
      </c>
      <c r="I81" s="43" t="s">
        <v>147</v>
      </c>
      <c r="J81" s="43" t="str">
        <f t="shared" si="0"/>
        <v>Creekside Elementary: Admin: Work Rm: Recessed 2'X4' Troffer: F32T83L</v>
      </c>
      <c r="K81" s="44" t="s">
        <v>1752</v>
      </c>
      <c r="L81" s="44">
        <v>89</v>
      </c>
      <c r="M81" s="44">
        <v>4</v>
      </c>
      <c r="N81" s="44">
        <v>3</v>
      </c>
      <c r="O81" s="45">
        <v>0</v>
      </c>
      <c r="P81" s="44" t="s">
        <v>1911</v>
      </c>
      <c r="Q81" s="44">
        <v>3840</v>
      </c>
      <c r="R81" s="47">
        <v>160</v>
      </c>
      <c r="S81" s="44">
        <v>24</v>
      </c>
      <c r="T81" s="44">
        <f t="shared" si="6"/>
        <v>4</v>
      </c>
      <c r="U81" s="48">
        <f t="shared" si="7"/>
        <v>12</v>
      </c>
      <c r="V81" s="44">
        <v>0</v>
      </c>
      <c r="W81" s="49"/>
      <c r="X81" s="50">
        <v>0</v>
      </c>
    </row>
    <row r="82" spans="1:24" x14ac:dyDescent="0.25">
      <c r="A82" s="37"/>
      <c r="B82" s="38">
        <v>78</v>
      </c>
      <c r="C82" s="38">
        <v>1.1000000000000001</v>
      </c>
      <c r="D82" s="39" t="s">
        <v>25</v>
      </c>
      <c r="E82" s="40" t="s">
        <v>32</v>
      </c>
      <c r="F82" s="40">
        <v>29</v>
      </c>
      <c r="G82" s="41" t="s">
        <v>36</v>
      </c>
      <c r="H82" s="42" t="s">
        <v>88</v>
      </c>
      <c r="I82" s="43" t="s">
        <v>147</v>
      </c>
      <c r="J82" s="43" t="str">
        <f t="shared" si="0"/>
        <v>Creekside Elementary: Portable: 29: Recessed 2'X4' Troffer: F32T83L</v>
      </c>
      <c r="K82" s="44" t="s">
        <v>1752</v>
      </c>
      <c r="L82" s="44">
        <v>89</v>
      </c>
      <c r="M82" s="44">
        <v>13</v>
      </c>
      <c r="N82" s="44">
        <v>3</v>
      </c>
      <c r="O82" s="45">
        <v>1</v>
      </c>
      <c r="P82" s="44" t="s">
        <v>1911</v>
      </c>
      <c r="Q82" s="44">
        <v>3840</v>
      </c>
      <c r="R82" s="47">
        <v>160</v>
      </c>
      <c r="S82" s="44">
        <v>24</v>
      </c>
      <c r="T82" s="44">
        <f t="shared" si="6"/>
        <v>13</v>
      </c>
      <c r="U82" s="48">
        <f t="shared" si="7"/>
        <v>39</v>
      </c>
      <c r="V82" s="44">
        <v>0</v>
      </c>
      <c r="W82" s="49"/>
      <c r="X82" s="50">
        <v>0</v>
      </c>
    </row>
    <row r="83" spans="1:24" x14ac:dyDescent="0.25">
      <c r="A83" s="37"/>
      <c r="B83" s="38">
        <v>79</v>
      </c>
      <c r="C83" s="38">
        <v>1.1000000000000001</v>
      </c>
      <c r="D83" s="39" t="s">
        <v>25</v>
      </c>
      <c r="E83" s="40" t="s">
        <v>32</v>
      </c>
      <c r="F83" s="40">
        <v>28</v>
      </c>
      <c r="G83" s="41" t="s">
        <v>149</v>
      </c>
      <c r="H83" s="42" t="s">
        <v>88</v>
      </c>
      <c r="I83" s="43" t="s">
        <v>147</v>
      </c>
      <c r="J83" s="43" t="str">
        <f t="shared" si="0"/>
        <v>Creekside Elementary: Portable: 28: Recessed 2'X4' Troffer: F32T83L</v>
      </c>
      <c r="K83" s="44" t="s">
        <v>1752</v>
      </c>
      <c r="L83" s="44">
        <v>89</v>
      </c>
      <c r="M83" s="44">
        <v>12</v>
      </c>
      <c r="N83" s="44">
        <v>3</v>
      </c>
      <c r="O83" s="45">
        <v>1</v>
      </c>
      <c r="P83" s="44" t="s">
        <v>1911</v>
      </c>
      <c r="Q83" s="44">
        <v>3840</v>
      </c>
      <c r="R83" s="47">
        <v>160</v>
      </c>
      <c r="S83" s="44">
        <v>24</v>
      </c>
      <c r="T83" s="44">
        <f t="shared" si="6"/>
        <v>12</v>
      </c>
      <c r="U83" s="48">
        <f t="shared" si="7"/>
        <v>36</v>
      </c>
      <c r="V83" s="44">
        <v>0</v>
      </c>
      <c r="W83" s="49"/>
      <c r="X83" s="50">
        <v>0</v>
      </c>
    </row>
    <row r="84" spans="1:24" x14ac:dyDescent="0.25">
      <c r="A84" s="37"/>
      <c r="B84" s="38">
        <v>76</v>
      </c>
      <c r="C84" s="38">
        <v>1.1000000000000001</v>
      </c>
      <c r="D84" s="39" t="s">
        <v>25</v>
      </c>
      <c r="E84" s="40" t="s">
        <v>114</v>
      </c>
      <c r="F84" s="40" t="s">
        <v>114</v>
      </c>
      <c r="G84" s="41" t="s">
        <v>150</v>
      </c>
      <c r="H84" s="42" t="s">
        <v>151</v>
      </c>
      <c r="I84" s="43" t="s">
        <v>152</v>
      </c>
      <c r="J84" s="43" t="str">
        <f t="shared" si="0"/>
        <v>Creekside Elementary: Library: Library: Pendant D/ID: F32T86L</v>
      </c>
      <c r="K84" s="44" t="s">
        <v>1752</v>
      </c>
      <c r="L84" s="44">
        <v>175</v>
      </c>
      <c r="M84" s="44">
        <v>17</v>
      </c>
      <c r="N84" s="44">
        <v>6</v>
      </c>
      <c r="O84" s="45">
        <v>2</v>
      </c>
      <c r="P84" s="44" t="s">
        <v>1912</v>
      </c>
      <c r="Q84" s="44">
        <v>9240</v>
      </c>
      <c r="R84" s="47">
        <v>140</v>
      </c>
      <c r="S84" s="44">
        <v>66</v>
      </c>
      <c r="T84" s="44">
        <f t="shared" si="6"/>
        <v>17</v>
      </c>
      <c r="U84" s="48">
        <f t="shared" si="7"/>
        <v>102</v>
      </c>
      <c r="V84" s="44">
        <v>34</v>
      </c>
      <c r="W84" s="49"/>
      <c r="X84" s="50" t="s">
        <v>1876</v>
      </c>
    </row>
    <row r="85" spans="1:24" x14ac:dyDescent="0.25">
      <c r="A85" s="37"/>
      <c r="B85" s="38">
        <v>77</v>
      </c>
      <c r="C85" s="38">
        <v>1.1000000000000001</v>
      </c>
      <c r="D85" s="39" t="s">
        <v>25</v>
      </c>
      <c r="E85" s="40" t="s">
        <v>26</v>
      </c>
      <c r="F85" s="40" t="s">
        <v>26</v>
      </c>
      <c r="G85" s="41" t="s">
        <v>153</v>
      </c>
      <c r="H85" s="42" t="s">
        <v>154</v>
      </c>
      <c r="I85" s="43" t="s">
        <v>155</v>
      </c>
      <c r="J85" s="43" t="str">
        <f t="shared" si="0"/>
        <v>Creekside Elementary: MPR: MPR: Surface Mount Highbay 2'X4': F54T5/HO 4L</v>
      </c>
      <c r="K85" s="44" t="s">
        <v>1752</v>
      </c>
      <c r="L85" s="44">
        <v>234</v>
      </c>
      <c r="M85" s="44">
        <v>20</v>
      </c>
      <c r="N85" s="44">
        <v>4</v>
      </c>
      <c r="O85" s="45">
        <v>4</v>
      </c>
      <c r="P85" s="44" t="s">
        <v>1913</v>
      </c>
      <c r="Q85" s="44">
        <v>15000</v>
      </c>
      <c r="R85" s="47">
        <v>176.47058823529412</v>
      </c>
      <c r="S85" s="44">
        <v>85</v>
      </c>
      <c r="T85" s="44">
        <f t="shared" si="6"/>
        <v>20</v>
      </c>
      <c r="U85" s="48">
        <f t="shared" si="7"/>
        <v>80</v>
      </c>
      <c r="V85" s="44">
        <v>0</v>
      </c>
      <c r="W85" s="49"/>
      <c r="X85" s="50" t="s">
        <v>1877</v>
      </c>
    </row>
    <row r="86" spans="1:24" ht="4.1500000000000004" customHeight="1" x14ac:dyDescent="0.25">
      <c r="A86" s="27"/>
      <c r="B86" s="51"/>
      <c r="C86" s="52"/>
      <c r="D86" s="53"/>
      <c r="E86" s="53"/>
      <c r="F86" s="53"/>
      <c r="G86" s="53"/>
      <c r="H86" s="53"/>
      <c r="I86" s="53"/>
      <c r="J86" s="53"/>
      <c r="K86" s="53"/>
      <c r="L86" s="55"/>
      <c r="M86" s="56"/>
      <c r="N86" s="56"/>
      <c r="O86" s="56"/>
      <c r="P86" s="54"/>
      <c r="Q86" s="54"/>
      <c r="R86" s="54"/>
      <c r="S86" s="56"/>
      <c r="T86" s="57"/>
      <c r="U86" s="56"/>
      <c r="V86" s="56"/>
      <c r="W86" s="58"/>
      <c r="X86" s="59"/>
    </row>
    <row r="87" spans="1:24" s="72" customFormat="1" x14ac:dyDescent="0.25">
      <c r="A87" s="60"/>
      <c r="B87" s="61" t="s">
        <v>156</v>
      </c>
      <c r="C87" s="62"/>
      <c r="D87" s="63"/>
      <c r="E87" s="63"/>
      <c r="F87" s="63"/>
      <c r="G87" s="64"/>
      <c r="H87" s="64"/>
      <c r="I87" s="64"/>
      <c r="J87" s="64"/>
      <c r="K87" s="64"/>
      <c r="L87" s="66"/>
      <c r="M87" s="67">
        <v>955</v>
      </c>
      <c r="N87" s="68"/>
      <c r="O87" s="67">
        <v>82</v>
      </c>
      <c r="P87" s="65"/>
      <c r="Q87" s="65"/>
      <c r="R87" s="65"/>
      <c r="S87" s="68"/>
      <c r="T87" s="67">
        <f>SUM(T5:T86)</f>
        <v>955</v>
      </c>
      <c r="U87" s="69">
        <f>SUM(U5:U86)</f>
        <v>2048</v>
      </c>
      <c r="V87" s="67">
        <v>106</v>
      </c>
      <c r="W87" s="70"/>
      <c r="X87" s="71"/>
    </row>
    <row r="88" spans="1:24" x14ac:dyDescent="0.25">
      <c r="J88" s="74"/>
    </row>
    <row r="89" spans="1:24" s="13" customFormat="1" ht="15.75" x14ac:dyDescent="0.25">
      <c r="B89" s="4" t="s">
        <v>2296</v>
      </c>
      <c r="C89" s="75"/>
      <c r="D89" s="76"/>
      <c r="E89" s="76"/>
      <c r="F89" s="77"/>
      <c r="G89" s="77"/>
      <c r="H89" s="77"/>
      <c r="I89" s="77"/>
      <c r="J89" s="77"/>
      <c r="K89" s="77"/>
      <c r="L89" s="79"/>
      <c r="M89" s="80"/>
      <c r="N89" s="80"/>
      <c r="O89" s="80"/>
      <c r="P89" s="78"/>
      <c r="Q89" s="78"/>
      <c r="R89" s="78"/>
      <c r="S89" s="80"/>
      <c r="T89" s="81"/>
    </row>
    <row r="90" spans="1:24" x14ac:dyDescent="0.25">
      <c r="A90" s="1"/>
      <c r="B90" s="82" t="s">
        <v>0</v>
      </c>
      <c r="C90" s="83"/>
      <c r="D90" s="82"/>
      <c r="E90" s="82"/>
      <c r="F90" s="82"/>
      <c r="G90" s="82"/>
      <c r="H90" s="194" t="s">
        <v>1</v>
      </c>
      <c r="I90" s="195"/>
      <c r="J90" s="195"/>
      <c r="K90" s="195"/>
      <c r="L90" s="195"/>
      <c r="M90" s="195"/>
      <c r="N90" s="195"/>
      <c r="O90" s="195"/>
      <c r="P90" s="217" t="s">
        <v>2</v>
      </c>
      <c r="Q90" s="218"/>
      <c r="R90" s="218"/>
      <c r="S90" s="218"/>
      <c r="T90" s="219"/>
    </row>
    <row r="91" spans="1:24" ht="45" x14ac:dyDescent="0.25">
      <c r="B91" s="84" t="s">
        <v>3</v>
      </c>
      <c r="C91" s="19" t="s">
        <v>4</v>
      </c>
      <c r="D91" s="85" t="s">
        <v>5</v>
      </c>
      <c r="E91" s="85" t="s">
        <v>6</v>
      </c>
      <c r="F91" s="85" t="s">
        <v>157</v>
      </c>
      <c r="G91" s="85" t="s">
        <v>158</v>
      </c>
      <c r="H91" s="85" t="s">
        <v>9</v>
      </c>
      <c r="I91" s="85" t="s">
        <v>10</v>
      </c>
      <c r="J91" s="85" t="s">
        <v>11</v>
      </c>
      <c r="K91" s="197"/>
      <c r="L91" s="86" t="s">
        <v>13</v>
      </c>
      <c r="M91" s="25" t="s">
        <v>14</v>
      </c>
      <c r="N91" s="25" t="s">
        <v>15</v>
      </c>
      <c r="O91" s="25" t="s">
        <v>16</v>
      </c>
      <c r="P91" s="84" t="s">
        <v>17</v>
      </c>
      <c r="Q91" s="18" t="s">
        <v>18</v>
      </c>
      <c r="R91" s="18" t="s">
        <v>19</v>
      </c>
      <c r="S91" s="25" t="s">
        <v>20</v>
      </c>
      <c r="T91" s="25" t="s">
        <v>21</v>
      </c>
    </row>
    <row r="92" spans="1:24" ht="4.1500000000000004" customHeight="1" x14ac:dyDescent="0.25">
      <c r="B92" s="87"/>
      <c r="C92" s="88"/>
      <c r="D92" s="89"/>
      <c r="E92" s="89"/>
      <c r="F92" s="89"/>
      <c r="G92" s="89"/>
      <c r="H92" s="89"/>
      <c r="I92" s="89"/>
      <c r="J92" s="89"/>
      <c r="K92" s="90"/>
      <c r="L92" s="91"/>
      <c r="M92" s="92"/>
      <c r="N92" s="92"/>
      <c r="O92" s="92"/>
      <c r="P92" s="89"/>
      <c r="Q92" s="89"/>
      <c r="R92" s="89"/>
      <c r="S92" s="92"/>
      <c r="T92" s="93"/>
    </row>
    <row r="93" spans="1:24" x14ac:dyDescent="0.25">
      <c r="B93" s="38">
        <v>1</v>
      </c>
      <c r="C93" s="95">
        <v>1.2</v>
      </c>
      <c r="D93" s="39" t="s">
        <v>25</v>
      </c>
      <c r="E93" s="96" t="s">
        <v>160</v>
      </c>
      <c r="F93" s="97" t="s">
        <v>161</v>
      </c>
      <c r="G93" s="98" t="s">
        <v>162</v>
      </c>
      <c r="H93" s="42" t="s">
        <v>163</v>
      </c>
      <c r="I93" s="43" t="s">
        <v>164</v>
      </c>
      <c r="J93" s="99" t="str">
        <f>CONCATENATE(G93,": ",H93,": ",I93)</f>
        <v>Creekside Elementary: Combined: Exterior Area: Can Recessed 10": CFM 32W 1L</v>
      </c>
      <c r="K93" s="100"/>
      <c r="L93" s="44">
        <v>36.799999999999997</v>
      </c>
      <c r="M93" s="44">
        <v>32</v>
      </c>
      <c r="N93" s="44">
        <v>1</v>
      </c>
      <c r="O93" s="44">
        <v>0</v>
      </c>
      <c r="P93" s="44" t="s">
        <v>1914</v>
      </c>
      <c r="Q93" s="44">
        <v>1800</v>
      </c>
      <c r="R93" s="47">
        <v>150</v>
      </c>
      <c r="S93" s="44">
        <v>12</v>
      </c>
      <c r="T93" s="44">
        <f>M93</f>
        <v>32</v>
      </c>
    </row>
    <row r="94" spans="1:24" ht="4.1500000000000004" customHeight="1" x14ac:dyDescent="0.25">
      <c r="B94" s="87"/>
      <c r="C94" s="88"/>
      <c r="D94" s="89"/>
      <c r="E94" s="89"/>
      <c r="F94" s="89"/>
      <c r="G94" s="89"/>
      <c r="H94" s="89"/>
      <c r="I94" s="89"/>
      <c r="J94" s="89"/>
      <c r="K94" s="90"/>
      <c r="L94" s="91"/>
      <c r="M94" s="92"/>
      <c r="N94" s="92"/>
      <c r="O94" s="92"/>
      <c r="P94" s="89"/>
      <c r="Q94" s="89"/>
      <c r="R94" s="89"/>
      <c r="S94" s="92"/>
      <c r="T94" s="93"/>
    </row>
    <row r="95" spans="1:24" x14ac:dyDescent="0.25">
      <c r="B95" s="61" t="s">
        <v>165</v>
      </c>
      <c r="C95" s="62"/>
      <c r="D95" s="63"/>
      <c r="E95" s="63"/>
      <c r="F95" s="64"/>
      <c r="G95" s="64"/>
      <c r="H95" s="64"/>
      <c r="I95" s="64"/>
      <c r="J95" s="64"/>
      <c r="K95" s="100"/>
      <c r="L95" s="102"/>
      <c r="M95" s="67">
        <v>32</v>
      </c>
      <c r="N95" s="68"/>
      <c r="O95" s="67">
        <v>0</v>
      </c>
      <c r="P95" s="101"/>
      <c r="Q95" s="101"/>
      <c r="R95" s="101"/>
      <c r="S95" s="68"/>
      <c r="T95" s="67">
        <f>SUM(T93:T94)</f>
        <v>32</v>
      </c>
    </row>
    <row r="96" spans="1:24" x14ac:dyDescent="0.25">
      <c r="J96" s="74"/>
    </row>
    <row r="97" spans="1:24" s="13" customFormat="1" ht="15.75" x14ac:dyDescent="0.25">
      <c r="A97" s="3"/>
      <c r="B97" s="4" t="s">
        <v>2297</v>
      </c>
      <c r="C97" s="5"/>
      <c r="D97" s="6"/>
      <c r="E97" s="6"/>
      <c r="F97" s="6"/>
      <c r="G97" s="7"/>
      <c r="H97" s="7"/>
      <c r="I97" s="7"/>
      <c r="J97" s="7"/>
      <c r="K97" s="7"/>
      <c r="L97" s="9"/>
      <c r="M97" s="10"/>
      <c r="N97" s="10"/>
      <c r="O97" s="10"/>
      <c r="P97" s="8"/>
      <c r="Q97" s="8"/>
      <c r="R97" s="8"/>
      <c r="S97" s="10"/>
      <c r="T97" s="11"/>
      <c r="U97" s="10"/>
      <c r="V97" s="11"/>
      <c r="W97" s="12"/>
    </row>
    <row r="98" spans="1:24" x14ac:dyDescent="0.25">
      <c r="A98" s="1"/>
      <c r="B98" s="220" t="s">
        <v>0</v>
      </c>
      <c r="C98" s="220"/>
      <c r="D98" s="220"/>
      <c r="E98" s="220"/>
      <c r="F98" s="220"/>
      <c r="G98" s="220"/>
      <c r="H98" s="221" t="s">
        <v>1</v>
      </c>
      <c r="I98" s="222"/>
      <c r="J98" s="222"/>
      <c r="K98" s="222"/>
      <c r="L98" s="222"/>
      <c r="M98" s="222"/>
      <c r="N98" s="222"/>
      <c r="O98" s="222"/>
      <c r="P98" s="217" t="s">
        <v>2</v>
      </c>
      <c r="Q98" s="218"/>
      <c r="R98" s="218"/>
      <c r="S98" s="218"/>
      <c r="T98" s="219"/>
      <c r="U98" s="14"/>
      <c r="V98" s="15"/>
      <c r="W98" s="16"/>
    </row>
    <row r="99" spans="1:24" ht="45" x14ac:dyDescent="0.25">
      <c r="A99" s="17"/>
      <c r="B99" s="18" t="s">
        <v>3</v>
      </c>
      <c r="C99" s="19" t="s">
        <v>4</v>
      </c>
      <c r="D99" s="18" t="s">
        <v>5</v>
      </c>
      <c r="E99" s="18" t="s">
        <v>6</v>
      </c>
      <c r="F99" s="18" t="s">
        <v>7</v>
      </c>
      <c r="G99" s="18" t="s">
        <v>8</v>
      </c>
      <c r="H99" s="18" t="s">
        <v>9</v>
      </c>
      <c r="I99" s="18" t="s">
        <v>10</v>
      </c>
      <c r="J99" s="18" t="s">
        <v>11</v>
      </c>
      <c r="K99" s="20" t="s">
        <v>12</v>
      </c>
      <c r="L99" s="21" t="s">
        <v>13</v>
      </c>
      <c r="M99" s="22" t="s">
        <v>14</v>
      </c>
      <c r="N99" s="22" t="s">
        <v>15</v>
      </c>
      <c r="O99" s="22" t="s">
        <v>16</v>
      </c>
      <c r="P99" s="18" t="s">
        <v>17</v>
      </c>
      <c r="Q99" s="18" t="s">
        <v>18</v>
      </c>
      <c r="R99" s="18" t="s">
        <v>19</v>
      </c>
      <c r="S99" s="22" t="s">
        <v>20</v>
      </c>
      <c r="T99" s="22" t="s">
        <v>21</v>
      </c>
      <c r="U99" s="23" t="s">
        <v>22</v>
      </c>
      <c r="V99" s="22" t="s">
        <v>23</v>
      </c>
      <c r="W99" s="26"/>
      <c r="X99" s="22" t="s">
        <v>24</v>
      </c>
    </row>
    <row r="100" spans="1:24" ht="4.1500000000000004" customHeight="1" x14ac:dyDescent="0.25">
      <c r="A100" s="27"/>
      <c r="B100" s="28"/>
      <c r="C100" s="29"/>
      <c r="D100" s="30"/>
      <c r="E100" s="30"/>
      <c r="F100" s="30"/>
      <c r="G100" s="30"/>
      <c r="H100" s="31"/>
      <c r="I100" s="31"/>
      <c r="J100" s="31"/>
      <c r="K100" s="32"/>
      <c r="L100" s="33"/>
      <c r="M100" s="34"/>
      <c r="N100" s="34"/>
      <c r="O100" s="34"/>
      <c r="P100" s="31"/>
      <c r="Q100" s="31"/>
      <c r="R100" s="31"/>
      <c r="S100" s="34"/>
      <c r="T100" s="35"/>
      <c r="U100" s="34"/>
      <c r="V100" s="34"/>
      <c r="W100" s="26"/>
      <c r="X100" s="36"/>
    </row>
    <row r="101" spans="1:24" x14ac:dyDescent="0.25">
      <c r="A101" s="37"/>
      <c r="B101" s="38">
        <v>1</v>
      </c>
      <c r="C101" s="38">
        <v>1.1000000000000001</v>
      </c>
      <c r="D101" s="103" t="s">
        <v>166</v>
      </c>
      <c r="E101" s="40" t="s">
        <v>26</v>
      </c>
      <c r="F101" s="40" t="s">
        <v>167</v>
      </c>
      <c r="G101" s="41" t="s">
        <v>168</v>
      </c>
      <c r="H101" s="42" t="s">
        <v>169</v>
      </c>
      <c r="I101" s="43" t="s">
        <v>170</v>
      </c>
      <c r="J101" s="43" t="str">
        <f t="shared" ref="J101:J143" si="8">CONCATENATE(G101,": ",H101,": ",I101)</f>
        <v>Delta Sierra Middle: MPR: Storage/ Take-out: Pendant: CFL 32W 1L</v>
      </c>
      <c r="K101" s="44" t="s">
        <v>1752</v>
      </c>
      <c r="L101" s="44">
        <v>32</v>
      </c>
      <c r="M101" s="44">
        <v>2</v>
      </c>
      <c r="N101" s="44">
        <v>1</v>
      </c>
      <c r="O101" s="45">
        <v>0</v>
      </c>
      <c r="P101" s="44" t="s">
        <v>31</v>
      </c>
      <c r="Q101" s="44">
        <v>0</v>
      </c>
      <c r="R101" s="47">
        <v>0</v>
      </c>
      <c r="S101" s="44">
        <v>32</v>
      </c>
      <c r="T101" s="44">
        <f t="shared" ref="T101:T132" si="9">M101</f>
        <v>2</v>
      </c>
      <c r="U101" s="48">
        <f t="shared" ref="U101:U132" si="10">T101*N101</f>
        <v>2</v>
      </c>
      <c r="V101" s="44">
        <v>0</v>
      </c>
      <c r="W101" s="49"/>
      <c r="X101" s="50">
        <v>0</v>
      </c>
    </row>
    <row r="102" spans="1:24" x14ac:dyDescent="0.25">
      <c r="A102" s="37"/>
      <c r="B102" s="38">
        <f>B101+1</f>
        <v>2</v>
      </c>
      <c r="C102" s="38">
        <v>1.1000000000000001</v>
      </c>
      <c r="D102" s="103" t="s">
        <v>166</v>
      </c>
      <c r="E102" s="40" t="s">
        <v>26</v>
      </c>
      <c r="F102" s="40" t="s">
        <v>171</v>
      </c>
      <c r="G102" s="41" t="s">
        <v>172</v>
      </c>
      <c r="H102" s="42" t="s">
        <v>173</v>
      </c>
      <c r="I102" s="43" t="s">
        <v>174</v>
      </c>
      <c r="J102" s="43" t="str">
        <f t="shared" si="8"/>
        <v>Delta Sierra Middle: MPR: Entry: Can Recessed 6": MH 70W</v>
      </c>
      <c r="K102" s="44" t="s">
        <v>1752</v>
      </c>
      <c r="L102" s="44">
        <v>95</v>
      </c>
      <c r="M102" s="44">
        <v>1</v>
      </c>
      <c r="N102" s="44">
        <v>1</v>
      </c>
      <c r="O102" s="45">
        <v>0</v>
      </c>
      <c r="P102" s="44" t="s">
        <v>1915</v>
      </c>
      <c r="Q102" s="44">
        <v>1560</v>
      </c>
      <c r="R102" s="47">
        <v>120</v>
      </c>
      <c r="S102" s="44">
        <v>13</v>
      </c>
      <c r="T102" s="44">
        <f t="shared" si="9"/>
        <v>1</v>
      </c>
      <c r="U102" s="48">
        <f t="shared" si="10"/>
        <v>1</v>
      </c>
      <c r="V102" s="44">
        <v>0</v>
      </c>
      <c r="W102" s="49"/>
      <c r="X102" s="50">
        <v>0</v>
      </c>
    </row>
    <row r="103" spans="1:24" x14ac:dyDescent="0.25">
      <c r="A103" s="37"/>
      <c r="B103" s="38">
        <f t="shared" ref="B103:B166" si="11">B102+1</f>
        <v>3</v>
      </c>
      <c r="C103" s="38">
        <v>1.1000000000000001</v>
      </c>
      <c r="D103" s="103" t="s">
        <v>166</v>
      </c>
      <c r="E103" s="40" t="s">
        <v>49</v>
      </c>
      <c r="F103" s="40" t="s">
        <v>171</v>
      </c>
      <c r="G103" s="41" t="s">
        <v>175</v>
      </c>
      <c r="H103" s="42" t="s">
        <v>176</v>
      </c>
      <c r="I103" s="43" t="s">
        <v>40</v>
      </c>
      <c r="J103" s="43" t="str">
        <f t="shared" si="8"/>
        <v>Delta Sierra Middle: Admin: Entry: Pendant 4': F32T81L</v>
      </c>
      <c r="K103" s="44" t="s">
        <v>1752</v>
      </c>
      <c r="L103" s="44">
        <v>31</v>
      </c>
      <c r="M103" s="44">
        <v>9</v>
      </c>
      <c r="N103" s="44">
        <v>1</v>
      </c>
      <c r="O103" s="45">
        <v>2</v>
      </c>
      <c r="P103" s="44" t="s">
        <v>1907</v>
      </c>
      <c r="Q103" s="44">
        <v>1540</v>
      </c>
      <c r="R103" s="47">
        <v>140</v>
      </c>
      <c r="S103" s="44">
        <v>11</v>
      </c>
      <c r="T103" s="44">
        <f t="shared" si="9"/>
        <v>9</v>
      </c>
      <c r="U103" s="48">
        <f t="shared" si="10"/>
        <v>9</v>
      </c>
      <c r="V103" s="44">
        <v>9</v>
      </c>
      <c r="W103" s="49"/>
      <c r="X103" s="50">
        <v>0</v>
      </c>
    </row>
    <row r="104" spans="1:24" x14ac:dyDescent="0.25">
      <c r="A104" s="37"/>
      <c r="B104" s="38">
        <f t="shared" si="11"/>
        <v>4</v>
      </c>
      <c r="C104" s="38">
        <v>1.1000000000000001</v>
      </c>
      <c r="D104" s="103" t="s">
        <v>166</v>
      </c>
      <c r="E104" s="40" t="s">
        <v>114</v>
      </c>
      <c r="F104" s="40" t="s">
        <v>177</v>
      </c>
      <c r="G104" s="41" t="s">
        <v>178</v>
      </c>
      <c r="H104" s="42" t="s">
        <v>176</v>
      </c>
      <c r="I104" s="43" t="s">
        <v>40</v>
      </c>
      <c r="J104" s="43" t="str">
        <f t="shared" si="8"/>
        <v>Delta Sierra Middle: Library: Library Main: Pendant 4': F32T81L</v>
      </c>
      <c r="K104" s="44" t="s">
        <v>1752</v>
      </c>
      <c r="L104" s="44">
        <v>31</v>
      </c>
      <c r="M104" s="44">
        <v>62</v>
      </c>
      <c r="N104" s="44">
        <v>1</v>
      </c>
      <c r="O104" s="45">
        <v>6</v>
      </c>
      <c r="P104" s="44" t="s">
        <v>1907</v>
      </c>
      <c r="Q104" s="44">
        <v>1540</v>
      </c>
      <c r="R104" s="47">
        <v>140</v>
      </c>
      <c r="S104" s="44">
        <v>11</v>
      </c>
      <c r="T104" s="44">
        <f t="shared" si="9"/>
        <v>62</v>
      </c>
      <c r="U104" s="48">
        <f t="shared" si="10"/>
        <v>62</v>
      </c>
      <c r="V104" s="44">
        <v>62</v>
      </c>
      <c r="W104" s="49"/>
      <c r="X104" s="50">
        <v>0</v>
      </c>
    </row>
    <row r="105" spans="1:24" x14ac:dyDescent="0.25">
      <c r="A105" s="37"/>
      <c r="B105" s="38">
        <f t="shared" si="11"/>
        <v>5</v>
      </c>
      <c r="C105" s="38">
        <v>1.1000000000000001</v>
      </c>
      <c r="D105" s="103" t="s">
        <v>166</v>
      </c>
      <c r="E105" s="40" t="s">
        <v>26</v>
      </c>
      <c r="F105" s="40" t="s">
        <v>65</v>
      </c>
      <c r="G105" s="41" t="s">
        <v>179</v>
      </c>
      <c r="H105" s="42" t="s">
        <v>43</v>
      </c>
      <c r="I105" s="43" t="s">
        <v>44</v>
      </c>
      <c r="J105" s="43" t="str">
        <f t="shared" si="8"/>
        <v>Delta Sierra Middle: MPR: Custodian: Surface Mount 2'X4': F32T82L</v>
      </c>
      <c r="K105" s="44" t="s">
        <v>1752</v>
      </c>
      <c r="L105" s="44">
        <v>59</v>
      </c>
      <c r="M105" s="44">
        <v>3</v>
      </c>
      <c r="N105" s="44">
        <v>2</v>
      </c>
      <c r="O105" s="45">
        <v>0</v>
      </c>
      <c r="P105" s="44" t="s">
        <v>1908</v>
      </c>
      <c r="Q105" s="44">
        <v>3080</v>
      </c>
      <c r="R105" s="47">
        <v>140</v>
      </c>
      <c r="S105" s="44">
        <v>22</v>
      </c>
      <c r="T105" s="44">
        <f t="shared" si="9"/>
        <v>3</v>
      </c>
      <c r="U105" s="48">
        <f t="shared" si="10"/>
        <v>6</v>
      </c>
      <c r="V105" s="44">
        <v>3</v>
      </c>
      <c r="W105" s="49"/>
      <c r="X105" s="50">
        <v>0</v>
      </c>
    </row>
    <row r="106" spans="1:24" x14ac:dyDescent="0.25">
      <c r="A106" s="37"/>
      <c r="B106" s="38">
        <f t="shared" si="11"/>
        <v>6</v>
      </c>
      <c r="C106" s="38">
        <v>1.1000000000000001</v>
      </c>
      <c r="D106" s="103" t="s">
        <v>166</v>
      </c>
      <c r="E106" s="40" t="s">
        <v>26</v>
      </c>
      <c r="F106" s="40" t="s">
        <v>180</v>
      </c>
      <c r="G106" s="41" t="s">
        <v>181</v>
      </c>
      <c r="H106" s="42" t="s">
        <v>84</v>
      </c>
      <c r="I106" s="43" t="s">
        <v>44</v>
      </c>
      <c r="J106" s="43" t="str">
        <f t="shared" si="8"/>
        <v>Delta Sierra Middle: MPR: Stage: Surface Wrap 4': F32T82L</v>
      </c>
      <c r="K106" s="44" t="s">
        <v>1752</v>
      </c>
      <c r="L106" s="44">
        <v>59</v>
      </c>
      <c r="M106" s="44">
        <v>15</v>
      </c>
      <c r="N106" s="44">
        <v>2</v>
      </c>
      <c r="O106" s="45">
        <v>0</v>
      </c>
      <c r="P106" s="44" t="s">
        <v>1909</v>
      </c>
      <c r="Q106" s="44">
        <v>3200</v>
      </c>
      <c r="R106" s="47">
        <v>160</v>
      </c>
      <c r="S106" s="44">
        <v>20</v>
      </c>
      <c r="T106" s="44">
        <f t="shared" si="9"/>
        <v>15</v>
      </c>
      <c r="U106" s="48">
        <f t="shared" si="10"/>
        <v>30</v>
      </c>
      <c r="V106" s="44">
        <v>0</v>
      </c>
      <c r="W106" s="49"/>
      <c r="X106" s="50">
        <v>0</v>
      </c>
    </row>
    <row r="107" spans="1:24" x14ac:dyDescent="0.25">
      <c r="A107" s="37"/>
      <c r="B107" s="38">
        <f t="shared" si="11"/>
        <v>7</v>
      </c>
      <c r="C107" s="38">
        <v>1.1000000000000001</v>
      </c>
      <c r="D107" s="103" t="s">
        <v>166</v>
      </c>
      <c r="E107" s="40" t="s">
        <v>26</v>
      </c>
      <c r="F107" s="40" t="s">
        <v>182</v>
      </c>
      <c r="G107" s="41" t="s">
        <v>183</v>
      </c>
      <c r="H107" s="42" t="s">
        <v>84</v>
      </c>
      <c r="I107" s="43" t="s">
        <v>44</v>
      </c>
      <c r="J107" s="43" t="str">
        <f t="shared" si="8"/>
        <v>Delta Sierra Middle: MPR: Back Stage: Surface Wrap 4': F32T82L</v>
      </c>
      <c r="K107" s="44" t="s">
        <v>1752</v>
      </c>
      <c r="L107" s="44">
        <v>59</v>
      </c>
      <c r="M107" s="44">
        <v>3</v>
      </c>
      <c r="N107" s="44">
        <v>2</v>
      </c>
      <c r="O107" s="45">
        <v>0</v>
      </c>
      <c r="P107" s="44" t="s">
        <v>1909</v>
      </c>
      <c r="Q107" s="44">
        <v>3200</v>
      </c>
      <c r="R107" s="47">
        <v>160</v>
      </c>
      <c r="S107" s="44">
        <v>20</v>
      </c>
      <c r="T107" s="44">
        <f t="shared" si="9"/>
        <v>3</v>
      </c>
      <c r="U107" s="48">
        <f t="shared" si="10"/>
        <v>6</v>
      </c>
      <c r="V107" s="44">
        <v>0</v>
      </c>
      <c r="W107" s="49"/>
      <c r="X107" s="50">
        <v>0</v>
      </c>
    </row>
    <row r="108" spans="1:24" x14ac:dyDescent="0.25">
      <c r="A108" s="37"/>
      <c r="B108" s="38">
        <f t="shared" si="11"/>
        <v>8</v>
      </c>
      <c r="C108" s="38">
        <v>1.1000000000000001</v>
      </c>
      <c r="D108" s="103" t="s">
        <v>166</v>
      </c>
      <c r="E108" s="40" t="s">
        <v>26</v>
      </c>
      <c r="F108" s="40" t="s">
        <v>184</v>
      </c>
      <c r="G108" s="41" t="s">
        <v>185</v>
      </c>
      <c r="H108" s="42" t="s">
        <v>84</v>
      </c>
      <c r="I108" s="43" t="s">
        <v>44</v>
      </c>
      <c r="J108" s="43" t="str">
        <f t="shared" si="8"/>
        <v>Delta Sierra Middle: MPR: Office: Surface Wrap 4': F32T82L</v>
      </c>
      <c r="K108" s="44" t="s">
        <v>1753</v>
      </c>
      <c r="L108" s="44">
        <v>59</v>
      </c>
      <c r="M108" s="44">
        <v>6</v>
      </c>
      <c r="N108" s="44">
        <v>2</v>
      </c>
      <c r="O108" s="45">
        <v>1</v>
      </c>
      <c r="P108" s="44" t="s">
        <v>1909</v>
      </c>
      <c r="Q108" s="44">
        <v>3200</v>
      </c>
      <c r="R108" s="47">
        <v>160</v>
      </c>
      <c r="S108" s="44">
        <v>20</v>
      </c>
      <c r="T108" s="44">
        <f t="shared" si="9"/>
        <v>6</v>
      </c>
      <c r="U108" s="48">
        <f t="shared" si="10"/>
        <v>12</v>
      </c>
      <c r="V108" s="44">
        <v>0</v>
      </c>
      <c r="W108" s="49"/>
      <c r="X108" s="50" t="s">
        <v>1878</v>
      </c>
    </row>
    <row r="109" spans="1:24" x14ac:dyDescent="0.25">
      <c r="A109" s="37"/>
      <c r="B109" s="38">
        <f t="shared" si="11"/>
        <v>9</v>
      </c>
      <c r="C109" s="38">
        <v>1.1000000000000001</v>
      </c>
      <c r="D109" s="103" t="s">
        <v>166</v>
      </c>
      <c r="E109" s="40" t="s">
        <v>26</v>
      </c>
      <c r="F109" s="40" t="s">
        <v>167</v>
      </c>
      <c r="G109" s="41" t="s">
        <v>168</v>
      </c>
      <c r="H109" s="42" t="s">
        <v>84</v>
      </c>
      <c r="I109" s="43" t="s">
        <v>44</v>
      </c>
      <c r="J109" s="43" t="str">
        <f t="shared" si="8"/>
        <v>Delta Sierra Middle: MPR: Storage/ Take-out: Surface Wrap 4': F32T82L</v>
      </c>
      <c r="K109" s="44" t="s">
        <v>1752</v>
      </c>
      <c r="L109" s="44">
        <v>59</v>
      </c>
      <c r="M109" s="44">
        <v>3</v>
      </c>
      <c r="N109" s="44">
        <v>2</v>
      </c>
      <c r="O109" s="45">
        <v>0</v>
      </c>
      <c r="P109" s="44" t="s">
        <v>1909</v>
      </c>
      <c r="Q109" s="44">
        <v>3200</v>
      </c>
      <c r="R109" s="47">
        <v>160</v>
      </c>
      <c r="S109" s="44">
        <v>20</v>
      </c>
      <c r="T109" s="44">
        <f t="shared" si="9"/>
        <v>3</v>
      </c>
      <c r="U109" s="48">
        <f t="shared" si="10"/>
        <v>6</v>
      </c>
      <c r="V109" s="44">
        <v>0</v>
      </c>
      <c r="W109" s="49"/>
      <c r="X109" s="50">
        <v>0</v>
      </c>
    </row>
    <row r="110" spans="1:24" x14ac:dyDescent="0.25">
      <c r="A110" s="37"/>
      <c r="B110" s="38">
        <f t="shared" si="11"/>
        <v>10</v>
      </c>
      <c r="C110" s="38">
        <v>1.1000000000000001</v>
      </c>
      <c r="D110" s="103" t="s">
        <v>166</v>
      </c>
      <c r="E110" s="40" t="s">
        <v>26</v>
      </c>
      <c r="F110" s="40" t="s">
        <v>56</v>
      </c>
      <c r="G110" s="41" t="s">
        <v>186</v>
      </c>
      <c r="H110" s="42" t="s">
        <v>84</v>
      </c>
      <c r="I110" s="43" t="s">
        <v>44</v>
      </c>
      <c r="J110" s="43" t="str">
        <f t="shared" si="8"/>
        <v>Delta Sierra Middle: MPR: Kitchen: Surface Wrap 4': F32T82L</v>
      </c>
      <c r="K110" s="44" t="s">
        <v>1753</v>
      </c>
      <c r="L110" s="44">
        <v>59</v>
      </c>
      <c r="M110" s="44">
        <v>25</v>
      </c>
      <c r="N110" s="44">
        <v>2</v>
      </c>
      <c r="O110" s="45">
        <v>5</v>
      </c>
      <c r="P110" s="44" t="s">
        <v>1909</v>
      </c>
      <c r="Q110" s="44">
        <v>3200</v>
      </c>
      <c r="R110" s="47">
        <v>160</v>
      </c>
      <c r="S110" s="44">
        <v>20</v>
      </c>
      <c r="T110" s="44">
        <f t="shared" si="9"/>
        <v>25</v>
      </c>
      <c r="U110" s="48">
        <f t="shared" si="10"/>
        <v>50</v>
      </c>
      <c r="V110" s="44">
        <v>0</v>
      </c>
      <c r="W110" s="49"/>
      <c r="X110" s="50" t="s">
        <v>1878</v>
      </c>
    </row>
    <row r="111" spans="1:24" x14ac:dyDescent="0.25">
      <c r="A111" s="37"/>
      <c r="B111" s="38">
        <f t="shared" si="11"/>
        <v>11</v>
      </c>
      <c r="C111" s="38">
        <v>1.1000000000000001</v>
      </c>
      <c r="D111" s="103" t="s">
        <v>166</v>
      </c>
      <c r="E111" s="40" t="s">
        <v>26</v>
      </c>
      <c r="F111" s="40" t="s">
        <v>187</v>
      </c>
      <c r="G111" s="41" t="s">
        <v>188</v>
      </c>
      <c r="H111" s="42" t="s">
        <v>43</v>
      </c>
      <c r="I111" s="43" t="s">
        <v>44</v>
      </c>
      <c r="J111" s="43" t="str">
        <f t="shared" si="8"/>
        <v>Delta Sierra Middle: MPR: Staff Lounge: Surface Mount 2'X4': F32T82L</v>
      </c>
      <c r="K111" s="44" t="s">
        <v>1752</v>
      </c>
      <c r="L111" s="44">
        <v>59</v>
      </c>
      <c r="M111" s="44">
        <v>10</v>
      </c>
      <c r="N111" s="44">
        <v>2</v>
      </c>
      <c r="O111" s="45">
        <v>2</v>
      </c>
      <c r="P111" s="44" t="s">
        <v>1908</v>
      </c>
      <c r="Q111" s="44">
        <v>3080</v>
      </c>
      <c r="R111" s="47">
        <v>140</v>
      </c>
      <c r="S111" s="44">
        <v>22</v>
      </c>
      <c r="T111" s="44">
        <f t="shared" si="9"/>
        <v>10</v>
      </c>
      <c r="U111" s="48">
        <f t="shared" si="10"/>
        <v>20</v>
      </c>
      <c r="V111" s="44">
        <v>10</v>
      </c>
      <c r="W111" s="49"/>
      <c r="X111" s="50">
        <v>0</v>
      </c>
    </row>
    <row r="112" spans="1:24" x14ac:dyDescent="0.25">
      <c r="A112" s="37"/>
      <c r="B112" s="38">
        <f t="shared" si="11"/>
        <v>12</v>
      </c>
      <c r="C112" s="38">
        <v>1.1000000000000001</v>
      </c>
      <c r="D112" s="103" t="s">
        <v>166</v>
      </c>
      <c r="E112" s="40" t="s">
        <v>26</v>
      </c>
      <c r="F112" s="40" t="s">
        <v>189</v>
      </c>
      <c r="G112" s="41" t="s">
        <v>190</v>
      </c>
      <c r="H112" s="42" t="s">
        <v>191</v>
      </c>
      <c r="I112" s="43" t="s">
        <v>44</v>
      </c>
      <c r="J112" s="43" t="str">
        <f t="shared" si="8"/>
        <v>Delta Sierra Middle: MPR: IT: Recessed 2'X4': F32T82L</v>
      </c>
      <c r="K112" s="44" t="s">
        <v>1752</v>
      </c>
      <c r="L112" s="44">
        <v>59</v>
      </c>
      <c r="M112" s="44">
        <v>1</v>
      </c>
      <c r="N112" s="44">
        <v>2</v>
      </c>
      <c r="O112" s="45">
        <v>0</v>
      </c>
      <c r="P112" s="44" t="s">
        <v>1908</v>
      </c>
      <c r="Q112" s="44">
        <v>3080</v>
      </c>
      <c r="R112" s="47">
        <v>140</v>
      </c>
      <c r="S112" s="44">
        <v>22</v>
      </c>
      <c r="T112" s="44">
        <f t="shared" si="9"/>
        <v>1</v>
      </c>
      <c r="U112" s="48">
        <f t="shared" si="10"/>
        <v>2</v>
      </c>
      <c r="V112" s="44">
        <v>1</v>
      </c>
      <c r="W112" s="49"/>
      <c r="X112" s="50" t="s">
        <v>1878</v>
      </c>
    </row>
    <row r="113" spans="1:24" x14ac:dyDescent="0.25">
      <c r="A113" s="37"/>
      <c r="B113" s="38">
        <f t="shared" si="11"/>
        <v>13</v>
      </c>
      <c r="C113" s="38">
        <v>1.1000000000000001</v>
      </c>
      <c r="D113" s="103" t="s">
        <v>166</v>
      </c>
      <c r="E113" s="40" t="s">
        <v>26</v>
      </c>
      <c r="F113" s="40" t="s">
        <v>47</v>
      </c>
      <c r="G113" s="41" t="s">
        <v>192</v>
      </c>
      <c r="H113" s="42" t="s">
        <v>84</v>
      </c>
      <c r="I113" s="43" t="s">
        <v>44</v>
      </c>
      <c r="J113" s="43" t="str">
        <f t="shared" si="8"/>
        <v>Delta Sierra Middle: MPR: Men's RR: Surface Wrap 4': F32T82L</v>
      </c>
      <c r="K113" s="44" t="s">
        <v>1752</v>
      </c>
      <c r="L113" s="44">
        <v>59</v>
      </c>
      <c r="M113" s="44">
        <v>2</v>
      </c>
      <c r="N113" s="44">
        <v>2</v>
      </c>
      <c r="O113" s="45">
        <v>0</v>
      </c>
      <c r="P113" s="44" t="s">
        <v>1909</v>
      </c>
      <c r="Q113" s="44">
        <v>3200</v>
      </c>
      <c r="R113" s="47">
        <v>160</v>
      </c>
      <c r="S113" s="44">
        <v>20</v>
      </c>
      <c r="T113" s="44">
        <f t="shared" si="9"/>
        <v>2</v>
      </c>
      <c r="U113" s="48">
        <f t="shared" si="10"/>
        <v>4</v>
      </c>
      <c r="V113" s="44">
        <v>0</v>
      </c>
      <c r="W113" s="49"/>
      <c r="X113" s="50">
        <v>0</v>
      </c>
    </row>
    <row r="114" spans="1:24" x14ac:dyDescent="0.25">
      <c r="A114" s="37"/>
      <c r="B114" s="38">
        <f t="shared" si="11"/>
        <v>14</v>
      </c>
      <c r="C114" s="38">
        <v>1.1000000000000001</v>
      </c>
      <c r="D114" s="103" t="s">
        <v>166</v>
      </c>
      <c r="E114" s="40" t="s">
        <v>26</v>
      </c>
      <c r="F114" s="40" t="s">
        <v>45</v>
      </c>
      <c r="G114" s="41" t="s">
        <v>193</v>
      </c>
      <c r="H114" s="42" t="s">
        <v>84</v>
      </c>
      <c r="I114" s="43" t="s">
        <v>44</v>
      </c>
      <c r="J114" s="43" t="str">
        <f t="shared" si="8"/>
        <v>Delta Sierra Middle: MPR: Women's RR: Surface Wrap 4': F32T82L</v>
      </c>
      <c r="K114" s="44" t="s">
        <v>1752</v>
      </c>
      <c r="L114" s="44">
        <v>59</v>
      </c>
      <c r="M114" s="44">
        <v>2</v>
      </c>
      <c r="N114" s="44">
        <v>2</v>
      </c>
      <c r="O114" s="45">
        <v>0</v>
      </c>
      <c r="P114" s="44" t="s">
        <v>1909</v>
      </c>
      <c r="Q114" s="44">
        <v>3200</v>
      </c>
      <c r="R114" s="47">
        <v>160</v>
      </c>
      <c r="S114" s="44">
        <v>20</v>
      </c>
      <c r="T114" s="44">
        <f t="shared" si="9"/>
        <v>2</v>
      </c>
      <c r="U114" s="48">
        <f t="shared" si="10"/>
        <v>4</v>
      </c>
      <c r="V114" s="44">
        <v>0</v>
      </c>
      <c r="W114" s="49"/>
      <c r="X114" s="50">
        <v>0</v>
      </c>
    </row>
    <row r="115" spans="1:24" x14ac:dyDescent="0.25">
      <c r="A115" s="37"/>
      <c r="B115" s="38">
        <f t="shared" si="11"/>
        <v>15</v>
      </c>
      <c r="C115" s="38">
        <v>1.1000000000000001</v>
      </c>
      <c r="D115" s="103" t="s">
        <v>166</v>
      </c>
      <c r="E115" s="40" t="s">
        <v>49</v>
      </c>
      <c r="F115" s="40" t="s">
        <v>194</v>
      </c>
      <c r="G115" s="41" t="s">
        <v>195</v>
      </c>
      <c r="H115" s="42" t="s">
        <v>191</v>
      </c>
      <c r="I115" s="43" t="s">
        <v>44</v>
      </c>
      <c r="J115" s="43" t="str">
        <f t="shared" si="8"/>
        <v>Delta Sierra Middle: Admin: Teacher Lounge: Recessed 2'X4': F32T82L</v>
      </c>
      <c r="K115" s="44" t="s">
        <v>1753</v>
      </c>
      <c r="L115" s="44">
        <v>59</v>
      </c>
      <c r="M115" s="44">
        <v>4</v>
      </c>
      <c r="N115" s="44">
        <v>2</v>
      </c>
      <c r="O115" s="45">
        <v>1</v>
      </c>
      <c r="P115" s="44" t="s">
        <v>1908</v>
      </c>
      <c r="Q115" s="44">
        <v>3080</v>
      </c>
      <c r="R115" s="47">
        <v>140</v>
      </c>
      <c r="S115" s="44">
        <v>22</v>
      </c>
      <c r="T115" s="44">
        <f t="shared" si="9"/>
        <v>4</v>
      </c>
      <c r="U115" s="48">
        <f t="shared" si="10"/>
        <v>8</v>
      </c>
      <c r="V115" s="44">
        <v>4</v>
      </c>
      <c r="W115" s="49"/>
      <c r="X115" s="50" t="s">
        <v>1878</v>
      </c>
    </row>
    <row r="116" spans="1:24" x14ac:dyDescent="0.25">
      <c r="A116" s="37"/>
      <c r="B116" s="38">
        <f t="shared" si="11"/>
        <v>16</v>
      </c>
      <c r="C116" s="38">
        <v>1.1000000000000001</v>
      </c>
      <c r="D116" s="103" t="s">
        <v>166</v>
      </c>
      <c r="E116" s="40" t="s">
        <v>49</v>
      </c>
      <c r="F116" s="40" t="s">
        <v>52</v>
      </c>
      <c r="G116" s="41" t="s">
        <v>196</v>
      </c>
      <c r="H116" s="42" t="s">
        <v>84</v>
      </c>
      <c r="I116" s="43" t="s">
        <v>44</v>
      </c>
      <c r="J116" s="43" t="str">
        <f t="shared" si="8"/>
        <v>Delta Sierra Middle: Admin: RR: Surface Wrap 4': F32T82L</v>
      </c>
      <c r="K116" s="44" t="s">
        <v>1752</v>
      </c>
      <c r="L116" s="44">
        <v>59</v>
      </c>
      <c r="M116" s="44">
        <v>1</v>
      </c>
      <c r="N116" s="44">
        <v>2</v>
      </c>
      <c r="O116" s="45">
        <v>0</v>
      </c>
      <c r="P116" s="44" t="s">
        <v>1909</v>
      </c>
      <c r="Q116" s="44">
        <v>3200</v>
      </c>
      <c r="R116" s="47">
        <v>160</v>
      </c>
      <c r="S116" s="44">
        <v>20</v>
      </c>
      <c r="T116" s="44">
        <f t="shared" si="9"/>
        <v>1</v>
      </c>
      <c r="U116" s="48">
        <f t="shared" si="10"/>
        <v>2</v>
      </c>
      <c r="V116" s="44">
        <v>0</v>
      </c>
      <c r="W116" s="49"/>
      <c r="X116" s="50">
        <v>0</v>
      </c>
    </row>
    <row r="117" spans="1:24" x14ac:dyDescent="0.25">
      <c r="A117" s="37"/>
      <c r="B117" s="38">
        <f t="shared" si="11"/>
        <v>17</v>
      </c>
      <c r="C117" s="38">
        <v>1.1000000000000001</v>
      </c>
      <c r="D117" s="103" t="s">
        <v>166</v>
      </c>
      <c r="E117" s="40" t="s">
        <v>49</v>
      </c>
      <c r="F117" s="40" t="s">
        <v>197</v>
      </c>
      <c r="G117" s="41" t="s">
        <v>198</v>
      </c>
      <c r="H117" s="42" t="s">
        <v>84</v>
      </c>
      <c r="I117" s="43" t="s">
        <v>44</v>
      </c>
      <c r="J117" s="43" t="str">
        <f t="shared" si="8"/>
        <v>Delta Sierra Middle: Admin: Nurse: Surface Wrap 4': F32T82L</v>
      </c>
      <c r="K117" s="44" t="s">
        <v>1752</v>
      </c>
      <c r="L117" s="44">
        <v>59</v>
      </c>
      <c r="M117" s="44">
        <v>1</v>
      </c>
      <c r="N117" s="44">
        <v>2</v>
      </c>
      <c r="O117" s="45">
        <v>0</v>
      </c>
      <c r="P117" s="44" t="s">
        <v>1909</v>
      </c>
      <c r="Q117" s="44">
        <v>3200</v>
      </c>
      <c r="R117" s="47">
        <v>160</v>
      </c>
      <c r="S117" s="44">
        <v>20</v>
      </c>
      <c r="T117" s="44">
        <f t="shared" si="9"/>
        <v>1</v>
      </c>
      <c r="U117" s="48">
        <f t="shared" si="10"/>
        <v>2</v>
      </c>
      <c r="V117" s="44">
        <v>0</v>
      </c>
      <c r="W117" s="49"/>
      <c r="X117" s="50" t="s">
        <v>1878</v>
      </c>
    </row>
    <row r="118" spans="1:24" x14ac:dyDescent="0.25">
      <c r="A118" s="37"/>
      <c r="B118" s="38">
        <f t="shared" si="11"/>
        <v>18</v>
      </c>
      <c r="C118" s="38">
        <v>1.1000000000000001</v>
      </c>
      <c r="D118" s="103" t="s">
        <v>166</v>
      </c>
      <c r="E118" s="40" t="s">
        <v>49</v>
      </c>
      <c r="F118" s="40" t="s">
        <v>145</v>
      </c>
      <c r="G118" s="41" t="s">
        <v>199</v>
      </c>
      <c r="H118" s="42" t="s">
        <v>84</v>
      </c>
      <c r="I118" s="43" t="s">
        <v>44</v>
      </c>
      <c r="J118" s="43" t="str">
        <f t="shared" si="8"/>
        <v>Delta Sierra Middle: Admin: Work Rm: Surface Wrap 4': F32T82L</v>
      </c>
      <c r="K118" s="44" t="s">
        <v>1753</v>
      </c>
      <c r="L118" s="44">
        <v>59</v>
      </c>
      <c r="M118" s="44">
        <v>14</v>
      </c>
      <c r="N118" s="44">
        <v>2</v>
      </c>
      <c r="O118" s="45">
        <v>1</v>
      </c>
      <c r="P118" s="44" t="s">
        <v>1909</v>
      </c>
      <c r="Q118" s="44">
        <v>3200</v>
      </c>
      <c r="R118" s="47">
        <v>160</v>
      </c>
      <c r="S118" s="44">
        <v>20</v>
      </c>
      <c r="T118" s="44">
        <f t="shared" si="9"/>
        <v>14</v>
      </c>
      <c r="U118" s="48">
        <f t="shared" si="10"/>
        <v>28</v>
      </c>
      <c r="V118" s="44">
        <v>0</v>
      </c>
      <c r="W118" s="49"/>
      <c r="X118" s="50">
        <v>0</v>
      </c>
    </row>
    <row r="119" spans="1:24" x14ac:dyDescent="0.25">
      <c r="A119" s="37"/>
      <c r="B119" s="38">
        <f t="shared" si="11"/>
        <v>19</v>
      </c>
      <c r="C119" s="38">
        <v>1.1000000000000001</v>
      </c>
      <c r="D119" s="103" t="s">
        <v>166</v>
      </c>
      <c r="E119" s="40" t="s">
        <v>200</v>
      </c>
      <c r="F119" s="40">
        <v>4</v>
      </c>
      <c r="G119" s="41" t="s">
        <v>201</v>
      </c>
      <c r="H119" s="42" t="s">
        <v>84</v>
      </c>
      <c r="I119" s="43" t="s">
        <v>44</v>
      </c>
      <c r="J119" s="43" t="str">
        <f t="shared" si="8"/>
        <v>Delta Sierra Middle: Building 3-6: 4: Surface Wrap 4': F32T82L</v>
      </c>
      <c r="K119" s="44" t="s">
        <v>1752</v>
      </c>
      <c r="L119" s="44">
        <v>59</v>
      </c>
      <c r="M119" s="44">
        <v>1</v>
      </c>
      <c r="N119" s="44">
        <v>2</v>
      </c>
      <c r="O119" s="45">
        <v>0</v>
      </c>
      <c r="P119" s="44" t="s">
        <v>1909</v>
      </c>
      <c r="Q119" s="44">
        <v>3200</v>
      </c>
      <c r="R119" s="47">
        <v>160</v>
      </c>
      <c r="S119" s="44">
        <v>20</v>
      </c>
      <c r="T119" s="44">
        <f t="shared" si="9"/>
        <v>1</v>
      </c>
      <c r="U119" s="48">
        <f t="shared" si="10"/>
        <v>2</v>
      </c>
      <c r="V119" s="44">
        <v>0</v>
      </c>
      <c r="W119" s="49"/>
      <c r="X119" s="50">
        <v>0</v>
      </c>
    </row>
    <row r="120" spans="1:24" x14ac:dyDescent="0.25">
      <c r="A120" s="37"/>
      <c r="B120" s="38">
        <f t="shared" si="11"/>
        <v>20</v>
      </c>
      <c r="C120" s="38">
        <v>1.1000000000000001</v>
      </c>
      <c r="D120" s="103" t="s">
        <v>166</v>
      </c>
      <c r="E120" s="40" t="s">
        <v>200</v>
      </c>
      <c r="F120" s="40" t="s">
        <v>202</v>
      </c>
      <c r="G120" s="41" t="s">
        <v>203</v>
      </c>
      <c r="H120" s="42" t="s">
        <v>43</v>
      </c>
      <c r="I120" s="43" t="s">
        <v>44</v>
      </c>
      <c r="J120" s="43" t="str">
        <f t="shared" si="8"/>
        <v>Delta Sierra Middle: Building 3-6: 5 Work Rm: Surface Mount 2'X4': F32T82L</v>
      </c>
      <c r="K120" s="44" t="s">
        <v>1752</v>
      </c>
      <c r="L120" s="44">
        <v>59</v>
      </c>
      <c r="M120" s="44">
        <v>2</v>
      </c>
      <c r="N120" s="44">
        <v>2</v>
      </c>
      <c r="O120" s="45">
        <v>0</v>
      </c>
      <c r="P120" s="44" t="s">
        <v>1908</v>
      </c>
      <c r="Q120" s="44">
        <v>3080</v>
      </c>
      <c r="R120" s="47">
        <v>140</v>
      </c>
      <c r="S120" s="44">
        <v>22</v>
      </c>
      <c r="T120" s="44">
        <f t="shared" si="9"/>
        <v>2</v>
      </c>
      <c r="U120" s="48">
        <f t="shared" si="10"/>
        <v>4</v>
      </c>
      <c r="V120" s="44">
        <v>2</v>
      </c>
      <c r="W120" s="49"/>
      <c r="X120" s="50">
        <v>0</v>
      </c>
    </row>
    <row r="121" spans="1:24" x14ac:dyDescent="0.25">
      <c r="A121" s="37"/>
      <c r="B121" s="38">
        <f t="shared" si="11"/>
        <v>21</v>
      </c>
      <c r="C121" s="38">
        <v>1.1000000000000001</v>
      </c>
      <c r="D121" s="103" t="s">
        <v>166</v>
      </c>
      <c r="E121" s="40" t="s">
        <v>200</v>
      </c>
      <c r="F121" s="40" t="s">
        <v>67</v>
      </c>
      <c r="G121" s="41" t="s">
        <v>204</v>
      </c>
      <c r="H121" s="42" t="s">
        <v>84</v>
      </c>
      <c r="I121" s="43" t="s">
        <v>44</v>
      </c>
      <c r="J121" s="43" t="str">
        <f t="shared" si="8"/>
        <v>Delta Sierra Middle: Building 3-6: Girl's RR: Surface Wrap 4': F32T82L</v>
      </c>
      <c r="K121" s="44" t="s">
        <v>1752</v>
      </c>
      <c r="L121" s="44">
        <v>59</v>
      </c>
      <c r="M121" s="44">
        <v>6</v>
      </c>
      <c r="N121" s="44">
        <v>2</v>
      </c>
      <c r="O121" s="45">
        <v>0</v>
      </c>
      <c r="P121" s="44" t="s">
        <v>1909</v>
      </c>
      <c r="Q121" s="44">
        <v>3200</v>
      </c>
      <c r="R121" s="47">
        <v>160</v>
      </c>
      <c r="S121" s="44">
        <v>20</v>
      </c>
      <c r="T121" s="44">
        <f t="shared" si="9"/>
        <v>6</v>
      </c>
      <c r="U121" s="48">
        <f t="shared" si="10"/>
        <v>12</v>
      </c>
      <c r="V121" s="44">
        <v>0</v>
      </c>
      <c r="W121" s="49"/>
      <c r="X121" s="50">
        <v>0</v>
      </c>
    </row>
    <row r="122" spans="1:24" x14ac:dyDescent="0.25">
      <c r="A122" s="37"/>
      <c r="B122" s="38">
        <f t="shared" si="11"/>
        <v>22</v>
      </c>
      <c r="C122" s="38">
        <v>1.1000000000000001</v>
      </c>
      <c r="D122" s="103" t="s">
        <v>166</v>
      </c>
      <c r="E122" s="40" t="s">
        <v>200</v>
      </c>
      <c r="F122" s="40" t="s">
        <v>65</v>
      </c>
      <c r="G122" s="41" t="s">
        <v>205</v>
      </c>
      <c r="H122" s="42" t="s">
        <v>43</v>
      </c>
      <c r="I122" s="43" t="s">
        <v>44</v>
      </c>
      <c r="J122" s="43" t="str">
        <f t="shared" si="8"/>
        <v>Delta Sierra Middle: Building 3-6: Custodian: Surface Mount 2'X4': F32T82L</v>
      </c>
      <c r="K122" s="44" t="s">
        <v>1752</v>
      </c>
      <c r="L122" s="44">
        <v>59</v>
      </c>
      <c r="M122" s="44">
        <v>1</v>
      </c>
      <c r="N122" s="44">
        <v>2</v>
      </c>
      <c r="O122" s="45">
        <v>0</v>
      </c>
      <c r="P122" s="44" t="s">
        <v>1908</v>
      </c>
      <c r="Q122" s="44">
        <v>3080</v>
      </c>
      <c r="R122" s="47">
        <v>140</v>
      </c>
      <c r="S122" s="44">
        <v>22</v>
      </c>
      <c r="T122" s="44">
        <f t="shared" si="9"/>
        <v>1</v>
      </c>
      <c r="U122" s="48">
        <f t="shared" si="10"/>
        <v>2</v>
      </c>
      <c r="V122" s="44">
        <v>1</v>
      </c>
      <c r="W122" s="49"/>
      <c r="X122" s="50">
        <v>0</v>
      </c>
    </row>
    <row r="123" spans="1:24" x14ac:dyDescent="0.25">
      <c r="A123" s="37"/>
      <c r="B123" s="38">
        <f t="shared" si="11"/>
        <v>23</v>
      </c>
      <c r="C123" s="38">
        <v>1.1000000000000001</v>
      </c>
      <c r="D123" s="103" t="s">
        <v>166</v>
      </c>
      <c r="E123" s="40" t="s">
        <v>200</v>
      </c>
      <c r="F123" s="40" t="s">
        <v>72</v>
      </c>
      <c r="G123" s="41" t="s">
        <v>206</v>
      </c>
      <c r="H123" s="42" t="s">
        <v>84</v>
      </c>
      <c r="I123" s="43" t="s">
        <v>44</v>
      </c>
      <c r="J123" s="43" t="str">
        <f t="shared" si="8"/>
        <v>Delta Sierra Middle: Building 3-6: Boy's RR: Surface Wrap 4': F32T82L</v>
      </c>
      <c r="K123" s="44" t="s">
        <v>1752</v>
      </c>
      <c r="L123" s="44">
        <v>59</v>
      </c>
      <c r="M123" s="44">
        <v>4</v>
      </c>
      <c r="N123" s="44">
        <v>2</v>
      </c>
      <c r="O123" s="45">
        <v>0</v>
      </c>
      <c r="P123" s="44" t="s">
        <v>1909</v>
      </c>
      <c r="Q123" s="44">
        <v>3200</v>
      </c>
      <c r="R123" s="47">
        <v>160</v>
      </c>
      <c r="S123" s="44">
        <v>20</v>
      </c>
      <c r="T123" s="44">
        <f t="shared" si="9"/>
        <v>4</v>
      </c>
      <c r="U123" s="48">
        <f t="shared" si="10"/>
        <v>8</v>
      </c>
      <c r="V123" s="44">
        <v>0</v>
      </c>
      <c r="W123" s="49"/>
      <c r="X123" s="50">
        <v>0</v>
      </c>
    </row>
    <row r="124" spans="1:24" x14ac:dyDescent="0.25">
      <c r="A124" s="37"/>
      <c r="B124" s="38">
        <f t="shared" si="11"/>
        <v>24</v>
      </c>
      <c r="C124" s="38">
        <v>1.1000000000000001</v>
      </c>
      <c r="D124" s="103" t="s">
        <v>166</v>
      </c>
      <c r="E124" s="40" t="s">
        <v>200</v>
      </c>
      <c r="F124" s="40" t="s">
        <v>47</v>
      </c>
      <c r="G124" s="41" t="s">
        <v>207</v>
      </c>
      <c r="H124" s="42" t="s">
        <v>84</v>
      </c>
      <c r="I124" s="43" t="s">
        <v>44</v>
      </c>
      <c r="J124" s="43" t="str">
        <f t="shared" si="8"/>
        <v>Delta Sierra Middle: Building 3-6: Men's RR: Surface Wrap 4': F32T82L</v>
      </c>
      <c r="K124" s="44" t="s">
        <v>1752</v>
      </c>
      <c r="L124" s="44">
        <v>59</v>
      </c>
      <c r="M124" s="44">
        <v>1</v>
      </c>
      <c r="N124" s="44">
        <v>2</v>
      </c>
      <c r="O124" s="45">
        <v>0</v>
      </c>
      <c r="P124" s="44" t="s">
        <v>1909</v>
      </c>
      <c r="Q124" s="44">
        <v>3200</v>
      </c>
      <c r="R124" s="47">
        <v>160</v>
      </c>
      <c r="S124" s="44">
        <v>20</v>
      </c>
      <c r="T124" s="44">
        <f t="shared" si="9"/>
        <v>1</v>
      </c>
      <c r="U124" s="48">
        <f t="shared" si="10"/>
        <v>2</v>
      </c>
      <c r="V124" s="44">
        <v>0</v>
      </c>
      <c r="W124" s="49"/>
      <c r="X124" s="50">
        <v>0</v>
      </c>
    </row>
    <row r="125" spans="1:24" x14ac:dyDescent="0.25">
      <c r="A125" s="37"/>
      <c r="B125" s="38">
        <f t="shared" si="11"/>
        <v>25</v>
      </c>
      <c r="C125" s="38">
        <v>1.1000000000000001</v>
      </c>
      <c r="D125" s="103" t="s">
        <v>166</v>
      </c>
      <c r="E125" s="40" t="s">
        <v>200</v>
      </c>
      <c r="F125" s="40" t="s">
        <v>45</v>
      </c>
      <c r="G125" s="41" t="s">
        <v>208</v>
      </c>
      <c r="H125" s="42" t="s">
        <v>84</v>
      </c>
      <c r="I125" s="43" t="s">
        <v>44</v>
      </c>
      <c r="J125" s="43" t="str">
        <f t="shared" si="8"/>
        <v>Delta Sierra Middle: Building 3-6: Women's RR: Surface Wrap 4': F32T82L</v>
      </c>
      <c r="K125" s="44" t="s">
        <v>1752</v>
      </c>
      <c r="L125" s="44">
        <v>59</v>
      </c>
      <c r="M125" s="44">
        <v>1</v>
      </c>
      <c r="N125" s="44">
        <v>2</v>
      </c>
      <c r="O125" s="45">
        <v>0</v>
      </c>
      <c r="P125" s="44" t="s">
        <v>1909</v>
      </c>
      <c r="Q125" s="44">
        <v>3200</v>
      </c>
      <c r="R125" s="47">
        <v>160</v>
      </c>
      <c r="S125" s="44">
        <v>20</v>
      </c>
      <c r="T125" s="44">
        <f t="shared" si="9"/>
        <v>1</v>
      </c>
      <c r="U125" s="48">
        <f t="shared" si="10"/>
        <v>2</v>
      </c>
      <c r="V125" s="44">
        <v>0</v>
      </c>
      <c r="W125" s="49"/>
      <c r="X125" s="50">
        <v>0</v>
      </c>
    </row>
    <row r="126" spans="1:24" x14ac:dyDescent="0.25">
      <c r="A126" s="37"/>
      <c r="B126" s="38">
        <f t="shared" si="11"/>
        <v>26</v>
      </c>
      <c r="C126" s="38">
        <v>1.1000000000000001</v>
      </c>
      <c r="D126" s="103" t="s">
        <v>166</v>
      </c>
      <c r="E126" s="40" t="s">
        <v>200</v>
      </c>
      <c r="F126" s="40" t="s">
        <v>209</v>
      </c>
      <c r="G126" s="41" t="s">
        <v>210</v>
      </c>
      <c r="H126" s="42" t="s">
        <v>43</v>
      </c>
      <c r="I126" s="43" t="s">
        <v>44</v>
      </c>
      <c r="J126" s="43" t="str">
        <f t="shared" si="8"/>
        <v>Delta Sierra Middle: Building 3-6: Electric Rm: Surface Mount 2'X4': F32T82L</v>
      </c>
      <c r="K126" s="44" t="s">
        <v>1752</v>
      </c>
      <c r="L126" s="44">
        <v>59</v>
      </c>
      <c r="M126" s="44">
        <v>2</v>
      </c>
      <c r="N126" s="44">
        <v>2</v>
      </c>
      <c r="O126" s="45">
        <v>0</v>
      </c>
      <c r="P126" s="44" t="s">
        <v>1908</v>
      </c>
      <c r="Q126" s="44">
        <v>3080</v>
      </c>
      <c r="R126" s="47">
        <v>140</v>
      </c>
      <c r="S126" s="44">
        <v>22</v>
      </c>
      <c r="T126" s="44">
        <f t="shared" si="9"/>
        <v>2</v>
      </c>
      <c r="U126" s="48">
        <f t="shared" si="10"/>
        <v>4</v>
      </c>
      <c r="V126" s="44">
        <v>2</v>
      </c>
      <c r="W126" s="49"/>
      <c r="X126" s="50" t="s">
        <v>1879</v>
      </c>
    </row>
    <row r="127" spans="1:24" x14ac:dyDescent="0.25">
      <c r="A127" s="37"/>
      <c r="B127" s="38">
        <f t="shared" si="11"/>
        <v>27</v>
      </c>
      <c r="C127" s="38">
        <v>1.1000000000000001</v>
      </c>
      <c r="D127" s="103" t="s">
        <v>166</v>
      </c>
      <c r="E127" s="40" t="s">
        <v>200</v>
      </c>
      <c r="F127" s="40" t="s">
        <v>211</v>
      </c>
      <c r="G127" s="41" t="s">
        <v>212</v>
      </c>
      <c r="H127" s="42" t="s">
        <v>213</v>
      </c>
      <c r="I127" s="43" t="s">
        <v>44</v>
      </c>
      <c r="J127" s="43" t="str">
        <f t="shared" si="8"/>
        <v>Delta Sierra Middle: Building 3-6: 6 Weight Rm: Pendant 1'X4': F32T82L</v>
      </c>
      <c r="K127" s="44" t="s">
        <v>1752</v>
      </c>
      <c r="L127" s="44">
        <v>59</v>
      </c>
      <c r="M127" s="44">
        <v>16</v>
      </c>
      <c r="N127" s="44">
        <v>2</v>
      </c>
      <c r="O127" s="45">
        <v>1</v>
      </c>
      <c r="P127" s="44" t="s">
        <v>1908</v>
      </c>
      <c r="Q127" s="44">
        <v>3080</v>
      </c>
      <c r="R127" s="47">
        <v>140</v>
      </c>
      <c r="S127" s="44">
        <v>22</v>
      </c>
      <c r="T127" s="44">
        <f t="shared" si="9"/>
        <v>16</v>
      </c>
      <c r="U127" s="48">
        <f t="shared" si="10"/>
        <v>32</v>
      </c>
      <c r="V127" s="44">
        <v>16</v>
      </c>
      <c r="W127" s="49"/>
      <c r="X127" s="50">
        <v>0</v>
      </c>
    </row>
    <row r="128" spans="1:24" x14ac:dyDescent="0.25">
      <c r="A128" s="37"/>
      <c r="B128" s="38">
        <f t="shared" si="11"/>
        <v>28</v>
      </c>
      <c r="C128" s="38">
        <v>1.1000000000000001</v>
      </c>
      <c r="D128" s="103" t="s">
        <v>166</v>
      </c>
      <c r="E128" s="40" t="s">
        <v>214</v>
      </c>
      <c r="F128" s="40">
        <v>19</v>
      </c>
      <c r="G128" s="41" t="s">
        <v>215</v>
      </c>
      <c r="H128" s="42" t="s">
        <v>43</v>
      </c>
      <c r="I128" s="43" t="s">
        <v>44</v>
      </c>
      <c r="J128" s="43" t="str">
        <f t="shared" si="8"/>
        <v>Delta Sierra Middle: Building 19-20: 19: Surface Mount 2'X4': F32T82L</v>
      </c>
      <c r="K128" s="44" t="s">
        <v>1752</v>
      </c>
      <c r="L128" s="44">
        <v>59</v>
      </c>
      <c r="M128" s="44">
        <v>1</v>
      </c>
      <c r="N128" s="44">
        <v>2</v>
      </c>
      <c r="O128" s="45">
        <v>0</v>
      </c>
      <c r="P128" s="44" t="s">
        <v>1908</v>
      </c>
      <c r="Q128" s="44">
        <v>3080</v>
      </c>
      <c r="R128" s="47">
        <v>140</v>
      </c>
      <c r="S128" s="44">
        <v>22</v>
      </c>
      <c r="T128" s="44">
        <f t="shared" si="9"/>
        <v>1</v>
      </c>
      <c r="U128" s="48">
        <f t="shared" si="10"/>
        <v>2</v>
      </c>
      <c r="V128" s="44">
        <v>1</v>
      </c>
      <c r="W128" s="49"/>
      <c r="X128" s="50">
        <v>0</v>
      </c>
    </row>
    <row r="129" spans="1:24" x14ac:dyDescent="0.25">
      <c r="A129" s="37"/>
      <c r="B129" s="38">
        <f t="shared" si="11"/>
        <v>29</v>
      </c>
      <c r="C129" s="38">
        <v>1.1000000000000001</v>
      </c>
      <c r="D129" s="103" t="s">
        <v>166</v>
      </c>
      <c r="E129" s="40" t="s">
        <v>214</v>
      </c>
      <c r="F129" s="40">
        <v>19</v>
      </c>
      <c r="G129" s="41" t="s">
        <v>215</v>
      </c>
      <c r="H129" s="42" t="s">
        <v>191</v>
      </c>
      <c r="I129" s="43" t="s">
        <v>44</v>
      </c>
      <c r="J129" s="43" t="str">
        <f t="shared" si="8"/>
        <v>Delta Sierra Middle: Building 19-20: 19: Recessed 2'X4': F32T82L</v>
      </c>
      <c r="K129" s="44" t="s">
        <v>1752</v>
      </c>
      <c r="L129" s="44">
        <v>59</v>
      </c>
      <c r="M129" s="44">
        <v>29</v>
      </c>
      <c r="N129" s="44">
        <v>2</v>
      </c>
      <c r="O129" s="45">
        <v>1</v>
      </c>
      <c r="P129" s="44" t="s">
        <v>1908</v>
      </c>
      <c r="Q129" s="44">
        <v>3080</v>
      </c>
      <c r="R129" s="47">
        <v>140</v>
      </c>
      <c r="S129" s="44">
        <v>22</v>
      </c>
      <c r="T129" s="44">
        <f t="shared" si="9"/>
        <v>29</v>
      </c>
      <c r="U129" s="48">
        <f t="shared" si="10"/>
        <v>58</v>
      </c>
      <c r="V129" s="44">
        <v>29</v>
      </c>
      <c r="W129" s="49"/>
      <c r="X129" s="50" t="s">
        <v>1880</v>
      </c>
    </row>
    <row r="130" spans="1:24" x14ac:dyDescent="0.25">
      <c r="A130" s="37"/>
      <c r="B130" s="38">
        <f t="shared" si="11"/>
        <v>30</v>
      </c>
      <c r="C130" s="38">
        <v>1.1000000000000001</v>
      </c>
      <c r="D130" s="103" t="s">
        <v>166</v>
      </c>
      <c r="E130" s="40" t="s">
        <v>214</v>
      </c>
      <c r="F130" s="40" t="s">
        <v>216</v>
      </c>
      <c r="G130" s="41" t="s">
        <v>217</v>
      </c>
      <c r="H130" s="42" t="s">
        <v>43</v>
      </c>
      <c r="I130" s="43" t="s">
        <v>44</v>
      </c>
      <c r="J130" s="43" t="str">
        <f t="shared" si="8"/>
        <v>Delta Sierra Middle: Building 19-20: 19 Work: Surface Mount 2'X4': F32T82L</v>
      </c>
      <c r="K130" s="44" t="s">
        <v>1752</v>
      </c>
      <c r="L130" s="44">
        <v>59</v>
      </c>
      <c r="M130" s="44">
        <v>4</v>
      </c>
      <c r="N130" s="44">
        <v>2</v>
      </c>
      <c r="O130" s="45">
        <v>0</v>
      </c>
      <c r="P130" s="44" t="s">
        <v>1908</v>
      </c>
      <c r="Q130" s="44">
        <v>3080</v>
      </c>
      <c r="R130" s="47">
        <v>140</v>
      </c>
      <c r="S130" s="44">
        <v>22</v>
      </c>
      <c r="T130" s="44">
        <f t="shared" si="9"/>
        <v>4</v>
      </c>
      <c r="U130" s="48">
        <f t="shared" si="10"/>
        <v>8</v>
      </c>
      <c r="V130" s="44">
        <v>4</v>
      </c>
      <c r="W130" s="49"/>
      <c r="X130" s="50">
        <v>0</v>
      </c>
    </row>
    <row r="131" spans="1:24" x14ac:dyDescent="0.25">
      <c r="A131" s="37"/>
      <c r="B131" s="38">
        <f t="shared" si="11"/>
        <v>31</v>
      </c>
      <c r="C131" s="38">
        <v>1.1000000000000001</v>
      </c>
      <c r="D131" s="103" t="s">
        <v>166</v>
      </c>
      <c r="E131" s="40" t="s">
        <v>214</v>
      </c>
      <c r="F131" s="40" t="s">
        <v>218</v>
      </c>
      <c r="G131" s="41" t="s">
        <v>219</v>
      </c>
      <c r="H131" s="42" t="s">
        <v>84</v>
      </c>
      <c r="I131" s="43" t="s">
        <v>44</v>
      </c>
      <c r="J131" s="43" t="str">
        <f t="shared" si="8"/>
        <v>Delta Sierra Middle: Building 19-20: 19 Practice Rms: Surface Wrap 4': F32T82L</v>
      </c>
      <c r="K131" s="44" t="s">
        <v>1752</v>
      </c>
      <c r="L131" s="44">
        <v>59</v>
      </c>
      <c r="M131" s="44">
        <v>3</v>
      </c>
      <c r="N131" s="44">
        <v>2</v>
      </c>
      <c r="O131" s="45">
        <v>0</v>
      </c>
      <c r="P131" s="44" t="s">
        <v>1909</v>
      </c>
      <c r="Q131" s="44">
        <v>3200</v>
      </c>
      <c r="R131" s="47">
        <v>160</v>
      </c>
      <c r="S131" s="44">
        <v>20</v>
      </c>
      <c r="T131" s="44">
        <f t="shared" si="9"/>
        <v>3</v>
      </c>
      <c r="U131" s="48">
        <f t="shared" si="10"/>
        <v>6</v>
      </c>
      <c r="V131" s="44">
        <v>0</v>
      </c>
      <c r="W131" s="49"/>
      <c r="X131" s="50">
        <v>0</v>
      </c>
    </row>
    <row r="132" spans="1:24" x14ac:dyDescent="0.25">
      <c r="A132" s="37"/>
      <c r="B132" s="38">
        <f t="shared" si="11"/>
        <v>32</v>
      </c>
      <c r="C132" s="38">
        <v>1.1000000000000001</v>
      </c>
      <c r="D132" s="103" t="s">
        <v>166</v>
      </c>
      <c r="E132" s="40" t="s">
        <v>32</v>
      </c>
      <c r="F132" s="40" t="s">
        <v>72</v>
      </c>
      <c r="G132" s="41" t="s">
        <v>220</v>
      </c>
      <c r="H132" s="42" t="s">
        <v>84</v>
      </c>
      <c r="I132" s="43" t="s">
        <v>44</v>
      </c>
      <c r="J132" s="43" t="str">
        <f t="shared" si="8"/>
        <v>Delta Sierra Middle: Portable: Boy's RR: Surface Wrap 4': F32T82L</v>
      </c>
      <c r="K132" s="44" t="s">
        <v>1752</v>
      </c>
      <c r="L132" s="44">
        <v>59</v>
      </c>
      <c r="M132" s="44">
        <v>6</v>
      </c>
      <c r="N132" s="44">
        <v>2</v>
      </c>
      <c r="O132" s="45">
        <v>0</v>
      </c>
      <c r="P132" s="44" t="s">
        <v>1909</v>
      </c>
      <c r="Q132" s="44">
        <v>3200</v>
      </c>
      <c r="R132" s="47">
        <v>160</v>
      </c>
      <c r="S132" s="44">
        <v>20</v>
      </c>
      <c r="T132" s="44">
        <f t="shared" si="9"/>
        <v>6</v>
      </c>
      <c r="U132" s="48">
        <f t="shared" si="10"/>
        <v>12</v>
      </c>
      <c r="V132" s="44">
        <v>0</v>
      </c>
      <c r="W132" s="49"/>
      <c r="X132" s="50">
        <v>0</v>
      </c>
    </row>
    <row r="133" spans="1:24" x14ac:dyDescent="0.25">
      <c r="A133" s="37"/>
      <c r="B133" s="38">
        <f t="shared" si="11"/>
        <v>33</v>
      </c>
      <c r="C133" s="38">
        <v>1.1000000000000001</v>
      </c>
      <c r="D133" s="103" t="s">
        <v>166</v>
      </c>
      <c r="E133" s="40" t="s">
        <v>32</v>
      </c>
      <c r="F133" s="40" t="s">
        <v>67</v>
      </c>
      <c r="G133" s="41" t="s">
        <v>221</v>
      </c>
      <c r="H133" s="42" t="s">
        <v>84</v>
      </c>
      <c r="I133" s="43" t="s">
        <v>44</v>
      </c>
      <c r="J133" s="43" t="str">
        <f t="shared" si="8"/>
        <v>Delta Sierra Middle: Portable: Girl's RR: Surface Wrap 4': F32T82L</v>
      </c>
      <c r="K133" s="44" t="s">
        <v>1752</v>
      </c>
      <c r="L133" s="44">
        <v>59</v>
      </c>
      <c r="M133" s="44">
        <v>6</v>
      </c>
      <c r="N133" s="44">
        <v>2</v>
      </c>
      <c r="O133" s="45">
        <v>0</v>
      </c>
      <c r="P133" s="44" t="s">
        <v>1909</v>
      </c>
      <c r="Q133" s="44">
        <v>3200</v>
      </c>
      <c r="R133" s="47">
        <v>160</v>
      </c>
      <c r="S133" s="44">
        <v>20</v>
      </c>
      <c r="T133" s="44">
        <f t="shared" ref="T133:T164" si="12">M133</f>
        <v>6</v>
      </c>
      <c r="U133" s="48">
        <f t="shared" ref="U133:U164" si="13">T133*N133</f>
        <v>12</v>
      </c>
      <c r="V133" s="44">
        <v>0</v>
      </c>
      <c r="W133" s="49"/>
      <c r="X133" s="50">
        <v>0</v>
      </c>
    </row>
    <row r="134" spans="1:24" x14ac:dyDescent="0.25">
      <c r="A134" s="37"/>
      <c r="B134" s="38">
        <f t="shared" si="11"/>
        <v>34</v>
      </c>
      <c r="C134" s="38">
        <v>1.1000000000000001</v>
      </c>
      <c r="D134" s="103" t="s">
        <v>166</v>
      </c>
      <c r="E134" s="40" t="s">
        <v>32</v>
      </c>
      <c r="F134" s="40" t="s">
        <v>222</v>
      </c>
      <c r="G134" s="41" t="s">
        <v>223</v>
      </c>
      <c r="H134" s="42" t="s">
        <v>43</v>
      </c>
      <c r="I134" s="43" t="s">
        <v>44</v>
      </c>
      <c r="J134" s="43" t="str">
        <f t="shared" si="8"/>
        <v>Delta Sierra Middle: Portable: Custodial: Surface Mount 2'X4': F32T82L</v>
      </c>
      <c r="K134" s="44" t="s">
        <v>1752</v>
      </c>
      <c r="L134" s="44">
        <v>59</v>
      </c>
      <c r="M134" s="44">
        <v>1</v>
      </c>
      <c r="N134" s="44">
        <v>2</v>
      </c>
      <c r="O134" s="45">
        <v>0</v>
      </c>
      <c r="P134" s="44" t="s">
        <v>1908</v>
      </c>
      <c r="Q134" s="44">
        <v>3080</v>
      </c>
      <c r="R134" s="47">
        <v>140</v>
      </c>
      <c r="S134" s="44">
        <v>22</v>
      </c>
      <c r="T134" s="44">
        <f t="shared" si="12"/>
        <v>1</v>
      </c>
      <c r="U134" s="48">
        <f t="shared" si="13"/>
        <v>2</v>
      </c>
      <c r="V134" s="44">
        <v>1</v>
      </c>
      <c r="W134" s="49"/>
      <c r="X134" s="50" t="s">
        <v>1873</v>
      </c>
    </row>
    <row r="135" spans="1:24" x14ac:dyDescent="0.25">
      <c r="A135" s="37"/>
      <c r="B135" s="38">
        <f t="shared" si="11"/>
        <v>35</v>
      </c>
      <c r="C135" s="38">
        <v>1.1000000000000001</v>
      </c>
      <c r="D135" s="103" t="s">
        <v>166</v>
      </c>
      <c r="E135" s="40" t="s">
        <v>224</v>
      </c>
      <c r="F135" s="40" t="s">
        <v>222</v>
      </c>
      <c r="G135" s="41" t="s">
        <v>225</v>
      </c>
      <c r="H135" s="42" t="s">
        <v>43</v>
      </c>
      <c r="I135" s="43" t="s">
        <v>44</v>
      </c>
      <c r="J135" s="43" t="str">
        <f t="shared" si="8"/>
        <v>Delta Sierra Middle: Building 35-38: Custodial: Surface Mount 2'X4': F32T82L</v>
      </c>
      <c r="K135" s="44" t="s">
        <v>1752</v>
      </c>
      <c r="L135" s="44">
        <v>59</v>
      </c>
      <c r="M135" s="44">
        <v>1</v>
      </c>
      <c r="N135" s="44">
        <v>2</v>
      </c>
      <c r="O135" s="45">
        <v>0</v>
      </c>
      <c r="P135" s="44" t="s">
        <v>1908</v>
      </c>
      <c r="Q135" s="44">
        <v>3080</v>
      </c>
      <c r="R135" s="47">
        <v>140</v>
      </c>
      <c r="S135" s="44">
        <v>22</v>
      </c>
      <c r="T135" s="44">
        <f t="shared" si="12"/>
        <v>1</v>
      </c>
      <c r="U135" s="48">
        <f t="shared" si="13"/>
        <v>2</v>
      </c>
      <c r="V135" s="44">
        <v>1</v>
      </c>
      <c r="W135" s="49"/>
      <c r="X135" s="50">
        <v>0</v>
      </c>
    </row>
    <row r="136" spans="1:24" x14ac:dyDescent="0.25">
      <c r="A136" s="37"/>
      <c r="B136" s="38">
        <f t="shared" si="11"/>
        <v>36</v>
      </c>
      <c r="C136" s="38">
        <v>1.1000000000000001</v>
      </c>
      <c r="D136" s="103" t="s">
        <v>166</v>
      </c>
      <c r="E136" s="40" t="s">
        <v>26</v>
      </c>
      <c r="F136" s="40" t="s">
        <v>226</v>
      </c>
      <c r="G136" s="41" t="s">
        <v>227</v>
      </c>
      <c r="H136" s="42" t="s">
        <v>88</v>
      </c>
      <c r="I136" s="43" t="s">
        <v>44</v>
      </c>
      <c r="J136" s="43" t="str">
        <f t="shared" si="8"/>
        <v>Delta Sierra Middle: MPR: F-34: Recessed 2'X4' Troffer: F32T82L</v>
      </c>
      <c r="K136" s="44" t="s">
        <v>1752</v>
      </c>
      <c r="L136" s="44">
        <v>59</v>
      </c>
      <c r="M136" s="44">
        <v>9</v>
      </c>
      <c r="N136" s="44">
        <v>2</v>
      </c>
      <c r="O136" s="45">
        <v>3</v>
      </c>
      <c r="P136" s="44" t="s">
        <v>1910</v>
      </c>
      <c r="Q136" s="44">
        <v>3200</v>
      </c>
      <c r="R136" s="47">
        <v>160</v>
      </c>
      <c r="S136" s="44">
        <v>20</v>
      </c>
      <c r="T136" s="44">
        <f t="shared" si="12"/>
        <v>9</v>
      </c>
      <c r="U136" s="48">
        <f t="shared" si="13"/>
        <v>18</v>
      </c>
      <c r="V136" s="44">
        <v>0</v>
      </c>
      <c r="W136" s="49"/>
      <c r="X136" s="50">
        <v>0</v>
      </c>
    </row>
    <row r="137" spans="1:24" x14ac:dyDescent="0.25">
      <c r="A137" s="37"/>
      <c r="B137" s="38">
        <f t="shared" si="11"/>
        <v>37</v>
      </c>
      <c r="C137" s="38">
        <v>1.1000000000000001</v>
      </c>
      <c r="D137" s="103" t="s">
        <v>166</v>
      </c>
      <c r="E137" s="40" t="s">
        <v>49</v>
      </c>
      <c r="F137" s="40" t="s">
        <v>184</v>
      </c>
      <c r="G137" s="41" t="s">
        <v>228</v>
      </c>
      <c r="H137" s="42" t="s">
        <v>88</v>
      </c>
      <c r="I137" s="43" t="s">
        <v>44</v>
      </c>
      <c r="J137" s="43" t="str">
        <f t="shared" si="8"/>
        <v>Delta Sierra Middle: Admin: Office: Recessed 2'X4' Troffer: F32T82L</v>
      </c>
      <c r="K137" s="44" t="s">
        <v>1752</v>
      </c>
      <c r="L137" s="44">
        <v>59</v>
      </c>
      <c r="M137" s="44">
        <v>11</v>
      </c>
      <c r="N137" s="44">
        <v>2</v>
      </c>
      <c r="O137" s="45">
        <v>1</v>
      </c>
      <c r="P137" s="44" t="s">
        <v>1910</v>
      </c>
      <c r="Q137" s="44">
        <v>3200</v>
      </c>
      <c r="R137" s="47">
        <v>160</v>
      </c>
      <c r="S137" s="44">
        <v>20</v>
      </c>
      <c r="T137" s="44">
        <f t="shared" si="12"/>
        <v>11</v>
      </c>
      <c r="U137" s="48">
        <f t="shared" si="13"/>
        <v>22</v>
      </c>
      <c r="V137" s="44">
        <v>0</v>
      </c>
      <c r="W137" s="49"/>
      <c r="X137" s="50" t="s">
        <v>1881</v>
      </c>
    </row>
    <row r="138" spans="1:24" x14ac:dyDescent="0.25">
      <c r="A138" s="37"/>
      <c r="B138" s="38">
        <f t="shared" si="11"/>
        <v>38</v>
      </c>
      <c r="C138" s="38">
        <v>1.1000000000000001</v>
      </c>
      <c r="D138" s="103" t="s">
        <v>166</v>
      </c>
      <c r="E138" s="40" t="s">
        <v>49</v>
      </c>
      <c r="F138" s="40" t="s">
        <v>229</v>
      </c>
      <c r="G138" s="41" t="s">
        <v>230</v>
      </c>
      <c r="H138" s="42" t="s">
        <v>88</v>
      </c>
      <c r="I138" s="43" t="s">
        <v>44</v>
      </c>
      <c r="J138" s="43" t="str">
        <f t="shared" si="8"/>
        <v>Delta Sierra Middle: Admin: Conference Rm: Recessed 2'X4' Troffer: F32T82L</v>
      </c>
      <c r="K138" s="44" t="s">
        <v>1752</v>
      </c>
      <c r="L138" s="44">
        <v>59</v>
      </c>
      <c r="M138" s="44">
        <v>5</v>
      </c>
      <c r="N138" s="44">
        <v>2</v>
      </c>
      <c r="O138" s="45">
        <v>1</v>
      </c>
      <c r="P138" s="44" t="s">
        <v>1910</v>
      </c>
      <c r="Q138" s="44">
        <v>3200</v>
      </c>
      <c r="R138" s="47">
        <v>160</v>
      </c>
      <c r="S138" s="44">
        <v>20</v>
      </c>
      <c r="T138" s="44">
        <f t="shared" si="12"/>
        <v>5</v>
      </c>
      <c r="U138" s="48">
        <f t="shared" si="13"/>
        <v>10</v>
      </c>
      <c r="V138" s="44">
        <v>0</v>
      </c>
      <c r="W138" s="49"/>
      <c r="X138" s="50">
        <v>0</v>
      </c>
    </row>
    <row r="139" spans="1:24" x14ac:dyDescent="0.25">
      <c r="A139" s="37"/>
      <c r="B139" s="38">
        <f t="shared" si="11"/>
        <v>39</v>
      </c>
      <c r="C139" s="38">
        <v>1.1000000000000001</v>
      </c>
      <c r="D139" s="103" t="s">
        <v>166</v>
      </c>
      <c r="E139" s="40" t="s">
        <v>49</v>
      </c>
      <c r="F139" s="40" t="s">
        <v>231</v>
      </c>
      <c r="G139" s="41" t="s">
        <v>232</v>
      </c>
      <c r="H139" s="42" t="s">
        <v>88</v>
      </c>
      <c r="I139" s="43" t="s">
        <v>44</v>
      </c>
      <c r="J139" s="43" t="str">
        <f t="shared" si="8"/>
        <v>Delta Sierra Middle: Admin: Vice Principal 1: Recessed 2'X4' Troffer: F32T82L</v>
      </c>
      <c r="K139" s="44" t="s">
        <v>1752</v>
      </c>
      <c r="L139" s="44">
        <v>59</v>
      </c>
      <c r="M139" s="44">
        <v>2</v>
      </c>
      <c r="N139" s="44">
        <v>2</v>
      </c>
      <c r="O139" s="45">
        <v>0</v>
      </c>
      <c r="P139" s="44" t="s">
        <v>1910</v>
      </c>
      <c r="Q139" s="44">
        <v>3200</v>
      </c>
      <c r="R139" s="47">
        <v>160</v>
      </c>
      <c r="S139" s="44">
        <v>20</v>
      </c>
      <c r="T139" s="44">
        <f t="shared" si="12"/>
        <v>2</v>
      </c>
      <c r="U139" s="48">
        <f t="shared" si="13"/>
        <v>4</v>
      </c>
      <c r="V139" s="44">
        <v>0</v>
      </c>
      <c r="W139" s="49"/>
      <c r="X139" s="50">
        <v>0</v>
      </c>
    </row>
    <row r="140" spans="1:24" x14ac:dyDescent="0.25">
      <c r="A140" s="37"/>
      <c r="B140" s="38">
        <f t="shared" si="11"/>
        <v>40</v>
      </c>
      <c r="C140" s="38">
        <v>1.1000000000000001</v>
      </c>
      <c r="D140" s="103" t="s">
        <v>166</v>
      </c>
      <c r="E140" s="40" t="s">
        <v>49</v>
      </c>
      <c r="F140" s="40" t="s">
        <v>91</v>
      </c>
      <c r="G140" s="41" t="s">
        <v>233</v>
      </c>
      <c r="H140" s="42" t="s">
        <v>88</v>
      </c>
      <c r="I140" s="43" t="s">
        <v>44</v>
      </c>
      <c r="J140" s="43" t="str">
        <f t="shared" si="8"/>
        <v>Delta Sierra Middle: Admin: Principal: Recessed 2'X4' Troffer: F32T82L</v>
      </c>
      <c r="K140" s="44" t="s">
        <v>1752</v>
      </c>
      <c r="L140" s="44">
        <v>59</v>
      </c>
      <c r="M140" s="44">
        <v>4</v>
      </c>
      <c r="N140" s="44">
        <v>2</v>
      </c>
      <c r="O140" s="45">
        <v>1</v>
      </c>
      <c r="P140" s="44" t="s">
        <v>1910</v>
      </c>
      <c r="Q140" s="44">
        <v>3200</v>
      </c>
      <c r="R140" s="47">
        <v>160</v>
      </c>
      <c r="S140" s="44">
        <v>20</v>
      </c>
      <c r="T140" s="44">
        <f t="shared" si="12"/>
        <v>4</v>
      </c>
      <c r="U140" s="48">
        <f t="shared" si="13"/>
        <v>8</v>
      </c>
      <c r="V140" s="44">
        <v>0</v>
      </c>
      <c r="W140" s="49"/>
      <c r="X140" s="50">
        <v>0</v>
      </c>
    </row>
    <row r="141" spans="1:24" x14ac:dyDescent="0.25">
      <c r="A141" s="37"/>
      <c r="B141" s="38">
        <f t="shared" si="11"/>
        <v>41</v>
      </c>
      <c r="C141" s="38">
        <v>1.1000000000000001</v>
      </c>
      <c r="D141" s="103" t="s">
        <v>166</v>
      </c>
      <c r="E141" s="40" t="s">
        <v>49</v>
      </c>
      <c r="F141" s="40" t="s">
        <v>234</v>
      </c>
      <c r="G141" s="41" t="s">
        <v>235</v>
      </c>
      <c r="H141" s="42" t="s">
        <v>88</v>
      </c>
      <c r="I141" s="43" t="s">
        <v>44</v>
      </c>
      <c r="J141" s="43" t="str">
        <f t="shared" si="8"/>
        <v>Delta Sierra Middle: Admin: Secretary: Recessed 2'X4' Troffer: F32T82L</v>
      </c>
      <c r="K141" s="44" t="s">
        <v>1752</v>
      </c>
      <c r="L141" s="44">
        <v>59</v>
      </c>
      <c r="M141" s="44">
        <v>2</v>
      </c>
      <c r="N141" s="44">
        <v>2</v>
      </c>
      <c r="O141" s="45">
        <v>0</v>
      </c>
      <c r="P141" s="44" t="s">
        <v>1910</v>
      </c>
      <c r="Q141" s="44">
        <v>3200</v>
      </c>
      <c r="R141" s="47">
        <v>160</v>
      </c>
      <c r="S141" s="44">
        <v>20</v>
      </c>
      <c r="T141" s="44">
        <f t="shared" si="12"/>
        <v>2</v>
      </c>
      <c r="U141" s="48">
        <f t="shared" si="13"/>
        <v>4</v>
      </c>
      <c r="V141" s="44">
        <v>0</v>
      </c>
      <c r="W141" s="49"/>
      <c r="X141" s="50">
        <v>0</v>
      </c>
    </row>
    <row r="142" spans="1:24" x14ac:dyDescent="0.25">
      <c r="A142" s="37"/>
      <c r="B142" s="38">
        <f t="shared" si="11"/>
        <v>42</v>
      </c>
      <c r="C142" s="38">
        <v>1.1000000000000001</v>
      </c>
      <c r="D142" s="103" t="s">
        <v>166</v>
      </c>
      <c r="E142" s="40" t="s">
        <v>49</v>
      </c>
      <c r="F142" s="40" t="s">
        <v>236</v>
      </c>
      <c r="G142" s="41" t="s">
        <v>237</v>
      </c>
      <c r="H142" s="42" t="s">
        <v>88</v>
      </c>
      <c r="I142" s="43" t="s">
        <v>44</v>
      </c>
      <c r="J142" s="43" t="str">
        <f t="shared" si="8"/>
        <v>Delta Sierra Middle: Admin: Counselor: Recessed 2'X4' Troffer: F32T82L</v>
      </c>
      <c r="K142" s="44" t="s">
        <v>1752</v>
      </c>
      <c r="L142" s="44">
        <v>59</v>
      </c>
      <c r="M142" s="44">
        <v>2</v>
      </c>
      <c r="N142" s="44">
        <v>2</v>
      </c>
      <c r="O142" s="45">
        <v>0</v>
      </c>
      <c r="P142" s="44" t="s">
        <v>1910</v>
      </c>
      <c r="Q142" s="44">
        <v>3200</v>
      </c>
      <c r="R142" s="47">
        <v>160</v>
      </c>
      <c r="S142" s="44">
        <v>20</v>
      </c>
      <c r="T142" s="44">
        <f t="shared" si="12"/>
        <v>2</v>
      </c>
      <c r="U142" s="48">
        <f t="shared" si="13"/>
        <v>4</v>
      </c>
      <c r="V142" s="44">
        <v>0</v>
      </c>
      <c r="W142" s="49"/>
      <c r="X142" s="50">
        <v>0</v>
      </c>
    </row>
    <row r="143" spans="1:24" x14ac:dyDescent="0.25">
      <c r="A143" s="37"/>
      <c r="B143" s="38">
        <f t="shared" si="11"/>
        <v>43</v>
      </c>
      <c r="C143" s="38">
        <v>1.1000000000000001</v>
      </c>
      <c r="D143" s="103" t="s">
        <v>166</v>
      </c>
      <c r="E143" s="40" t="s">
        <v>49</v>
      </c>
      <c r="F143" s="40" t="s">
        <v>238</v>
      </c>
      <c r="G143" s="41" t="s">
        <v>239</v>
      </c>
      <c r="H143" s="42" t="s">
        <v>88</v>
      </c>
      <c r="I143" s="43" t="s">
        <v>44</v>
      </c>
      <c r="J143" s="43" t="str">
        <f t="shared" si="8"/>
        <v>Delta Sierra Middle: Admin: Vice Principal 2: Recessed 2'X4' Troffer: F32T82L</v>
      </c>
      <c r="K143" s="44" t="s">
        <v>1752</v>
      </c>
      <c r="L143" s="44">
        <v>59</v>
      </c>
      <c r="M143" s="44">
        <v>2</v>
      </c>
      <c r="N143" s="44">
        <v>2</v>
      </c>
      <c r="O143" s="45">
        <v>0</v>
      </c>
      <c r="P143" s="44" t="s">
        <v>1910</v>
      </c>
      <c r="Q143" s="44">
        <v>3200</v>
      </c>
      <c r="R143" s="47">
        <v>160</v>
      </c>
      <c r="S143" s="44">
        <v>20</v>
      </c>
      <c r="T143" s="44">
        <f t="shared" si="12"/>
        <v>2</v>
      </c>
      <c r="U143" s="48">
        <f t="shared" si="13"/>
        <v>4</v>
      </c>
      <c r="V143" s="44">
        <v>0</v>
      </c>
      <c r="W143" s="49"/>
      <c r="X143" s="50">
        <v>0</v>
      </c>
    </row>
    <row r="144" spans="1:24" x14ac:dyDescent="0.25">
      <c r="A144" s="37"/>
      <c r="B144" s="38">
        <f t="shared" si="11"/>
        <v>44</v>
      </c>
      <c r="C144" s="38">
        <v>1.1000000000000001</v>
      </c>
      <c r="D144" s="103" t="s">
        <v>166</v>
      </c>
      <c r="E144" s="40" t="s">
        <v>49</v>
      </c>
      <c r="F144" s="40">
        <v>1</v>
      </c>
      <c r="G144" s="41" t="s">
        <v>240</v>
      </c>
      <c r="H144" s="42" t="s">
        <v>88</v>
      </c>
      <c r="I144" s="43" t="s">
        <v>44</v>
      </c>
      <c r="J144" s="43" t="str">
        <f>CONCATENATE(G144,": ",H144,": ",I144)</f>
        <v>Delta Sierra Middle: Admin: 1: Recessed 2'X4' Troffer: F32T82L</v>
      </c>
      <c r="K144" s="44" t="s">
        <v>1753</v>
      </c>
      <c r="L144" s="44">
        <v>59</v>
      </c>
      <c r="M144" s="44">
        <v>30</v>
      </c>
      <c r="N144" s="44">
        <v>2</v>
      </c>
      <c r="O144" s="45">
        <v>2</v>
      </c>
      <c r="P144" s="44" t="s">
        <v>1910</v>
      </c>
      <c r="Q144" s="44">
        <v>3200</v>
      </c>
      <c r="R144" s="47">
        <v>160</v>
      </c>
      <c r="S144" s="44">
        <v>20</v>
      </c>
      <c r="T144" s="44">
        <f t="shared" si="12"/>
        <v>30</v>
      </c>
      <c r="U144" s="48">
        <f t="shared" si="13"/>
        <v>60</v>
      </c>
      <c r="V144" s="44">
        <v>0</v>
      </c>
      <c r="W144" s="49"/>
      <c r="X144" s="50">
        <v>0</v>
      </c>
    </row>
    <row r="145" spans="1:24" x14ac:dyDescent="0.25">
      <c r="A145" s="37"/>
      <c r="B145" s="38">
        <f t="shared" si="11"/>
        <v>45</v>
      </c>
      <c r="C145" s="38">
        <v>1.1000000000000001</v>
      </c>
      <c r="D145" s="103" t="s">
        <v>166</v>
      </c>
      <c r="E145" s="40" t="s">
        <v>49</v>
      </c>
      <c r="F145" s="40">
        <v>2</v>
      </c>
      <c r="G145" s="41" t="s">
        <v>241</v>
      </c>
      <c r="H145" s="42" t="s">
        <v>88</v>
      </c>
      <c r="I145" s="43" t="s">
        <v>44</v>
      </c>
      <c r="J145" s="43" t="str">
        <f>CONCATENATE(G145,": ",H145,": ",I145)</f>
        <v>Delta Sierra Middle: Admin: 2: Recessed 2'X4' Troffer: F32T82L</v>
      </c>
      <c r="K145" s="44" t="s">
        <v>1753</v>
      </c>
      <c r="L145" s="44">
        <v>59</v>
      </c>
      <c r="M145" s="44">
        <v>30</v>
      </c>
      <c r="N145" s="44">
        <v>2</v>
      </c>
      <c r="O145" s="45">
        <v>2</v>
      </c>
      <c r="P145" s="44" t="s">
        <v>1910</v>
      </c>
      <c r="Q145" s="44">
        <v>3200</v>
      </c>
      <c r="R145" s="47">
        <v>160</v>
      </c>
      <c r="S145" s="44">
        <v>20</v>
      </c>
      <c r="T145" s="44">
        <f t="shared" si="12"/>
        <v>30</v>
      </c>
      <c r="U145" s="48">
        <f t="shared" si="13"/>
        <v>60</v>
      </c>
      <c r="V145" s="44">
        <v>0</v>
      </c>
      <c r="W145" s="49"/>
      <c r="X145" s="50">
        <v>0</v>
      </c>
    </row>
    <row r="146" spans="1:24" x14ac:dyDescent="0.25">
      <c r="A146" s="37"/>
      <c r="B146" s="38">
        <f t="shared" si="11"/>
        <v>46</v>
      </c>
      <c r="C146" s="38">
        <v>1.1000000000000001</v>
      </c>
      <c r="D146" s="103" t="s">
        <v>166</v>
      </c>
      <c r="E146" s="40" t="s">
        <v>200</v>
      </c>
      <c r="F146" s="40">
        <v>3</v>
      </c>
      <c r="G146" s="41" t="s">
        <v>242</v>
      </c>
      <c r="H146" s="42" t="s">
        <v>88</v>
      </c>
      <c r="I146" s="43" t="s">
        <v>44</v>
      </c>
      <c r="J146" s="43" t="str">
        <f>CONCATENATE(G146,": ",H146,": ",I146)</f>
        <v>Delta Sierra Middle: Building 3-6: 3: Recessed 2'X4' Troffer: F32T82L</v>
      </c>
      <c r="K146" s="44" t="s">
        <v>1753</v>
      </c>
      <c r="L146" s="44">
        <v>59</v>
      </c>
      <c r="M146" s="44">
        <v>32</v>
      </c>
      <c r="N146" s="44">
        <v>2</v>
      </c>
      <c r="O146" s="45">
        <v>2</v>
      </c>
      <c r="P146" s="44" t="s">
        <v>1910</v>
      </c>
      <c r="Q146" s="44">
        <v>3200</v>
      </c>
      <c r="R146" s="47">
        <v>160</v>
      </c>
      <c r="S146" s="44">
        <v>20</v>
      </c>
      <c r="T146" s="44">
        <f t="shared" si="12"/>
        <v>32</v>
      </c>
      <c r="U146" s="48">
        <f t="shared" si="13"/>
        <v>64</v>
      </c>
      <c r="V146" s="44">
        <v>0</v>
      </c>
      <c r="W146" s="49"/>
      <c r="X146" s="50">
        <v>0</v>
      </c>
    </row>
    <row r="147" spans="1:24" x14ac:dyDescent="0.25">
      <c r="A147" s="37"/>
      <c r="B147" s="38">
        <f t="shared" si="11"/>
        <v>47</v>
      </c>
      <c r="C147" s="38">
        <v>1.1000000000000001</v>
      </c>
      <c r="D147" s="103" t="s">
        <v>166</v>
      </c>
      <c r="E147" s="40" t="s">
        <v>200</v>
      </c>
      <c r="F147" s="40">
        <v>4</v>
      </c>
      <c r="G147" s="41" t="s">
        <v>201</v>
      </c>
      <c r="H147" s="42" t="s">
        <v>88</v>
      </c>
      <c r="I147" s="43" t="s">
        <v>44</v>
      </c>
      <c r="J147" s="43" t="str">
        <f t="shared" ref="J147:J189" si="14">CONCATENATE(G147,": ",H147,": ",I147)</f>
        <v>Delta Sierra Middle: Building 3-6: 4: Recessed 2'X4' Troffer: F32T82L</v>
      </c>
      <c r="K147" s="44" t="s">
        <v>1753</v>
      </c>
      <c r="L147" s="44">
        <v>59</v>
      </c>
      <c r="M147" s="44">
        <v>37</v>
      </c>
      <c r="N147" s="44">
        <v>2</v>
      </c>
      <c r="O147" s="45">
        <v>2</v>
      </c>
      <c r="P147" s="44" t="s">
        <v>1910</v>
      </c>
      <c r="Q147" s="44">
        <v>3200</v>
      </c>
      <c r="R147" s="47">
        <v>160</v>
      </c>
      <c r="S147" s="44">
        <v>20</v>
      </c>
      <c r="T147" s="44">
        <f t="shared" si="12"/>
        <v>37</v>
      </c>
      <c r="U147" s="48">
        <f t="shared" si="13"/>
        <v>74</v>
      </c>
      <c r="V147" s="44">
        <v>0</v>
      </c>
      <c r="W147" s="49"/>
      <c r="X147" s="50">
        <v>0</v>
      </c>
    </row>
    <row r="148" spans="1:24" x14ac:dyDescent="0.25">
      <c r="A148" s="37"/>
      <c r="B148" s="38">
        <f t="shared" si="11"/>
        <v>48</v>
      </c>
      <c r="C148" s="38">
        <v>1.1000000000000001</v>
      </c>
      <c r="D148" s="103" t="s">
        <v>166</v>
      </c>
      <c r="E148" s="40" t="s">
        <v>200</v>
      </c>
      <c r="F148" s="40">
        <v>5</v>
      </c>
      <c r="G148" s="41" t="s">
        <v>243</v>
      </c>
      <c r="H148" s="42" t="s">
        <v>88</v>
      </c>
      <c r="I148" s="43" t="s">
        <v>44</v>
      </c>
      <c r="J148" s="43" t="str">
        <f t="shared" si="14"/>
        <v>Delta Sierra Middle: Building 3-6: 5: Recessed 2'X4' Troffer: F32T82L</v>
      </c>
      <c r="K148" s="44" t="s">
        <v>1752</v>
      </c>
      <c r="L148" s="44">
        <v>59</v>
      </c>
      <c r="M148" s="44">
        <v>26</v>
      </c>
      <c r="N148" s="44">
        <v>2</v>
      </c>
      <c r="O148" s="45">
        <v>2</v>
      </c>
      <c r="P148" s="44" t="s">
        <v>1910</v>
      </c>
      <c r="Q148" s="44">
        <v>3200</v>
      </c>
      <c r="R148" s="47">
        <v>160</v>
      </c>
      <c r="S148" s="44">
        <v>20</v>
      </c>
      <c r="T148" s="44">
        <f t="shared" si="12"/>
        <v>26</v>
      </c>
      <c r="U148" s="48">
        <f t="shared" si="13"/>
        <v>52</v>
      </c>
      <c r="V148" s="44">
        <v>0</v>
      </c>
      <c r="W148" s="49"/>
      <c r="X148" s="50">
        <v>0</v>
      </c>
    </row>
    <row r="149" spans="1:24" x14ac:dyDescent="0.25">
      <c r="A149" s="37"/>
      <c r="B149" s="38">
        <f t="shared" si="11"/>
        <v>49</v>
      </c>
      <c r="C149" s="38">
        <v>1.1000000000000001</v>
      </c>
      <c r="D149" s="103" t="s">
        <v>166</v>
      </c>
      <c r="E149" s="40" t="s">
        <v>32</v>
      </c>
      <c r="F149" s="40">
        <v>29</v>
      </c>
      <c r="G149" s="41" t="s">
        <v>244</v>
      </c>
      <c r="H149" s="42" t="s">
        <v>88</v>
      </c>
      <c r="I149" s="43" t="s">
        <v>44</v>
      </c>
      <c r="J149" s="43" t="str">
        <f t="shared" si="14"/>
        <v>Delta Sierra Middle: Portable: 29: Recessed 2'X4' Troffer: F32T82L</v>
      </c>
      <c r="K149" s="44" t="s">
        <v>1752</v>
      </c>
      <c r="L149" s="44">
        <v>59</v>
      </c>
      <c r="M149" s="44">
        <v>20</v>
      </c>
      <c r="N149" s="44">
        <v>2</v>
      </c>
      <c r="O149" s="45">
        <v>1</v>
      </c>
      <c r="P149" s="44" t="s">
        <v>1910</v>
      </c>
      <c r="Q149" s="44">
        <v>3200</v>
      </c>
      <c r="R149" s="47">
        <v>160</v>
      </c>
      <c r="S149" s="44">
        <v>20</v>
      </c>
      <c r="T149" s="44">
        <f t="shared" si="12"/>
        <v>20</v>
      </c>
      <c r="U149" s="48">
        <f t="shared" si="13"/>
        <v>40</v>
      </c>
      <c r="V149" s="44">
        <v>0</v>
      </c>
      <c r="W149" s="49"/>
      <c r="X149" s="50">
        <v>0</v>
      </c>
    </row>
    <row r="150" spans="1:24" x14ac:dyDescent="0.25">
      <c r="A150" s="37"/>
      <c r="B150" s="38">
        <f t="shared" si="11"/>
        <v>50</v>
      </c>
      <c r="C150" s="38">
        <v>1.1000000000000001</v>
      </c>
      <c r="D150" s="103" t="s">
        <v>166</v>
      </c>
      <c r="E150" s="40" t="s">
        <v>32</v>
      </c>
      <c r="F150" s="40">
        <v>28</v>
      </c>
      <c r="G150" s="41" t="s">
        <v>245</v>
      </c>
      <c r="H150" s="42" t="s">
        <v>88</v>
      </c>
      <c r="I150" s="43" t="s">
        <v>44</v>
      </c>
      <c r="J150" s="43" t="str">
        <f t="shared" si="14"/>
        <v>Delta Sierra Middle: Portable: 28: Recessed 2'X4' Troffer: F32T82L</v>
      </c>
      <c r="K150" s="44" t="s">
        <v>1752</v>
      </c>
      <c r="L150" s="44">
        <v>59</v>
      </c>
      <c r="M150" s="44">
        <v>20</v>
      </c>
      <c r="N150" s="44">
        <v>2</v>
      </c>
      <c r="O150" s="45">
        <v>1</v>
      </c>
      <c r="P150" s="44" t="s">
        <v>1910</v>
      </c>
      <c r="Q150" s="44">
        <v>3200</v>
      </c>
      <c r="R150" s="47">
        <v>160</v>
      </c>
      <c r="S150" s="44">
        <v>20</v>
      </c>
      <c r="T150" s="44">
        <f t="shared" si="12"/>
        <v>20</v>
      </c>
      <c r="U150" s="48">
        <f t="shared" si="13"/>
        <v>40</v>
      </c>
      <c r="V150" s="44">
        <v>0</v>
      </c>
      <c r="W150" s="49"/>
      <c r="X150" s="50">
        <v>0</v>
      </c>
    </row>
    <row r="151" spans="1:24" x14ac:dyDescent="0.25">
      <c r="A151" s="37"/>
      <c r="B151" s="38">
        <f t="shared" si="11"/>
        <v>51</v>
      </c>
      <c r="C151" s="38">
        <v>1.1000000000000001</v>
      </c>
      <c r="D151" s="103" t="s">
        <v>166</v>
      </c>
      <c r="E151" s="40" t="s">
        <v>32</v>
      </c>
      <c r="F151" s="40">
        <v>27</v>
      </c>
      <c r="G151" s="41" t="s">
        <v>246</v>
      </c>
      <c r="H151" s="42" t="s">
        <v>88</v>
      </c>
      <c r="I151" s="43" t="s">
        <v>44</v>
      </c>
      <c r="J151" s="43" t="str">
        <f t="shared" si="14"/>
        <v>Delta Sierra Middle: Portable: 27: Recessed 2'X4' Troffer: F32T82L</v>
      </c>
      <c r="K151" s="44" t="s">
        <v>1753</v>
      </c>
      <c r="L151" s="44">
        <v>59</v>
      </c>
      <c r="M151" s="44">
        <v>20</v>
      </c>
      <c r="N151" s="44">
        <v>2</v>
      </c>
      <c r="O151" s="45">
        <v>1</v>
      </c>
      <c r="P151" s="44" t="s">
        <v>1910</v>
      </c>
      <c r="Q151" s="44">
        <v>3200</v>
      </c>
      <c r="R151" s="47">
        <v>160</v>
      </c>
      <c r="S151" s="44">
        <v>20</v>
      </c>
      <c r="T151" s="44">
        <f t="shared" si="12"/>
        <v>20</v>
      </c>
      <c r="U151" s="48">
        <f t="shared" si="13"/>
        <v>40</v>
      </c>
      <c r="V151" s="44">
        <v>0</v>
      </c>
      <c r="W151" s="49"/>
      <c r="X151" s="50">
        <v>0</v>
      </c>
    </row>
    <row r="152" spans="1:24" x14ac:dyDescent="0.25">
      <c r="A152" s="37"/>
      <c r="B152" s="38">
        <f t="shared" si="11"/>
        <v>52</v>
      </c>
      <c r="C152" s="38">
        <v>1.1000000000000001</v>
      </c>
      <c r="D152" s="103" t="s">
        <v>166</v>
      </c>
      <c r="E152" s="40" t="s">
        <v>32</v>
      </c>
      <c r="F152" s="40">
        <v>26</v>
      </c>
      <c r="G152" s="41" t="s">
        <v>247</v>
      </c>
      <c r="H152" s="42" t="s">
        <v>88</v>
      </c>
      <c r="I152" s="43" t="s">
        <v>44</v>
      </c>
      <c r="J152" s="43" t="str">
        <f t="shared" si="14"/>
        <v>Delta Sierra Middle: Portable: 26: Recessed 2'X4' Troffer: F32T82L</v>
      </c>
      <c r="K152" s="44" t="s">
        <v>1753</v>
      </c>
      <c r="L152" s="44">
        <v>59</v>
      </c>
      <c r="M152" s="44">
        <v>20</v>
      </c>
      <c r="N152" s="44">
        <v>2</v>
      </c>
      <c r="O152" s="45">
        <v>1</v>
      </c>
      <c r="P152" s="44" t="s">
        <v>1910</v>
      </c>
      <c r="Q152" s="44">
        <v>3200</v>
      </c>
      <c r="R152" s="47">
        <v>160</v>
      </c>
      <c r="S152" s="44">
        <v>20</v>
      </c>
      <c r="T152" s="44">
        <f t="shared" si="12"/>
        <v>20</v>
      </c>
      <c r="U152" s="48">
        <f t="shared" si="13"/>
        <v>40</v>
      </c>
      <c r="V152" s="44">
        <v>0</v>
      </c>
      <c r="W152" s="49"/>
      <c r="X152" s="50">
        <v>0</v>
      </c>
    </row>
    <row r="153" spans="1:24" x14ac:dyDescent="0.25">
      <c r="A153" s="37"/>
      <c r="B153" s="38">
        <f t="shared" si="11"/>
        <v>53</v>
      </c>
      <c r="C153" s="38">
        <v>1.1000000000000001</v>
      </c>
      <c r="D153" s="103" t="s">
        <v>166</v>
      </c>
      <c r="E153" s="40" t="s">
        <v>32</v>
      </c>
      <c r="F153" s="40">
        <v>25</v>
      </c>
      <c r="G153" s="41" t="s">
        <v>248</v>
      </c>
      <c r="H153" s="42" t="s">
        <v>88</v>
      </c>
      <c r="I153" s="43" t="s">
        <v>44</v>
      </c>
      <c r="J153" s="43" t="str">
        <f t="shared" si="14"/>
        <v>Delta Sierra Middle: Portable: 25: Recessed 2'X4' Troffer: F32T82L</v>
      </c>
      <c r="K153" s="44" t="s">
        <v>1753</v>
      </c>
      <c r="L153" s="44">
        <v>59</v>
      </c>
      <c r="M153" s="44">
        <v>20</v>
      </c>
      <c r="N153" s="44">
        <v>2</v>
      </c>
      <c r="O153" s="45">
        <v>1</v>
      </c>
      <c r="P153" s="44" t="s">
        <v>1910</v>
      </c>
      <c r="Q153" s="44">
        <v>3200</v>
      </c>
      <c r="R153" s="47">
        <v>160</v>
      </c>
      <c r="S153" s="44">
        <v>20</v>
      </c>
      <c r="T153" s="44">
        <f t="shared" si="12"/>
        <v>20</v>
      </c>
      <c r="U153" s="48">
        <f t="shared" si="13"/>
        <v>40</v>
      </c>
      <c r="V153" s="44">
        <v>0</v>
      </c>
      <c r="W153" s="49"/>
      <c r="X153" s="50">
        <v>0</v>
      </c>
    </row>
    <row r="154" spans="1:24" x14ac:dyDescent="0.25">
      <c r="A154" s="37"/>
      <c r="B154" s="38">
        <f t="shared" si="11"/>
        <v>54</v>
      </c>
      <c r="C154" s="38">
        <v>1.1000000000000001</v>
      </c>
      <c r="D154" s="103" t="s">
        <v>166</v>
      </c>
      <c r="E154" s="40" t="s">
        <v>32</v>
      </c>
      <c r="F154" s="40">
        <v>24</v>
      </c>
      <c r="G154" s="41" t="s">
        <v>249</v>
      </c>
      <c r="H154" s="42" t="s">
        <v>88</v>
      </c>
      <c r="I154" s="43" t="s">
        <v>44</v>
      </c>
      <c r="J154" s="43" t="str">
        <f t="shared" si="14"/>
        <v>Delta Sierra Middle: Portable: 24: Recessed 2'X4' Troffer: F32T82L</v>
      </c>
      <c r="K154" s="44" t="s">
        <v>1753</v>
      </c>
      <c r="L154" s="44">
        <v>59</v>
      </c>
      <c r="M154" s="44">
        <v>20</v>
      </c>
      <c r="N154" s="44">
        <v>2</v>
      </c>
      <c r="O154" s="45">
        <v>1</v>
      </c>
      <c r="P154" s="44" t="s">
        <v>1910</v>
      </c>
      <c r="Q154" s="44">
        <v>3200</v>
      </c>
      <c r="R154" s="47">
        <v>160</v>
      </c>
      <c r="S154" s="44">
        <v>20</v>
      </c>
      <c r="T154" s="44">
        <f t="shared" si="12"/>
        <v>20</v>
      </c>
      <c r="U154" s="48">
        <f t="shared" si="13"/>
        <v>40</v>
      </c>
      <c r="V154" s="44">
        <v>0</v>
      </c>
      <c r="W154" s="49"/>
      <c r="X154" s="50">
        <v>0</v>
      </c>
    </row>
    <row r="155" spans="1:24" x14ac:dyDescent="0.25">
      <c r="A155" s="37"/>
      <c r="B155" s="38">
        <f t="shared" si="11"/>
        <v>55</v>
      </c>
      <c r="C155" s="38">
        <v>1.1000000000000001</v>
      </c>
      <c r="D155" s="103" t="s">
        <v>166</v>
      </c>
      <c r="E155" s="40" t="s">
        <v>32</v>
      </c>
      <c r="F155" s="40">
        <v>23</v>
      </c>
      <c r="G155" s="41" t="s">
        <v>250</v>
      </c>
      <c r="H155" s="42" t="s">
        <v>88</v>
      </c>
      <c r="I155" s="43" t="s">
        <v>44</v>
      </c>
      <c r="J155" s="43" t="str">
        <f t="shared" si="14"/>
        <v>Delta Sierra Middle: Portable: 23: Recessed 2'X4' Troffer: F32T82L</v>
      </c>
      <c r="K155" s="44" t="s">
        <v>1753</v>
      </c>
      <c r="L155" s="44">
        <v>59</v>
      </c>
      <c r="M155" s="44">
        <v>20</v>
      </c>
      <c r="N155" s="44">
        <v>2</v>
      </c>
      <c r="O155" s="45">
        <v>1</v>
      </c>
      <c r="P155" s="44" t="s">
        <v>1910</v>
      </c>
      <c r="Q155" s="44">
        <v>3200</v>
      </c>
      <c r="R155" s="47">
        <v>160</v>
      </c>
      <c r="S155" s="44">
        <v>20</v>
      </c>
      <c r="T155" s="44">
        <f t="shared" si="12"/>
        <v>20</v>
      </c>
      <c r="U155" s="48">
        <f t="shared" si="13"/>
        <v>40</v>
      </c>
      <c r="V155" s="44">
        <v>0</v>
      </c>
      <c r="W155" s="49"/>
      <c r="X155" s="50">
        <v>0</v>
      </c>
    </row>
    <row r="156" spans="1:24" x14ac:dyDescent="0.25">
      <c r="A156" s="37"/>
      <c r="B156" s="38">
        <f t="shared" si="11"/>
        <v>56</v>
      </c>
      <c r="C156" s="38">
        <v>1.1000000000000001</v>
      </c>
      <c r="D156" s="103" t="s">
        <v>166</v>
      </c>
      <c r="E156" s="40" t="s">
        <v>32</v>
      </c>
      <c r="F156" s="40">
        <v>22</v>
      </c>
      <c r="G156" s="41" t="s">
        <v>251</v>
      </c>
      <c r="H156" s="42" t="s">
        <v>88</v>
      </c>
      <c r="I156" s="43" t="s">
        <v>44</v>
      </c>
      <c r="J156" s="43" t="str">
        <f t="shared" si="14"/>
        <v>Delta Sierra Middle: Portable: 22: Recessed 2'X4' Troffer: F32T82L</v>
      </c>
      <c r="K156" s="44" t="s">
        <v>1753</v>
      </c>
      <c r="L156" s="44">
        <v>59</v>
      </c>
      <c r="M156" s="44">
        <v>20</v>
      </c>
      <c r="N156" s="44">
        <v>2</v>
      </c>
      <c r="O156" s="45">
        <v>1</v>
      </c>
      <c r="P156" s="44" t="s">
        <v>1910</v>
      </c>
      <c r="Q156" s="44">
        <v>3200</v>
      </c>
      <c r="R156" s="47">
        <v>160</v>
      </c>
      <c r="S156" s="44">
        <v>20</v>
      </c>
      <c r="T156" s="44">
        <f t="shared" si="12"/>
        <v>20</v>
      </c>
      <c r="U156" s="48">
        <f t="shared" si="13"/>
        <v>40</v>
      </c>
      <c r="V156" s="44">
        <v>0</v>
      </c>
      <c r="W156" s="49"/>
      <c r="X156" s="50">
        <v>0</v>
      </c>
    </row>
    <row r="157" spans="1:24" x14ac:dyDescent="0.25">
      <c r="A157" s="37"/>
      <c r="B157" s="38">
        <f t="shared" si="11"/>
        <v>57</v>
      </c>
      <c r="C157" s="38">
        <v>1.1000000000000001</v>
      </c>
      <c r="D157" s="103" t="s">
        <v>166</v>
      </c>
      <c r="E157" s="40" t="s">
        <v>114</v>
      </c>
      <c r="F157" s="40">
        <v>15</v>
      </c>
      <c r="G157" s="41" t="s">
        <v>252</v>
      </c>
      <c r="H157" s="42" t="s">
        <v>88</v>
      </c>
      <c r="I157" s="43" t="s">
        <v>44</v>
      </c>
      <c r="J157" s="43" t="str">
        <f t="shared" si="14"/>
        <v>Delta Sierra Middle: Library: 15: Recessed 2'X4' Troffer: F32T82L</v>
      </c>
      <c r="K157" s="44" t="s">
        <v>1753</v>
      </c>
      <c r="L157" s="44">
        <v>59</v>
      </c>
      <c r="M157" s="44">
        <v>21</v>
      </c>
      <c r="N157" s="44">
        <v>2</v>
      </c>
      <c r="O157" s="45">
        <v>1</v>
      </c>
      <c r="P157" s="44" t="s">
        <v>1910</v>
      </c>
      <c r="Q157" s="44">
        <v>3200</v>
      </c>
      <c r="R157" s="47">
        <v>160</v>
      </c>
      <c r="S157" s="44">
        <v>20</v>
      </c>
      <c r="T157" s="44">
        <f t="shared" si="12"/>
        <v>21</v>
      </c>
      <c r="U157" s="48">
        <f t="shared" si="13"/>
        <v>42</v>
      </c>
      <c r="V157" s="44">
        <v>0</v>
      </c>
      <c r="W157" s="49"/>
      <c r="X157" s="50">
        <v>0</v>
      </c>
    </row>
    <row r="158" spans="1:24" x14ac:dyDescent="0.25">
      <c r="A158" s="37"/>
      <c r="B158" s="38">
        <f t="shared" si="11"/>
        <v>58</v>
      </c>
      <c r="C158" s="38">
        <v>1.1000000000000001</v>
      </c>
      <c r="D158" s="103" t="s">
        <v>166</v>
      </c>
      <c r="E158" s="40" t="s">
        <v>114</v>
      </c>
      <c r="F158" s="40">
        <v>16</v>
      </c>
      <c r="G158" s="41" t="s">
        <v>253</v>
      </c>
      <c r="H158" s="42" t="s">
        <v>88</v>
      </c>
      <c r="I158" s="43" t="s">
        <v>44</v>
      </c>
      <c r="J158" s="43" t="str">
        <f t="shared" si="14"/>
        <v>Delta Sierra Middle: Library: 16: Recessed 2'X4' Troffer: F32T82L</v>
      </c>
      <c r="K158" s="44" t="s">
        <v>1753</v>
      </c>
      <c r="L158" s="44">
        <v>59</v>
      </c>
      <c r="M158" s="44">
        <v>21</v>
      </c>
      <c r="N158" s="44">
        <v>2</v>
      </c>
      <c r="O158" s="45">
        <v>1</v>
      </c>
      <c r="P158" s="44" t="s">
        <v>1910</v>
      </c>
      <c r="Q158" s="44">
        <v>3200</v>
      </c>
      <c r="R158" s="47">
        <v>160</v>
      </c>
      <c r="S158" s="44">
        <v>20</v>
      </c>
      <c r="T158" s="44">
        <f t="shared" si="12"/>
        <v>21</v>
      </c>
      <c r="U158" s="48">
        <f t="shared" si="13"/>
        <v>42</v>
      </c>
      <c r="V158" s="44">
        <v>0</v>
      </c>
      <c r="W158" s="49"/>
      <c r="X158" s="50">
        <v>0</v>
      </c>
    </row>
    <row r="159" spans="1:24" x14ac:dyDescent="0.25">
      <c r="A159" s="37"/>
      <c r="B159" s="38">
        <f t="shared" si="11"/>
        <v>59</v>
      </c>
      <c r="C159" s="38">
        <v>1.1000000000000001</v>
      </c>
      <c r="D159" s="103" t="s">
        <v>166</v>
      </c>
      <c r="E159" s="40" t="s">
        <v>114</v>
      </c>
      <c r="F159" s="40">
        <v>17</v>
      </c>
      <c r="G159" s="41" t="s">
        <v>254</v>
      </c>
      <c r="H159" s="42" t="s">
        <v>88</v>
      </c>
      <c r="I159" s="43" t="s">
        <v>44</v>
      </c>
      <c r="J159" s="43" t="str">
        <f t="shared" si="14"/>
        <v>Delta Sierra Middle: Library: 17: Recessed 2'X4' Troffer: F32T82L</v>
      </c>
      <c r="K159" s="44" t="s">
        <v>1753</v>
      </c>
      <c r="L159" s="44">
        <v>59</v>
      </c>
      <c r="M159" s="44">
        <v>21</v>
      </c>
      <c r="N159" s="44">
        <v>2</v>
      </c>
      <c r="O159" s="45">
        <v>1</v>
      </c>
      <c r="P159" s="44" t="s">
        <v>1910</v>
      </c>
      <c r="Q159" s="44">
        <v>3200</v>
      </c>
      <c r="R159" s="47">
        <v>160</v>
      </c>
      <c r="S159" s="44">
        <v>20</v>
      </c>
      <c r="T159" s="44">
        <f t="shared" si="12"/>
        <v>21</v>
      </c>
      <c r="U159" s="48">
        <f t="shared" si="13"/>
        <v>42</v>
      </c>
      <c r="V159" s="44">
        <v>0</v>
      </c>
      <c r="W159" s="49"/>
      <c r="X159" s="50">
        <v>0</v>
      </c>
    </row>
    <row r="160" spans="1:24" x14ac:dyDescent="0.25">
      <c r="A160" s="37"/>
      <c r="B160" s="38">
        <f t="shared" si="11"/>
        <v>60</v>
      </c>
      <c r="C160" s="38">
        <v>1.1000000000000001</v>
      </c>
      <c r="D160" s="103" t="s">
        <v>166</v>
      </c>
      <c r="E160" s="40" t="s">
        <v>114</v>
      </c>
      <c r="F160" s="40" t="s">
        <v>60</v>
      </c>
      <c r="G160" s="41" t="s">
        <v>255</v>
      </c>
      <c r="H160" s="42" t="s">
        <v>88</v>
      </c>
      <c r="I160" s="43" t="s">
        <v>44</v>
      </c>
      <c r="J160" s="43" t="str">
        <f t="shared" si="14"/>
        <v>Delta Sierra Middle: Library: Storage: Recessed 2'X4' Troffer: F32T82L</v>
      </c>
      <c r="K160" s="44" t="s">
        <v>1752</v>
      </c>
      <c r="L160" s="44">
        <v>59</v>
      </c>
      <c r="M160" s="44">
        <v>2</v>
      </c>
      <c r="N160" s="44">
        <v>2</v>
      </c>
      <c r="O160" s="45">
        <v>0</v>
      </c>
      <c r="P160" s="44" t="s">
        <v>1908</v>
      </c>
      <c r="Q160" s="44">
        <v>3080</v>
      </c>
      <c r="R160" s="47">
        <v>140</v>
      </c>
      <c r="S160" s="44">
        <v>22</v>
      </c>
      <c r="T160" s="44">
        <f t="shared" si="12"/>
        <v>2</v>
      </c>
      <c r="U160" s="48">
        <f t="shared" si="13"/>
        <v>4</v>
      </c>
      <c r="V160" s="44">
        <v>2</v>
      </c>
      <c r="W160" s="49"/>
      <c r="X160" s="50">
        <v>0</v>
      </c>
    </row>
    <row r="161" spans="1:24" x14ac:dyDescent="0.25">
      <c r="A161" s="37"/>
      <c r="B161" s="38">
        <f t="shared" si="11"/>
        <v>61</v>
      </c>
      <c r="C161" s="38">
        <v>1.1000000000000001</v>
      </c>
      <c r="D161" s="103" t="s">
        <v>166</v>
      </c>
      <c r="E161" s="40" t="s">
        <v>114</v>
      </c>
      <c r="F161" s="40" t="s">
        <v>256</v>
      </c>
      <c r="G161" s="41" t="s">
        <v>257</v>
      </c>
      <c r="H161" s="42" t="s">
        <v>88</v>
      </c>
      <c r="I161" s="43" t="s">
        <v>44</v>
      </c>
      <c r="J161" s="43" t="str">
        <f t="shared" si="14"/>
        <v>Delta Sierra Middle: Library: Foyer: Recessed 2'X4' Troffer: F32T82L</v>
      </c>
      <c r="K161" s="44" t="s">
        <v>1752</v>
      </c>
      <c r="L161" s="44">
        <v>59</v>
      </c>
      <c r="M161" s="44">
        <v>4</v>
      </c>
      <c r="N161" s="44">
        <v>2</v>
      </c>
      <c r="O161" s="45">
        <v>0</v>
      </c>
      <c r="P161" s="44" t="s">
        <v>1910</v>
      </c>
      <c r="Q161" s="44">
        <v>3200</v>
      </c>
      <c r="R161" s="47">
        <v>160</v>
      </c>
      <c r="S161" s="44">
        <v>20</v>
      </c>
      <c r="T161" s="44">
        <f t="shared" si="12"/>
        <v>4</v>
      </c>
      <c r="U161" s="48">
        <f t="shared" si="13"/>
        <v>8</v>
      </c>
      <c r="V161" s="44">
        <v>0</v>
      </c>
      <c r="W161" s="49"/>
      <c r="X161" s="50">
        <v>0</v>
      </c>
    </row>
    <row r="162" spans="1:24" x14ac:dyDescent="0.25">
      <c r="A162" s="37"/>
      <c r="B162" s="38">
        <f t="shared" si="11"/>
        <v>62</v>
      </c>
      <c r="C162" s="38">
        <v>1.1000000000000001</v>
      </c>
      <c r="D162" s="103" t="s">
        <v>166</v>
      </c>
      <c r="E162" s="40" t="s">
        <v>114</v>
      </c>
      <c r="F162" s="40" t="s">
        <v>258</v>
      </c>
      <c r="G162" s="41" t="s">
        <v>259</v>
      </c>
      <c r="H162" s="42" t="s">
        <v>88</v>
      </c>
      <c r="I162" s="43" t="s">
        <v>44</v>
      </c>
      <c r="J162" s="43" t="str">
        <f t="shared" si="14"/>
        <v>Delta Sierra Middle: Library: Therapist: Recessed 2'X4' Troffer: F32T82L</v>
      </c>
      <c r="K162" s="44" t="s">
        <v>1752</v>
      </c>
      <c r="L162" s="44">
        <v>59</v>
      </c>
      <c r="M162" s="44">
        <v>4</v>
      </c>
      <c r="N162" s="44">
        <v>2</v>
      </c>
      <c r="O162" s="45">
        <v>0</v>
      </c>
      <c r="P162" s="44" t="s">
        <v>1910</v>
      </c>
      <c r="Q162" s="44">
        <v>3200</v>
      </c>
      <c r="R162" s="47">
        <v>160</v>
      </c>
      <c r="S162" s="44">
        <v>20</v>
      </c>
      <c r="T162" s="44">
        <f t="shared" si="12"/>
        <v>4</v>
      </c>
      <c r="U162" s="48">
        <f t="shared" si="13"/>
        <v>8</v>
      </c>
      <c r="V162" s="44">
        <v>0</v>
      </c>
      <c r="W162" s="49"/>
      <c r="X162" s="50">
        <v>0</v>
      </c>
    </row>
    <row r="163" spans="1:24" x14ac:dyDescent="0.25">
      <c r="A163" s="37"/>
      <c r="B163" s="38">
        <f t="shared" si="11"/>
        <v>63</v>
      </c>
      <c r="C163" s="38">
        <v>1.1000000000000001</v>
      </c>
      <c r="D163" s="103" t="s">
        <v>166</v>
      </c>
      <c r="E163" s="40" t="s">
        <v>114</v>
      </c>
      <c r="F163" s="40" t="s">
        <v>260</v>
      </c>
      <c r="G163" s="41" t="s">
        <v>261</v>
      </c>
      <c r="H163" s="42" t="s">
        <v>88</v>
      </c>
      <c r="I163" s="43" t="s">
        <v>44</v>
      </c>
      <c r="J163" s="43" t="str">
        <f t="shared" si="14"/>
        <v>Delta Sierra Middle: Library: Psych: Recessed 2'X4' Troffer: F32T82L</v>
      </c>
      <c r="K163" s="44" t="s">
        <v>1752</v>
      </c>
      <c r="L163" s="44">
        <v>59</v>
      </c>
      <c r="M163" s="44">
        <v>3</v>
      </c>
      <c r="N163" s="44">
        <v>2</v>
      </c>
      <c r="O163" s="45">
        <v>0</v>
      </c>
      <c r="P163" s="44" t="s">
        <v>1910</v>
      </c>
      <c r="Q163" s="44">
        <v>3200</v>
      </c>
      <c r="R163" s="47">
        <v>160</v>
      </c>
      <c r="S163" s="44">
        <v>20</v>
      </c>
      <c r="T163" s="44">
        <f t="shared" si="12"/>
        <v>3</v>
      </c>
      <c r="U163" s="48">
        <f t="shared" si="13"/>
        <v>6</v>
      </c>
      <c r="V163" s="44">
        <v>0</v>
      </c>
      <c r="W163" s="49"/>
      <c r="X163" s="50">
        <v>0</v>
      </c>
    </row>
    <row r="164" spans="1:24" x14ac:dyDescent="0.25">
      <c r="A164" s="37"/>
      <c r="B164" s="38">
        <f t="shared" si="11"/>
        <v>64</v>
      </c>
      <c r="C164" s="38">
        <v>1.1000000000000001</v>
      </c>
      <c r="D164" s="103" t="s">
        <v>166</v>
      </c>
      <c r="E164" s="40" t="s">
        <v>114</v>
      </c>
      <c r="F164" s="40" t="s">
        <v>262</v>
      </c>
      <c r="G164" s="41" t="s">
        <v>263</v>
      </c>
      <c r="H164" s="42" t="s">
        <v>88</v>
      </c>
      <c r="I164" s="43" t="s">
        <v>44</v>
      </c>
      <c r="J164" s="43" t="str">
        <f t="shared" si="14"/>
        <v>Delta Sierra Middle: Library: Counselor 1: Recessed 2'X4' Troffer: F32T82L</v>
      </c>
      <c r="K164" s="44" t="s">
        <v>1752</v>
      </c>
      <c r="L164" s="44">
        <v>59</v>
      </c>
      <c r="M164" s="44">
        <v>4</v>
      </c>
      <c r="N164" s="44">
        <v>2</v>
      </c>
      <c r="O164" s="45">
        <v>0</v>
      </c>
      <c r="P164" s="44" t="s">
        <v>1910</v>
      </c>
      <c r="Q164" s="44">
        <v>3200</v>
      </c>
      <c r="R164" s="47">
        <v>160</v>
      </c>
      <c r="S164" s="44">
        <v>20</v>
      </c>
      <c r="T164" s="44">
        <f t="shared" si="12"/>
        <v>4</v>
      </c>
      <c r="U164" s="48">
        <f t="shared" si="13"/>
        <v>8</v>
      </c>
      <c r="V164" s="44">
        <v>0</v>
      </c>
      <c r="W164" s="49"/>
      <c r="X164" s="50">
        <v>0</v>
      </c>
    </row>
    <row r="165" spans="1:24" x14ac:dyDescent="0.25">
      <c r="A165" s="37"/>
      <c r="B165" s="38">
        <f t="shared" si="11"/>
        <v>65</v>
      </c>
      <c r="C165" s="38">
        <v>1.1000000000000001</v>
      </c>
      <c r="D165" s="103" t="s">
        <v>166</v>
      </c>
      <c r="E165" s="40" t="s">
        <v>114</v>
      </c>
      <c r="F165" s="40" t="s">
        <v>264</v>
      </c>
      <c r="G165" s="41" t="s">
        <v>265</v>
      </c>
      <c r="H165" s="42" t="s">
        <v>88</v>
      </c>
      <c r="I165" s="43" t="s">
        <v>44</v>
      </c>
      <c r="J165" s="43" t="str">
        <f t="shared" si="14"/>
        <v>Delta Sierra Middle: Library: Counselor 2: Recessed 2'X4' Troffer: F32T82L</v>
      </c>
      <c r="K165" s="44" t="s">
        <v>1752</v>
      </c>
      <c r="L165" s="44">
        <v>59</v>
      </c>
      <c r="M165" s="44">
        <v>4</v>
      </c>
      <c r="N165" s="44">
        <v>2</v>
      </c>
      <c r="O165" s="45">
        <v>0</v>
      </c>
      <c r="P165" s="44" t="s">
        <v>1910</v>
      </c>
      <c r="Q165" s="44">
        <v>3200</v>
      </c>
      <c r="R165" s="47">
        <v>160</v>
      </c>
      <c r="S165" s="44">
        <v>20</v>
      </c>
      <c r="T165" s="44">
        <f t="shared" ref="T165:T189" si="15">M165</f>
        <v>4</v>
      </c>
      <c r="U165" s="48">
        <f t="shared" ref="U165:U189" si="16">T165*N165</f>
        <v>8</v>
      </c>
      <c r="V165" s="44">
        <v>0</v>
      </c>
      <c r="W165" s="49"/>
      <c r="X165" s="50">
        <v>0</v>
      </c>
    </row>
    <row r="166" spans="1:24" x14ac:dyDescent="0.25">
      <c r="A166" s="37"/>
      <c r="B166" s="38">
        <f t="shared" si="11"/>
        <v>66</v>
      </c>
      <c r="C166" s="38">
        <v>1.1000000000000001</v>
      </c>
      <c r="D166" s="103" t="s">
        <v>166</v>
      </c>
      <c r="E166" s="40" t="s">
        <v>114</v>
      </c>
      <c r="F166" s="40" t="s">
        <v>266</v>
      </c>
      <c r="G166" s="41" t="s">
        <v>267</v>
      </c>
      <c r="H166" s="42" t="s">
        <v>88</v>
      </c>
      <c r="I166" s="43" t="s">
        <v>44</v>
      </c>
      <c r="J166" s="43" t="str">
        <f t="shared" si="14"/>
        <v>Delta Sierra Middle: Library: Library Office: Recessed 2'X4' Troffer: F32T82L</v>
      </c>
      <c r="K166" s="44" t="s">
        <v>1753</v>
      </c>
      <c r="L166" s="44">
        <v>59</v>
      </c>
      <c r="M166" s="44">
        <v>5</v>
      </c>
      <c r="N166" s="44">
        <v>2</v>
      </c>
      <c r="O166" s="45">
        <v>0</v>
      </c>
      <c r="P166" s="44" t="s">
        <v>1910</v>
      </c>
      <c r="Q166" s="44">
        <v>3200</v>
      </c>
      <c r="R166" s="47">
        <v>160</v>
      </c>
      <c r="S166" s="44">
        <v>20</v>
      </c>
      <c r="T166" s="44">
        <f t="shared" si="15"/>
        <v>5</v>
      </c>
      <c r="U166" s="48">
        <f t="shared" si="16"/>
        <v>10</v>
      </c>
      <c r="V166" s="44">
        <v>0</v>
      </c>
      <c r="W166" s="49"/>
      <c r="X166" s="50" t="s">
        <v>1873</v>
      </c>
    </row>
    <row r="167" spans="1:24" x14ac:dyDescent="0.25">
      <c r="A167" s="37"/>
      <c r="B167" s="38">
        <f t="shared" ref="B167:B189" si="17">B166+1</f>
        <v>67</v>
      </c>
      <c r="C167" s="38">
        <v>1.1000000000000001</v>
      </c>
      <c r="D167" s="103" t="s">
        <v>166</v>
      </c>
      <c r="E167" s="40" t="s">
        <v>114</v>
      </c>
      <c r="F167" s="40" t="s">
        <v>145</v>
      </c>
      <c r="G167" s="41" t="s">
        <v>268</v>
      </c>
      <c r="H167" s="42" t="s">
        <v>88</v>
      </c>
      <c r="I167" s="43" t="s">
        <v>44</v>
      </c>
      <c r="J167" s="43" t="str">
        <f t="shared" si="14"/>
        <v>Delta Sierra Middle: Library: Work Rm: Recessed 2'X4' Troffer: F32T82L</v>
      </c>
      <c r="K167" s="44" t="s">
        <v>1753</v>
      </c>
      <c r="L167" s="44">
        <v>59</v>
      </c>
      <c r="M167" s="44">
        <v>8</v>
      </c>
      <c r="N167" s="44">
        <v>2</v>
      </c>
      <c r="O167" s="45">
        <v>0</v>
      </c>
      <c r="P167" s="44" t="s">
        <v>1910</v>
      </c>
      <c r="Q167" s="44">
        <v>3200</v>
      </c>
      <c r="R167" s="47">
        <v>160</v>
      </c>
      <c r="S167" s="44">
        <v>20</v>
      </c>
      <c r="T167" s="44">
        <f t="shared" si="15"/>
        <v>8</v>
      </c>
      <c r="U167" s="48">
        <f t="shared" si="16"/>
        <v>16</v>
      </c>
      <c r="V167" s="44">
        <v>0</v>
      </c>
      <c r="W167" s="49"/>
      <c r="X167" s="50">
        <v>0</v>
      </c>
    </row>
    <row r="168" spans="1:24" x14ac:dyDescent="0.25">
      <c r="A168" s="37"/>
      <c r="B168" s="38">
        <f t="shared" si="17"/>
        <v>68</v>
      </c>
      <c r="C168" s="38">
        <v>1.1000000000000001</v>
      </c>
      <c r="D168" s="103" t="s">
        <v>166</v>
      </c>
      <c r="E168" s="40" t="s">
        <v>114</v>
      </c>
      <c r="F168" s="40">
        <v>14</v>
      </c>
      <c r="G168" s="41" t="s">
        <v>269</v>
      </c>
      <c r="H168" s="42" t="s">
        <v>88</v>
      </c>
      <c r="I168" s="43" t="s">
        <v>44</v>
      </c>
      <c r="J168" s="43" t="str">
        <f t="shared" si="14"/>
        <v>Delta Sierra Middle: Library: 14: Recessed 2'X4' Troffer: F32T82L</v>
      </c>
      <c r="K168" s="44" t="s">
        <v>1753</v>
      </c>
      <c r="L168" s="44">
        <v>59</v>
      </c>
      <c r="M168" s="44">
        <v>21</v>
      </c>
      <c r="N168" s="44">
        <v>2</v>
      </c>
      <c r="O168" s="45">
        <v>1</v>
      </c>
      <c r="P168" s="44" t="s">
        <v>1910</v>
      </c>
      <c r="Q168" s="44">
        <v>3200</v>
      </c>
      <c r="R168" s="47">
        <v>160</v>
      </c>
      <c r="S168" s="44">
        <v>20</v>
      </c>
      <c r="T168" s="44">
        <f t="shared" si="15"/>
        <v>21</v>
      </c>
      <c r="U168" s="48">
        <f t="shared" si="16"/>
        <v>42</v>
      </c>
      <c r="V168" s="44">
        <v>0</v>
      </c>
      <c r="W168" s="49"/>
      <c r="X168" s="50">
        <v>0</v>
      </c>
    </row>
    <row r="169" spans="1:24" x14ac:dyDescent="0.25">
      <c r="A169" s="37"/>
      <c r="B169" s="38">
        <f t="shared" si="17"/>
        <v>69</v>
      </c>
      <c r="C169" s="38">
        <v>1.1000000000000001</v>
      </c>
      <c r="D169" s="103" t="s">
        <v>166</v>
      </c>
      <c r="E169" s="40" t="s">
        <v>114</v>
      </c>
      <c r="F169" s="40">
        <v>7</v>
      </c>
      <c r="G169" s="41" t="s">
        <v>270</v>
      </c>
      <c r="H169" s="42" t="s">
        <v>88</v>
      </c>
      <c r="I169" s="43" t="s">
        <v>44</v>
      </c>
      <c r="J169" s="43" t="str">
        <f t="shared" si="14"/>
        <v>Delta Sierra Middle: Library: 7: Recessed 2'X4' Troffer: F32T82L</v>
      </c>
      <c r="K169" s="44" t="s">
        <v>1753</v>
      </c>
      <c r="L169" s="44">
        <v>59</v>
      </c>
      <c r="M169" s="44">
        <v>21</v>
      </c>
      <c r="N169" s="44">
        <v>2</v>
      </c>
      <c r="O169" s="45">
        <v>1</v>
      </c>
      <c r="P169" s="44" t="s">
        <v>1910</v>
      </c>
      <c r="Q169" s="44">
        <v>3200</v>
      </c>
      <c r="R169" s="47">
        <v>160</v>
      </c>
      <c r="S169" s="44">
        <v>20</v>
      </c>
      <c r="T169" s="44">
        <f t="shared" si="15"/>
        <v>21</v>
      </c>
      <c r="U169" s="48">
        <f t="shared" si="16"/>
        <v>42</v>
      </c>
      <c r="V169" s="44">
        <v>0</v>
      </c>
      <c r="W169" s="49"/>
      <c r="X169" s="50">
        <v>0</v>
      </c>
    </row>
    <row r="170" spans="1:24" x14ac:dyDescent="0.25">
      <c r="A170" s="37"/>
      <c r="B170" s="38">
        <f t="shared" si="17"/>
        <v>70</v>
      </c>
      <c r="C170" s="38">
        <v>1.1000000000000001</v>
      </c>
      <c r="D170" s="103" t="s">
        <v>166</v>
      </c>
      <c r="E170" s="40" t="s">
        <v>114</v>
      </c>
      <c r="F170" s="40">
        <v>8</v>
      </c>
      <c r="G170" s="41" t="s">
        <v>271</v>
      </c>
      <c r="H170" s="42" t="s">
        <v>88</v>
      </c>
      <c r="I170" s="43" t="s">
        <v>44</v>
      </c>
      <c r="J170" s="43" t="str">
        <f t="shared" si="14"/>
        <v>Delta Sierra Middle: Library: 8: Recessed 2'X4' Troffer: F32T82L</v>
      </c>
      <c r="K170" s="44" t="s">
        <v>1753</v>
      </c>
      <c r="L170" s="44">
        <v>59</v>
      </c>
      <c r="M170" s="44">
        <v>21</v>
      </c>
      <c r="N170" s="44">
        <v>2</v>
      </c>
      <c r="O170" s="45">
        <v>1</v>
      </c>
      <c r="P170" s="44" t="s">
        <v>1910</v>
      </c>
      <c r="Q170" s="44">
        <v>3200</v>
      </c>
      <c r="R170" s="47">
        <v>160</v>
      </c>
      <c r="S170" s="44">
        <v>20</v>
      </c>
      <c r="T170" s="44">
        <f t="shared" si="15"/>
        <v>21</v>
      </c>
      <c r="U170" s="48">
        <f t="shared" si="16"/>
        <v>42</v>
      </c>
      <c r="V170" s="44">
        <v>0</v>
      </c>
      <c r="W170" s="49"/>
      <c r="X170" s="50">
        <v>0</v>
      </c>
    </row>
    <row r="171" spans="1:24" x14ac:dyDescent="0.25">
      <c r="A171" s="37"/>
      <c r="B171" s="38">
        <f t="shared" si="17"/>
        <v>71</v>
      </c>
      <c r="C171" s="38">
        <v>1.1000000000000001</v>
      </c>
      <c r="D171" s="103" t="s">
        <v>166</v>
      </c>
      <c r="E171" s="40" t="s">
        <v>114</v>
      </c>
      <c r="F171" s="40">
        <v>9</v>
      </c>
      <c r="G171" s="41" t="s">
        <v>272</v>
      </c>
      <c r="H171" s="42" t="s">
        <v>88</v>
      </c>
      <c r="I171" s="43" t="s">
        <v>44</v>
      </c>
      <c r="J171" s="43" t="str">
        <f t="shared" si="14"/>
        <v>Delta Sierra Middle: Library: 9: Recessed 2'X4' Troffer: F32T82L</v>
      </c>
      <c r="K171" s="44" t="s">
        <v>1753</v>
      </c>
      <c r="L171" s="44">
        <v>59</v>
      </c>
      <c r="M171" s="44">
        <v>21</v>
      </c>
      <c r="N171" s="44">
        <v>2</v>
      </c>
      <c r="O171" s="45">
        <v>1</v>
      </c>
      <c r="P171" s="44" t="s">
        <v>1910</v>
      </c>
      <c r="Q171" s="44">
        <v>3200</v>
      </c>
      <c r="R171" s="47">
        <v>160</v>
      </c>
      <c r="S171" s="44">
        <v>20</v>
      </c>
      <c r="T171" s="44">
        <f t="shared" si="15"/>
        <v>21</v>
      </c>
      <c r="U171" s="48">
        <f t="shared" si="16"/>
        <v>42</v>
      </c>
      <c r="V171" s="44">
        <v>0</v>
      </c>
      <c r="W171" s="49"/>
      <c r="X171" s="50">
        <v>0</v>
      </c>
    </row>
    <row r="172" spans="1:24" x14ac:dyDescent="0.25">
      <c r="A172" s="37"/>
      <c r="B172" s="38">
        <f t="shared" si="17"/>
        <v>72</v>
      </c>
      <c r="C172" s="38">
        <v>1.1000000000000001</v>
      </c>
      <c r="D172" s="103" t="s">
        <v>166</v>
      </c>
      <c r="E172" s="40" t="s">
        <v>114</v>
      </c>
      <c r="F172" s="40">
        <v>10</v>
      </c>
      <c r="G172" s="41" t="s">
        <v>273</v>
      </c>
      <c r="H172" s="42" t="s">
        <v>88</v>
      </c>
      <c r="I172" s="43" t="s">
        <v>44</v>
      </c>
      <c r="J172" s="43" t="str">
        <f t="shared" si="14"/>
        <v>Delta Sierra Middle: Library: 10: Recessed 2'X4' Troffer: F32T82L</v>
      </c>
      <c r="K172" s="44" t="s">
        <v>1753</v>
      </c>
      <c r="L172" s="44">
        <v>59</v>
      </c>
      <c r="M172" s="44">
        <v>21</v>
      </c>
      <c r="N172" s="44">
        <v>2</v>
      </c>
      <c r="O172" s="45">
        <v>1</v>
      </c>
      <c r="P172" s="44" t="s">
        <v>1910</v>
      </c>
      <c r="Q172" s="44">
        <v>3200</v>
      </c>
      <c r="R172" s="47">
        <v>160</v>
      </c>
      <c r="S172" s="44">
        <v>20</v>
      </c>
      <c r="T172" s="44">
        <f t="shared" si="15"/>
        <v>21</v>
      </c>
      <c r="U172" s="48">
        <f t="shared" si="16"/>
        <v>42</v>
      </c>
      <c r="V172" s="44">
        <v>0</v>
      </c>
      <c r="W172" s="49"/>
      <c r="X172" s="50">
        <v>0</v>
      </c>
    </row>
    <row r="173" spans="1:24" x14ac:dyDescent="0.25">
      <c r="A173" s="37"/>
      <c r="B173" s="38">
        <f t="shared" si="17"/>
        <v>73</v>
      </c>
      <c r="C173" s="38">
        <v>1.1000000000000001</v>
      </c>
      <c r="D173" s="103" t="s">
        <v>166</v>
      </c>
      <c r="E173" s="40" t="s">
        <v>114</v>
      </c>
      <c r="F173" s="40">
        <v>12</v>
      </c>
      <c r="G173" s="41" t="s">
        <v>274</v>
      </c>
      <c r="H173" s="42" t="s">
        <v>88</v>
      </c>
      <c r="I173" s="43" t="s">
        <v>44</v>
      </c>
      <c r="J173" s="43" t="str">
        <f t="shared" si="14"/>
        <v>Delta Sierra Middle: Library: 12: Recessed 2'X4' Troffer: F32T82L</v>
      </c>
      <c r="K173" s="44" t="s">
        <v>1753</v>
      </c>
      <c r="L173" s="44">
        <v>59</v>
      </c>
      <c r="M173" s="44">
        <v>21</v>
      </c>
      <c r="N173" s="44">
        <v>2</v>
      </c>
      <c r="O173" s="45">
        <v>1</v>
      </c>
      <c r="P173" s="44" t="s">
        <v>1910</v>
      </c>
      <c r="Q173" s="44">
        <v>3200</v>
      </c>
      <c r="R173" s="47">
        <v>160</v>
      </c>
      <c r="S173" s="44">
        <v>20</v>
      </c>
      <c r="T173" s="44">
        <f t="shared" si="15"/>
        <v>21</v>
      </c>
      <c r="U173" s="48">
        <f t="shared" si="16"/>
        <v>42</v>
      </c>
      <c r="V173" s="44">
        <v>0</v>
      </c>
      <c r="W173" s="49"/>
      <c r="X173" s="50">
        <v>0</v>
      </c>
    </row>
    <row r="174" spans="1:24" x14ac:dyDescent="0.25">
      <c r="A174" s="37"/>
      <c r="B174" s="38">
        <f t="shared" si="17"/>
        <v>74</v>
      </c>
      <c r="C174" s="38">
        <v>1.1000000000000001</v>
      </c>
      <c r="D174" s="103" t="s">
        <v>166</v>
      </c>
      <c r="E174" s="40" t="s">
        <v>114</v>
      </c>
      <c r="F174" s="40">
        <v>11</v>
      </c>
      <c r="G174" s="41" t="s">
        <v>275</v>
      </c>
      <c r="H174" s="42" t="s">
        <v>88</v>
      </c>
      <c r="I174" s="43" t="s">
        <v>44</v>
      </c>
      <c r="J174" s="43" t="str">
        <f t="shared" si="14"/>
        <v>Delta Sierra Middle: Library: 11: Recessed 2'X4' Troffer: F32T82L</v>
      </c>
      <c r="K174" s="44" t="s">
        <v>1753</v>
      </c>
      <c r="L174" s="44">
        <v>59</v>
      </c>
      <c r="M174" s="44">
        <v>21</v>
      </c>
      <c r="N174" s="44">
        <v>2</v>
      </c>
      <c r="O174" s="45">
        <v>1</v>
      </c>
      <c r="P174" s="44" t="s">
        <v>1910</v>
      </c>
      <c r="Q174" s="44">
        <v>3200</v>
      </c>
      <c r="R174" s="47">
        <v>160</v>
      </c>
      <c r="S174" s="44">
        <v>20</v>
      </c>
      <c r="T174" s="44">
        <f t="shared" si="15"/>
        <v>21</v>
      </c>
      <c r="U174" s="48">
        <f t="shared" si="16"/>
        <v>42</v>
      </c>
      <c r="V174" s="44">
        <v>0</v>
      </c>
      <c r="W174" s="49"/>
      <c r="X174" s="50">
        <v>0</v>
      </c>
    </row>
    <row r="175" spans="1:24" x14ac:dyDescent="0.25">
      <c r="A175" s="37"/>
      <c r="B175" s="38">
        <f t="shared" si="17"/>
        <v>75</v>
      </c>
      <c r="C175" s="38">
        <v>1.1000000000000001</v>
      </c>
      <c r="D175" s="103" t="s">
        <v>166</v>
      </c>
      <c r="E175" s="40" t="s">
        <v>114</v>
      </c>
      <c r="F175" s="40">
        <v>13</v>
      </c>
      <c r="G175" s="41" t="s">
        <v>276</v>
      </c>
      <c r="H175" s="42" t="s">
        <v>88</v>
      </c>
      <c r="I175" s="43" t="s">
        <v>44</v>
      </c>
      <c r="J175" s="43" t="str">
        <f t="shared" si="14"/>
        <v>Delta Sierra Middle: Library: 13: Recessed 2'X4' Troffer: F32T82L</v>
      </c>
      <c r="K175" s="44" t="s">
        <v>1753</v>
      </c>
      <c r="L175" s="44">
        <v>59</v>
      </c>
      <c r="M175" s="44">
        <v>21</v>
      </c>
      <c r="N175" s="44">
        <v>2</v>
      </c>
      <c r="O175" s="45">
        <v>1</v>
      </c>
      <c r="P175" s="44" t="s">
        <v>1910</v>
      </c>
      <c r="Q175" s="44">
        <v>3200</v>
      </c>
      <c r="R175" s="47">
        <v>160</v>
      </c>
      <c r="S175" s="44">
        <v>20</v>
      </c>
      <c r="T175" s="44">
        <f t="shared" si="15"/>
        <v>21</v>
      </c>
      <c r="U175" s="48">
        <f t="shared" si="16"/>
        <v>42</v>
      </c>
      <c r="V175" s="44">
        <v>0</v>
      </c>
      <c r="W175" s="49"/>
      <c r="X175" s="50">
        <v>0</v>
      </c>
    </row>
    <row r="176" spans="1:24" x14ac:dyDescent="0.25">
      <c r="A176" s="37"/>
      <c r="B176" s="38">
        <f t="shared" si="17"/>
        <v>76</v>
      </c>
      <c r="C176" s="38">
        <v>1.1000000000000001</v>
      </c>
      <c r="D176" s="103" t="s">
        <v>166</v>
      </c>
      <c r="E176" s="40" t="s">
        <v>114</v>
      </c>
      <c r="F176" s="40">
        <v>18</v>
      </c>
      <c r="G176" s="41" t="s">
        <v>277</v>
      </c>
      <c r="H176" s="42" t="s">
        <v>88</v>
      </c>
      <c r="I176" s="43" t="s">
        <v>44</v>
      </c>
      <c r="J176" s="43" t="str">
        <f t="shared" si="14"/>
        <v>Delta Sierra Middle: Library: 18: Recessed 2'X4' Troffer: F32T82L</v>
      </c>
      <c r="K176" s="44" t="s">
        <v>1753</v>
      </c>
      <c r="L176" s="44">
        <v>59</v>
      </c>
      <c r="M176" s="44">
        <v>21</v>
      </c>
      <c r="N176" s="44">
        <v>2</v>
      </c>
      <c r="O176" s="45">
        <v>1</v>
      </c>
      <c r="P176" s="44" t="s">
        <v>1910</v>
      </c>
      <c r="Q176" s="44">
        <v>3200</v>
      </c>
      <c r="R176" s="47">
        <v>160</v>
      </c>
      <c r="S176" s="44">
        <v>20</v>
      </c>
      <c r="T176" s="44">
        <f t="shared" si="15"/>
        <v>21</v>
      </c>
      <c r="U176" s="48">
        <f t="shared" si="16"/>
        <v>42</v>
      </c>
      <c r="V176" s="44">
        <v>0</v>
      </c>
      <c r="W176" s="49"/>
      <c r="X176" s="50">
        <v>0</v>
      </c>
    </row>
    <row r="177" spans="1:24" x14ac:dyDescent="0.25">
      <c r="A177" s="37"/>
      <c r="B177" s="38">
        <f t="shared" si="17"/>
        <v>77</v>
      </c>
      <c r="C177" s="38">
        <v>1.1000000000000001</v>
      </c>
      <c r="D177" s="103" t="s">
        <v>166</v>
      </c>
      <c r="E177" s="40" t="s">
        <v>214</v>
      </c>
      <c r="F177" s="40">
        <v>20</v>
      </c>
      <c r="G177" s="41" t="s">
        <v>278</v>
      </c>
      <c r="H177" s="42" t="s">
        <v>88</v>
      </c>
      <c r="I177" s="43" t="s">
        <v>44</v>
      </c>
      <c r="J177" s="43" t="str">
        <f t="shared" si="14"/>
        <v>Delta Sierra Middle: Building 19-20: 20: Recessed 2'X4' Troffer: F32T82L</v>
      </c>
      <c r="K177" s="44" t="s">
        <v>1752</v>
      </c>
      <c r="L177" s="44">
        <v>59</v>
      </c>
      <c r="M177" s="44">
        <v>28</v>
      </c>
      <c r="N177" s="44">
        <v>2</v>
      </c>
      <c r="O177" s="45">
        <v>1</v>
      </c>
      <c r="P177" s="44" t="s">
        <v>1910</v>
      </c>
      <c r="Q177" s="44">
        <v>3200</v>
      </c>
      <c r="R177" s="47">
        <v>160</v>
      </c>
      <c r="S177" s="44">
        <v>20</v>
      </c>
      <c r="T177" s="44">
        <f t="shared" si="15"/>
        <v>28</v>
      </c>
      <c r="U177" s="48">
        <f t="shared" si="16"/>
        <v>56</v>
      </c>
      <c r="V177" s="44">
        <v>0</v>
      </c>
      <c r="W177" s="49"/>
      <c r="X177" s="50">
        <v>0</v>
      </c>
    </row>
    <row r="178" spans="1:24" x14ac:dyDescent="0.25">
      <c r="A178" s="37"/>
      <c r="B178" s="38">
        <f t="shared" si="17"/>
        <v>78</v>
      </c>
      <c r="C178" s="38">
        <v>1.1000000000000001</v>
      </c>
      <c r="D178" s="103" t="s">
        <v>166</v>
      </c>
      <c r="E178" s="40" t="s">
        <v>224</v>
      </c>
      <c r="F178" s="40">
        <v>35</v>
      </c>
      <c r="G178" s="41" t="s">
        <v>279</v>
      </c>
      <c r="H178" s="42" t="s">
        <v>88</v>
      </c>
      <c r="I178" s="43" t="s">
        <v>44</v>
      </c>
      <c r="J178" s="43" t="str">
        <f t="shared" si="14"/>
        <v>Delta Sierra Middle: Building 35-38: 35: Recessed 2'X4' Troffer: F32T82L</v>
      </c>
      <c r="K178" s="44" t="s">
        <v>1752</v>
      </c>
      <c r="L178" s="44">
        <v>59</v>
      </c>
      <c r="M178" s="44">
        <v>16</v>
      </c>
      <c r="N178" s="44">
        <v>2</v>
      </c>
      <c r="O178" s="45">
        <v>1</v>
      </c>
      <c r="P178" s="44" t="s">
        <v>1910</v>
      </c>
      <c r="Q178" s="44">
        <v>3200</v>
      </c>
      <c r="R178" s="47">
        <v>160</v>
      </c>
      <c r="S178" s="44">
        <v>20</v>
      </c>
      <c r="T178" s="44">
        <f t="shared" si="15"/>
        <v>16</v>
      </c>
      <c r="U178" s="48">
        <f t="shared" si="16"/>
        <v>32</v>
      </c>
      <c r="V178" s="44">
        <v>0</v>
      </c>
      <c r="W178" s="49"/>
      <c r="X178" s="50">
        <v>0</v>
      </c>
    </row>
    <row r="179" spans="1:24" x14ac:dyDescent="0.25">
      <c r="A179" s="37"/>
      <c r="B179" s="38">
        <f t="shared" si="17"/>
        <v>79</v>
      </c>
      <c r="C179" s="38">
        <v>1.1000000000000001</v>
      </c>
      <c r="D179" s="103" t="s">
        <v>166</v>
      </c>
      <c r="E179" s="40" t="s">
        <v>224</v>
      </c>
      <c r="F179" s="40" t="s">
        <v>280</v>
      </c>
      <c r="G179" s="41" t="s">
        <v>281</v>
      </c>
      <c r="H179" s="42" t="s">
        <v>88</v>
      </c>
      <c r="I179" s="43" t="s">
        <v>44</v>
      </c>
      <c r="J179" s="43" t="str">
        <f t="shared" si="14"/>
        <v>Delta Sierra Middle: Building 35-38: Resource Rm: Recessed 2'X4' Troffer: F32T82L</v>
      </c>
      <c r="K179" s="44" t="s">
        <v>1752</v>
      </c>
      <c r="L179" s="44">
        <v>59</v>
      </c>
      <c r="M179" s="44">
        <v>7</v>
      </c>
      <c r="N179" s="44">
        <v>2</v>
      </c>
      <c r="O179" s="45">
        <v>1</v>
      </c>
      <c r="P179" s="44" t="s">
        <v>1910</v>
      </c>
      <c r="Q179" s="44">
        <v>3200</v>
      </c>
      <c r="R179" s="47">
        <v>160</v>
      </c>
      <c r="S179" s="44">
        <v>20</v>
      </c>
      <c r="T179" s="44">
        <f t="shared" si="15"/>
        <v>7</v>
      </c>
      <c r="U179" s="48">
        <f t="shared" si="16"/>
        <v>14</v>
      </c>
      <c r="V179" s="44">
        <v>0</v>
      </c>
      <c r="W179" s="49"/>
      <c r="X179" s="50">
        <v>0</v>
      </c>
    </row>
    <row r="180" spans="1:24" x14ac:dyDescent="0.25">
      <c r="A180" s="37"/>
      <c r="B180" s="38">
        <f t="shared" si="17"/>
        <v>80</v>
      </c>
      <c r="C180" s="38">
        <v>1.1000000000000001</v>
      </c>
      <c r="D180" s="103" t="s">
        <v>166</v>
      </c>
      <c r="E180" s="40" t="s">
        <v>224</v>
      </c>
      <c r="F180" s="40">
        <v>38</v>
      </c>
      <c r="G180" s="41" t="s">
        <v>282</v>
      </c>
      <c r="H180" s="42" t="s">
        <v>88</v>
      </c>
      <c r="I180" s="43" t="s">
        <v>44</v>
      </c>
      <c r="J180" s="43" t="str">
        <f t="shared" si="14"/>
        <v>Delta Sierra Middle: Building 35-38: 38: Recessed 2'X4' Troffer: F32T82L</v>
      </c>
      <c r="K180" s="44" t="s">
        <v>1752</v>
      </c>
      <c r="L180" s="44">
        <v>59</v>
      </c>
      <c r="M180" s="44">
        <v>16</v>
      </c>
      <c r="N180" s="44">
        <v>2</v>
      </c>
      <c r="O180" s="45">
        <v>1</v>
      </c>
      <c r="P180" s="44" t="s">
        <v>1910</v>
      </c>
      <c r="Q180" s="44">
        <v>3200</v>
      </c>
      <c r="R180" s="47">
        <v>160</v>
      </c>
      <c r="S180" s="44">
        <v>20</v>
      </c>
      <c r="T180" s="44">
        <f t="shared" si="15"/>
        <v>16</v>
      </c>
      <c r="U180" s="48">
        <f t="shared" si="16"/>
        <v>32</v>
      </c>
      <c r="V180" s="44">
        <v>0</v>
      </c>
      <c r="W180" s="49"/>
      <c r="X180" s="50">
        <v>0</v>
      </c>
    </row>
    <row r="181" spans="1:24" x14ac:dyDescent="0.25">
      <c r="A181" s="37"/>
      <c r="B181" s="38">
        <f t="shared" si="17"/>
        <v>81</v>
      </c>
      <c r="C181" s="38">
        <v>1.1000000000000001</v>
      </c>
      <c r="D181" s="103" t="s">
        <v>166</v>
      </c>
      <c r="E181" s="40" t="s">
        <v>224</v>
      </c>
      <c r="F181" s="40">
        <v>37</v>
      </c>
      <c r="G181" s="41" t="s">
        <v>283</v>
      </c>
      <c r="H181" s="42" t="s">
        <v>88</v>
      </c>
      <c r="I181" s="43" t="s">
        <v>44</v>
      </c>
      <c r="J181" s="43" t="str">
        <f t="shared" si="14"/>
        <v>Delta Sierra Middle: Building 35-38: 37: Recessed 2'X4' Troffer: F32T82L</v>
      </c>
      <c r="K181" s="44" t="s">
        <v>1752</v>
      </c>
      <c r="L181" s="44">
        <v>59</v>
      </c>
      <c r="M181" s="44">
        <v>16</v>
      </c>
      <c r="N181" s="44">
        <v>2</v>
      </c>
      <c r="O181" s="45">
        <v>1</v>
      </c>
      <c r="P181" s="44" t="s">
        <v>1910</v>
      </c>
      <c r="Q181" s="44">
        <v>3200</v>
      </c>
      <c r="R181" s="47">
        <v>160</v>
      </c>
      <c r="S181" s="44">
        <v>20</v>
      </c>
      <c r="T181" s="44">
        <f t="shared" si="15"/>
        <v>16</v>
      </c>
      <c r="U181" s="48">
        <f t="shared" si="16"/>
        <v>32</v>
      </c>
      <c r="V181" s="44">
        <v>0</v>
      </c>
      <c r="W181" s="49"/>
      <c r="X181" s="50">
        <v>0</v>
      </c>
    </row>
    <row r="182" spans="1:24" x14ac:dyDescent="0.25">
      <c r="A182" s="37"/>
      <c r="B182" s="38">
        <f t="shared" si="17"/>
        <v>82</v>
      </c>
      <c r="C182" s="38">
        <v>1.1000000000000001</v>
      </c>
      <c r="D182" s="103" t="s">
        <v>166</v>
      </c>
      <c r="E182" s="40" t="s">
        <v>224</v>
      </c>
      <c r="F182" s="40">
        <v>36</v>
      </c>
      <c r="G182" s="41" t="s">
        <v>284</v>
      </c>
      <c r="H182" s="42" t="s">
        <v>88</v>
      </c>
      <c r="I182" s="43" t="s">
        <v>44</v>
      </c>
      <c r="J182" s="43" t="str">
        <f t="shared" si="14"/>
        <v>Delta Sierra Middle: Building 35-38: 36: Recessed 2'X4' Troffer: F32T82L</v>
      </c>
      <c r="K182" s="44" t="s">
        <v>1752</v>
      </c>
      <c r="L182" s="44">
        <v>59</v>
      </c>
      <c r="M182" s="44">
        <v>16</v>
      </c>
      <c r="N182" s="44">
        <v>2</v>
      </c>
      <c r="O182" s="45">
        <v>1</v>
      </c>
      <c r="P182" s="44" t="s">
        <v>1910</v>
      </c>
      <c r="Q182" s="44">
        <v>3200</v>
      </c>
      <c r="R182" s="47">
        <v>160</v>
      </c>
      <c r="S182" s="44">
        <v>20</v>
      </c>
      <c r="T182" s="44">
        <f t="shared" si="15"/>
        <v>16</v>
      </c>
      <c r="U182" s="48">
        <f t="shared" si="16"/>
        <v>32</v>
      </c>
      <c r="V182" s="44">
        <v>0</v>
      </c>
      <c r="W182" s="49"/>
      <c r="X182" s="50">
        <v>0</v>
      </c>
    </row>
    <row r="183" spans="1:24" x14ac:dyDescent="0.25">
      <c r="A183" s="37"/>
      <c r="B183" s="38">
        <f t="shared" si="17"/>
        <v>83</v>
      </c>
      <c r="C183" s="38">
        <v>1.1000000000000001</v>
      </c>
      <c r="D183" s="103" t="s">
        <v>166</v>
      </c>
      <c r="E183" s="40" t="s">
        <v>114</v>
      </c>
      <c r="F183" s="40" t="s">
        <v>285</v>
      </c>
      <c r="G183" s="41" t="s">
        <v>286</v>
      </c>
      <c r="H183" s="42" t="s">
        <v>88</v>
      </c>
      <c r="I183" s="43" t="s">
        <v>44</v>
      </c>
      <c r="J183" s="43" t="str">
        <f t="shared" si="14"/>
        <v>Delta Sierra Middle: Library: Library Halls: Recessed 2'X4' Troffer: F32T82L</v>
      </c>
      <c r="K183" s="44" t="s">
        <v>1752</v>
      </c>
      <c r="L183" s="44">
        <v>59</v>
      </c>
      <c r="M183" s="44">
        <v>4</v>
      </c>
      <c r="N183" s="44">
        <v>2</v>
      </c>
      <c r="O183" s="45">
        <v>0</v>
      </c>
      <c r="P183" s="44" t="s">
        <v>1910</v>
      </c>
      <c r="Q183" s="44">
        <v>3200</v>
      </c>
      <c r="R183" s="47">
        <v>160</v>
      </c>
      <c r="S183" s="44">
        <v>20</v>
      </c>
      <c r="T183" s="44">
        <f t="shared" si="15"/>
        <v>4</v>
      </c>
      <c r="U183" s="48">
        <f t="shared" si="16"/>
        <v>8</v>
      </c>
      <c r="V183" s="44">
        <v>0</v>
      </c>
      <c r="W183" s="49"/>
      <c r="X183" s="50">
        <v>0</v>
      </c>
    </row>
    <row r="184" spans="1:24" x14ac:dyDescent="0.25">
      <c r="A184" s="37"/>
      <c r="B184" s="38">
        <f t="shared" si="17"/>
        <v>84</v>
      </c>
      <c r="C184" s="38">
        <v>1.1000000000000001</v>
      </c>
      <c r="D184" s="103" t="s">
        <v>166</v>
      </c>
      <c r="E184" s="40" t="s">
        <v>32</v>
      </c>
      <c r="F184" s="40" t="s">
        <v>287</v>
      </c>
      <c r="G184" s="41" t="s">
        <v>288</v>
      </c>
      <c r="H184" s="42" t="s">
        <v>88</v>
      </c>
      <c r="I184" s="43" t="s">
        <v>147</v>
      </c>
      <c r="J184" s="43" t="str">
        <f t="shared" si="14"/>
        <v>Delta Sierra Middle: Portable: P-33: Recessed 2'X4' Troffer: F32T83L</v>
      </c>
      <c r="K184" s="44" t="s">
        <v>1753</v>
      </c>
      <c r="L184" s="44">
        <v>89</v>
      </c>
      <c r="M184" s="44">
        <v>12</v>
      </c>
      <c r="N184" s="44">
        <v>3</v>
      </c>
      <c r="O184" s="45">
        <v>1</v>
      </c>
      <c r="P184" s="44" t="s">
        <v>1911</v>
      </c>
      <c r="Q184" s="44">
        <v>3840</v>
      </c>
      <c r="R184" s="47">
        <v>160</v>
      </c>
      <c r="S184" s="44">
        <v>24</v>
      </c>
      <c r="T184" s="44">
        <f t="shared" si="15"/>
        <v>12</v>
      </c>
      <c r="U184" s="48">
        <f t="shared" si="16"/>
        <v>36</v>
      </c>
      <c r="V184" s="44">
        <v>0</v>
      </c>
      <c r="W184" s="49"/>
      <c r="X184" s="50">
        <v>0</v>
      </c>
    </row>
    <row r="185" spans="1:24" x14ac:dyDescent="0.25">
      <c r="A185" s="37"/>
      <c r="B185" s="38">
        <f t="shared" si="17"/>
        <v>85</v>
      </c>
      <c r="C185" s="38">
        <v>1.1000000000000001</v>
      </c>
      <c r="D185" s="103" t="s">
        <v>166</v>
      </c>
      <c r="E185" s="40" t="s">
        <v>32</v>
      </c>
      <c r="F185" s="40" t="s">
        <v>289</v>
      </c>
      <c r="G185" s="41" t="s">
        <v>290</v>
      </c>
      <c r="H185" s="42" t="s">
        <v>88</v>
      </c>
      <c r="I185" s="43" t="s">
        <v>147</v>
      </c>
      <c r="J185" s="43" t="str">
        <f t="shared" si="14"/>
        <v>Delta Sierra Middle: Portable: P-32: Recessed 2'X4' Troffer: F32T83L</v>
      </c>
      <c r="K185" s="44" t="s">
        <v>1752</v>
      </c>
      <c r="L185" s="44">
        <v>89</v>
      </c>
      <c r="M185" s="44">
        <v>12</v>
      </c>
      <c r="N185" s="44">
        <v>3</v>
      </c>
      <c r="O185" s="45">
        <v>1</v>
      </c>
      <c r="P185" s="44" t="s">
        <v>1911</v>
      </c>
      <c r="Q185" s="44">
        <v>3840</v>
      </c>
      <c r="R185" s="47">
        <v>160</v>
      </c>
      <c r="S185" s="44">
        <v>24</v>
      </c>
      <c r="T185" s="44">
        <f t="shared" si="15"/>
        <v>12</v>
      </c>
      <c r="U185" s="48">
        <f t="shared" si="16"/>
        <v>36</v>
      </c>
      <c r="V185" s="44">
        <v>0</v>
      </c>
      <c r="W185" s="49"/>
      <c r="X185" s="50">
        <v>0</v>
      </c>
    </row>
    <row r="186" spans="1:24" x14ac:dyDescent="0.25">
      <c r="A186" s="37"/>
      <c r="B186" s="38">
        <f t="shared" si="17"/>
        <v>86</v>
      </c>
      <c r="C186" s="38">
        <v>1.1000000000000001</v>
      </c>
      <c r="D186" s="103" t="s">
        <v>166</v>
      </c>
      <c r="E186" s="40" t="s">
        <v>32</v>
      </c>
      <c r="F186" s="40" t="s">
        <v>291</v>
      </c>
      <c r="G186" s="41" t="s">
        <v>292</v>
      </c>
      <c r="H186" s="42" t="s">
        <v>88</v>
      </c>
      <c r="I186" s="43" t="s">
        <v>147</v>
      </c>
      <c r="J186" s="43" t="str">
        <f t="shared" si="14"/>
        <v>Delta Sierra Middle: Portable: P-31: Recessed 2'X4' Troffer: F32T83L</v>
      </c>
      <c r="K186" s="44" t="s">
        <v>1752</v>
      </c>
      <c r="L186" s="44">
        <v>89</v>
      </c>
      <c r="M186" s="44">
        <v>12</v>
      </c>
      <c r="N186" s="44">
        <v>3</v>
      </c>
      <c r="O186" s="45">
        <v>1</v>
      </c>
      <c r="P186" s="44" t="s">
        <v>1911</v>
      </c>
      <c r="Q186" s="44">
        <v>3840</v>
      </c>
      <c r="R186" s="47">
        <v>160</v>
      </c>
      <c r="S186" s="44">
        <v>24</v>
      </c>
      <c r="T186" s="44">
        <f t="shared" si="15"/>
        <v>12</v>
      </c>
      <c r="U186" s="48">
        <f t="shared" si="16"/>
        <v>36</v>
      </c>
      <c r="V186" s="44">
        <v>0</v>
      </c>
      <c r="W186" s="49"/>
      <c r="X186" s="50">
        <v>0</v>
      </c>
    </row>
    <row r="187" spans="1:24" x14ac:dyDescent="0.25">
      <c r="A187" s="37"/>
      <c r="B187" s="38">
        <f t="shared" si="17"/>
        <v>87</v>
      </c>
      <c r="C187" s="38">
        <v>1.1000000000000001</v>
      </c>
      <c r="D187" s="103" t="s">
        <v>166</v>
      </c>
      <c r="E187" s="40" t="s">
        <v>32</v>
      </c>
      <c r="F187" s="40" t="s">
        <v>293</v>
      </c>
      <c r="G187" s="41" t="s">
        <v>294</v>
      </c>
      <c r="H187" s="42" t="s">
        <v>88</v>
      </c>
      <c r="I187" s="43" t="s">
        <v>147</v>
      </c>
      <c r="J187" s="43" t="str">
        <f t="shared" si="14"/>
        <v>Delta Sierra Middle: Portable: P-30: Recessed 2'X4' Troffer: F32T83L</v>
      </c>
      <c r="K187" s="44" t="s">
        <v>1752</v>
      </c>
      <c r="L187" s="44">
        <v>89</v>
      </c>
      <c r="M187" s="44">
        <v>12</v>
      </c>
      <c r="N187" s="44">
        <v>3</v>
      </c>
      <c r="O187" s="45">
        <v>1</v>
      </c>
      <c r="P187" s="44" t="s">
        <v>1911</v>
      </c>
      <c r="Q187" s="44">
        <v>3840</v>
      </c>
      <c r="R187" s="47">
        <v>160</v>
      </c>
      <c r="S187" s="44">
        <v>24</v>
      </c>
      <c r="T187" s="44">
        <f t="shared" si="15"/>
        <v>12</v>
      </c>
      <c r="U187" s="48">
        <f t="shared" si="16"/>
        <v>36</v>
      </c>
      <c r="V187" s="44">
        <v>0</v>
      </c>
      <c r="W187" s="49"/>
      <c r="X187" s="50">
        <v>0</v>
      </c>
    </row>
    <row r="188" spans="1:24" x14ac:dyDescent="0.25">
      <c r="A188" s="37"/>
      <c r="B188" s="38">
        <f t="shared" si="17"/>
        <v>88</v>
      </c>
      <c r="C188" s="38">
        <v>1.1000000000000001</v>
      </c>
      <c r="D188" s="103" t="s">
        <v>166</v>
      </c>
      <c r="E188" s="40" t="s">
        <v>32</v>
      </c>
      <c r="F188" s="40" t="s">
        <v>295</v>
      </c>
      <c r="G188" s="41" t="s">
        <v>296</v>
      </c>
      <c r="H188" s="42" t="s">
        <v>88</v>
      </c>
      <c r="I188" s="43" t="s">
        <v>147</v>
      </c>
      <c r="J188" s="43" t="str">
        <f t="shared" si="14"/>
        <v>Delta Sierra Middle: Portable: P-21: Recessed 2'X4' Troffer: F32T83L</v>
      </c>
      <c r="K188" s="44" t="s">
        <v>1752</v>
      </c>
      <c r="L188" s="44">
        <v>89</v>
      </c>
      <c r="M188" s="44">
        <v>10</v>
      </c>
      <c r="N188" s="44">
        <v>3</v>
      </c>
      <c r="O188" s="45">
        <v>1</v>
      </c>
      <c r="P188" s="44" t="s">
        <v>1911</v>
      </c>
      <c r="Q188" s="44">
        <v>3840</v>
      </c>
      <c r="R188" s="47">
        <v>160</v>
      </c>
      <c r="S188" s="44">
        <v>24</v>
      </c>
      <c r="T188" s="44">
        <f t="shared" si="15"/>
        <v>10</v>
      </c>
      <c r="U188" s="48">
        <f t="shared" si="16"/>
        <v>30</v>
      </c>
      <c r="V188" s="44">
        <v>0</v>
      </c>
      <c r="W188" s="49"/>
      <c r="X188" s="50">
        <v>0</v>
      </c>
    </row>
    <row r="189" spans="1:24" x14ac:dyDescent="0.25">
      <c r="A189" s="37"/>
      <c r="B189" s="38">
        <f t="shared" si="17"/>
        <v>89</v>
      </c>
      <c r="C189" s="38">
        <v>1.1000000000000001</v>
      </c>
      <c r="D189" s="103" t="s">
        <v>166</v>
      </c>
      <c r="E189" s="40" t="s">
        <v>26</v>
      </c>
      <c r="F189" s="40" t="s">
        <v>297</v>
      </c>
      <c r="G189" s="41" t="s">
        <v>298</v>
      </c>
      <c r="H189" s="42" t="s">
        <v>43</v>
      </c>
      <c r="I189" s="43" t="s">
        <v>299</v>
      </c>
      <c r="J189" s="43" t="str">
        <f t="shared" si="14"/>
        <v>Delta Sierra Middle: MPR: Kitchen Office: Surface Mount 2'X4': F32T84L</v>
      </c>
      <c r="K189" s="44" t="s">
        <v>1753</v>
      </c>
      <c r="L189" s="44">
        <v>112</v>
      </c>
      <c r="M189" s="44">
        <v>1</v>
      </c>
      <c r="N189" s="44">
        <v>4</v>
      </c>
      <c r="O189" s="45">
        <v>0</v>
      </c>
      <c r="P189" s="44" t="s">
        <v>1916</v>
      </c>
      <c r="Q189" s="44">
        <v>6160</v>
      </c>
      <c r="R189" s="47">
        <v>140</v>
      </c>
      <c r="S189" s="44">
        <v>44</v>
      </c>
      <c r="T189" s="44">
        <f t="shared" si="15"/>
        <v>1</v>
      </c>
      <c r="U189" s="48">
        <f t="shared" si="16"/>
        <v>4</v>
      </c>
      <c r="V189" s="44">
        <v>1</v>
      </c>
      <c r="W189" s="49"/>
      <c r="X189" s="50" t="s">
        <v>1878</v>
      </c>
    </row>
    <row r="190" spans="1:24" ht="4.1500000000000004" customHeight="1" x14ac:dyDescent="0.25">
      <c r="A190" s="27"/>
      <c r="B190" s="51"/>
      <c r="C190" s="52"/>
      <c r="D190" s="53"/>
      <c r="E190" s="53"/>
      <c r="F190" s="53"/>
      <c r="G190" s="53"/>
      <c r="H190" s="53"/>
      <c r="I190" s="53"/>
      <c r="J190" s="53"/>
      <c r="K190" s="53"/>
      <c r="L190" s="55"/>
      <c r="M190" s="56"/>
      <c r="N190" s="56"/>
      <c r="O190" s="56"/>
      <c r="P190" s="54"/>
      <c r="Q190" s="54"/>
      <c r="R190" s="54"/>
      <c r="S190" s="56"/>
      <c r="T190" s="57"/>
      <c r="U190" s="56"/>
      <c r="V190" s="56"/>
      <c r="W190" s="58"/>
      <c r="X190" s="59"/>
    </row>
    <row r="191" spans="1:24" s="72" customFormat="1" x14ac:dyDescent="0.25">
      <c r="A191" s="60"/>
      <c r="B191" s="61" t="s">
        <v>156</v>
      </c>
      <c r="C191" s="62"/>
      <c r="D191" s="63"/>
      <c r="E191" s="63"/>
      <c r="F191" s="63"/>
      <c r="G191" s="64"/>
      <c r="H191" s="64"/>
      <c r="I191" s="64"/>
      <c r="J191" s="64"/>
      <c r="K191" s="64"/>
      <c r="L191" s="66"/>
      <c r="M191" s="67">
        <v>1049</v>
      </c>
      <c r="N191" s="68"/>
      <c r="O191" s="67">
        <v>67</v>
      </c>
      <c r="P191" s="65"/>
      <c r="Q191" s="65"/>
      <c r="R191" s="65"/>
      <c r="S191" s="68"/>
      <c r="T191" s="67">
        <f>SUM(T101:T190)</f>
        <v>1049</v>
      </c>
      <c r="U191" s="69">
        <f>SUM(U101:U190)</f>
        <v>2084</v>
      </c>
      <c r="V191" s="67">
        <v>149</v>
      </c>
      <c r="W191" s="70"/>
      <c r="X191" s="71"/>
    </row>
    <row r="192" spans="1:24" x14ac:dyDescent="0.25">
      <c r="J192" s="74"/>
    </row>
    <row r="193" spans="1:24" s="13" customFormat="1" ht="15.75" x14ac:dyDescent="0.25">
      <c r="B193" s="4" t="s">
        <v>2298</v>
      </c>
      <c r="C193" s="75"/>
      <c r="D193" s="76"/>
      <c r="E193" s="76"/>
      <c r="F193" s="77"/>
      <c r="G193" s="77"/>
      <c r="H193" s="77"/>
      <c r="I193" s="77"/>
      <c r="J193" s="77"/>
      <c r="K193" s="77"/>
      <c r="L193" s="79"/>
      <c r="M193" s="80"/>
      <c r="N193" s="80"/>
      <c r="O193" s="80"/>
      <c r="P193" s="78"/>
      <c r="Q193" s="78"/>
      <c r="R193" s="78"/>
      <c r="S193" s="80"/>
      <c r="T193" s="81"/>
    </row>
    <row r="194" spans="1:24" x14ac:dyDescent="0.25">
      <c r="A194" s="1"/>
      <c r="B194" s="82" t="s">
        <v>0</v>
      </c>
      <c r="C194" s="83"/>
      <c r="D194" s="82"/>
      <c r="E194" s="82"/>
      <c r="F194" s="82"/>
      <c r="G194" s="82"/>
      <c r="H194" s="221" t="s">
        <v>1</v>
      </c>
      <c r="I194" s="222"/>
      <c r="J194" s="222"/>
      <c r="K194" s="222"/>
      <c r="L194" s="222"/>
      <c r="M194" s="222"/>
      <c r="N194" s="222"/>
      <c r="O194" s="222"/>
      <c r="P194" s="217" t="s">
        <v>2</v>
      </c>
      <c r="Q194" s="218"/>
      <c r="R194" s="218"/>
      <c r="S194" s="218"/>
      <c r="T194" s="219"/>
    </row>
    <row r="195" spans="1:24" ht="45" x14ac:dyDescent="0.25">
      <c r="B195" s="84" t="s">
        <v>3</v>
      </c>
      <c r="C195" s="19" t="s">
        <v>4</v>
      </c>
      <c r="D195" s="85" t="s">
        <v>5</v>
      </c>
      <c r="E195" s="85" t="s">
        <v>6</v>
      </c>
      <c r="F195" s="85" t="s">
        <v>157</v>
      </c>
      <c r="G195" s="85" t="s">
        <v>158</v>
      </c>
      <c r="H195" s="85" t="s">
        <v>9</v>
      </c>
      <c r="I195" s="85" t="s">
        <v>10</v>
      </c>
      <c r="J195" s="85" t="s">
        <v>11</v>
      </c>
      <c r="K195" s="196"/>
      <c r="L195" s="86" t="s">
        <v>13</v>
      </c>
      <c r="M195" s="25" t="s">
        <v>14</v>
      </c>
      <c r="N195" s="25" t="s">
        <v>15</v>
      </c>
      <c r="O195" s="25" t="s">
        <v>16</v>
      </c>
      <c r="P195" s="84" t="s">
        <v>17</v>
      </c>
      <c r="Q195" s="18" t="s">
        <v>18</v>
      </c>
      <c r="R195" s="18" t="s">
        <v>19</v>
      </c>
      <c r="S195" s="25" t="s">
        <v>20</v>
      </c>
      <c r="T195" s="25" t="s">
        <v>21</v>
      </c>
    </row>
    <row r="196" spans="1:24" ht="4.1500000000000004" customHeight="1" x14ac:dyDescent="0.25">
      <c r="B196" s="87"/>
      <c r="C196" s="88"/>
      <c r="D196" s="89"/>
      <c r="E196" s="89"/>
      <c r="F196" s="89"/>
      <c r="G196" s="89"/>
      <c r="H196" s="89"/>
      <c r="I196" s="89"/>
      <c r="J196" s="89"/>
      <c r="K196" s="90"/>
      <c r="L196" s="91"/>
      <c r="M196" s="92"/>
      <c r="N196" s="92"/>
      <c r="O196" s="92"/>
      <c r="P196" s="89"/>
      <c r="Q196" s="89"/>
      <c r="R196" s="89"/>
      <c r="S196" s="92"/>
      <c r="T196" s="93"/>
    </row>
    <row r="197" spans="1:24" x14ac:dyDescent="0.25">
      <c r="B197" s="38">
        <f>B189+1</f>
        <v>90</v>
      </c>
      <c r="C197" s="95">
        <v>1.2</v>
      </c>
      <c r="D197" s="96" t="s">
        <v>166</v>
      </c>
      <c r="E197" s="96" t="s">
        <v>160</v>
      </c>
      <c r="F197" s="97" t="s">
        <v>161</v>
      </c>
      <c r="G197" s="98" t="s">
        <v>300</v>
      </c>
      <c r="H197" s="42" t="s">
        <v>163</v>
      </c>
      <c r="I197" s="43" t="s">
        <v>164</v>
      </c>
      <c r="J197" s="99" t="str">
        <f>CONCATENATE(G197,": ",H197,": ",I197)</f>
        <v>Delta Sierra Middle: Combined: Exterior Area: Can Recessed 10": CFM 32W 1L</v>
      </c>
      <c r="K197" s="100"/>
      <c r="L197" s="44">
        <v>36.799999999999997</v>
      </c>
      <c r="M197" s="44">
        <v>30</v>
      </c>
      <c r="N197" s="44">
        <v>1</v>
      </c>
      <c r="O197" s="44">
        <v>0</v>
      </c>
      <c r="P197" s="44" t="s">
        <v>1914</v>
      </c>
      <c r="Q197" s="44">
        <v>1800</v>
      </c>
      <c r="R197" s="47">
        <v>150</v>
      </c>
      <c r="S197" s="44">
        <v>12</v>
      </c>
      <c r="T197" s="44">
        <f>M197</f>
        <v>30</v>
      </c>
    </row>
    <row r="198" spans="1:24" x14ac:dyDescent="0.25">
      <c r="B198" s="38">
        <f>B197+1</f>
        <v>91</v>
      </c>
      <c r="C198" s="95">
        <v>1.2</v>
      </c>
      <c r="D198" s="96" t="s">
        <v>166</v>
      </c>
      <c r="E198" s="96" t="s">
        <v>160</v>
      </c>
      <c r="F198" s="97" t="s">
        <v>161</v>
      </c>
      <c r="G198" s="98" t="s">
        <v>300</v>
      </c>
      <c r="H198" s="42" t="s">
        <v>301</v>
      </c>
      <c r="I198" s="43" t="s">
        <v>302</v>
      </c>
      <c r="J198" s="99" t="str">
        <f>CONCATENATE(G198,": ",H198,": ",I198)</f>
        <v>Delta Sierra Middle: Combined: Exterior Area: Wallpack: HPS 150W</v>
      </c>
      <c r="K198" s="100"/>
      <c r="L198" s="44">
        <v>188</v>
      </c>
      <c r="M198" s="44">
        <v>7</v>
      </c>
      <c r="N198" s="44">
        <v>1</v>
      </c>
      <c r="O198" s="44">
        <v>0</v>
      </c>
      <c r="P198" s="44" t="s">
        <v>1917</v>
      </c>
      <c r="Q198" s="44">
        <v>4200</v>
      </c>
      <c r="R198" s="47">
        <v>150</v>
      </c>
      <c r="S198" s="44">
        <v>28</v>
      </c>
      <c r="T198" s="44">
        <f>M198</f>
        <v>7</v>
      </c>
    </row>
    <row r="199" spans="1:24" x14ac:dyDescent="0.25">
      <c r="B199" s="38">
        <f>B198+1</f>
        <v>92</v>
      </c>
      <c r="C199" s="95">
        <v>1.2</v>
      </c>
      <c r="D199" s="96" t="s">
        <v>166</v>
      </c>
      <c r="E199" s="96" t="s">
        <v>303</v>
      </c>
      <c r="F199" s="97" t="s">
        <v>161</v>
      </c>
      <c r="G199" s="98" t="s">
        <v>304</v>
      </c>
      <c r="H199" s="42" t="s">
        <v>305</v>
      </c>
      <c r="I199" s="43" t="s">
        <v>306</v>
      </c>
      <c r="J199" s="99" t="str">
        <f>CONCATENATE(G199,": ",H199,": ",I199)</f>
        <v>Delta Sierra Middle: MPR Rooftop: Exterior Area: Yoke Flood: MH 250W</v>
      </c>
      <c r="K199" s="100"/>
      <c r="L199" s="44">
        <v>295</v>
      </c>
      <c r="M199" s="44">
        <v>2</v>
      </c>
      <c r="N199" s="44">
        <v>1</v>
      </c>
      <c r="O199" s="44">
        <v>0</v>
      </c>
      <c r="P199" s="44" t="s">
        <v>1918</v>
      </c>
      <c r="Q199" s="44">
        <v>9000</v>
      </c>
      <c r="R199" s="47">
        <v>150</v>
      </c>
      <c r="S199" s="44">
        <v>60</v>
      </c>
      <c r="T199" s="44">
        <f>M199</f>
        <v>2</v>
      </c>
    </row>
    <row r="200" spans="1:24" ht="4.1500000000000004" customHeight="1" x14ac:dyDescent="0.25">
      <c r="B200" s="87"/>
      <c r="C200" s="88"/>
      <c r="D200" s="89"/>
      <c r="E200" s="89"/>
      <c r="F200" s="89"/>
      <c r="G200" s="89"/>
      <c r="H200" s="89"/>
      <c r="I200" s="89"/>
      <c r="J200" s="89"/>
      <c r="K200" s="90"/>
      <c r="L200" s="91"/>
      <c r="M200" s="92"/>
      <c r="N200" s="92"/>
      <c r="O200" s="92"/>
      <c r="P200" s="89"/>
      <c r="Q200" s="89"/>
      <c r="R200" s="89"/>
      <c r="S200" s="92"/>
      <c r="T200" s="93"/>
    </row>
    <row r="201" spans="1:24" x14ac:dyDescent="0.25">
      <c r="B201" s="61" t="s">
        <v>165</v>
      </c>
      <c r="C201" s="62"/>
      <c r="D201" s="63"/>
      <c r="E201" s="63"/>
      <c r="F201" s="64"/>
      <c r="G201" s="64"/>
      <c r="H201" s="64"/>
      <c r="I201" s="64"/>
      <c r="J201" s="64"/>
      <c r="K201" s="100"/>
      <c r="L201" s="102"/>
      <c r="M201" s="67">
        <v>39</v>
      </c>
      <c r="N201" s="68"/>
      <c r="O201" s="67">
        <v>0</v>
      </c>
      <c r="P201" s="101"/>
      <c r="Q201" s="101"/>
      <c r="R201" s="101"/>
      <c r="S201" s="68"/>
      <c r="T201" s="67">
        <f t="shared" ref="T201" si="18">SUM(T197:T200)</f>
        <v>39</v>
      </c>
    </row>
    <row r="202" spans="1:24" x14ac:dyDescent="0.25">
      <c r="J202" s="74"/>
    </row>
    <row r="203" spans="1:24" s="13" customFormat="1" ht="15.75" x14ac:dyDescent="0.25">
      <c r="A203" s="3"/>
      <c r="B203" s="4" t="s">
        <v>2299</v>
      </c>
      <c r="C203" s="5"/>
      <c r="D203" s="6"/>
      <c r="E203" s="6"/>
      <c r="F203" s="6"/>
      <c r="G203" s="7"/>
      <c r="H203" s="7"/>
      <c r="I203" s="7"/>
      <c r="J203" s="7"/>
      <c r="K203" s="7"/>
      <c r="L203" s="9"/>
      <c r="M203" s="10"/>
      <c r="N203" s="10"/>
      <c r="O203" s="10"/>
      <c r="P203" s="8"/>
      <c r="Q203" s="8"/>
      <c r="R203" s="8"/>
      <c r="S203" s="10"/>
      <c r="T203" s="11"/>
      <c r="U203" s="10"/>
      <c r="V203" s="11"/>
      <c r="W203" s="12"/>
    </row>
    <row r="204" spans="1:24" x14ac:dyDescent="0.25">
      <c r="A204" s="1"/>
      <c r="B204" s="220" t="s">
        <v>0</v>
      </c>
      <c r="C204" s="220"/>
      <c r="D204" s="220"/>
      <c r="E204" s="220"/>
      <c r="F204" s="220"/>
      <c r="G204" s="220"/>
      <c r="H204" s="221" t="s">
        <v>1</v>
      </c>
      <c r="I204" s="222"/>
      <c r="J204" s="222"/>
      <c r="K204" s="222"/>
      <c r="L204" s="222"/>
      <c r="M204" s="222"/>
      <c r="N204" s="222"/>
      <c r="O204" s="222"/>
      <c r="P204" s="217" t="s">
        <v>2</v>
      </c>
      <c r="Q204" s="218"/>
      <c r="R204" s="218"/>
      <c r="S204" s="218"/>
      <c r="T204" s="219"/>
      <c r="U204" s="14"/>
      <c r="V204" s="15"/>
      <c r="W204" s="16"/>
    </row>
    <row r="205" spans="1:24" ht="45" x14ac:dyDescent="0.25">
      <c r="A205" s="17"/>
      <c r="B205" s="18" t="s">
        <v>3</v>
      </c>
      <c r="C205" s="19" t="s">
        <v>4</v>
      </c>
      <c r="D205" s="18" t="s">
        <v>5</v>
      </c>
      <c r="E205" s="18" t="s">
        <v>6</v>
      </c>
      <c r="F205" s="18" t="s">
        <v>7</v>
      </c>
      <c r="G205" s="18" t="s">
        <v>8</v>
      </c>
      <c r="H205" s="18" t="s">
        <v>9</v>
      </c>
      <c r="I205" s="18" t="s">
        <v>10</v>
      </c>
      <c r="J205" s="18" t="s">
        <v>11</v>
      </c>
      <c r="K205" s="20" t="s">
        <v>12</v>
      </c>
      <c r="L205" s="21" t="s">
        <v>13</v>
      </c>
      <c r="M205" s="22" t="s">
        <v>14</v>
      </c>
      <c r="N205" s="22" t="s">
        <v>15</v>
      </c>
      <c r="O205" s="22" t="s">
        <v>16</v>
      </c>
      <c r="P205" s="18" t="s">
        <v>17</v>
      </c>
      <c r="Q205" s="18" t="s">
        <v>18</v>
      </c>
      <c r="R205" s="18" t="s">
        <v>19</v>
      </c>
      <c r="S205" s="22" t="s">
        <v>20</v>
      </c>
      <c r="T205" s="22" t="s">
        <v>21</v>
      </c>
      <c r="U205" s="23" t="s">
        <v>22</v>
      </c>
      <c r="V205" s="22" t="s">
        <v>23</v>
      </c>
      <c r="W205" s="26"/>
      <c r="X205" s="22" t="s">
        <v>24</v>
      </c>
    </row>
    <row r="206" spans="1:24" ht="4.1500000000000004" customHeight="1" x14ac:dyDescent="0.25">
      <c r="A206" s="27"/>
      <c r="B206" s="28"/>
      <c r="C206" s="29"/>
      <c r="D206" s="30"/>
      <c r="E206" s="30"/>
      <c r="F206" s="30"/>
      <c r="G206" s="30"/>
      <c r="H206" s="31"/>
      <c r="I206" s="31"/>
      <c r="J206" s="31"/>
      <c r="K206" s="32"/>
      <c r="L206" s="33"/>
      <c r="M206" s="34"/>
      <c r="N206" s="34"/>
      <c r="O206" s="34"/>
      <c r="P206" s="31"/>
      <c r="Q206" s="31"/>
      <c r="R206" s="31"/>
      <c r="S206" s="34"/>
      <c r="T206" s="35"/>
      <c r="U206" s="34"/>
      <c r="V206" s="34"/>
      <c r="W206" s="26"/>
      <c r="X206" s="36"/>
    </row>
    <row r="207" spans="1:24" x14ac:dyDescent="0.25">
      <c r="A207" s="37"/>
      <c r="B207" s="38">
        <v>1</v>
      </c>
      <c r="C207" s="38">
        <v>1.1000000000000001</v>
      </c>
      <c r="D207" s="103" t="s">
        <v>307</v>
      </c>
      <c r="E207" s="98" t="s">
        <v>308</v>
      </c>
      <c r="F207" s="41" t="s">
        <v>309</v>
      </c>
      <c r="G207" s="41" t="s">
        <v>310</v>
      </c>
      <c r="H207" s="42" t="s">
        <v>311</v>
      </c>
      <c r="I207" s="43" t="s">
        <v>312</v>
      </c>
      <c r="J207" s="43" t="str">
        <f t="shared" ref="J207:J221" si="19">CONCATENATE(G207,": ",H207,": ",I207)</f>
        <v>Dorothy Mahin School: Main: Back Hallway: Recessed 1'x1': CFL 23W 1L</v>
      </c>
      <c r="K207" s="44" t="s">
        <v>1752</v>
      </c>
      <c r="L207" s="44">
        <v>23</v>
      </c>
      <c r="M207" s="44">
        <v>1</v>
      </c>
      <c r="N207" s="44">
        <v>1</v>
      </c>
      <c r="O207" s="45">
        <v>0</v>
      </c>
      <c r="P207" s="44" t="s">
        <v>31</v>
      </c>
      <c r="Q207" s="44">
        <v>0</v>
      </c>
      <c r="R207" s="44">
        <v>0</v>
      </c>
      <c r="S207" s="44">
        <v>23</v>
      </c>
      <c r="T207" s="44">
        <f t="shared" ref="T207:T221" si="20">M207</f>
        <v>1</v>
      </c>
      <c r="U207" s="48">
        <f t="shared" ref="U207:U221" si="21">T207*N207</f>
        <v>1</v>
      </c>
      <c r="V207" s="44">
        <v>0</v>
      </c>
      <c r="W207" s="49"/>
      <c r="X207" s="50" t="s">
        <v>1882</v>
      </c>
    </row>
    <row r="208" spans="1:24" x14ac:dyDescent="0.25">
      <c r="A208" s="37"/>
      <c r="B208" s="38">
        <f>B207+1</f>
        <v>2</v>
      </c>
      <c r="C208" s="38">
        <v>1.1000000000000001</v>
      </c>
      <c r="D208" s="103" t="s">
        <v>307</v>
      </c>
      <c r="E208" s="98" t="s">
        <v>308</v>
      </c>
      <c r="F208" s="41" t="s">
        <v>184</v>
      </c>
      <c r="G208" s="41" t="s">
        <v>313</v>
      </c>
      <c r="H208" s="42" t="s">
        <v>84</v>
      </c>
      <c r="I208" s="43" t="s">
        <v>44</v>
      </c>
      <c r="J208" s="43" t="str">
        <f t="shared" si="19"/>
        <v>Dorothy Mahin School: Main: Office: Surface Wrap 4': F32T82L</v>
      </c>
      <c r="K208" s="44" t="s">
        <v>1752</v>
      </c>
      <c r="L208" s="44">
        <v>59</v>
      </c>
      <c r="M208" s="44">
        <v>8</v>
      </c>
      <c r="N208" s="44">
        <v>2</v>
      </c>
      <c r="O208" s="45">
        <v>0</v>
      </c>
      <c r="P208" s="44" t="s">
        <v>1909</v>
      </c>
      <c r="Q208" s="44">
        <v>3200</v>
      </c>
      <c r="R208" s="44">
        <v>160</v>
      </c>
      <c r="S208" s="44">
        <v>20</v>
      </c>
      <c r="T208" s="44">
        <f t="shared" si="20"/>
        <v>8</v>
      </c>
      <c r="U208" s="48">
        <f t="shared" si="21"/>
        <v>16</v>
      </c>
      <c r="V208" s="44">
        <v>0</v>
      </c>
      <c r="W208" s="49"/>
      <c r="X208" s="50">
        <v>0</v>
      </c>
    </row>
    <row r="209" spans="1:24" x14ac:dyDescent="0.25">
      <c r="A209" s="37"/>
      <c r="B209" s="38">
        <f t="shared" ref="B209:B221" si="22">B208+1</f>
        <v>3</v>
      </c>
      <c r="C209" s="38">
        <v>1.1000000000000001</v>
      </c>
      <c r="D209" s="103" t="s">
        <v>307</v>
      </c>
      <c r="E209" s="98" t="s">
        <v>308</v>
      </c>
      <c r="F209" s="41" t="s">
        <v>314</v>
      </c>
      <c r="G209" s="41" t="s">
        <v>315</v>
      </c>
      <c r="H209" s="42" t="s">
        <v>84</v>
      </c>
      <c r="I209" s="43" t="s">
        <v>44</v>
      </c>
      <c r="J209" s="43" t="str">
        <f t="shared" si="19"/>
        <v>Dorothy Mahin School: Main: Principle's Office: Surface Wrap 4': F32T82L</v>
      </c>
      <c r="K209" s="44" t="s">
        <v>1752</v>
      </c>
      <c r="L209" s="44">
        <v>59</v>
      </c>
      <c r="M209" s="44">
        <v>4</v>
      </c>
      <c r="N209" s="44">
        <v>2</v>
      </c>
      <c r="O209" s="45">
        <v>0</v>
      </c>
      <c r="P209" s="44" t="s">
        <v>1909</v>
      </c>
      <c r="Q209" s="44">
        <v>3200</v>
      </c>
      <c r="R209" s="44">
        <v>160</v>
      </c>
      <c r="S209" s="44">
        <v>20</v>
      </c>
      <c r="T209" s="44">
        <f t="shared" si="20"/>
        <v>4</v>
      </c>
      <c r="U209" s="48">
        <f t="shared" si="21"/>
        <v>8</v>
      </c>
      <c r="V209" s="44">
        <v>0</v>
      </c>
      <c r="W209" s="49"/>
      <c r="X209" s="50">
        <v>0</v>
      </c>
    </row>
    <row r="210" spans="1:24" x14ac:dyDescent="0.25">
      <c r="A210" s="37"/>
      <c r="B210" s="38">
        <f t="shared" si="22"/>
        <v>4</v>
      </c>
      <c r="C210" s="38">
        <v>1.1000000000000001</v>
      </c>
      <c r="D210" s="103" t="s">
        <v>307</v>
      </c>
      <c r="E210" s="98" t="s">
        <v>308</v>
      </c>
      <c r="F210" s="41" t="s">
        <v>316</v>
      </c>
      <c r="G210" s="41" t="s">
        <v>317</v>
      </c>
      <c r="H210" s="42" t="s">
        <v>84</v>
      </c>
      <c r="I210" s="43" t="s">
        <v>44</v>
      </c>
      <c r="J210" s="43" t="str">
        <f t="shared" si="19"/>
        <v>Dorothy Mahin School: Main: Hallway: Surface Wrap 4': F32T82L</v>
      </c>
      <c r="K210" s="44" t="s">
        <v>1752</v>
      </c>
      <c r="L210" s="44">
        <v>59</v>
      </c>
      <c r="M210" s="44">
        <v>4</v>
      </c>
      <c r="N210" s="44">
        <v>2</v>
      </c>
      <c r="O210" s="45">
        <v>0</v>
      </c>
      <c r="P210" s="44" t="s">
        <v>1909</v>
      </c>
      <c r="Q210" s="44">
        <v>3200</v>
      </c>
      <c r="R210" s="44">
        <v>160</v>
      </c>
      <c r="S210" s="44">
        <v>20</v>
      </c>
      <c r="T210" s="44">
        <f t="shared" si="20"/>
        <v>4</v>
      </c>
      <c r="U210" s="48">
        <f t="shared" si="21"/>
        <v>8</v>
      </c>
      <c r="V210" s="44">
        <v>0</v>
      </c>
      <c r="W210" s="49"/>
      <c r="X210" s="50">
        <v>0</v>
      </c>
    </row>
    <row r="211" spans="1:24" x14ac:dyDescent="0.25">
      <c r="A211" s="37"/>
      <c r="B211" s="38">
        <f t="shared" si="22"/>
        <v>5</v>
      </c>
      <c r="C211" s="38">
        <v>1.1000000000000001</v>
      </c>
      <c r="D211" s="103" t="s">
        <v>307</v>
      </c>
      <c r="E211" s="98" t="s">
        <v>308</v>
      </c>
      <c r="F211" s="41" t="s">
        <v>318</v>
      </c>
      <c r="G211" s="41" t="s">
        <v>319</v>
      </c>
      <c r="H211" s="42" t="s">
        <v>84</v>
      </c>
      <c r="I211" s="43" t="s">
        <v>44</v>
      </c>
      <c r="J211" s="43" t="str">
        <f t="shared" si="19"/>
        <v>Dorothy Mahin School: Main: Room 1: Surface Wrap 4': F32T82L</v>
      </c>
      <c r="K211" s="44" t="s">
        <v>1752</v>
      </c>
      <c r="L211" s="44">
        <v>59</v>
      </c>
      <c r="M211" s="44">
        <v>26</v>
      </c>
      <c r="N211" s="44">
        <v>2</v>
      </c>
      <c r="O211" s="45">
        <v>0</v>
      </c>
      <c r="P211" s="44" t="s">
        <v>1909</v>
      </c>
      <c r="Q211" s="44">
        <v>3200</v>
      </c>
      <c r="R211" s="44">
        <v>160</v>
      </c>
      <c r="S211" s="44">
        <v>20</v>
      </c>
      <c r="T211" s="44">
        <f t="shared" si="20"/>
        <v>26</v>
      </c>
      <c r="U211" s="48">
        <f t="shared" si="21"/>
        <v>52</v>
      </c>
      <c r="V211" s="44">
        <v>0</v>
      </c>
      <c r="W211" s="49"/>
      <c r="X211" s="50">
        <v>0</v>
      </c>
    </row>
    <row r="212" spans="1:24" x14ac:dyDescent="0.25">
      <c r="A212" s="37"/>
      <c r="B212" s="38">
        <f t="shared" si="22"/>
        <v>6</v>
      </c>
      <c r="C212" s="38">
        <v>1.1000000000000001</v>
      </c>
      <c r="D212" s="103" t="s">
        <v>307</v>
      </c>
      <c r="E212" s="98" t="s">
        <v>308</v>
      </c>
      <c r="F212" s="41" t="s">
        <v>320</v>
      </c>
      <c r="G212" s="41" t="s">
        <v>321</v>
      </c>
      <c r="H212" s="42" t="s">
        <v>84</v>
      </c>
      <c r="I212" s="43" t="s">
        <v>44</v>
      </c>
      <c r="J212" s="43" t="str">
        <f t="shared" si="19"/>
        <v>Dorothy Mahin School: Main: Room 4: Surface Wrap 4': F32T82L</v>
      </c>
      <c r="K212" s="44" t="s">
        <v>1752</v>
      </c>
      <c r="L212" s="44">
        <v>59</v>
      </c>
      <c r="M212" s="44">
        <v>26</v>
      </c>
      <c r="N212" s="44">
        <v>2</v>
      </c>
      <c r="O212" s="45">
        <v>0</v>
      </c>
      <c r="P212" s="44" t="s">
        <v>1909</v>
      </c>
      <c r="Q212" s="44">
        <v>3200</v>
      </c>
      <c r="R212" s="44">
        <v>160</v>
      </c>
      <c r="S212" s="44">
        <v>20</v>
      </c>
      <c r="T212" s="44">
        <f t="shared" si="20"/>
        <v>26</v>
      </c>
      <c r="U212" s="48">
        <f t="shared" si="21"/>
        <v>52</v>
      </c>
      <c r="V212" s="44">
        <v>0</v>
      </c>
      <c r="W212" s="49"/>
      <c r="X212" s="50">
        <v>0</v>
      </c>
    </row>
    <row r="213" spans="1:24" x14ac:dyDescent="0.25">
      <c r="A213" s="37"/>
      <c r="B213" s="38">
        <f t="shared" si="22"/>
        <v>7</v>
      </c>
      <c r="C213" s="38">
        <v>1.1000000000000001</v>
      </c>
      <c r="D213" s="103" t="s">
        <v>307</v>
      </c>
      <c r="E213" s="98" t="s">
        <v>308</v>
      </c>
      <c r="F213" s="41" t="s">
        <v>322</v>
      </c>
      <c r="G213" s="41" t="s">
        <v>323</v>
      </c>
      <c r="H213" s="42" t="s">
        <v>84</v>
      </c>
      <c r="I213" s="43" t="s">
        <v>44</v>
      </c>
      <c r="J213" s="43" t="str">
        <f t="shared" si="19"/>
        <v>Dorothy Mahin School: Main: Room 3: Surface Wrap 4': F32T82L</v>
      </c>
      <c r="K213" s="44" t="s">
        <v>1752</v>
      </c>
      <c r="L213" s="44">
        <v>59</v>
      </c>
      <c r="M213" s="44">
        <v>28</v>
      </c>
      <c r="N213" s="44">
        <v>2</v>
      </c>
      <c r="O213" s="45">
        <v>0</v>
      </c>
      <c r="P213" s="44" t="s">
        <v>1909</v>
      </c>
      <c r="Q213" s="44">
        <v>3200</v>
      </c>
      <c r="R213" s="44">
        <v>160</v>
      </c>
      <c r="S213" s="44">
        <v>20</v>
      </c>
      <c r="T213" s="44">
        <f t="shared" si="20"/>
        <v>28</v>
      </c>
      <c r="U213" s="48">
        <f t="shared" si="21"/>
        <v>56</v>
      </c>
      <c r="V213" s="44">
        <v>0</v>
      </c>
      <c r="W213" s="49"/>
      <c r="X213" s="50">
        <v>0</v>
      </c>
    </row>
    <row r="214" spans="1:24" x14ac:dyDescent="0.25">
      <c r="A214" s="37"/>
      <c r="B214" s="38">
        <f t="shared" si="22"/>
        <v>8</v>
      </c>
      <c r="C214" s="38">
        <v>1.1000000000000001</v>
      </c>
      <c r="D214" s="103" t="s">
        <v>307</v>
      </c>
      <c r="E214" s="98" t="s">
        <v>308</v>
      </c>
      <c r="F214" s="41" t="s">
        <v>324</v>
      </c>
      <c r="G214" s="41" t="s">
        <v>325</v>
      </c>
      <c r="H214" s="42" t="s">
        <v>84</v>
      </c>
      <c r="I214" s="43" t="s">
        <v>44</v>
      </c>
      <c r="J214" s="43" t="str">
        <f t="shared" si="19"/>
        <v>Dorothy Mahin School: Main: Room 2: Surface Wrap 4': F32T82L</v>
      </c>
      <c r="K214" s="44" t="s">
        <v>1752</v>
      </c>
      <c r="L214" s="44">
        <v>59</v>
      </c>
      <c r="M214" s="44">
        <v>28</v>
      </c>
      <c r="N214" s="44">
        <v>2</v>
      </c>
      <c r="O214" s="45">
        <v>0</v>
      </c>
      <c r="P214" s="44" t="s">
        <v>1909</v>
      </c>
      <c r="Q214" s="44">
        <v>3200</v>
      </c>
      <c r="R214" s="44">
        <v>160</v>
      </c>
      <c r="S214" s="44">
        <v>20</v>
      </c>
      <c r="T214" s="44">
        <f t="shared" si="20"/>
        <v>28</v>
      </c>
      <c r="U214" s="48">
        <f t="shared" si="21"/>
        <v>56</v>
      </c>
      <c r="V214" s="44">
        <v>0</v>
      </c>
      <c r="W214" s="49"/>
      <c r="X214" s="50">
        <v>0</v>
      </c>
    </row>
    <row r="215" spans="1:24" x14ac:dyDescent="0.25">
      <c r="A215" s="37"/>
      <c r="B215" s="38">
        <f t="shared" si="22"/>
        <v>9</v>
      </c>
      <c r="C215" s="38">
        <v>1.1000000000000001</v>
      </c>
      <c r="D215" s="103" t="s">
        <v>307</v>
      </c>
      <c r="E215" s="98" t="s">
        <v>308</v>
      </c>
      <c r="F215" s="41" t="s">
        <v>60</v>
      </c>
      <c r="G215" s="41" t="s">
        <v>326</v>
      </c>
      <c r="H215" s="42" t="s">
        <v>39</v>
      </c>
      <c r="I215" s="43" t="s">
        <v>44</v>
      </c>
      <c r="J215" s="43" t="str">
        <f t="shared" si="19"/>
        <v>Dorothy Mahin School: Main: Storage: Strip 4': F32T82L</v>
      </c>
      <c r="K215" s="44" t="s">
        <v>1752</v>
      </c>
      <c r="L215" s="44">
        <v>59</v>
      </c>
      <c r="M215" s="44">
        <v>3</v>
      </c>
      <c r="N215" s="44">
        <v>2</v>
      </c>
      <c r="O215" s="45">
        <v>0</v>
      </c>
      <c r="P215" s="44" t="s">
        <v>1908</v>
      </c>
      <c r="Q215" s="44">
        <v>3080</v>
      </c>
      <c r="R215" s="44">
        <v>140</v>
      </c>
      <c r="S215" s="44">
        <v>22</v>
      </c>
      <c r="T215" s="44">
        <f t="shared" si="20"/>
        <v>3</v>
      </c>
      <c r="U215" s="48">
        <f t="shared" si="21"/>
        <v>6</v>
      </c>
      <c r="V215" s="44">
        <v>3</v>
      </c>
      <c r="W215" s="49"/>
      <c r="X215" s="50">
        <v>0</v>
      </c>
    </row>
    <row r="216" spans="1:24" x14ac:dyDescent="0.25">
      <c r="A216" s="37"/>
      <c r="B216" s="38">
        <f t="shared" si="22"/>
        <v>10</v>
      </c>
      <c r="C216" s="38">
        <v>1.1000000000000001</v>
      </c>
      <c r="D216" s="103" t="s">
        <v>307</v>
      </c>
      <c r="E216" s="98" t="s">
        <v>308</v>
      </c>
      <c r="F216" s="41" t="s">
        <v>327</v>
      </c>
      <c r="G216" s="41" t="s">
        <v>328</v>
      </c>
      <c r="H216" s="42" t="s">
        <v>329</v>
      </c>
      <c r="I216" s="43" t="s">
        <v>44</v>
      </c>
      <c r="J216" s="43" t="str">
        <f t="shared" si="19"/>
        <v>Dorothy Mahin School: Main: Open Area: Luminous Ceiling: F32T82L</v>
      </c>
      <c r="K216" s="44" t="s">
        <v>1752</v>
      </c>
      <c r="L216" s="44">
        <v>59</v>
      </c>
      <c r="M216" s="44">
        <v>28</v>
      </c>
      <c r="N216" s="44">
        <v>2</v>
      </c>
      <c r="O216" s="45">
        <v>0</v>
      </c>
      <c r="P216" s="44" t="s">
        <v>1908</v>
      </c>
      <c r="Q216" s="44">
        <v>3080</v>
      </c>
      <c r="R216" s="44">
        <v>140</v>
      </c>
      <c r="S216" s="44">
        <v>22</v>
      </c>
      <c r="T216" s="44">
        <f t="shared" si="20"/>
        <v>28</v>
      </c>
      <c r="U216" s="48">
        <f t="shared" si="21"/>
        <v>56</v>
      </c>
      <c r="V216" s="44">
        <v>28</v>
      </c>
      <c r="W216" s="49"/>
      <c r="X216" s="50" t="s">
        <v>1883</v>
      </c>
    </row>
    <row r="217" spans="1:24" x14ac:dyDescent="0.25">
      <c r="A217" s="37"/>
      <c r="B217" s="38">
        <f t="shared" si="22"/>
        <v>11</v>
      </c>
      <c r="C217" s="38">
        <v>1.1000000000000001</v>
      </c>
      <c r="D217" s="103" t="s">
        <v>307</v>
      </c>
      <c r="E217" s="98" t="s">
        <v>308</v>
      </c>
      <c r="F217" s="41" t="s">
        <v>330</v>
      </c>
      <c r="G217" s="41" t="s">
        <v>331</v>
      </c>
      <c r="H217" s="42" t="s">
        <v>39</v>
      </c>
      <c r="I217" s="43" t="s">
        <v>44</v>
      </c>
      <c r="J217" s="43" t="str">
        <f t="shared" si="19"/>
        <v>Dorothy Mahin School: Main: Hallway Restroom: Strip 4': F32T82L</v>
      </c>
      <c r="K217" s="44" t="s">
        <v>1752</v>
      </c>
      <c r="L217" s="44">
        <v>59</v>
      </c>
      <c r="M217" s="44">
        <v>2</v>
      </c>
      <c r="N217" s="44">
        <v>2</v>
      </c>
      <c r="O217" s="45">
        <v>0</v>
      </c>
      <c r="P217" s="44" t="s">
        <v>1908</v>
      </c>
      <c r="Q217" s="44">
        <v>3080</v>
      </c>
      <c r="R217" s="44">
        <v>140</v>
      </c>
      <c r="S217" s="44">
        <v>22</v>
      </c>
      <c r="T217" s="44">
        <f t="shared" si="20"/>
        <v>2</v>
      </c>
      <c r="U217" s="48">
        <f t="shared" si="21"/>
        <v>4</v>
      </c>
      <c r="V217" s="44">
        <v>2</v>
      </c>
      <c r="W217" s="49"/>
      <c r="X217" s="50">
        <v>0</v>
      </c>
    </row>
    <row r="218" spans="1:24" x14ac:dyDescent="0.25">
      <c r="A218" s="37"/>
      <c r="B218" s="38">
        <f t="shared" si="22"/>
        <v>12</v>
      </c>
      <c r="C218" s="38">
        <v>1.1000000000000001</v>
      </c>
      <c r="D218" s="103" t="s">
        <v>307</v>
      </c>
      <c r="E218" s="98" t="s">
        <v>308</v>
      </c>
      <c r="F218" s="41" t="s">
        <v>332</v>
      </c>
      <c r="G218" s="41" t="s">
        <v>333</v>
      </c>
      <c r="H218" s="42" t="s">
        <v>39</v>
      </c>
      <c r="I218" s="43" t="s">
        <v>44</v>
      </c>
      <c r="J218" s="43" t="str">
        <f t="shared" si="19"/>
        <v>Dorothy Mahin School: Main: Fire Alarm Rm: Strip 4': F32T82L</v>
      </c>
      <c r="K218" s="44" t="s">
        <v>1752</v>
      </c>
      <c r="L218" s="44">
        <v>59</v>
      </c>
      <c r="M218" s="44">
        <v>2</v>
      </c>
      <c r="N218" s="44">
        <v>2</v>
      </c>
      <c r="O218" s="45">
        <v>0</v>
      </c>
      <c r="P218" s="44" t="s">
        <v>1908</v>
      </c>
      <c r="Q218" s="44">
        <v>3080</v>
      </c>
      <c r="R218" s="44">
        <v>140</v>
      </c>
      <c r="S218" s="44">
        <v>22</v>
      </c>
      <c r="T218" s="44">
        <f t="shared" si="20"/>
        <v>2</v>
      </c>
      <c r="U218" s="48">
        <f t="shared" si="21"/>
        <v>4</v>
      </c>
      <c r="V218" s="44">
        <v>2</v>
      </c>
      <c r="W218" s="49"/>
      <c r="X218" s="50">
        <v>0</v>
      </c>
    </row>
    <row r="219" spans="1:24" x14ac:dyDescent="0.25">
      <c r="A219" s="37"/>
      <c r="B219" s="38">
        <f t="shared" si="22"/>
        <v>13</v>
      </c>
      <c r="C219" s="38">
        <v>1.1000000000000001</v>
      </c>
      <c r="D219" s="103" t="s">
        <v>307</v>
      </c>
      <c r="E219" s="98" t="s">
        <v>308</v>
      </c>
      <c r="F219" s="41" t="s">
        <v>334</v>
      </c>
      <c r="G219" s="41" t="s">
        <v>335</v>
      </c>
      <c r="H219" s="42" t="s">
        <v>39</v>
      </c>
      <c r="I219" s="43" t="s">
        <v>44</v>
      </c>
      <c r="J219" s="43" t="str">
        <f t="shared" si="19"/>
        <v>Dorothy Mahin School: Main: Restroom Storage: Strip 4': F32T82L</v>
      </c>
      <c r="K219" s="44" t="s">
        <v>1752</v>
      </c>
      <c r="L219" s="44">
        <v>59</v>
      </c>
      <c r="M219" s="44">
        <v>1</v>
      </c>
      <c r="N219" s="44">
        <v>2</v>
      </c>
      <c r="O219" s="45">
        <v>0</v>
      </c>
      <c r="P219" s="44" t="s">
        <v>1908</v>
      </c>
      <c r="Q219" s="44">
        <v>3080</v>
      </c>
      <c r="R219" s="44">
        <v>140</v>
      </c>
      <c r="S219" s="44">
        <v>22</v>
      </c>
      <c r="T219" s="44">
        <f t="shared" si="20"/>
        <v>1</v>
      </c>
      <c r="U219" s="48">
        <f t="shared" si="21"/>
        <v>2</v>
      </c>
      <c r="V219" s="44">
        <v>1</v>
      </c>
      <c r="W219" s="49"/>
      <c r="X219" s="50">
        <v>0</v>
      </c>
    </row>
    <row r="220" spans="1:24" x14ac:dyDescent="0.25">
      <c r="A220" s="37"/>
      <c r="B220" s="38">
        <f t="shared" si="22"/>
        <v>14</v>
      </c>
      <c r="C220" s="38">
        <v>1.1000000000000001</v>
      </c>
      <c r="D220" s="103" t="s">
        <v>307</v>
      </c>
      <c r="E220" s="98" t="s">
        <v>308</v>
      </c>
      <c r="F220" s="41" t="s">
        <v>56</v>
      </c>
      <c r="G220" s="41" t="s">
        <v>336</v>
      </c>
      <c r="H220" s="42" t="s">
        <v>39</v>
      </c>
      <c r="I220" s="43" t="s">
        <v>299</v>
      </c>
      <c r="J220" s="43" t="str">
        <f t="shared" si="19"/>
        <v>Dorothy Mahin School: Main: Kitchen: Strip 4': F32T84L</v>
      </c>
      <c r="K220" s="44" t="s">
        <v>1752</v>
      </c>
      <c r="L220" s="44">
        <v>112</v>
      </c>
      <c r="M220" s="44">
        <v>2</v>
      </c>
      <c r="N220" s="44">
        <v>4</v>
      </c>
      <c r="O220" s="45">
        <v>0</v>
      </c>
      <c r="P220" s="44" t="s">
        <v>1916</v>
      </c>
      <c r="Q220" s="44">
        <v>6160</v>
      </c>
      <c r="R220" s="44">
        <v>140</v>
      </c>
      <c r="S220" s="44">
        <v>44</v>
      </c>
      <c r="T220" s="44">
        <f t="shared" si="20"/>
        <v>2</v>
      </c>
      <c r="U220" s="48">
        <f t="shared" si="21"/>
        <v>8</v>
      </c>
      <c r="V220" s="44">
        <v>2</v>
      </c>
      <c r="W220" s="49"/>
      <c r="X220" s="50">
        <v>0</v>
      </c>
    </row>
    <row r="221" spans="1:24" x14ac:dyDescent="0.25">
      <c r="A221" s="37"/>
      <c r="B221" s="38">
        <f t="shared" si="22"/>
        <v>15</v>
      </c>
      <c r="C221" s="38">
        <v>1.1000000000000001</v>
      </c>
      <c r="D221" s="103" t="s">
        <v>307</v>
      </c>
      <c r="E221" s="98" t="s">
        <v>308</v>
      </c>
      <c r="F221" s="41" t="s">
        <v>60</v>
      </c>
      <c r="G221" s="41" t="s">
        <v>326</v>
      </c>
      <c r="H221" s="42" t="s">
        <v>39</v>
      </c>
      <c r="I221" s="43" t="s">
        <v>299</v>
      </c>
      <c r="J221" s="43" t="str">
        <f t="shared" si="19"/>
        <v>Dorothy Mahin School: Main: Storage: Strip 4': F32T84L</v>
      </c>
      <c r="K221" s="44" t="s">
        <v>1752</v>
      </c>
      <c r="L221" s="44">
        <v>112</v>
      </c>
      <c r="M221" s="44">
        <v>1</v>
      </c>
      <c r="N221" s="44">
        <v>4</v>
      </c>
      <c r="O221" s="45">
        <v>0</v>
      </c>
      <c r="P221" s="44" t="s">
        <v>1916</v>
      </c>
      <c r="Q221" s="44">
        <v>6160</v>
      </c>
      <c r="R221" s="44">
        <v>140</v>
      </c>
      <c r="S221" s="44">
        <v>44</v>
      </c>
      <c r="T221" s="44">
        <f t="shared" si="20"/>
        <v>1</v>
      </c>
      <c r="U221" s="48">
        <f t="shared" si="21"/>
        <v>4</v>
      </c>
      <c r="V221" s="44">
        <v>1</v>
      </c>
      <c r="W221" s="49"/>
      <c r="X221" s="50" t="s">
        <v>1884</v>
      </c>
    </row>
    <row r="222" spans="1:24" ht="4.1500000000000004" customHeight="1" x14ac:dyDescent="0.25">
      <c r="A222" s="27"/>
      <c r="B222" s="51"/>
      <c r="C222" s="52"/>
      <c r="D222" s="53"/>
      <c r="E222" s="53"/>
      <c r="F222" s="53"/>
      <c r="G222" s="53"/>
      <c r="H222" s="53"/>
      <c r="I222" s="53"/>
      <c r="J222" s="53"/>
      <c r="K222" s="53"/>
      <c r="L222" s="55"/>
      <c r="M222" s="56"/>
      <c r="N222" s="56"/>
      <c r="O222" s="56"/>
      <c r="P222" s="54"/>
      <c r="Q222" s="54"/>
      <c r="R222" s="54"/>
      <c r="S222" s="56"/>
      <c r="T222" s="57"/>
      <c r="U222" s="56"/>
      <c r="V222" s="56"/>
      <c r="W222" s="58"/>
      <c r="X222" s="59"/>
    </row>
    <row r="223" spans="1:24" s="72" customFormat="1" x14ac:dyDescent="0.25">
      <c r="A223" s="60"/>
      <c r="B223" s="61" t="s">
        <v>156</v>
      </c>
      <c r="C223" s="62"/>
      <c r="D223" s="63"/>
      <c r="E223" s="63"/>
      <c r="F223" s="63"/>
      <c r="G223" s="64"/>
      <c r="H223" s="64"/>
      <c r="I223" s="64"/>
      <c r="J223" s="64"/>
      <c r="K223" s="64"/>
      <c r="L223" s="66"/>
      <c r="M223" s="67">
        <v>164</v>
      </c>
      <c r="N223" s="68"/>
      <c r="O223" s="67">
        <v>0</v>
      </c>
      <c r="P223" s="65"/>
      <c r="Q223" s="65"/>
      <c r="R223" s="65"/>
      <c r="S223" s="68"/>
      <c r="T223" s="67">
        <f>SUM(T207:T222)</f>
        <v>164</v>
      </c>
      <c r="U223" s="69">
        <f>SUM(U207:U222)</f>
        <v>333</v>
      </c>
      <c r="V223" s="67">
        <v>39</v>
      </c>
      <c r="W223" s="70"/>
      <c r="X223" s="71"/>
    </row>
    <row r="225" spans="1:24" s="13" customFormat="1" ht="15.75" x14ac:dyDescent="0.25">
      <c r="B225" s="4" t="s">
        <v>2300</v>
      </c>
      <c r="C225" s="75"/>
      <c r="D225" s="76"/>
      <c r="E225" s="76"/>
      <c r="F225" s="77"/>
      <c r="G225" s="77"/>
      <c r="H225" s="77"/>
      <c r="I225" s="77"/>
      <c r="J225" s="77"/>
      <c r="K225" s="77"/>
      <c r="L225" s="79"/>
      <c r="M225" s="80"/>
      <c r="N225" s="80"/>
      <c r="O225" s="80"/>
      <c r="P225" s="78"/>
      <c r="Q225" s="78"/>
      <c r="R225" s="78"/>
      <c r="S225" s="80"/>
      <c r="T225" s="81"/>
      <c r="U225" s="80"/>
      <c r="V225" s="81"/>
    </row>
    <row r="226" spans="1:24" x14ac:dyDescent="0.25">
      <c r="A226" s="1"/>
      <c r="B226" s="82" t="s">
        <v>0</v>
      </c>
      <c r="C226" s="83"/>
      <c r="D226" s="82"/>
      <c r="E226" s="82"/>
      <c r="F226" s="82"/>
      <c r="G226" s="82"/>
      <c r="H226" s="221" t="s">
        <v>1</v>
      </c>
      <c r="I226" s="222"/>
      <c r="J226" s="222"/>
      <c r="K226" s="222"/>
      <c r="L226" s="222"/>
      <c r="M226" s="222"/>
      <c r="N226" s="222"/>
      <c r="O226" s="222"/>
      <c r="P226" s="217" t="s">
        <v>2</v>
      </c>
      <c r="Q226" s="218"/>
      <c r="R226" s="218"/>
      <c r="S226" s="218"/>
      <c r="T226" s="219"/>
      <c r="U226" s="14"/>
      <c r="V226" s="15"/>
      <c r="W226" s="16"/>
    </row>
    <row r="227" spans="1:24" ht="67.5" x14ac:dyDescent="0.25">
      <c r="B227" s="84" t="s">
        <v>3</v>
      </c>
      <c r="C227" s="19" t="s">
        <v>4</v>
      </c>
      <c r="D227" s="85" t="s">
        <v>5</v>
      </c>
      <c r="E227" s="85" t="s">
        <v>6</v>
      </c>
      <c r="F227" s="85" t="s">
        <v>157</v>
      </c>
      <c r="G227" s="85" t="s">
        <v>158</v>
      </c>
      <c r="H227" s="85" t="s">
        <v>9</v>
      </c>
      <c r="I227" s="85" t="s">
        <v>10</v>
      </c>
      <c r="J227" s="85" t="s">
        <v>11</v>
      </c>
      <c r="K227" s="196" t="s">
        <v>159</v>
      </c>
      <c r="L227" s="86" t="s">
        <v>13</v>
      </c>
      <c r="M227" s="25" t="s">
        <v>14</v>
      </c>
      <c r="N227" s="25" t="s">
        <v>15</v>
      </c>
      <c r="O227" s="25" t="s">
        <v>16</v>
      </c>
      <c r="P227" s="84" t="s">
        <v>17</v>
      </c>
      <c r="Q227" s="18" t="s">
        <v>18</v>
      </c>
      <c r="R227" s="18" t="s">
        <v>19</v>
      </c>
      <c r="S227" s="25" t="s">
        <v>20</v>
      </c>
      <c r="T227" s="25" t="s">
        <v>21</v>
      </c>
      <c r="U227" s="24" t="s">
        <v>22</v>
      </c>
      <c r="V227" s="25" t="s">
        <v>23</v>
      </c>
      <c r="X227" s="22" t="s">
        <v>24</v>
      </c>
    </row>
    <row r="228" spans="1:24" ht="4.1500000000000004" customHeight="1" x14ac:dyDescent="0.25">
      <c r="B228" s="87"/>
      <c r="C228" s="88"/>
      <c r="D228" s="89"/>
      <c r="E228" s="89"/>
      <c r="F228" s="89"/>
      <c r="G228" s="89"/>
      <c r="H228" s="89"/>
      <c r="I228" s="89"/>
      <c r="J228" s="89"/>
      <c r="K228" s="90"/>
      <c r="L228" s="91"/>
      <c r="M228" s="92"/>
      <c r="N228" s="92"/>
      <c r="O228" s="92"/>
      <c r="P228" s="89"/>
      <c r="Q228" s="89"/>
      <c r="R228" s="89"/>
      <c r="S228" s="92"/>
      <c r="T228" s="93"/>
      <c r="U228" s="92"/>
      <c r="V228" s="93"/>
      <c r="X228" s="94"/>
    </row>
    <row r="229" spans="1:24" x14ac:dyDescent="0.25">
      <c r="B229" s="38">
        <v>1</v>
      </c>
      <c r="C229" s="95">
        <v>1.2</v>
      </c>
      <c r="D229" s="96" t="s">
        <v>337</v>
      </c>
      <c r="E229" s="96" t="s">
        <v>308</v>
      </c>
      <c r="F229" s="97" t="s">
        <v>161</v>
      </c>
      <c r="G229" s="98" t="s">
        <v>338</v>
      </c>
      <c r="H229" s="42" t="s">
        <v>339</v>
      </c>
      <c r="I229" s="43" t="s">
        <v>340</v>
      </c>
      <c r="J229" s="99" t="str">
        <f>CONCATENATE(G229,": ",H229,": ",I229)</f>
        <v>GL Mosher Elementary: Main: Exterior Area: Canopy: HPS 50W</v>
      </c>
      <c r="K229" s="100" t="s">
        <v>1940</v>
      </c>
      <c r="L229" s="44">
        <v>66</v>
      </c>
      <c r="M229" s="44">
        <v>3</v>
      </c>
      <c r="N229" s="44">
        <v>1</v>
      </c>
      <c r="O229" s="44">
        <v>0</v>
      </c>
      <c r="P229" s="44" t="s">
        <v>1914</v>
      </c>
      <c r="Q229" s="44">
        <v>1800</v>
      </c>
      <c r="R229" s="44">
        <v>150</v>
      </c>
      <c r="S229" s="44">
        <v>12</v>
      </c>
      <c r="T229" s="44">
        <f t="shared" ref="T229:T235" si="23">M229</f>
        <v>3</v>
      </c>
      <c r="U229" s="48">
        <f t="shared" ref="U229:U235" si="24">T229*N229</f>
        <v>3</v>
      </c>
      <c r="V229" s="44">
        <v>0</v>
      </c>
      <c r="X229" s="50" t="s">
        <v>1885</v>
      </c>
    </row>
    <row r="230" spans="1:24" x14ac:dyDescent="0.25">
      <c r="B230" s="38">
        <f>B229+1</f>
        <v>2</v>
      </c>
      <c r="C230" s="95">
        <v>1.2</v>
      </c>
      <c r="D230" s="96" t="s">
        <v>337</v>
      </c>
      <c r="E230" s="96" t="s">
        <v>308</v>
      </c>
      <c r="F230" s="97" t="s">
        <v>161</v>
      </c>
      <c r="G230" s="98" t="s">
        <v>338</v>
      </c>
      <c r="H230" s="42" t="s">
        <v>341</v>
      </c>
      <c r="I230" s="43" t="s">
        <v>342</v>
      </c>
      <c r="J230" s="99" t="str">
        <f t="shared" ref="J230:J235" si="25">CONCATENATE(G230,": ",H230,": ",I230)</f>
        <v>GL Mosher Elementary: Main: Exterior Area: Wallpack Round 12": HPS 100W</v>
      </c>
      <c r="K230" s="100" t="s">
        <v>1940</v>
      </c>
      <c r="L230" s="44">
        <v>138</v>
      </c>
      <c r="M230" s="44">
        <v>6</v>
      </c>
      <c r="N230" s="44">
        <v>1</v>
      </c>
      <c r="O230" s="44">
        <v>0</v>
      </c>
      <c r="P230" s="44" t="s">
        <v>1919</v>
      </c>
      <c r="Q230" s="44">
        <v>3300</v>
      </c>
      <c r="R230" s="47">
        <v>150</v>
      </c>
      <c r="S230" s="44">
        <v>22</v>
      </c>
      <c r="T230" s="44">
        <f t="shared" si="23"/>
        <v>6</v>
      </c>
      <c r="U230" s="48">
        <f t="shared" si="24"/>
        <v>6</v>
      </c>
      <c r="V230" s="44">
        <v>0</v>
      </c>
      <c r="X230" s="50">
        <v>0</v>
      </c>
    </row>
    <row r="231" spans="1:24" x14ac:dyDescent="0.25">
      <c r="B231" s="38">
        <f t="shared" ref="B231:B235" si="26">B230+1</f>
        <v>3</v>
      </c>
      <c r="C231" s="95">
        <v>1.2</v>
      </c>
      <c r="D231" s="96" t="s">
        <v>337</v>
      </c>
      <c r="E231" s="96" t="s">
        <v>308</v>
      </c>
      <c r="F231" s="97" t="s">
        <v>343</v>
      </c>
      <c r="G231" s="98" t="s">
        <v>344</v>
      </c>
      <c r="H231" s="42" t="s">
        <v>341</v>
      </c>
      <c r="I231" s="43" t="s">
        <v>342</v>
      </c>
      <c r="J231" s="99" t="str">
        <f t="shared" si="25"/>
        <v>GL Mosher Elementary: Main: Entryway: Wallpack Round 12": HPS 100W</v>
      </c>
      <c r="K231" s="100" t="s">
        <v>1940</v>
      </c>
      <c r="L231" s="44">
        <v>138</v>
      </c>
      <c r="M231" s="44">
        <v>4</v>
      </c>
      <c r="N231" s="44">
        <v>1</v>
      </c>
      <c r="O231" s="44">
        <v>0</v>
      </c>
      <c r="P231" s="44" t="s">
        <v>1919</v>
      </c>
      <c r="Q231" s="44">
        <v>3300</v>
      </c>
      <c r="R231" s="47">
        <v>150</v>
      </c>
      <c r="S231" s="44">
        <v>22</v>
      </c>
      <c r="T231" s="44">
        <f t="shared" si="23"/>
        <v>4</v>
      </c>
      <c r="U231" s="48">
        <f t="shared" si="24"/>
        <v>4</v>
      </c>
      <c r="V231" s="44">
        <v>0</v>
      </c>
      <c r="X231" s="50">
        <v>0</v>
      </c>
    </row>
    <row r="232" spans="1:24" x14ac:dyDescent="0.25">
      <c r="B232" s="38">
        <f t="shared" si="26"/>
        <v>4</v>
      </c>
      <c r="C232" s="95">
        <v>1.2</v>
      </c>
      <c r="D232" s="96" t="s">
        <v>337</v>
      </c>
      <c r="E232" s="96" t="s">
        <v>308</v>
      </c>
      <c r="F232" s="97" t="s">
        <v>345</v>
      </c>
      <c r="G232" s="98" t="s">
        <v>346</v>
      </c>
      <c r="H232" s="42" t="s">
        <v>341</v>
      </c>
      <c r="I232" s="43" t="s">
        <v>342</v>
      </c>
      <c r="J232" s="99" t="str">
        <f t="shared" si="25"/>
        <v>GL Mosher Elementary: Main: Front of Building: Wallpack Round 12": HPS 100W</v>
      </c>
      <c r="K232" s="100" t="s">
        <v>1940</v>
      </c>
      <c r="L232" s="44">
        <v>138</v>
      </c>
      <c r="M232" s="44">
        <v>5</v>
      </c>
      <c r="N232" s="44">
        <v>1</v>
      </c>
      <c r="O232" s="44">
        <v>0</v>
      </c>
      <c r="P232" s="44" t="s">
        <v>1919</v>
      </c>
      <c r="Q232" s="44">
        <v>3300</v>
      </c>
      <c r="R232" s="47">
        <v>150</v>
      </c>
      <c r="S232" s="44">
        <v>22</v>
      </c>
      <c r="T232" s="44">
        <f t="shared" si="23"/>
        <v>5</v>
      </c>
      <c r="U232" s="48">
        <f t="shared" si="24"/>
        <v>5</v>
      </c>
      <c r="V232" s="44">
        <v>0</v>
      </c>
      <c r="X232" s="50">
        <v>0</v>
      </c>
    </row>
    <row r="233" spans="1:24" x14ac:dyDescent="0.25">
      <c r="B233" s="38">
        <f t="shared" si="26"/>
        <v>5</v>
      </c>
      <c r="C233" s="95">
        <v>1.2</v>
      </c>
      <c r="D233" s="96" t="s">
        <v>337</v>
      </c>
      <c r="E233" s="96" t="s">
        <v>308</v>
      </c>
      <c r="F233" s="97" t="s">
        <v>347</v>
      </c>
      <c r="G233" s="98" t="s">
        <v>348</v>
      </c>
      <c r="H233" s="42" t="s">
        <v>341</v>
      </c>
      <c r="I233" s="43" t="s">
        <v>342</v>
      </c>
      <c r="J233" s="99" t="str">
        <f t="shared" si="25"/>
        <v>GL Mosher Elementary: Main: Side of Building: Wallpack Round 12": HPS 100W</v>
      </c>
      <c r="K233" s="100" t="s">
        <v>1940</v>
      </c>
      <c r="L233" s="44">
        <v>138</v>
      </c>
      <c r="M233" s="44">
        <v>5</v>
      </c>
      <c r="N233" s="44">
        <v>1</v>
      </c>
      <c r="O233" s="44">
        <v>0</v>
      </c>
      <c r="P233" s="44" t="s">
        <v>1919</v>
      </c>
      <c r="Q233" s="44">
        <v>3300</v>
      </c>
      <c r="R233" s="47">
        <v>150</v>
      </c>
      <c r="S233" s="44">
        <v>22</v>
      </c>
      <c r="T233" s="44">
        <f t="shared" si="23"/>
        <v>5</v>
      </c>
      <c r="U233" s="48">
        <f t="shared" si="24"/>
        <v>5</v>
      </c>
      <c r="V233" s="44">
        <v>0</v>
      </c>
      <c r="X233" s="50">
        <v>0</v>
      </c>
    </row>
    <row r="234" spans="1:24" x14ac:dyDescent="0.25">
      <c r="B234" s="38">
        <f t="shared" si="26"/>
        <v>6</v>
      </c>
      <c r="C234" s="95">
        <v>1.2</v>
      </c>
      <c r="D234" s="96" t="s">
        <v>337</v>
      </c>
      <c r="E234" s="96" t="s">
        <v>349</v>
      </c>
      <c r="F234" s="97" t="s">
        <v>161</v>
      </c>
      <c r="G234" s="98" t="s">
        <v>350</v>
      </c>
      <c r="H234" s="42" t="s">
        <v>351</v>
      </c>
      <c r="I234" s="43" t="s">
        <v>302</v>
      </c>
      <c r="J234" s="99" t="str">
        <f t="shared" si="25"/>
        <v>GL Mosher Elementary: Campus: Exterior Area: 15' Poletop Round: HPS 150W</v>
      </c>
      <c r="K234" s="100" t="s">
        <v>1940</v>
      </c>
      <c r="L234" s="44">
        <v>188</v>
      </c>
      <c r="M234" s="44">
        <v>15</v>
      </c>
      <c r="N234" s="44">
        <v>1</v>
      </c>
      <c r="O234" s="44">
        <v>0</v>
      </c>
      <c r="P234" s="44" t="s">
        <v>1920</v>
      </c>
      <c r="Q234" s="44">
        <v>5250</v>
      </c>
      <c r="R234" s="44">
        <v>150</v>
      </c>
      <c r="S234" s="44">
        <v>35</v>
      </c>
      <c r="T234" s="44">
        <f t="shared" si="23"/>
        <v>15</v>
      </c>
      <c r="U234" s="48">
        <f t="shared" si="24"/>
        <v>15</v>
      </c>
      <c r="V234" s="44">
        <v>0</v>
      </c>
      <c r="X234" s="50">
        <v>0</v>
      </c>
    </row>
    <row r="235" spans="1:24" x14ac:dyDescent="0.25">
      <c r="B235" s="38">
        <f t="shared" si="26"/>
        <v>7</v>
      </c>
      <c r="C235" s="95">
        <v>1.2</v>
      </c>
      <c r="D235" s="96" t="s">
        <v>337</v>
      </c>
      <c r="E235" s="96" t="s">
        <v>349</v>
      </c>
      <c r="F235" s="97" t="s">
        <v>352</v>
      </c>
      <c r="G235" s="98" t="s">
        <v>353</v>
      </c>
      <c r="H235" s="42" t="s">
        <v>354</v>
      </c>
      <c r="I235" s="43" t="s">
        <v>355</v>
      </c>
      <c r="J235" s="99" t="str">
        <f t="shared" si="25"/>
        <v>GL Mosher Elementary: Campus: Parking: 20' Round Pole Arm Area: HPS 250W</v>
      </c>
      <c r="K235" s="100" t="s">
        <v>1940</v>
      </c>
      <c r="L235" s="44">
        <v>295</v>
      </c>
      <c r="M235" s="44">
        <v>15</v>
      </c>
      <c r="N235" s="44">
        <v>1</v>
      </c>
      <c r="O235" s="44">
        <v>0</v>
      </c>
      <c r="P235" s="44" t="s">
        <v>1921</v>
      </c>
      <c r="Q235" s="46">
        <v>12000</v>
      </c>
      <c r="R235" s="47">
        <v>160</v>
      </c>
      <c r="S235" s="44">
        <v>75</v>
      </c>
      <c r="T235" s="44">
        <f t="shared" si="23"/>
        <v>15</v>
      </c>
      <c r="U235" s="48">
        <f t="shared" si="24"/>
        <v>15</v>
      </c>
      <c r="V235" s="44">
        <v>0</v>
      </c>
      <c r="X235" s="50">
        <v>0</v>
      </c>
    </row>
    <row r="236" spans="1:24" ht="4.1500000000000004" customHeight="1" x14ac:dyDescent="0.25">
      <c r="B236" s="87"/>
      <c r="C236" s="88"/>
      <c r="D236" s="89"/>
      <c r="E236" s="89"/>
      <c r="F236" s="89"/>
      <c r="G236" s="89"/>
      <c r="H236" s="89"/>
      <c r="I236" s="89"/>
      <c r="J236" s="89"/>
      <c r="K236" s="90"/>
      <c r="L236" s="91"/>
      <c r="M236" s="92"/>
      <c r="N236" s="92"/>
      <c r="O236" s="92"/>
      <c r="P236" s="89"/>
      <c r="Q236" s="89"/>
      <c r="R236" s="89"/>
      <c r="S236" s="92"/>
      <c r="T236" s="93"/>
      <c r="U236" s="92"/>
      <c r="V236" s="93"/>
      <c r="X236" s="94"/>
    </row>
    <row r="237" spans="1:24" x14ac:dyDescent="0.25">
      <c r="B237" s="61" t="s">
        <v>165</v>
      </c>
      <c r="C237" s="62"/>
      <c r="D237" s="63"/>
      <c r="E237" s="63"/>
      <c r="F237" s="64"/>
      <c r="G237" s="64"/>
      <c r="H237" s="64"/>
      <c r="I237" s="64"/>
      <c r="J237" s="64"/>
      <c r="K237" s="100"/>
      <c r="L237" s="102"/>
      <c r="M237" s="67">
        <v>53</v>
      </c>
      <c r="N237" s="68"/>
      <c r="O237" s="67">
        <v>0</v>
      </c>
      <c r="P237" s="101"/>
      <c r="Q237" s="101"/>
      <c r="R237" s="101"/>
      <c r="S237" s="68"/>
      <c r="T237" s="67">
        <f>SUM(T229:T236)</f>
        <v>53</v>
      </c>
      <c r="U237" s="69">
        <f>SUM(U229:U236)</f>
        <v>53</v>
      </c>
      <c r="V237" s="67">
        <v>0</v>
      </c>
      <c r="X237" s="71"/>
    </row>
    <row r="238" spans="1:24" x14ac:dyDescent="0.25">
      <c r="J238" s="74"/>
    </row>
    <row r="239" spans="1:24" s="13" customFormat="1" ht="15.75" x14ac:dyDescent="0.25">
      <c r="A239" s="3"/>
      <c r="B239" s="4" t="s">
        <v>2301</v>
      </c>
      <c r="C239" s="5"/>
      <c r="D239" s="6"/>
      <c r="E239" s="6"/>
      <c r="F239" s="6"/>
      <c r="G239" s="7"/>
      <c r="H239" s="7"/>
      <c r="I239" s="7"/>
      <c r="J239" s="7"/>
      <c r="K239" s="7"/>
      <c r="L239" s="9"/>
      <c r="M239" s="10"/>
      <c r="N239" s="10"/>
      <c r="O239" s="10"/>
      <c r="P239" s="8"/>
      <c r="Q239" s="8"/>
      <c r="R239" s="8"/>
      <c r="S239" s="10"/>
      <c r="T239" s="11"/>
      <c r="U239" s="10"/>
      <c r="V239" s="11"/>
      <c r="W239" s="12"/>
    </row>
    <row r="240" spans="1:24" x14ac:dyDescent="0.25">
      <c r="A240" s="1"/>
      <c r="B240" s="220" t="s">
        <v>0</v>
      </c>
      <c r="C240" s="220"/>
      <c r="D240" s="220"/>
      <c r="E240" s="220"/>
      <c r="F240" s="220"/>
      <c r="G240" s="220"/>
      <c r="H240" s="221" t="s">
        <v>1</v>
      </c>
      <c r="I240" s="222"/>
      <c r="J240" s="222"/>
      <c r="K240" s="222"/>
      <c r="L240" s="222"/>
      <c r="M240" s="222"/>
      <c r="N240" s="222"/>
      <c r="O240" s="222"/>
      <c r="P240" s="217" t="s">
        <v>2</v>
      </c>
      <c r="Q240" s="218"/>
      <c r="R240" s="218"/>
      <c r="S240" s="218"/>
      <c r="T240" s="219"/>
      <c r="U240" s="14"/>
      <c r="V240" s="15"/>
      <c r="W240" s="16"/>
    </row>
    <row r="241" spans="1:24" ht="45" x14ac:dyDescent="0.25">
      <c r="A241" s="17"/>
      <c r="B241" s="18" t="s">
        <v>3</v>
      </c>
      <c r="C241" s="19" t="s">
        <v>4</v>
      </c>
      <c r="D241" s="18" t="s">
        <v>5</v>
      </c>
      <c r="E241" s="18" t="s">
        <v>6</v>
      </c>
      <c r="F241" s="18" t="s">
        <v>7</v>
      </c>
      <c r="G241" s="18" t="s">
        <v>8</v>
      </c>
      <c r="H241" s="18" t="s">
        <v>9</v>
      </c>
      <c r="I241" s="18" t="s">
        <v>10</v>
      </c>
      <c r="J241" s="18" t="s">
        <v>11</v>
      </c>
      <c r="K241" s="20" t="s">
        <v>12</v>
      </c>
      <c r="L241" s="21" t="s">
        <v>13</v>
      </c>
      <c r="M241" s="22" t="s">
        <v>14</v>
      </c>
      <c r="N241" s="22" t="s">
        <v>15</v>
      </c>
      <c r="O241" s="22" t="s">
        <v>16</v>
      </c>
      <c r="P241" s="18" t="s">
        <v>17</v>
      </c>
      <c r="Q241" s="18" t="s">
        <v>18</v>
      </c>
      <c r="R241" s="18" t="s">
        <v>19</v>
      </c>
      <c r="S241" s="22" t="s">
        <v>20</v>
      </c>
      <c r="T241" s="22" t="s">
        <v>21</v>
      </c>
      <c r="U241" s="23" t="s">
        <v>22</v>
      </c>
      <c r="V241" s="22" t="s">
        <v>23</v>
      </c>
      <c r="W241" s="26"/>
      <c r="X241" s="22" t="s">
        <v>24</v>
      </c>
    </row>
    <row r="242" spans="1:24" ht="4.1500000000000004" customHeight="1" x14ac:dyDescent="0.25">
      <c r="A242" s="27"/>
      <c r="B242" s="28"/>
      <c r="C242" s="29"/>
      <c r="D242" s="30"/>
      <c r="E242" s="30"/>
      <c r="F242" s="30"/>
      <c r="G242" s="30"/>
      <c r="H242" s="31"/>
      <c r="I242" s="31"/>
      <c r="J242" s="31"/>
      <c r="K242" s="32"/>
      <c r="L242" s="33"/>
      <c r="M242" s="34"/>
      <c r="N242" s="34"/>
      <c r="O242" s="34"/>
      <c r="P242" s="31"/>
      <c r="Q242" s="31"/>
      <c r="R242" s="31"/>
      <c r="S242" s="34"/>
      <c r="T242" s="35"/>
      <c r="U242" s="34"/>
      <c r="V242" s="34"/>
      <c r="W242" s="26"/>
      <c r="X242" s="36"/>
    </row>
    <row r="243" spans="1:24" x14ac:dyDescent="0.25">
      <c r="A243" s="37"/>
      <c r="B243" s="38">
        <v>1</v>
      </c>
      <c r="C243" s="38">
        <v>1.1000000000000001</v>
      </c>
      <c r="D243" s="103" t="s">
        <v>356</v>
      </c>
      <c r="E243" s="98" t="s">
        <v>357</v>
      </c>
      <c r="F243" s="41" t="s">
        <v>358</v>
      </c>
      <c r="G243" s="41" t="s">
        <v>359</v>
      </c>
      <c r="H243" s="42" t="s">
        <v>360</v>
      </c>
      <c r="I243" s="43" t="s">
        <v>361</v>
      </c>
      <c r="J243" s="43" t="str">
        <f t="shared" ref="J243:J282" si="27">CONCATENATE(G243,": ",H243,": ",I243)</f>
        <v>Extension Road Sites: Independence: Single RR: Recessed 2'x2': FU31T8/6 2L</v>
      </c>
      <c r="K243" s="44" t="s">
        <v>1752</v>
      </c>
      <c r="L243" s="44">
        <v>59</v>
      </c>
      <c r="M243" s="44">
        <v>1</v>
      </c>
      <c r="N243" s="44">
        <v>2</v>
      </c>
      <c r="O243" s="45">
        <v>0</v>
      </c>
      <c r="P243" s="44" t="s">
        <v>1922</v>
      </c>
      <c r="Q243" s="44">
        <v>3520</v>
      </c>
      <c r="R243" s="44">
        <v>160</v>
      </c>
      <c r="S243" s="44">
        <v>22</v>
      </c>
      <c r="T243" s="44">
        <f t="shared" ref="T243:T282" si="28">M243</f>
        <v>1</v>
      </c>
      <c r="U243" s="48">
        <f t="shared" ref="U243:U282" si="29">T243*N243</f>
        <v>2</v>
      </c>
      <c r="V243" s="44">
        <v>0</v>
      </c>
      <c r="W243" s="49"/>
      <c r="X243" s="50" t="s">
        <v>1886</v>
      </c>
    </row>
    <row r="244" spans="1:24" x14ac:dyDescent="0.25">
      <c r="A244" s="37"/>
      <c r="B244" s="38">
        <f>B243+1</f>
        <v>2</v>
      </c>
      <c r="C244" s="38">
        <v>1.1000000000000001</v>
      </c>
      <c r="D244" s="103" t="s">
        <v>356</v>
      </c>
      <c r="E244" s="98" t="s">
        <v>362</v>
      </c>
      <c r="F244" s="41" t="s">
        <v>363</v>
      </c>
      <c r="G244" s="41" t="s">
        <v>364</v>
      </c>
      <c r="H244" s="42" t="s">
        <v>84</v>
      </c>
      <c r="I244" s="43" t="s">
        <v>299</v>
      </c>
      <c r="J244" s="43" t="str">
        <f t="shared" si="27"/>
        <v>Extension Road Sites: Henderson Main: Lounge: Surface Wrap 4': F32T84L</v>
      </c>
      <c r="K244" s="44" t="s">
        <v>1752</v>
      </c>
      <c r="L244" s="44">
        <v>112</v>
      </c>
      <c r="M244" s="44">
        <v>6</v>
      </c>
      <c r="N244" s="44">
        <v>4</v>
      </c>
      <c r="O244" s="45">
        <v>0</v>
      </c>
      <c r="P244" s="44" t="s">
        <v>1923</v>
      </c>
      <c r="Q244" s="44">
        <v>4800</v>
      </c>
      <c r="R244" s="44">
        <v>160</v>
      </c>
      <c r="S244" s="44">
        <v>30</v>
      </c>
      <c r="T244" s="44">
        <f t="shared" si="28"/>
        <v>6</v>
      </c>
      <c r="U244" s="48">
        <f t="shared" si="29"/>
        <v>24</v>
      </c>
      <c r="V244" s="44">
        <v>0</v>
      </c>
      <c r="W244" s="49"/>
      <c r="X244" s="50" t="s">
        <v>1886</v>
      </c>
    </row>
    <row r="245" spans="1:24" x14ac:dyDescent="0.25">
      <c r="A245" s="37"/>
      <c r="B245" s="38">
        <f t="shared" ref="B245:B282" si="30">B244+1</f>
        <v>3</v>
      </c>
      <c r="C245" s="38">
        <v>1.1000000000000001</v>
      </c>
      <c r="D245" s="103" t="s">
        <v>356</v>
      </c>
      <c r="E245" s="98" t="s">
        <v>362</v>
      </c>
      <c r="F245" s="41" t="s">
        <v>365</v>
      </c>
      <c r="G245" s="41" t="s">
        <v>366</v>
      </c>
      <c r="H245" s="42" t="s">
        <v>84</v>
      </c>
      <c r="I245" s="43" t="s">
        <v>299</v>
      </c>
      <c r="J245" s="43" t="str">
        <f t="shared" si="27"/>
        <v>Extension Road Sites: Henderson Main: Counseling: Surface Wrap 4': F32T84L</v>
      </c>
      <c r="K245" s="44" t="s">
        <v>1752</v>
      </c>
      <c r="L245" s="44">
        <v>112</v>
      </c>
      <c r="M245" s="44">
        <v>4</v>
      </c>
      <c r="N245" s="44">
        <v>4</v>
      </c>
      <c r="O245" s="45">
        <v>0</v>
      </c>
      <c r="P245" s="44" t="s">
        <v>1923</v>
      </c>
      <c r="Q245" s="44">
        <v>4800</v>
      </c>
      <c r="R245" s="44">
        <v>160</v>
      </c>
      <c r="S245" s="44">
        <v>30</v>
      </c>
      <c r="T245" s="44">
        <f t="shared" si="28"/>
        <v>4</v>
      </c>
      <c r="U245" s="48">
        <f t="shared" si="29"/>
        <v>16</v>
      </c>
      <c r="V245" s="44">
        <v>0</v>
      </c>
      <c r="W245" s="49"/>
      <c r="X245" s="50" t="s">
        <v>1886</v>
      </c>
    </row>
    <row r="246" spans="1:24" x14ac:dyDescent="0.25">
      <c r="A246" s="37"/>
      <c r="B246" s="38">
        <f t="shared" si="30"/>
        <v>4</v>
      </c>
      <c r="C246" s="38">
        <v>1.1000000000000001</v>
      </c>
      <c r="D246" s="103" t="s">
        <v>356</v>
      </c>
      <c r="E246" s="98" t="s">
        <v>362</v>
      </c>
      <c r="F246" s="41" t="s">
        <v>184</v>
      </c>
      <c r="G246" s="41" t="s">
        <v>367</v>
      </c>
      <c r="H246" s="42" t="s">
        <v>84</v>
      </c>
      <c r="I246" s="43" t="s">
        <v>299</v>
      </c>
      <c r="J246" s="43" t="str">
        <f t="shared" si="27"/>
        <v>Extension Road Sites: Henderson Main: Office: Surface Wrap 4': F32T84L</v>
      </c>
      <c r="K246" s="44" t="s">
        <v>1752</v>
      </c>
      <c r="L246" s="44">
        <v>112</v>
      </c>
      <c r="M246" s="44">
        <v>4</v>
      </c>
      <c r="N246" s="44">
        <v>4</v>
      </c>
      <c r="O246" s="45">
        <v>0</v>
      </c>
      <c r="P246" s="44" t="s">
        <v>1923</v>
      </c>
      <c r="Q246" s="44">
        <v>4800</v>
      </c>
      <c r="R246" s="44">
        <v>160</v>
      </c>
      <c r="S246" s="44">
        <v>30</v>
      </c>
      <c r="T246" s="44">
        <f t="shared" si="28"/>
        <v>4</v>
      </c>
      <c r="U246" s="48">
        <f t="shared" si="29"/>
        <v>16</v>
      </c>
      <c r="V246" s="44">
        <v>0</v>
      </c>
      <c r="W246" s="49"/>
      <c r="X246" s="50" t="s">
        <v>1886</v>
      </c>
    </row>
    <row r="247" spans="1:24" x14ac:dyDescent="0.25">
      <c r="A247" s="37"/>
      <c r="B247" s="38">
        <f t="shared" si="30"/>
        <v>5</v>
      </c>
      <c r="C247" s="38">
        <v>1.1000000000000001</v>
      </c>
      <c r="D247" s="103" t="s">
        <v>356</v>
      </c>
      <c r="E247" s="98" t="s">
        <v>362</v>
      </c>
      <c r="F247" s="41" t="s">
        <v>114</v>
      </c>
      <c r="G247" s="41" t="s">
        <v>368</v>
      </c>
      <c r="H247" s="42" t="s">
        <v>84</v>
      </c>
      <c r="I247" s="43" t="s">
        <v>299</v>
      </c>
      <c r="J247" s="43" t="str">
        <f t="shared" si="27"/>
        <v>Extension Road Sites: Henderson Main: Library: Surface Wrap 4': F32T84L</v>
      </c>
      <c r="K247" s="44" t="s">
        <v>1752</v>
      </c>
      <c r="L247" s="44">
        <v>112</v>
      </c>
      <c r="M247" s="44">
        <v>12</v>
      </c>
      <c r="N247" s="44">
        <v>4</v>
      </c>
      <c r="O247" s="45">
        <v>0</v>
      </c>
      <c r="P247" s="44" t="s">
        <v>1923</v>
      </c>
      <c r="Q247" s="44">
        <v>4800</v>
      </c>
      <c r="R247" s="44">
        <v>160</v>
      </c>
      <c r="S247" s="44">
        <v>30</v>
      </c>
      <c r="T247" s="44">
        <f t="shared" si="28"/>
        <v>12</v>
      </c>
      <c r="U247" s="48">
        <f t="shared" si="29"/>
        <v>48</v>
      </c>
      <c r="V247" s="44">
        <v>0</v>
      </c>
      <c r="W247" s="49"/>
      <c r="X247" s="50" t="s">
        <v>1886</v>
      </c>
    </row>
    <row r="248" spans="1:24" x14ac:dyDescent="0.25">
      <c r="A248" s="37"/>
      <c r="B248" s="38">
        <f t="shared" si="30"/>
        <v>6</v>
      </c>
      <c r="C248" s="38">
        <v>1.1000000000000001</v>
      </c>
      <c r="D248" s="103" t="s">
        <v>356</v>
      </c>
      <c r="E248" s="98" t="s">
        <v>362</v>
      </c>
      <c r="F248" s="41" t="s">
        <v>369</v>
      </c>
      <c r="G248" s="41" t="s">
        <v>370</v>
      </c>
      <c r="H248" s="42" t="s">
        <v>84</v>
      </c>
      <c r="I248" s="43" t="s">
        <v>299</v>
      </c>
      <c r="J248" s="43" t="str">
        <f t="shared" si="27"/>
        <v>Extension Road Sites: Henderson Main: Cafeteria: Surface Wrap 4': F32T84L</v>
      </c>
      <c r="K248" s="44" t="s">
        <v>1752</v>
      </c>
      <c r="L248" s="44">
        <v>112</v>
      </c>
      <c r="M248" s="44">
        <v>24</v>
      </c>
      <c r="N248" s="44">
        <v>4</v>
      </c>
      <c r="O248" s="45">
        <v>0</v>
      </c>
      <c r="P248" s="44" t="s">
        <v>1923</v>
      </c>
      <c r="Q248" s="44">
        <v>4800</v>
      </c>
      <c r="R248" s="44">
        <v>160</v>
      </c>
      <c r="S248" s="44">
        <v>30</v>
      </c>
      <c r="T248" s="44">
        <f t="shared" si="28"/>
        <v>24</v>
      </c>
      <c r="U248" s="48">
        <f t="shared" si="29"/>
        <v>96</v>
      </c>
      <c r="V248" s="44">
        <v>0</v>
      </c>
      <c r="W248" s="49"/>
      <c r="X248" s="50" t="s">
        <v>1886</v>
      </c>
    </row>
    <row r="249" spans="1:24" x14ac:dyDescent="0.25">
      <c r="A249" s="37"/>
      <c r="B249" s="38">
        <f t="shared" si="30"/>
        <v>7</v>
      </c>
      <c r="C249" s="38">
        <v>1.1000000000000001</v>
      </c>
      <c r="D249" s="103" t="s">
        <v>356</v>
      </c>
      <c r="E249" s="98" t="s">
        <v>362</v>
      </c>
      <c r="F249" s="41" t="s">
        <v>72</v>
      </c>
      <c r="G249" s="41" t="s">
        <v>371</v>
      </c>
      <c r="H249" s="42" t="s">
        <v>84</v>
      </c>
      <c r="I249" s="43" t="s">
        <v>299</v>
      </c>
      <c r="J249" s="43" t="str">
        <f t="shared" si="27"/>
        <v>Extension Road Sites: Henderson Main: Boy's RR: Surface Wrap 4': F32T84L</v>
      </c>
      <c r="K249" s="44" t="s">
        <v>1752</v>
      </c>
      <c r="L249" s="44">
        <v>112</v>
      </c>
      <c r="M249" s="44">
        <v>2</v>
      </c>
      <c r="N249" s="44">
        <v>4</v>
      </c>
      <c r="O249" s="45">
        <v>0</v>
      </c>
      <c r="P249" s="44" t="s">
        <v>1923</v>
      </c>
      <c r="Q249" s="44">
        <v>4800</v>
      </c>
      <c r="R249" s="44">
        <v>160</v>
      </c>
      <c r="S249" s="44">
        <v>30</v>
      </c>
      <c r="T249" s="44">
        <f t="shared" si="28"/>
        <v>2</v>
      </c>
      <c r="U249" s="48">
        <f t="shared" si="29"/>
        <v>8</v>
      </c>
      <c r="V249" s="44">
        <v>0</v>
      </c>
      <c r="W249" s="49"/>
      <c r="X249" s="50" t="s">
        <v>1886</v>
      </c>
    </row>
    <row r="250" spans="1:24" x14ac:dyDescent="0.25">
      <c r="A250" s="37"/>
      <c r="B250" s="38">
        <f t="shared" si="30"/>
        <v>8</v>
      </c>
      <c r="C250" s="38">
        <v>1.1000000000000001</v>
      </c>
      <c r="D250" s="103" t="s">
        <v>356</v>
      </c>
      <c r="E250" s="98" t="s">
        <v>362</v>
      </c>
      <c r="F250" s="41" t="s">
        <v>70</v>
      </c>
      <c r="G250" s="41" t="s">
        <v>372</v>
      </c>
      <c r="H250" s="42" t="s">
        <v>84</v>
      </c>
      <c r="I250" s="43" t="s">
        <v>299</v>
      </c>
      <c r="J250" s="43" t="str">
        <f t="shared" si="27"/>
        <v>Extension Road Sites: Henderson Main: Staff RR: Surface Wrap 4': F32T84L</v>
      </c>
      <c r="K250" s="44" t="s">
        <v>1752</v>
      </c>
      <c r="L250" s="44">
        <v>112</v>
      </c>
      <c r="M250" s="44">
        <v>1</v>
      </c>
      <c r="N250" s="44">
        <v>4</v>
      </c>
      <c r="O250" s="45">
        <v>0</v>
      </c>
      <c r="P250" s="44" t="s">
        <v>1923</v>
      </c>
      <c r="Q250" s="44">
        <v>4800</v>
      </c>
      <c r="R250" s="44">
        <v>160</v>
      </c>
      <c r="S250" s="44">
        <v>30</v>
      </c>
      <c r="T250" s="44">
        <f t="shared" si="28"/>
        <v>1</v>
      </c>
      <c r="U250" s="48">
        <f t="shared" si="29"/>
        <v>4</v>
      </c>
      <c r="V250" s="44">
        <v>0</v>
      </c>
      <c r="W250" s="49"/>
      <c r="X250" s="50" t="s">
        <v>1886</v>
      </c>
    </row>
    <row r="251" spans="1:24" x14ac:dyDescent="0.25">
      <c r="A251" s="37"/>
      <c r="B251" s="38">
        <f t="shared" si="30"/>
        <v>9</v>
      </c>
      <c r="C251" s="38">
        <v>1.1000000000000001</v>
      </c>
      <c r="D251" s="103" t="s">
        <v>356</v>
      </c>
      <c r="E251" s="98" t="s">
        <v>362</v>
      </c>
      <c r="F251" s="41" t="s">
        <v>67</v>
      </c>
      <c r="G251" s="41" t="s">
        <v>373</v>
      </c>
      <c r="H251" s="42" t="s">
        <v>84</v>
      </c>
      <c r="I251" s="43" t="s">
        <v>299</v>
      </c>
      <c r="J251" s="43" t="str">
        <f t="shared" si="27"/>
        <v>Extension Road Sites: Henderson Main: Girl's RR: Surface Wrap 4': F32T84L</v>
      </c>
      <c r="K251" s="44" t="s">
        <v>1752</v>
      </c>
      <c r="L251" s="44">
        <v>112</v>
      </c>
      <c r="M251" s="44">
        <v>2</v>
      </c>
      <c r="N251" s="44">
        <v>4</v>
      </c>
      <c r="O251" s="45">
        <v>0</v>
      </c>
      <c r="P251" s="44" t="s">
        <v>1923</v>
      </c>
      <c r="Q251" s="44">
        <v>4800</v>
      </c>
      <c r="R251" s="44">
        <v>160</v>
      </c>
      <c r="S251" s="44">
        <v>30</v>
      </c>
      <c r="T251" s="44">
        <f t="shared" si="28"/>
        <v>2</v>
      </c>
      <c r="U251" s="48">
        <f t="shared" si="29"/>
        <v>8</v>
      </c>
      <c r="V251" s="44">
        <v>0</v>
      </c>
      <c r="W251" s="49"/>
      <c r="X251" s="50" t="s">
        <v>1886</v>
      </c>
    </row>
    <row r="252" spans="1:24" x14ac:dyDescent="0.25">
      <c r="A252" s="37"/>
      <c r="B252" s="38">
        <f t="shared" si="30"/>
        <v>10</v>
      </c>
      <c r="C252" s="38">
        <v>1.1000000000000001</v>
      </c>
      <c r="D252" s="103" t="s">
        <v>356</v>
      </c>
      <c r="E252" s="98" t="s">
        <v>362</v>
      </c>
      <c r="F252" s="41" t="s">
        <v>374</v>
      </c>
      <c r="G252" s="41" t="s">
        <v>375</v>
      </c>
      <c r="H252" s="42" t="s">
        <v>84</v>
      </c>
      <c r="I252" s="43" t="s">
        <v>299</v>
      </c>
      <c r="J252" s="43" t="str">
        <f t="shared" si="27"/>
        <v>Extension Road Sites: Henderson Main: Custodian Storage: Surface Wrap 4': F32T84L</v>
      </c>
      <c r="K252" s="44" t="s">
        <v>1752</v>
      </c>
      <c r="L252" s="44">
        <v>112</v>
      </c>
      <c r="M252" s="44">
        <v>1</v>
      </c>
      <c r="N252" s="44">
        <v>4</v>
      </c>
      <c r="O252" s="45">
        <v>0</v>
      </c>
      <c r="P252" s="44" t="s">
        <v>1923</v>
      </c>
      <c r="Q252" s="44">
        <v>4800</v>
      </c>
      <c r="R252" s="44">
        <v>160</v>
      </c>
      <c r="S252" s="44">
        <v>30</v>
      </c>
      <c r="T252" s="44">
        <f t="shared" si="28"/>
        <v>1</v>
      </c>
      <c r="U252" s="48">
        <f t="shared" si="29"/>
        <v>4</v>
      </c>
      <c r="V252" s="44">
        <v>0</v>
      </c>
      <c r="W252" s="49"/>
      <c r="X252" s="50" t="s">
        <v>1886</v>
      </c>
    </row>
    <row r="253" spans="1:24" x14ac:dyDescent="0.25">
      <c r="A253" s="37"/>
      <c r="B253" s="38">
        <f t="shared" si="30"/>
        <v>11</v>
      </c>
      <c r="C253" s="38">
        <v>1.1000000000000001</v>
      </c>
      <c r="D253" s="103" t="s">
        <v>356</v>
      </c>
      <c r="E253" s="98" t="s">
        <v>362</v>
      </c>
      <c r="F253" s="41" t="s">
        <v>37</v>
      </c>
      <c r="G253" s="41" t="s">
        <v>376</v>
      </c>
      <c r="H253" s="42" t="s">
        <v>88</v>
      </c>
      <c r="I253" s="43" t="s">
        <v>299</v>
      </c>
      <c r="J253" s="43" t="str">
        <f t="shared" si="27"/>
        <v>Extension Road Sites: Henderson Main: Custodian Office: Recessed 2'X4' Troffer: F32T84L</v>
      </c>
      <c r="K253" s="44" t="s">
        <v>1752</v>
      </c>
      <c r="L253" s="44">
        <v>112</v>
      </c>
      <c r="M253" s="44">
        <v>2</v>
      </c>
      <c r="N253" s="44">
        <v>4</v>
      </c>
      <c r="O253" s="45">
        <v>0</v>
      </c>
      <c r="P253" s="44" t="s">
        <v>1924</v>
      </c>
      <c r="Q253" s="44">
        <v>4800</v>
      </c>
      <c r="R253" s="44">
        <v>160</v>
      </c>
      <c r="S253" s="44">
        <v>30</v>
      </c>
      <c r="T253" s="44">
        <f t="shared" si="28"/>
        <v>2</v>
      </c>
      <c r="U253" s="48">
        <f t="shared" si="29"/>
        <v>8</v>
      </c>
      <c r="V253" s="44">
        <v>0</v>
      </c>
      <c r="W253" s="49"/>
      <c r="X253" s="50" t="s">
        <v>1886</v>
      </c>
    </row>
    <row r="254" spans="1:24" x14ac:dyDescent="0.25">
      <c r="A254" s="37"/>
      <c r="B254" s="38">
        <f t="shared" si="30"/>
        <v>12</v>
      </c>
      <c r="C254" s="38">
        <v>1.1000000000000001</v>
      </c>
      <c r="D254" s="103" t="s">
        <v>356</v>
      </c>
      <c r="E254" s="98" t="s">
        <v>377</v>
      </c>
      <c r="F254" s="41" t="s">
        <v>378</v>
      </c>
      <c r="G254" s="41" t="s">
        <v>379</v>
      </c>
      <c r="H254" s="42" t="s">
        <v>88</v>
      </c>
      <c r="I254" s="43" t="s">
        <v>299</v>
      </c>
      <c r="J254" s="43" t="str">
        <f t="shared" si="27"/>
        <v>Extension Road Sites: Henderson Portable: P-4: Recessed 2'X4' Troffer: F32T84L</v>
      </c>
      <c r="K254" s="44" t="s">
        <v>1752</v>
      </c>
      <c r="L254" s="44">
        <v>112</v>
      </c>
      <c r="M254" s="44">
        <v>12</v>
      </c>
      <c r="N254" s="44">
        <v>4</v>
      </c>
      <c r="O254" s="45">
        <v>0</v>
      </c>
      <c r="P254" s="44" t="s">
        <v>1924</v>
      </c>
      <c r="Q254" s="44">
        <v>4800</v>
      </c>
      <c r="R254" s="44">
        <v>160</v>
      </c>
      <c r="S254" s="44">
        <v>30</v>
      </c>
      <c r="T254" s="44">
        <f t="shared" si="28"/>
        <v>12</v>
      </c>
      <c r="U254" s="48">
        <f t="shared" si="29"/>
        <v>48</v>
      </c>
      <c r="V254" s="44">
        <v>0</v>
      </c>
      <c r="W254" s="49"/>
      <c r="X254" s="50" t="s">
        <v>1886</v>
      </c>
    </row>
    <row r="255" spans="1:24" x14ac:dyDescent="0.25">
      <c r="A255" s="37"/>
      <c r="B255" s="38">
        <f t="shared" si="30"/>
        <v>13</v>
      </c>
      <c r="C255" s="38">
        <v>1.1000000000000001</v>
      </c>
      <c r="D255" s="103" t="s">
        <v>356</v>
      </c>
      <c r="E255" s="98" t="s">
        <v>377</v>
      </c>
      <c r="F255" s="41" t="s">
        <v>380</v>
      </c>
      <c r="G255" s="41" t="s">
        <v>381</v>
      </c>
      <c r="H255" s="42" t="s">
        <v>88</v>
      </c>
      <c r="I255" s="43" t="s">
        <v>299</v>
      </c>
      <c r="J255" s="43" t="str">
        <f t="shared" si="27"/>
        <v>Extension Road Sites: Henderson Portable: P-5: Recessed 2'X4' Troffer: F32T84L</v>
      </c>
      <c r="K255" s="44" t="s">
        <v>1752</v>
      </c>
      <c r="L255" s="44">
        <v>112</v>
      </c>
      <c r="M255" s="44">
        <v>12</v>
      </c>
      <c r="N255" s="44">
        <v>4</v>
      </c>
      <c r="O255" s="45">
        <v>0</v>
      </c>
      <c r="P255" s="44" t="s">
        <v>1924</v>
      </c>
      <c r="Q255" s="44">
        <v>4800</v>
      </c>
      <c r="R255" s="44">
        <v>160</v>
      </c>
      <c r="S255" s="44">
        <v>30</v>
      </c>
      <c r="T255" s="44">
        <f t="shared" si="28"/>
        <v>12</v>
      </c>
      <c r="U255" s="48">
        <f t="shared" si="29"/>
        <v>48</v>
      </c>
      <c r="V255" s="44">
        <v>0</v>
      </c>
      <c r="W255" s="49"/>
      <c r="X255" s="50" t="s">
        <v>1886</v>
      </c>
    </row>
    <row r="256" spans="1:24" x14ac:dyDescent="0.25">
      <c r="A256" s="37"/>
      <c r="B256" s="38">
        <f t="shared" si="30"/>
        <v>14</v>
      </c>
      <c r="C256" s="38">
        <v>1.1000000000000001</v>
      </c>
      <c r="D256" s="103" t="s">
        <v>356</v>
      </c>
      <c r="E256" s="98" t="s">
        <v>377</v>
      </c>
      <c r="F256" s="41" t="s">
        <v>382</v>
      </c>
      <c r="G256" s="41" t="s">
        <v>383</v>
      </c>
      <c r="H256" s="42" t="s">
        <v>88</v>
      </c>
      <c r="I256" s="43" t="s">
        <v>299</v>
      </c>
      <c r="J256" s="43" t="str">
        <f t="shared" si="27"/>
        <v>Extension Road Sites: Henderson Portable: P-6: Recessed 2'X4' Troffer: F32T84L</v>
      </c>
      <c r="K256" s="44" t="s">
        <v>1752</v>
      </c>
      <c r="L256" s="44">
        <v>112</v>
      </c>
      <c r="M256" s="44">
        <v>12</v>
      </c>
      <c r="N256" s="44">
        <v>4</v>
      </c>
      <c r="O256" s="45">
        <v>0</v>
      </c>
      <c r="P256" s="44" t="s">
        <v>1924</v>
      </c>
      <c r="Q256" s="44">
        <v>4800</v>
      </c>
      <c r="R256" s="44">
        <v>160</v>
      </c>
      <c r="S256" s="44">
        <v>30</v>
      </c>
      <c r="T256" s="44">
        <f t="shared" si="28"/>
        <v>12</v>
      </c>
      <c r="U256" s="48">
        <f t="shared" si="29"/>
        <v>48</v>
      </c>
      <c r="V256" s="44">
        <v>0</v>
      </c>
      <c r="W256" s="49"/>
      <c r="X256" s="50" t="s">
        <v>1886</v>
      </c>
    </row>
    <row r="257" spans="1:24" x14ac:dyDescent="0.25">
      <c r="A257" s="37"/>
      <c r="B257" s="38">
        <f t="shared" si="30"/>
        <v>15</v>
      </c>
      <c r="C257" s="38">
        <v>1.1000000000000001</v>
      </c>
      <c r="D257" s="103" t="s">
        <v>356</v>
      </c>
      <c r="E257" s="98" t="s">
        <v>357</v>
      </c>
      <c r="F257" s="41" t="s">
        <v>384</v>
      </c>
      <c r="G257" s="41" t="s">
        <v>385</v>
      </c>
      <c r="H257" s="42" t="s">
        <v>88</v>
      </c>
      <c r="I257" s="43" t="s">
        <v>299</v>
      </c>
      <c r="J257" s="43" t="str">
        <f t="shared" si="27"/>
        <v>Extension Road Sites: Independence: Office (1): Recessed 2'X4' Troffer: F32T84L</v>
      </c>
      <c r="K257" s="44" t="s">
        <v>1752</v>
      </c>
      <c r="L257" s="44">
        <v>112</v>
      </c>
      <c r="M257" s="44">
        <v>10</v>
      </c>
      <c r="N257" s="44">
        <v>4</v>
      </c>
      <c r="O257" s="45">
        <v>0</v>
      </c>
      <c r="P257" s="44" t="s">
        <v>1924</v>
      </c>
      <c r="Q257" s="44">
        <v>4800</v>
      </c>
      <c r="R257" s="44">
        <v>160</v>
      </c>
      <c r="S257" s="44">
        <v>30</v>
      </c>
      <c r="T257" s="44">
        <f t="shared" si="28"/>
        <v>10</v>
      </c>
      <c r="U257" s="48">
        <f t="shared" si="29"/>
        <v>40</v>
      </c>
      <c r="V257" s="44">
        <v>0</v>
      </c>
      <c r="W257" s="49"/>
      <c r="X257" s="50" t="s">
        <v>1886</v>
      </c>
    </row>
    <row r="258" spans="1:24" x14ac:dyDescent="0.25">
      <c r="A258" s="37"/>
      <c r="B258" s="38">
        <f t="shared" si="30"/>
        <v>16</v>
      </c>
      <c r="C258" s="38">
        <v>1.1000000000000001</v>
      </c>
      <c r="D258" s="103" t="s">
        <v>356</v>
      </c>
      <c r="E258" s="98" t="s">
        <v>357</v>
      </c>
      <c r="F258" s="41" t="s">
        <v>386</v>
      </c>
      <c r="G258" s="41" t="s">
        <v>387</v>
      </c>
      <c r="H258" s="42" t="s">
        <v>88</v>
      </c>
      <c r="I258" s="43" t="s">
        <v>299</v>
      </c>
      <c r="J258" s="43" t="str">
        <f t="shared" si="27"/>
        <v>Extension Road Sites: Independence: Principal's Office: Recessed 2'X4' Troffer: F32T84L</v>
      </c>
      <c r="K258" s="44" t="s">
        <v>1752</v>
      </c>
      <c r="L258" s="44">
        <v>112</v>
      </c>
      <c r="M258" s="44">
        <v>2</v>
      </c>
      <c r="N258" s="44">
        <v>4</v>
      </c>
      <c r="O258" s="45">
        <v>0</v>
      </c>
      <c r="P258" s="44" t="s">
        <v>1924</v>
      </c>
      <c r="Q258" s="44">
        <v>4800</v>
      </c>
      <c r="R258" s="44">
        <v>160</v>
      </c>
      <c r="S258" s="44">
        <v>30</v>
      </c>
      <c r="T258" s="44">
        <f t="shared" si="28"/>
        <v>2</v>
      </c>
      <c r="U258" s="48">
        <f t="shared" si="29"/>
        <v>8</v>
      </c>
      <c r="V258" s="44">
        <v>0</v>
      </c>
      <c r="W258" s="49"/>
      <c r="X258" s="50" t="s">
        <v>1886</v>
      </c>
    </row>
    <row r="259" spans="1:24" x14ac:dyDescent="0.25">
      <c r="A259" s="37"/>
      <c r="B259" s="38">
        <f t="shared" si="30"/>
        <v>17</v>
      </c>
      <c r="C259" s="38">
        <v>1.1000000000000001</v>
      </c>
      <c r="D259" s="103" t="s">
        <v>356</v>
      </c>
      <c r="E259" s="98" t="s">
        <v>357</v>
      </c>
      <c r="F259" s="41" t="s">
        <v>388</v>
      </c>
      <c r="G259" s="41" t="s">
        <v>389</v>
      </c>
      <c r="H259" s="42" t="s">
        <v>88</v>
      </c>
      <c r="I259" s="43" t="s">
        <v>299</v>
      </c>
      <c r="J259" s="43" t="str">
        <f t="shared" si="27"/>
        <v>Extension Road Sites: Independence: Vice Principal's Office: Recessed 2'X4' Troffer: F32T84L</v>
      </c>
      <c r="K259" s="44" t="s">
        <v>1752</v>
      </c>
      <c r="L259" s="44">
        <v>112</v>
      </c>
      <c r="M259" s="44">
        <v>2</v>
      </c>
      <c r="N259" s="44">
        <v>4</v>
      </c>
      <c r="O259" s="45">
        <v>0</v>
      </c>
      <c r="P259" s="44" t="s">
        <v>1924</v>
      </c>
      <c r="Q259" s="44">
        <v>4800</v>
      </c>
      <c r="R259" s="44">
        <v>160</v>
      </c>
      <c r="S259" s="44">
        <v>30</v>
      </c>
      <c r="T259" s="44">
        <f t="shared" si="28"/>
        <v>2</v>
      </c>
      <c r="U259" s="48">
        <f t="shared" si="29"/>
        <v>8</v>
      </c>
      <c r="V259" s="44">
        <v>0</v>
      </c>
      <c r="W259" s="49"/>
      <c r="X259" s="50" t="s">
        <v>1886</v>
      </c>
    </row>
    <row r="260" spans="1:24" x14ac:dyDescent="0.25">
      <c r="A260" s="37"/>
      <c r="B260" s="38">
        <f t="shared" si="30"/>
        <v>18</v>
      </c>
      <c r="C260" s="38">
        <v>1.1000000000000001</v>
      </c>
      <c r="D260" s="103" t="s">
        <v>356</v>
      </c>
      <c r="E260" s="98" t="s">
        <v>357</v>
      </c>
      <c r="F260" s="41" t="s">
        <v>390</v>
      </c>
      <c r="G260" s="41" t="s">
        <v>391</v>
      </c>
      <c r="H260" s="42" t="s">
        <v>88</v>
      </c>
      <c r="I260" s="43" t="s">
        <v>299</v>
      </c>
      <c r="J260" s="43" t="str">
        <f t="shared" si="27"/>
        <v>Extension Road Sites: Independence: Office (2): Recessed 2'X4' Troffer: F32T84L</v>
      </c>
      <c r="K260" s="44" t="s">
        <v>1752</v>
      </c>
      <c r="L260" s="44">
        <v>112</v>
      </c>
      <c r="M260" s="44">
        <v>2</v>
      </c>
      <c r="N260" s="44">
        <v>4</v>
      </c>
      <c r="O260" s="45">
        <v>0</v>
      </c>
      <c r="P260" s="44" t="s">
        <v>1924</v>
      </c>
      <c r="Q260" s="44">
        <v>4800</v>
      </c>
      <c r="R260" s="44">
        <v>160</v>
      </c>
      <c r="S260" s="44">
        <v>30</v>
      </c>
      <c r="T260" s="44">
        <f t="shared" si="28"/>
        <v>2</v>
      </c>
      <c r="U260" s="48">
        <f t="shared" si="29"/>
        <v>8</v>
      </c>
      <c r="V260" s="44">
        <v>0</v>
      </c>
      <c r="W260" s="49"/>
      <c r="X260" s="50" t="s">
        <v>1886</v>
      </c>
    </row>
    <row r="261" spans="1:24" x14ac:dyDescent="0.25">
      <c r="A261" s="37"/>
      <c r="B261" s="38">
        <f t="shared" si="30"/>
        <v>19</v>
      </c>
      <c r="C261" s="38">
        <v>1.1000000000000001</v>
      </c>
      <c r="D261" s="103" t="s">
        <v>356</v>
      </c>
      <c r="E261" s="98" t="s">
        <v>357</v>
      </c>
      <c r="F261" s="41" t="s">
        <v>392</v>
      </c>
      <c r="G261" s="41" t="s">
        <v>393</v>
      </c>
      <c r="H261" s="42" t="s">
        <v>88</v>
      </c>
      <c r="I261" s="43" t="s">
        <v>299</v>
      </c>
      <c r="J261" s="43" t="str">
        <f t="shared" si="27"/>
        <v>Extension Road Sites: Independence: Office (3): Recessed 2'X4' Troffer: F32T84L</v>
      </c>
      <c r="K261" s="44" t="s">
        <v>1752</v>
      </c>
      <c r="L261" s="44">
        <v>112</v>
      </c>
      <c r="M261" s="44">
        <v>1</v>
      </c>
      <c r="N261" s="44">
        <v>4</v>
      </c>
      <c r="O261" s="45">
        <v>0</v>
      </c>
      <c r="P261" s="44" t="s">
        <v>1924</v>
      </c>
      <c r="Q261" s="44">
        <v>4800</v>
      </c>
      <c r="R261" s="44">
        <v>160</v>
      </c>
      <c r="S261" s="44">
        <v>30</v>
      </c>
      <c r="T261" s="44">
        <f t="shared" si="28"/>
        <v>1</v>
      </c>
      <c r="U261" s="48">
        <f t="shared" si="29"/>
        <v>4</v>
      </c>
      <c r="V261" s="44">
        <v>0</v>
      </c>
      <c r="W261" s="49"/>
      <c r="X261" s="50" t="s">
        <v>1886</v>
      </c>
    </row>
    <row r="262" spans="1:24" x14ac:dyDescent="0.25">
      <c r="A262" s="37"/>
      <c r="B262" s="38">
        <f t="shared" si="30"/>
        <v>20</v>
      </c>
      <c r="C262" s="38">
        <v>1.1000000000000001</v>
      </c>
      <c r="D262" s="103" t="s">
        <v>356</v>
      </c>
      <c r="E262" s="98" t="s">
        <v>357</v>
      </c>
      <c r="F262" s="41" t="s">
        <v>394</v>
      </c>
      <c r="G262" s="41" t="s">
        <v>395</v>
      </c>
      <c r="H262" s="42" t="s">
        <v>88</v>
      </c>
      <c r="I262" s="43" t="s">
        <v>299</v>
      </c>
      <c r="J262" s="43" t="str">
        <f t="shared" si="27"/>
        <v>Extension Road Sites: Independence: Copy Room: Recessed 2'X4' Troffer: F32T84L</v>
      </c>
      <c r="K262" s="44" t="s">
        <v>1752</v>
      </c>
      <c r="L262" s="44">
        <v>112</v>
      </c>
      <c r="M262" s="44">
        <v>2</v>
      </c>
      <c r="N262" s="44">
        <v>4</v>
      </c>
      <c r="O262" s="45">
        <v>0</v>
      </c>
      <c r="P262" s="44" t="s">
        <v>1924</v>
      </c>
      <c r="Q262" s="44">
        <v>4800</v>
      </c>
      <c r="R262" s="44">
        <v>160</v>
      </c>
      <c r="S262" s="44">
        <v>30</v>
      </c>
      <c r="T262" s="44">
        <f t="shared" si="28"/>
        <v>2</v>
      </c>
      <c r="U262" s="48">
        <f t="shared" si="29"/>
        <v>8</v>
      </c>
      <c r="V262" s="44">
        <v>0</v>
      </c>
      <c r="W262" s="49"/>
      <c r="X262" s="50" t="s">
        <v>1886</v>
      </c>
    </row>
    <row r="263" spans="1:24" x14ac:dyDescent="0.25">
      <c r="A263" s="37"/>
      <c r="B263" s="38">
        <f t="shared" si="30"/>
        <v>21</v>
      </c>
      <c r="C263" s="38">
        <v>1.1000000000000001</v>
      </c>
      <c r="D263" s="103" t="s">
        <v>356</v>
      </c>
      <c r="E263" s="98" t="s">
        <v>357</v>
      </c>
      <c r="F263" s="41" t="s">
        <v>56</v>
      </c>
      <c r="G263" s="41" t="s">
        <v>396</v>
      </c>
      <c r="H263" s="42" t="s">
        <v>88</v>
      </c>
      <c r="I263" s="43" t="s">
        <v>299</v>
      </c>
      <c r="J263" s="43" t="str">
        <f t="shared" si="27"/>
        <v>Extension Road Sites: Independence: Kitchen: Recessed 2'X4' Troffer: F32T84L</v>
      </c>
      <c r="K263" s="44" t="s">
        <v>1752</v>
      </c>
      <c r="L263" s="44">
        <v>112</v>
      </c>
      <c r="M263" s="44">
        <v>1</v>
      </c>
      <c r="N263" s="44">
        <v>4</v>
      </c>
      <c r="O263" s="45">
        <v>0</v>
      </c>
      <c r="P263" s="44" t="s">
        <v>1924</v>
      </c>
      <c r="Q263" s="44">
        <v>4800</v>
      </c>
      <c r="R263" s="44">
        <v>160</v>
      </c>
      <c r="S263" s="44">
        <v>30</v>
      </c>
      <c r="T263" s="44">
        <f t="shared" si="28"/>
        <v>1</v>
      </c>
      <c r="U263" s="48">
        <f t="shared" si="29"/>
        <v>4</v>
      </c>
      <c r="V263" s="44">
        <v>0</v>
      </c>
      <c r="W263" s="49"/>
      <c r="X263" s="50" t="s">
        <v>1886</v>
      </c>
    </row>
    <row r="264" spans="1:24" x14ac:dyDescent="0.25">
      <c r="A264" s="37"/>
      <c r="B264" s="38">
        <f t="shared" si="30"/>
        <v>22</v>
      </c>
      <c r="C264" s="38">
        <v>1.1000000000000001</v>
      </c>
      <c r="D264" s="103" t="s">
        <v>356</v>
      </c>
      <c r="E264" s="98" t="s">
        <v>397</v>
      </c>
      <c r="F264" s="41" t="s">
        <v>380</v>
      </c>
      <c r="G264" s="41" t="s">
        <v>398</v>
      </c>
      <c r="H264" s="42" t="s">
        <v>88</v>
      </c>
      <c r="I264" s="43" t="s">
        <v>299</v>
      </c>
      <c r="J264" s="43" t="str">
        <f t="shared" si="27"/>
        <v>Extension Road Sites: Independence Portable: P-5: Recessed 2'X4' Troffer: F32T84L</v>
      </c>
      <c r="K264" s="44" t="s">
        <v>1752</v>
      </c>
      <c r="L264" s="44">
        <v>112</v>
      </c>
      <c r="M264" s="44">
        <v>8</v>
      </c>
      <c r="N264" s="44">
        <v>4</v>
      </c>
      <c r="O264" s="45">
        <v>0</v>
      </c>
      <c r="P264" s="44" t="s">
        <v>1924</v>
      </c>
      <c r="Q264" s="44">
        <v>4800</v>
      </c>
      <c r="R264" s="44">
        <v>160</v>
      </c>
      <c r="S264" s="44">
        <v>30</v>
      </c>
      <c r="T264" s="44">
        <f t="shared" si="28"/>
        <v>8</v>
      </c>
      <c r="U264" s="48">
        <f t="shared" si="29"/>
        <v>32</v>
      </c>
      <c r="V264" s="44">
        <v>0</v>
      </c>
      <c r="W264" s="49"/>
      <c r="X264" s="50" t="s">
        <v>1886</v>
      </c>
    </row>
    <row r="265" spans="1:24" x14ac:dyDescent="0.25">
      <c r="A265" s="37"/>
      <c r="B265" s="38">
        <f t="shared" si="30"/>
        <v>23</v>
      </c>
      <c r="C265" s="38">
        <v>1.1000000000000001</v>
      </c>
      <c r="D265" s="103" t="s">
        <v>356</v>
      </c>
      <c r="E265" s="98" t="s">
        <v>397</v>
      </c>
      <c r="F265" s="41" t="s">
        <v>378</v>
      </c>
      <c r="G265" s="41" t="s">
        <v>399</v>
      </c>
      <c r="H265" s="42" t="s">
        <v>88</v>
      </c>
      <c r="I265" s="43" t="s">
        <v>299</v>
      </c>
      <c r="J265" s="43" t="str">
        <f t="shared" si="27"/>
        <v>Extension Road Sites: Independence Portable: P-4: Recessed 2'X4' Troffer: F32T84L</v>
      </c>
      <c r="K265" s="44" t="s">
        <v>1752</v>
      </c>
      <c r="L265" s="44">
        <v>112</v>
      </c>
      <c r="M265" s="44">
        <v>8</v>
      </c>
      <c r="N265" s="44">
        <v>4</v>
      </c>
      <c r="O265" s="45">
        <v>0</v>
      </c>
      <c r="P265" s="44" t="s">
        <v>1924</v>
      </c>
      <c r="Q265" s="44">
        <v>4800</v>
      </c>
      <c r="R265" s="44">
        <v>160</v>
      </c>
      <c r="S265" s="44">
        <v>30</v>
      </c>
      <c r="T265" s="44">
        <f t="shared" si="28"/>
        <v>8</v>
      </c>
      <c r="U265" s="48">
        <f t="shared" si="29"/>
        <v>32</v>
      </c>
      <c r="V265" s="44">
        <v>0</v>
      </c>
      <c r="W265" s="49"/>
      <c r="X265" s="50" t="s">
        <v>1886</v>
      </c>
    </row>
    <row r="266" spans="1:24" x14ac:dyDescent="0.25">
      <c r="A266" s="37"/>
      <c r="B266" s="38">
        <f t="shared" si="30"/>
        <v>24</v>
      </c>
      <c r="C266" s="38">
        <v>1.1000000000000001</v>
      </c>
      <c r="D266" s="103" t="s">
        <v>356</v>
      </c>
      <c r="E266" s="98" t="s">
        <v>397</v>
      </c>
      <c r="F266" s="41" t="s">
        <v>400</v>
      </c>
      <c r="G266" s="41" t="s">
        <v>401</v>
      </c>
      <c r="H266" s="42" t="s">
        <v>88</v>
      </c>
      <c r="I266" s="43" t="s">
        <v>299</v>
      </c>
      <c r="J266" s="43" t="str">
        <f t="shared" si="27"/>
        <v>Extension Road Sites: Independence Portable: P-3: Recessed 2'X4' Troffer: F32T84L</v>
      </c>
      <c r="K266" s="44" t="s">
        <v>1752</v>
      </c>
      <c r="L266" s="44">
        <v>112</v>
      </c>
      <c r="M266" s="44">
        <v>8</v>
      </c>
      <c r="N266" s="44">
        <v>4</v>
      </c>
      <c r="O266" s="45">
        <v>0</v>
      </c>
      <c r="P266" s="44" t="s">
        <v>1924</v>
      </c>
      <c r="Q266" s="44">
        <v>4800</v>
      </c>
      <c r="R266" s="44">
        <v>160</v>
      </c>
      <c r="S266" s="44">
        <v>30</v>
      </c>
      <c r="T266" s="44">
        <f t="shared" si="28"/>
        <v>8</v>
      </c>
      <c r="U266" s="48">
        <f t="shared" si="29"/>
        <v>32</v>
      </c>
      <c r="V266" s="44">
        <v>0</v>
      </c>
      <c r="W266" s="49"/>
      <c r="X266" s="50" t="s">
        <v>1886</v>
      </c>
    </row>
    <row r="267" spans="1:24" x14ac:dyDescent="0.25">
      <c r="A267" s="37"/>
      <c r="B267" s="38">
        <f t="shared" si="30"/>
        <v>25</v>
      </c>
      <c r="C267" s="38">
        <v>1.1000000000000001</v>
      </c>
      <c r="D267" s="103" t="s">
        <v>356</v>
      </c>
      <c r="E267" s="98" t="s">
        <v>397</v>
      </c>
      <c r="F267" s="41" t="s">
        <v>402</v>
      </c>
      <c r="G267" s="41" t="s">
        <v>403</v>
      </c>
      <c r="H267" s="42" t="s">
        <v>88</v>
      </c>
      <c r="I267" s="43" t="s">
        <v>299</v>
      </c>
      <c r="J267" s="43" t="str">
        <f t="shared" si="27"/>
        <v>Extension Road Sites: Independence Portable: P-2: Recessed 2'X4' Troffer: F32T84L</v>
      </c>
      <c r="K267" s="44" t="s">
        <v>1752</v>
      </c>
      <c r="L267" s="44">
        <v>112</v>
      </c>
      <c r="M267" s="44">
        <v>8</v>
      </c>
      <c r="N267" s="44">
        <v>4</v>
      </c>
      <c r="O267" s="45">
        <v>0</v>
      </c>
      <c r="P267" s="44" t="s">
        <v>1924</v>
      </c>
      <c r="Q267" s="44">
        <v>4800</v>
      </c>
      <c r="R267" s="44">
        <v>160</v>
      </c>
      <c r="S267" s="44">
        <v>30</v>
      </c>
      <c r="T267" s="44">
        <f t="shared" si="28"/>
        <v>8</v>
      </c>
      <c r="U267" s="48">
        <f t="shared" si="29"/>
        <v>32</v>
      </c>
      <c r="V267" s="44">
        <v>0</v>
      </c>
      <c r="W267" s="49"/>
      <c r="X267" s="50" t="s">
        <v>1886</v>
      </c>
    </row>
    <row r="268" spans="1:24" x14ac:dyDescent="0.25">
      <c r="A268" s="37"/>
      <c r="B268" s="38">
        <f t="shared" si="30"/>
        <v>26</v>
      </c>
      <c r="C268" s="38">
        <v>1.1000000000000001</v>
      </c>
      <c r="D268" s="103" t="s">
        <v>356</v>
      </c>
      <c r="E268" s="98" t="s">
        <v>397</v>
      </c>
      <c r="F268" s="41" t="s">
        <v>404</v>
      </c>
      <c r="G268" s="41" t="s">
        <v>405</v>
      </c>
      <c r="H268" s="42" t="s">
        <v>88</v>
      </c>
      <c r="I268" s="43" t="s">
        <v>299</v>
      </c>
      <c r="J268" s="43" t="str">
        <f t="shared" si="27"/>
        <v>Extension Road Sites: Independence Portable: P-1: Recessed 2'X4' Troffer: F32T84L</v>
      </c>
      <c r="K268" s="44" t="s">
        <v>1752</v>
      </c>
      <c r="L268" s="44">
        <v>112</v>
      </c>
      <c r="M268" s="44">
        <v>8</v>
      </c>
      <c r="N268" s="44">
        <v>4</v>
      </c>
      <c r="O268" s="45">
        <v>0</v>
      </c>
      <c r="P268" s="44" t="s">
        <v>1924</v>
      </c>
      <c r="Q268" s="44">
        <v>4800</v>
      </c>
      <c r="R268" s="44">
        <v>160</v>
      </c>
      <c r="S268" s="44">
        <v>30</v>
      </c>
      <c r="T268" s="44">
        <f t="shared" si="28"/>
        <v>8</v>
      </c>
      <c r="U268" s="48">
        <f t="shared" si="29"/>
        <v>32</v>
      </c>
      <c r="V268" s="44">
        <v>0</v>
      </c>
      <c r="W268" s="49"/>
      <c r="X268" s="50" t="s">
        <v>1886</v>
      </c>
    </row>
    <row r="269" spans="1:24" x14ac:dyDescent="0.25">
      <c r="A269" s="37"/>
      <c r="B269" s="38">
        <f t="shared" si="30"/>
        <v>27</v>
      </c>
      <c r="C269" s="38">
        <v>1.1000000000000001</v>
      </c>
      <c r="D269" s="103" t="s">
        <v>356</v>
      </c>
      <c r="E269" s="98" t="s">
        <v>357</v>
      </c>
      <c r="F269" s="41" t="s">
        <v>72</v>
      </c>
      <c r="G269" s="41" t="s">
        <v>406</v>
      </c>
      <c r="H269" s="42" t="s">
        <v>88</v>
      </c>
      <c r="I269" s="43" t="s">
        <v>299</v>
      </c>
      <c r="J269" s="43" t="str">
        <f t="shared" si="27"/>
        <v>Extension Road Sites: Independence: Boy's RR: Recessed 2'X4' Troffer: F32T84L</v>
      </c>
      <c r="K269" s="44" t="s">
        <v>1752</v>
      </c>
      <c r="L269" s="44">
        <v>112</v>
      </c>
      <c r="M269" s="44">
        <v>2</v>
      </c>
      <c r="N269" s="44">
        <v>4</v>
      </c>
      <c r="O269" s="45">
        <v>0</v>
      </c>
      <c r="P269" s="44" t="s">
        <v>1924</v>
      </c>
      <c r="Q269" s="44">
        <v>4800</v>
      </c>
      <c r="R269" s="44">
        <v>160</v>
      </c>
      <c r="S269" s="44">
        <v>30</v>
      </c>
      <c r="T269" s="44">
        <f t="shared" si="28"/>
        <v>2</v>
      </c>
      <c r="U269" s="48">
        <f t="shared" si="29"/>
        <v>8</v>
      </c>
      <c r="V269" s="44">
        <v>0</v>
      </c>
      <c r="W269" s="49"/>
      <c r="X269" s="50" t="s">
        <v>1886</v>
      </c>
    </row>
    <row r="270" spans="1:24" x14ac:dyDescent="0.25">
      <c r="A270" s="37"/>
      <c r="B270" s="38">
        <f t="shared" si="30"/>
        <v>28</v>
      </c>
      <c r="C270" s="38">
        <v>1.1000000000000001</v>
      </c>
      <c r="D270" s="103" t="s">
        <v>356</v>
      </c>
      <c r="E270" s="98" t="s">
        <v>357</v>
      </c>
      <c r="F270" s="41" t="s">
        <v>67</v>
      </c>
      <c r="G270" s="41" t="s">
        <v>407</v>
      </c>
      <c r="H270" s="42" t="s">
        <v>88</v>
      </c>
      <c r="I270" s="43" t="s">
        <v>299</v>
      </c>
      <c r="J270" s="43" t="str">
        <f t="shared" si="27"/>
        <v>Extension Road Sites: Independence: Girl's RR: Recessed 2'X4' Troffer: F32T84L</v>
      </c>
      <c r="K270" s="44" t="s">
        <v>1752</v>
      </c>
      <c r="L270" s="44">
        <v>112</v>
      </c>
      <c r="M270" s="44">
        <v>2</v>
      </c>
      <c r="N270" s="44">
        <v>4</v>
      </c>
      <c r="O270" s="45">
        <v>0</v>
      </c>
      <c r="P270" s="44" t="s">
        <v>1924</v>
      </c>
      <c r="Q270" s="44">
        <v>4800</v>
      </c>
      <c r="R270" s="44">
        <v>160</v>
      </c>
      <c r="S270" s="44">
        <v>30</v>
      </c>
      <c r="T270" s="44">
        <f t="shared" si="28"/>
        <v>2</v>
      </c>
      <c r="U270" s="48">
        <f t="shared" si="29"/>
        <v>8</v>
      </c>
      <c r="V270" s="44">
        <v>0</v>
      </c>
      <c r="W270" s="49"/>
      <c r="X270" s="50" t="s">
        <v>1886</v>
      </c>
    </row>
    <row r="271" spans="1:24" x14ac:dyDescent="0.25">
      <c r="A271" s="37"/>
      <c r="B271" s="38">
        <f t="shared" si="30"/>
        <v>29</v>
      </c>
      <c r="C271" s="38">
        <v>1.1000000000000001</v>
      </c>
      <c r="D271" s="103" t="s">
        <v>356</v>
      </c>
      <c r="E271" s="98" t="s">
        <v>397</v>
      </c>
      <c r="F271" s="41" t="s">
        <v>408</v>
      </c>
      <c r="G271" s="41" t="s">
        <v>409</v>
      </c>
      <c r="H271" s="42" t="s">
        <v>88</v>
      </c>
      <c r="I271" s="43" t="s">
        <v>299</v>
      </c>
      <c r="J271" s="43" t="str">
        <f t="shared" si="27"/>
        <v>Extension Road Sites: Independence Portable: P-9: Recessed 2'X4' Troffer: F32T84L</v>
      </c>
      <c r="K271" s="44" t="s">
        <v>1752</v>
      </c>
      <c r="L271" s="44">
        <v>112</v>
      </c>
      <c r="M271" s="44">
        <v>10</v>
      </c>
      <c r="N271" s="44">
        <v>4</v>
      </c>
      <c r="O271" s="45">
        <v>0</v>
      </c>
      <c r="P271" s="44" t="s">
        <v>1924</v>
      </c>
      <c r="Q271" s="44">
        <v>4800</v>
      </c>
      <c r="R271" s="44">
        <v>160</v>
      </c>
      <c r="S271" s="44">
        <v>30</v>
      </c>
      <c r="T271" s="44">
        <f t="shared" si="28"/>
        <v>10</v>
      </c>
      <c r="U271" s="48">
        <f t="shared" si="29"/>
        <v>40</v>
      </c>
      <c r="V271" s="44">
        <v>0</v>
      </c>
      <c r="W271" s="49"/>
      <c r="X271" s="50" t="s">
        <v>1886</v>
      </c>
    </row>
    <row r="272" spans="1:24" x14ac:dyDescent="0.25">
      <c r="A272" s="37"/>
      <c r="B272" s="38">
        <f t="shared" si="30"/>
        <v>30</v>
      </c>
      <c r="C272" s="38">
        <v>1.1000000000000001</v>
      </c>
      <c r="D272" s="103" t="s">
        <v>356</v>
      </c>
      <c r="E272" s="98" t="s">
        <v>397</v>
      </c>
      <c r="F272" s="41" t="s">
        <v>410</v>
      </c>
      <c r="G272" s="41" t="s">
        <v>411</v>
      </c>
      <c r="H272" s="42" t="s">
        <v>88</v>
      </c>
      <c r="I272" s="43" t="s">
        <v>299</v>
      </c>
      <c r="J272" s="43" t="str">
        <f t="shared" si="27"/>
        <v>Extension Road Sites: Independence Portable: P-10: Recessed 2'X4' Troffer: F32T84L</v>
      </c>
      <c r="K272" s="44" t="s">
        <v>1752</v>
      </c>
      <c r="L272" s="44">
        <v>112</v>
      </c>
      <c r="M272" s="44">
        <v>8</v>
      </c>
      <c r="N272" s="44">
        <v>4</v>
      </c>
      <c r="O272" s="45">
        <v>0</v>
      </c>
      <c r="P272" s="44" t="s">
        <v>1924</v>
      </c>
      <c r="Q272" s="44">
        <v>4800</v>
      </c>
      <c r="R272" s="44">
        <v>160</v>
      </c>
      <c r="S272" s="44">
        <v>30</v>
      </c>
      <c r="T272" s="44">
        <f t="shared" si="28"/>
        <v>8</v>
      </c>
      <c r="U272" s="48">
        <f t="shared" si="29"/>
        <v>32</v>
      </c>
      <c r="V272" s="44">
        <v>0</v>
      </c>
      <c r="W272" s="49"/>
      <c r="X272" s="50" t="s">
        <v>1886</v>
      </c>
    </row>
    <row r="273" spans="1:24" x14ac:dyDescent="0.25">
      <c r="A273" s="37"/>
      <c r="B273" s="38">
        <f t="shared" si="30"/>
        <v>31</v>
      </c>
      <c r="C273" s="38">
        <v>1.1000000000000001</v>
      </c>
      <c r="D273" s="103" t="s">
        <v>356</v>
      </c>
      <c r="E273" s="98" t="s">
        <v>397</v>
      </c>
      <c r="F273" s="41" t="s">
        <v>412</v>
      </c>
      <c r="G273" s="41" t="s">
        <v>413</v>
      </c>
      <c r="H273" s="42" t="s">
        <v>88</v>
      </c>
      <c r="I273" s="43" t="s">
        <v>299</v>
      </c>
      <c r="J273" s="43" t="str">
        <f t="shared" si="27"/>
        <v>Extension Road Sites: Independence Portable: P-11: Recessed 2'X4' Troffer: F32T84L</v>
      </c>
      <c r="K273" s="44" t="s">
        <v>1752</v>
      </c>
      <c r="L273" s="44">
        <v>112</v>
      </c>
      <c r="M273" s="44">
        <v>8</v>
      </c>
      <c r="N273" s="44">
        <v>4</v>
      </c>
      <c r="O273" s="45">
        <v>0</v>
      </c>
      <c r="P273" s="44" t="s">
        <v>1924</v>
      </c>
      <c r="Q273" s="44">
        <v>4800</v>
      </c>
      <c r="R273" s="44">
        <v>160</v>
      </c>
      <c r="S273" s="44">
        <v>30</v>
      </c>
      <c r="T273" s="44">
        <f t="shared" si="28"/>
        <v>8</v>
      </c>
      <c r="U273" s="48">
        <f t="shared" si="29"/>
        <v>32</v>
      </c>
      <c r="V273" s="44">
        <v>0</v>
      </c>
      <c r="W273" s="49"/>
      <c r="X273" s="50" t="s">
        <v>1886</v>
      </c>
    </row>
    <row r="274" spans="1:24" x14ac:dyDescent="0.25">
      <c r="A274" s="37"/>
      <c r="B274" s="38">
        <f t="shared" si="30"/>
        <v>32</v>
      </c>
      <c r="C274" s="38">
        <v>1.1000000000000001</v>
      </c>
      <c r="D274" s="103" t="s">
        <v>356</v>
      </c>
      <c r="E274" s="98" t="s">
        <v>397</v>
      </c>
      <c r="F274" s="41" t="s">
        <v>414</v>
      </c>
      <c r="G274" s="41" t="s">
        <v>415</v>
      </c>
      <c r="H274" s="42" t="s">
        <v>88</v>
      </c>
      <c r="I274" s="43" t="s">
        <v>299</v>
      </c>
      <c r="J274" s="43" t="str">
        <f t="shared" si="27"/>
        <v>Extension Road Sites: Independence Portable: P-15: Recessed 2'X4' Troffer: F32T84L</v>
      </c>
      <c r="K274" s="44" t="s">
        <v>1752</v>
      </c>
      <c r="L274" s="44">
        <v>112</v>
      </c>
      <c r="M274" s="44">
        <v>8</v>
      </c>
      <c r="N274" s="44">
        <v>4</v>
      </c>
      <c r="O274" s="45">
        <v>0</v>
      </c>
      <c r="P274" s="44" t="s">
        <v>1924</v>
      </c>
      <c r="Q274" s="44">
        <v>4800</v>
      </c>
      <c r="R274" s="44">
        <v>160</v>
      </c>
      <c r="S274" s="44">
        <v>30</v>
      </c>
      <c r="T274" s="44">
        <f t="shared" si="28"/>
        <v>8</v>
      </c>
      <c r="U274" s="48">
        <f t="shared" si="29"/>
        <v>32</v>
      </c>
      <c r="V274" s="44">
        <v>0</v>
      </c>
      <c r="W274" s="49"/>
      <c r="X274" s="50" t="s">
        <v>1886</v>
      </c>
    </row>
    <row r="275" spans="1:24" x14ac:dyDescent="0.25">
      <c r="A275" s="37"/>
      <c r="B275" s="38">
        <f t="shared" si="30"/>
        <v>33</v>
      </c>
      <c r="C275" s="38">
        <v>1.1000000000000001</v>
      </c>
      <c r="D275" s="103" t="s">
        <v>356</v>
      </c>
      <c r="E275" s="98" t="s">
        <v>397</v>
      </c>
      <c r="F275" s="41" t="s">
        <v>416</v>
      </c>
      <c r="G275" s="41" t="s">
        <v>417</v>
      </c>
      <c r="H275" s="42" t="s">
        <v>88</v>
      </c>
      <c r="I275" s="43" t="s">
        <v>299</v>
      </c>
      <c r="J275" s="43" t="str">
        <f t="shared" si="27"/>
        <v>Extension Road Sites: Independence Portable: P-14: Recessed 2'X4' Troffer: F32T84L</v>
      </c>
      <c r="K275" s="44" t="s">
        <v>1752</v>
      </c>
      <c r="L275" s="44">
        <v>112</v>
      </c>
      <c r="M275" s="44">
        <v>10</v>
      </c>
      <c r="N275" s="44">
        <v>4</v>
      </c>
      <c r="O275" s="45">
        <v>0</v>
      </c>
      <c r="P275" s="44" t="s">
        <v>1924</v>
      </c>
      <c r="Q275" s="44">
        <v>4800</v>
      </c>
      <c r="R275" s="44">
        <v>160</v>
      </c>
      <c r="S275" s="44">
        <v>30</v>
      </c>
      <c r="T275" s="44">
        <f t="shared" si="28"/>
        <v>10</v>
      </c>
      <c r="U275" s="48">
        <f t="shared" si="29"/>
        <v>40</v>
      </c>
      <c r="V275" s="44">
        <v>0</v>
      </c>
      <c r="W275" s="49"/>
      <c r="X275" s="50" t="s">
        <v>1886</v>
      </c>
    </row>
    <row r="276" spans="1:24" x14ac:dyDescent="0.25">
      <c r="A276" s="37"/>
      <c r="B276" s="38">
        <f t="shared" si="30"/>
        <v>34</v>
      </c>
      <c r="C276" s="38">
        <v>1.1000000000000001</v>
      </c>
      <c r="D276" s="103" t="s">
        <v>356</v>
      </c>
      <c r="E276" s="98" t="s">
        <v>397</v>
      </c>
      <c r="F276" s="41" t="s">
        <v>418</v>
      </c>
      <c r="G276" s="41" t="s">
        <v>419</v>
      </c>
      <c r="H276" s="42" t="s">
        <v>88</v>
      </c>
      <c r="I276" s="43" t="s">
        <v>299</v>
      </c>
      <c r="J276" s="43" t="str">
        <f t="shared" si="27"/>
        <v>Extension Road Sites: Independence Portable: P-13: Recessed 2'X4' Troffer: F32T84L</v>
      </c>
      <c r="K276" s="44" t="s">
        <v>1752</v>
      </c>
      <c r="L276" s="44">
        <v>112</v>
      </c>
      <c r="M276" s="44">
        <v>10</v>
      </c>
      <c r="N276" s="44">
        <v>4</v>
      </c>
      <c r="O276" s="45">
        <v>0</v>
      </c>
      <c r="P276" s="44" t="s">
        <v>1924</v>
      </c>
      <c r="Q276" s="44">
        <v>4800</v>
      </c>
      <c r="R276" s="44">
        <v>160</v>
      </c>
      <c r="S276" s="44">
        <v>30</v>
      </c>
      <c r="T276" s="44">
        <f t="shared" si="28"/>
        <v>10</v>
      </c>
      <c r="U276" s="48">
        <f t="shared" si="29"/>
        <v>40</v>
      </c>
      <c r="V276" s="44">
        <v>0</v>
      </c>
      <c r="W276" s="49"/>
      <c r="X276" s="50" t="s">
        <v>1886</v>
      </c>
    </row>
    <row r="277" spans="1:24" x14ac:dyDescent="0.25">
      <c r="A277" s="37"/>
      <c r="B277" s="38">
        <f t="shared" si="30"/>
        <v>35</v>
      </c>
      <c r="C277" s="38">
        <v>1.1000000000000001</v>
      </c>
      <c r="D277" s="103" t="s">
        <v>356</v>
      </c>
      <c r="E277" s="98" t="s">
        <v>397</v>
      </c>
      <c r="F277" s="41" t="s">
        <v>420</v>
      </c>
      <c r="G277" s="41" t="s">
        <v>421</v>
      </c>
      <c r="H277" s="42" t="s">
        <v>88</v>
      </c>
      <c r="I277" s="43" t="s">
        <v>299</v>
      </c>
      <c r="J277" s="43" t="str">
        <f t="shared" si="27"/>
        <v>Extension Road Sites: Independence Portable: P-8: Recessed 2'X4' Troffer: F32T84L</v>
      </c>
      <c r="K277" s="44" t="s">
        <v>1752</v>
      </c>
      <c r="L277" s="44">
        <v>112</v>
      </c>
      <c r="M277" s="44">
        <v>8</v>
      </c>
      <c r="N277" s="44">
        <v>4</v>
      </c>
      <c r="O277" s="45">
        <v>0</v>
      </c>
      <c r="P277" s="44" t="s">
        <v>1924</v>
      </c>
      <c r="Q277" s="44">
        <v>4800</v>
      </c>
      <c r="R277" s="44">
        <v>160</v>
      </c>
      <c r="S277" s="44">
        <v>30</v>
      </c>
      <c r="T277" s="44">
        <f t="shared" si="28"/>
        <v>8</v>
      </c>
      <c r="U277" s="48">
        <f t="shared" si="29"/>
        <v>32</v>
      </c>
      <c r="V277" s="44">
        <v>0</v>
      </c>
      <c r="W277" s="49"/>
      <c r="X277" s="50" t="s">
        <v>1886</v>
      </c>
    </row>
    <row r="278" spans="1:24" x14ac:dyDescent="0.25">
      <c r="A278" s="37"/>
      <c r="B278" s="38">
        <f t="shared" si="30"/>
        <v>36</v>
      </c>
      <c r="C278" s="38">
        <v>1.1000000000000001</v>
      </c>
      <c r="D278" s="103" t="s">
        <v>356</v>
      </c>
      <c r="E278" s="98" t="s">
        <v>397</v>
      </c>
      <c r="F278" s="41" t="s">
        <v>422</v>
      </c>
      <c r="G278" s="41" t="s">
        <v>423</v>
      </c>
      <c r="H278" s="42" t="s">
        <v>88</v>
      </c>
      <c r="I278" s="43" t="s">
        <v>299</v>
      </c>
      <c r="J278" s="43" t="str">
        <f t="shared" si="27"/>
        <v>Extension Road Sites: Independence Portable: P-8 Office: Recessed 2'X4' Troffer: F32T84L</v>
      </c>
      <c r="K278" s="44" t="s">
        <v>1752</v>
      </c>
      <c r="L278" s="44">
        <v>112</v>
      </c>
      <c r="M278" s="44">
        <v>2</v>
      </c>
      <c r="N278" s="44">
        <v>4</v>
      </c>
      <c r="O278" s="45">
        <v>0</v>
      </c>
      <c r="P278" s="44" t="s">
        <v>1924</v>
      </c>
      <c r="Q278" s="44">
        <v>4800</v>
      </c>
      <c r="R278" s="44">
        <v>160</v>
      </c>
      <c r="S278" s="44">
        <v>30</v>
      </c>
      <c r="T278" s="44">
        <f t="shared" si="28"/>
        <v>2</v>
      </c>
      <c r="U278" s="48">
        <f t="shared" si="29"/>
        <v>8</v>
      </c>
      <c r="V278" s="44">
        <v>0</v>
      </c>
      <c r="W278" s="49"/>
      <c r="X278" s="50" t="s">
        <v>1886</v>
      </c>
    </row>
    <row r="279" spans="1:24" x14ac:dyDescent="0.25">
      <c r="A279" s="37"/>
      <c r="B279" s="38">
        <f t="shared" si="30"/>
        <v>37</v>
      </c>
      <c r="C279" s="38">
        <v>1.1000000000000001</v>
      </c>
      <c r="D279" s="103" t="s">
        <v>356</v>
      </c>
      <c r="E279" s="98" t="s">
        <v>397</v>
      </c>
      <c r="F279" s="41" t="s">
        <v>424</v>
      </c>
      <c r="G279" s="41" t="s">
        <v>425</v>
      </c>
      <c r="H279" s="42" t="s">
        <v>88</v>
      </c>
      <c r="I279" s="43" t="s">
        <v>299</v>
      </c>
      <c r="J279" s="43" t="str">
        <f t="shared" si="27"/>
        <v>Extension Road Sites: Independence Portable: P-17: Recessed 2'X4' Troffer: F32T84L</v>
      </c>
      <c r="K279" s="44" t="s">
        <v>1752</v>
      </c>
      <c r="L279" s="44">
        <v>112</v>
      </c>
      <c r="M279" s="44">
        <v>12</v>
      </c>
      <c r="N279" s="44">
        <v>4</v>
      </c>
      <c r="O279" s="45">
        <v>0</v>
      </c>
      <c r="P279" s="44" t="s">
        <v>1924</v>
      </c>
      <c r="Q279" s="44">
        <v>4800</v>
      </c>
      <c r="R279" s="44">
        <v>160</v>
      </c>
      <c r="S279" s="44">
        <v>30</v>
      </c>
      <c r="T279" s="44">
        <f t="shared" si="28"/>
        <v>12</v>
      </c>
      <c r="U279" s="48">
        <f t="shared" si="29"/>
        <v>48</v>
      </c>
      <c r="V279" s="44">
        <v>0</v>
      </c>
      <c r="W279" s="49"/>
      <c r="X279" s="50" t="s">
        <v>1886</v>
      </c>
    </row>
    <row r="280" spans="1:24" x14ac:dyDescent="0.25">
      <c r="A280" s="37"/>
      <c r="B280" s="38">
        <f t="shared" si="30"/>
        <v>38</v>
      </c>
      <c r="C280" s="38">
        <v>1.1000000000000001</v>
      </c>
      <c r="D280" s="103" t="s">
        <v>356</v>
      </c>
      <c r="E280" s="98" t="s">
        <v>397</v>
      </c>
      <c r="F280" s="41" t="s">
        <v>426</v>
      </c>
      <c r="G280" s="41" t="s">
        <v>427</v>
      </c>
      <c r="H280" s="42" t="s">
        <v>88</v>
      </c>
      <c r="I280" s="43" t="s">
        <v>299</v>
      </c>
      <c r="J280" s="43" t="str">
        <f t="shared" si="27"/>
        <v>Extension Road Sites: Independence Portable: P-16: Recessed 2'X4' Troffer: F32T84L</v>
      </c>
      <c r="K280" s="44" t="s">
        <v>1752</v>
      </c>
      <c r="L280" s="44">
        <v>112</v>
      </c>
      <c r="M280" s="44">
        <v>6</v>
      </c>
      <c r="N280" s="44">
        <v>4</v>
      </c>
      <c r="O280" s="45">
        <v>0</v>
      </c>
      <c r="P280" s="44" t="s">
        <v>1924</v>
      </c>
      <c r="Q280" s="44">
        <v>4800</v>
      </c>
      <c r="R280" s="44">
        <v>160</v>
      </c>
      <c r="S280" s="44">
        <v>30</v>
      </c>
      <c r="T280" s="44">
        <f t="shared" si="28"/>
        <v>6</v>
      </c>
      <c r="U280" s="48">
        <f t="shared" si="29"/>
        <v>24</v>
      </c>
      <c r="V280" s="44">
        <v>0</v>
      </c>
      <c r="W280" s="49"/>
      <c r="X280" s="50" t="s">
        <v>1886</v>
      </c>
    </row>
    <row r="281" spans="1:24" x14ac:dyDescent="0.25">
      <c r="A281" s="37"/>
      <c r="B281" s="38">
        <f t="shared" si="30"/>
        <v>39</v>
      </c>
      <c r="C281" s="38">
        <v>1.1000000000000001</v>
      </c>
      <c r="D281" s="103" t="s">
        <v>356</v>
      </c>
      <c r="E281" s="98" t="s">
        <v>397</v>
      </c>
      <c r="F281" s="41" t="s">
        <v>428</v>
      </c>
      <c r="G281" s="41" t="s">
        <v>429</v>
      </c>
      <c r="H281" s="42" t="s">
        <v>88</v>
      </c>
      <c r="I281" s="43" t="s">
        <v>299</v>
      </c>
      <c r="J281" s="43" t="str">
        <f t="shared" si="27"/>
        <v>Extension Road Sites: Independence Portable: P-16 (2): Recessed 2'X4' Troffer: F32T84L</v>
      </c>
      <c r="K281" s="44" t="s">
        <v>1752</v>
      </c>
      <c r="L281" s="44">
        <v>112</v>
      </c>
      <c r="M281" s="44">
        <v>12</v>
      </c>
      <c r="N281" s="44">
        <v>4</v>
      </c>
      <c r="O281" s="45">
        <v>0</v>
      </c>
      <c r="P281" s="44" t="s">
        <v>1924</v>
      </c>
      <c r="Q281" s="44">
        <v>4800</v>
      </c>
      <c r="R281" s="44">
        <v>160</v>
      </c>
      <c r="S281" s="44">
        <v>30</v>
      </c>
      <c r="T281" s="44">
        <f t="shared" si="28"/>
        <v>12</v>
      </c>
      <c r="U281" s="48">
        <f t="shared" si="29"/>
        <v>48</v>
      </c>
      <c r="V281" s="44">
        <v>0</v>
      </c>
      <c r="W281" s="49"/>
      <c r="X281" s="50" t="s">
        <v>1886</v>
      </c>
    </row>
    <row r="282" spans="1:24" x14ac:dyDescent="0.25">
      <c r="A282" s="37"/>
      <c r="B282" s="38">
        <f t="shared" si="30"/>
        <v>40</v>
      </c>
      <c r="C282" s="38">
        <v>1.1000000000000001</v>
      </c>
      <c r="D282" s="103" t="s">
        <v>356</v>
      </c>
      <c r="E282" s="98" t="s">
        <v>430</v>
      </c>
      <c r="F282" s="41" t="s">
        <v>431</v>
      </c>
      <c r="G282" s="41" t="s">
        <v>432</v>
      </c>
      <c r="H282" s="42" t="s">
        <v>88</v>
      </c>
      <c r="I282" s="43" t="s">
        <v>299</v>
      </c>
      <c r="J282" s="43" t="str">
        <f t="shared" si="27"/>
        <v>Extension Road Sites: Valley Robotics: K6: Recessed 2'X4' Troffer: F32T84L</v>
      </c>
      <c r="K282" s="44" t="s">
        <v>1752</v>
      </c>
      <c r="L282" s="44">
        <v>112</v>
      </c>
      <c r="M282" s="44">
        <v>8</v>
      </c>
      <c r="N282" s="44">
        <v>4</v>
      </c>
      <c r="O282" s="45">
        <v>0</v>
      </c>
      <c r="P282" s="44" t="s">
        <v>1924</v>
      </c>
      <c r="Q282" s="44">
        <v>4800</v>
      </c>
      <c r="R282" s="44">
        <v>160</v>
      </c>
      <c r="S282" s="44">
        <v>30</v>
      </c>
      <c r="T282" s="44">
        <f t="shared" si="28"/>
        <v>8</v>
      </c>
      <c r="U282" s="48">
        <f t="shared" si="29"/>
        <v>32</v>
      </c>
      <c r="V282" s="44">
        <v>0</v>
      </c>
      <c r="W282" s="49"/>
      <c r="X282" s="50" t="s">
        <v>1886</v>
      </c>
    </row>
    <row r="283" spans="1:24" ht="4.1500000000000004" customHeight="1" x14ac:dyDescent="0.25">
      <c r="A283" s="27"/>
      <c r="B283" s="51"/>
      <c r="C283" s="52"/>
      <c r="D283" s="53"/>
      <c r="E283" s="53"/>
      <c r="F283" s="53"/>
      <c r="G283" s="53"/>
      <c r="H283" s="53"/>
      <c r="I283" s="53"/>
      <c r="J283" s="53"/>
      <c r="K283" s="53"/>
      <c r="L283" s="55"/>
      <c r="M283" s="56"/>
      <c r="N283" s="56"/>
      <c r="O283" s="56"/>
      <c r="P283" s="54"/>
      <c r="Q283" s="54"/>
      <c r="R283" s="54"/>
      <c r="S283" s="56"/>
      <c r="T283" s="57"/>
      <c r="U283" s="56"/>
      <c r="V283" s="56"/>
      <c r="W283" s="58"/>
      <c r="X283" s="59"/>
    </row>
    <row r="284" spans="1:24" s="72" customFormat="1" x14ac:dyDescent="0.25">
      <c r="A284" s="60"/>
      <c r="B284" s="61" t="s">
        <v>156</v>
      </c>
      <c r="C284" s="62"/>
      <c r="D284" s="63"/>
      <c r="E284" s="63"/>
      <c r="F284" s="63"/>
      <c r="G284" s="64"/>
      <c r="H284" s="64"/>
      <c r="I284" s="64"/>
      <c r="J284" s="64"/>
      <c r="K284" s="64"/>
      <c r="L284" s="66"/>
      <c r="M284" s="67">
        <v>261</v>
      </c>
      <c r="N284" s="68"/>
      <c r="O284" s="67">
        <v>0</v>
      </c>
      <c r="P284" s="65"/>
      <c r="Q284" s="65"/>
      <c r="R284" s="65"/>
      <c r="S284" s="68"/>
      <c r="T284" s="67">
        <f>SUM(T243:T283)</f>
        <v>261</v>
      </c>
      <c r="U284" s="69">
        <f>SUM(U243:U283)</f>
        <v>1042</v>
      </c>
      <c r="V284" s="67">
        <v>0</v>
      </c>
      <c r="W284" s="70"/>
      <c r="X284" s="71"/>
    </row>
    <row r="285" spans="1:24" x14ac:dyDescent="0.25">
      <c r="J285" s="74"/>
    </row>
    <row r="286" spans="1:24" s="13" customFormat="1" ht="15.75" x14ac:dyDescent="0.25">
      <c r="A286" s="3"/>
      <c r="B286" s="4" t="s">
        <v>2302</v>
      </c>
      <c r="C286" s="5"/>
      <c r="D286" s="6"/>
      <c r="E286" s="6"/>
      <c r="F286" s="6"/>
      <c r="G286" s="7"/>
      <c r="H286" s="7"/>
      <c r="I286" s="7"/>
      <c r="J286" s="7"/>
      <c r="K286" s="7"/>
      <c r="L286" s="9"/>
      <c r="M286" s="10"/>
      <c r="N286" s="10"/>
      <c r="O286" s="10"/>
      <c r="P286" s="8"/>
      <c r="Q286" s="8"/>
      <c r="R286" s="8"/>
      <c r="S286" s="10"/>
      <c r="T286" s="11"/>
      <c r="U286" s="10"/>
      <c r="V286" s="11"/>
      <c r="W286" s="12"/>
    </row>
    <row r="287" spans="1:24" x14ac:dyDescent="0.25">
      <c r="A287" s="1"/>
      <c r="B287" s="220" t="s">
        <v>0</v>
      </c>
      <c r="C287" s="220"/>
      <c r="D287" s="220"/>
      <c r="E287" s="220"/>
      <c r="F287" s="220"/>
      <c r="G287" s="220"/>
      <c r="H287" s="221" t="s">
        <v>1</v>
      </c>
      <c r="I287" s="222"/>
      <c r="J287" s="222"/>
      <c r="K287" s="222"/>
      <c r="L287" s="222"/>
      <c r="M287" s="222"/>
      <c r="N287" s="222"/>
      <c r="O287" s="222"/>
      <c r="P287" s="217" t="s">
        <v>2</v>
      </c>
      <c r="Q287" s="218"/>
      <c r="R287" s="218"/>
      <c r="S287" s="218"/>
      <c r="T287" s="219"/>
      <c r="U287" s="14"/>
      <c r="V287" s="15"/>
      <c r="W287" s="16"/>
    </row>
    <row r="288" spans="1:24" ht="45" x14ac:dyDescent="0.25">
      <c r="A288" s="17"/>
      <c r="B288" s="18" t="s">
        <v>3</v>
      </c>
      <c r="C288" s="19" t="s">
        <v>4</v>
      </c>
      <c r="D288" s="18" t="s">
        <v>5</v>
      </c>
      <c r="E288" s="18" t="s">
        <v>6</v>
      </c>
      <c r="F288" s="18" t="s">
        <v>7</v>
      </c>
      <c r="G288" s="18" t="s">
        <v>8</v>
      </c>
      <c r="H288" s="18" t="s">
        <v>9</v>
      </c>
      <c r="I288" s="18" t="s">
        <v>10</v>
      </c>
      <c r="J288" s="18" t="s">
        <v>11</v>
      </c>
      <c r="K288" s="20" t="s">
        <v>12</v>
      </c>
      <c r="L288" s="21" t="s">
        <v>13</v>
      </c>
      <c r="M288" s="22" t="s">
        <v>14</v>
      </c>
      <c r="N288" s="22" t="s">
        <v>15</v>
      </c>
      <c r="O288" s="22" t="s">
        <v>16</v>
      </c>
      <c r="P288" s="18" t="s">
        <v>17</v>
      </c>
      <c r="Q288" s="18" t="s">
        <v>18</v>
      </c>
      <c r="R288" s="18" t="s">
        <v>19</v>
      </c>
      <c r="S288" s="22" t="s">
        <v>20</v>
      </c>
      <c r="T288" s="22" t="s">
        <v>21</v>
      </c>
      <c r="U288" s="23" t="s">
        <v>22</v>
      </c>
      <c r="V288" s="22" t="s">
        <v>23</v>
      </c>
      <c r="W288" s="26"/>
      <c r="X288" s="22" t="s">
        <v>24</v>
      </c>
    </row>
    <row r="289" spans="1:24" ht="4.1500000000000004" customHeight="1" x14ac:dyDescent="0.25">
      <c r="A289" s="27"/>
      <c r="B289" s="28"/>
      <c r="C289" s="29"/>
      <c r="D289" s="30"/>
      <c r="E289" s="30"/>
      <c r="F289" s="30"/>
      <c r="G289" s="30"/>
      <c r="H289" s="31"/>
      <c r="I289" s="31"/>
      <c r="J289" s="31"/>
      <c r="K289" s="32"/>
      <c r="L289" s="33"/>
      <c r="M289" s="34"/>
      <c r="N289" s="34"/>
      <c r="O289" s="34"/>
      <c r="P289" s="31"/>
      <c r="Q289" s="31"/>
      <c r="R289" s="31"/>
      <c r="S289" s="34"/>
      <c r="T289" s="35"/>
      <c r="U289" s="34"/>
      <c r="V289" s="34"/>
      <c r="W289" s="26"/>
      <c r="X289" s="36"/>
    </row>
    <row r="290" spans="1:24" x14ac:dyDescent="0.25">
      <c r="A290" s="37"/>
      <c r="B290" s="38">
        <v>1</v>
      </c>
      <c r="C290" s="38">
        <v>1.1000000000000001</v>
      </c>
      <c r="D290" s="103" t="s">
        <v>433</v>
      </c>
      <c r="E290" s="98" t="s">
        <v>308</v>
      </c>
      <c r="F290" s="41" t="s">
        <v>434</v>
      </c>
      <c r="G290" s="41" t="s">
        <v>435</v>
      </c>
      <c r="H290" s="42" t="s">
        <v>436</v>
      </c>
      <c r="I290" s="43" t="s">
        <v>437</v>
      </c>
      <c r="J290" s="43" t="str">
        <f t="shared" ref="J290:J325" si="31">CONCATENATE(G290,": ",H290,": ",I290)</f>
        <v>John Muir Elementary: Main: Library Entry: Can Recessed 12'': CFQ 26W 2L</v>
      </c>
      <c r="K290" s="44" t="s">
        <v>1752</v>
      </c>
      <c r="L290" s="44">
        <v>66</v>
      </c>
      <c r="M290" s="44">
        <v>8</v>
      </c>
      <c r="N290" s="44">
        <v>2</v>
      </c>
      <c r="O290" s="45">
        <v>0</v>
      </c>
      <c r="P290" s="44" t="s">
        <v>1925</v>
      </c>
      <c r="Q290" s="44">
        <v>1760</v>
      </c>
      <c r="R290" s="47">
        <v>110</v>
      </c>
      <c r="S290" s="44">
        <v>16</v>
      </c>
      <c r="T290" s="44">
        <f t="shared" ref="T290:T325" si="32">M290</f>
        <v>8</v>
      </c>
      <c r="U290" s="48">
        <f t="shared" ref="U290:U325" si="33">T290*N290</f>
        <v>16</v>
      </c>
      <c r="V290" s="44">
        <v>0</v>
      </c>
      <c r="W290" s="49"/>
      <c r="X290" s="50" t="s">
        <v>1887</v>
      </c>
    </row>
    <row r="291" spans="1:24" x14ac:dyDescent="0.25">
      <c r="A291" s="37"/>
      <c r="B291" s="38">
        <f>B290+1</f>
        <v>2</v>
      </c>
      <c r="C291" s="38">
        <v>1.1000000000000001</v>
      </c>
      <c r="D291" s="103" t="s">
        <v>433</v>
      </c>
      <c r="E291" s="98" t="s">
        <v>308</v>
      </c>
      <c r="F291" s="41" t="s">
        <v>438</v>
      </c>
      <c r="G291" s="41" t="s">
        <v>439</v>
      </c>
      <c r="H291" s="42" t="s">
        <v>440</v>
      </c>
      <c r="I291" s="43" t="s">
        <v>437</v>
      </c>
      <c r="J291" s="43" t="str">
        <f t="shared" si="31"/>
        <v>John Muir Elementary: Main: Hall: Can Recessed 8'': CFQ 26W 2L</v>
      </c>
      <c r="K291" s="44" t="s">
        <v>1752</v>
      </c>
      <c r="L291" s="44">
        <v>66</v>
      </c>
      <c r="M291" s="44">
        <v>5</v>
      </c>
      <c r="N291" s="44">
        <v>2</v>
      </c>
      <c r="O291" s="45">
        <v>0</v>
      </c>
      <c r="P291" s="44" t="s">
        <v>1926</v>
      </c>
      <c r="Q291" s="44">
        <v>2040</v>
      </c>
      <c r="R291" s="44">
        <v>120</v>
      </c>
      <c r="S291" s="44">
        <v>17</v>
      </c>
      <c r="T291" s="44">
        <f t="shared" si="32"/>
        <v>5</v>
      </c>
      <c r="U291" s="48">
        <f t="shared" si="33"/>
        <v>10</v>
      </c>
      <c r="V291" s="44">
        <v>0</v>
      </c>
      <c r="W291" s="49"/>
      <c r="X291" s="50">
        <v>0</v>
      </c>
    </row>
    <row r="292" spans="1:24" x14ac:dyDescent="0.25">
      <c r="A292" s="37"/>
      <c r="B292" s="38">
        <f>B291+1</f>
        <v>3</v>
      </c>
      <c r="C292" s="38">
        <v>1.1000000000000001</v>
      </c>
      <c r="D292" s="103" t="s">
        <v>433</v>
      </c>
      <c r="E292" s="98" t="s">
        <v>308</v>
      </c>
      <c r="F292" s="41" t="s">
        <v>26</v>
      </c>
      <c r="G292" s="41" t="s">
        <v>441</v>
      </c>
      <c r="H292" s="42" t="s">
        <v>440</v>
      </c>
      <c r="I292" s="43" t="s">
        <v>437</v>
      </c>
      <c r="J292" s="43" t="str">
        <f t="shared" si="31"/>
        <v>John Muir Elementary: Main: MPR: Can Recessed 8'': CFQ 26W 2L</v>
      </c>
      <c r="K292" s="44" t="s">
        <v>1752</v>
      </c>
      <c r="L292" s="44">
        <v>66</v>
      </c>
      <c r="M292" s="44">
        <v>4</v>
      </c>
      <c r="N292" s="44">
        <v>2</v>
      </c>
      <c r="O292" s="45">
        <v>0</v>
      </c>
      <c r="P292" s="44" t="s">
        <v>1926</v>
      </c>
      <c r="Q292" s="44">
        <v>2040</v>
      </c>
      <c r="R292" s="44">
        <v>120</v>
      </c>
      <c r="S292" s="44">
        <v>17</v>
      </c>
      <c r="T292" s="44">
        <f t="shared" si="32"/>
        <v>4</v>
      </c>
      <c r="U292" s="48">
        <f t="shared" si="33"/>
        <v>8</v>
      </c>
      <c r="V292" s="44">
        <v>0</v>
      </c>
      <c r="W292" s="49"/>
      <c r="X292" s="50">
        <v>0</v>
      </c>
    </row>
    <row r="293" spans="1:24" x14ac:dyDescent="0.25">
      <c r="A293" s="37"/>
      <c r="B293" s="38">
        <f>B292+1</f>
        <v>4</v>
      </c>
      <c r="C293" s="38">
        <v>1.1000000000000001</v>
      </c>
      <c r="D293" s="103" t="s">
        <v>433</v>
      </c>
      <c r="E293" s="98" t="s">
        <v>308</v>
      </c>
      <c r="F293" s="41" t="s">
        <v>180</v>
      </c>
      <c r="G293" s="41" t="s">
        <v>442</v>
      </c>
      <c r="H293" s="42" t="s">
        <v>173</v>
      </c>
      <c r="I293" s="43" t="s">
        <v>443</v>
      </c>
      <c r="J293" s="43" t="str">
        <f t="shared" si="31"/>
        <v>John Muir Elementary: Main: Stage: Can Recessed 6": Halogen 100W</v>
      </c>
      <c r="K293" s="44" t="s">
        <v>1752</v>
      </c>
      <c r="L293" s="44">
        <v>100</v>
      </c>
      <c r="M293" s="44">
        <v>8</v>
      </c>
      <c r="N293" s="44">
        <v>1</v>
      </c>
      <c r="O293" s="45">
        <v>0</v>
      </c>
      <c r="P293" s="44" t="s">
        <v>1915</v>
      </c>
      <c r="Q293" s="44">
        <v>1560</v>
      </c>
      <c r="R293" s="44">
        <v>120</v>
      </c>
      <c r="S293" s="44">
        <v>13</v>
      </c>
      <c r="T293" s="44">
        <f t="shared" si="32"/>
        <v>8</v>
      </c>
      <c r="U293" s="48">
        <f t="shared" si="33"/>
        <v>8</v>
      </c>
      <c r="V293" s="44">
        <v>0</v>
      </c>
      <c r="W293" s="49"/>
      <c r="X293" s="50">
        <v>0</v>
      </c>
    </row>
    <row r="294" spans="1:24" x14ac:dyDescent="0.25">
      <c r="A294" s="37"/>
      <c r="B294" s="38">
        <f t="shared" ref="B294:B325" si="34">B293+1</f>
        <v>5</v>
      </c>
      <c r="C294" s="38">
        <v>1.1000000000000001</v>
      </c>
      <c r="D294" s="103" t="s">
        <v>433</v>
      </c>
      <c r="E294" s="98" t="s">
        <v>308</v>
      </c>
      <c r="F294" s="41" t="s">
        <v>26</v>
      </c>
      <c r="G294" s="41" t="s">
        <v>441</v>
      </c>
      <c r="H294" s="42" t="s">
        <v>444</v>
      </c>
      <c r="I294" s="43" t="s">
        <v>445</v>
      </c>
      <c r="J294" s="43" t="str">
        <f t="shared" si="31"/>
        <v>John Muir Elementary: Main: MPR: Vapor Proof 2'x2': F17T83L</v>
      </c>
      <c r="K294" s="44" t="s">
        <v>1752</v>
      </c>
      <c r="L294" s="44">
        <v>47</v>
      </c>
      <c r="M294" s="44">
        <v>12</v>
      </c>
      <c r="N294" s="44">
        <v>3</v>
      </c>
      <c r="O294" s="45">
        <v>0</v>
      </c>
      <c r="P294" s="44" t="s">
        <v>1927</v>
      </c>
      <c r="Q294" s="44">
        <v>3780</v>
      </c>
      <c r="R294" s="47">
        <v>140</v>
      </c>
      <c r="S294" s="44">
        <v>27</v>
      </c>
      <c r="T294" s="44">
        <f t="shared" si="32"/>
        <v>12</v>
      </c>
      <c r="U294" s="48">
        <f t="shared" si="33"/>
        <v>36</v>
      </c>
      <c r="V294" s="44">
        <v>12</v>
      </c>
      <c r="W294" s="49"/>
      <c r="X294" s="50" t="s">
        <v>1888</v>
      </c>
    </row>
    <row r="295" spans="1:24" x14ac:dyDescent="0.25">
      <c r="A295" s="37"/>
      <c r="B295" s="38">
        <f t="shared" si="34"/>
        <v>6</v>
      </c>
      <c r="C295" s="38">
        <v>1.1000000000000001</v>
      </c>
      <c r="D295" s="103" t="s">
        <v>433</v>
      </c>
      <c r="E295" s="98" t="s">
        <v>308</v>
      </c>
      <c r="F295" s="41" t="s">
        <v>446</v>
      </c>
      <c r="G295" s="41" t="s">
        <v>447</v>
      </c>
      <c r="H295" s="42" t="s">
        <v>84</v>
      </c>
      <c r="I295" s="43" t="s">
        <v>44</v>
      </c>
      <c r="J295" s="43" t="str">
        <f t="shared" si="31"/>
        <v>John Muir Elementary: Main: Library Staff Men's RR: Surface Wrap 4': F32T82L</v>
      </c>
      <c r="K295" s="44" t="s">
        <v>1752</v>
      </c>
      <c r="L295" s="44">
        <v>59</v>
      </c>
      <c r="M295" s="44">
        <v>2</v>
      </c>
      <c r="N295" s="44">
        <v>2</v>
      </c>
      <c r="O295" s="45">
        <v>0</v>
      </c>
      <c r="P295" s="44" t="s">
        <v>1909</v>
      </c>
      <c r="Q295" s="44">
        <v>3200</v>
      </c>
      <c r="R295" s="44">
        <v>160</v>
      </c>
      <c r="S295" s="44">
        <v>20</v>
      </c>
      <c r="T295" s="44">
        <f t="shared" si="32"/>
        <v>2</v>
      </c>
      <c r="U295" s="48">
        <f t="shared" si="33"/>
        <v>4</v>
      </c>
      <c r="V295" s="44">
        <v>0</v>
      </c>
      <c r="W295" s="49"/>
      <c r="X295" s="50" t="s">
        <v>1873</v>
      </c>
    </row>
    <row r="296" spans="1:24" x14ac:dyDescent="0.25">
      <c r="A296" s="37"/>
      <c r="B296" s="38">
        <f t="shared" si="34"/>
        <v>7</v>
      </c>
      <c r="C296" s="38">
        <v>1.1000000000000001</v>
      </c>
      <c r="D296" s="103" t="s">
        <v>433</v>
      </c>
      <c r="E296" s="98" t="s">
        <v>308</v>
      </c>
      <c r="F296" s="41" t="s">
        <v>448</v>
      </c>
      <c r="G296" s="41" t="s">
        <v>449</v>
      </c>
      <c r="H296" s="42" t="s">
        <v>84</v>
      </c>
      <c r="I296" s="43" t="s">
        <v>44</v>
      </c>
      <c r="J296" s="43" t="str">
        <f t="shared" si="31"/>
        <v>John Muir Elementary: Main: Library Staff Women's RR: Surface Wrap 4': F32T82L</v>
      </c>
      <c r="K296" s="44" t="s">
        <v>1752</v>
      </c>
      <c r="L296" s="44">
        <v>59</v>
      </c>
      <c r="M296" s="44">
        <v>2</v>
      </c>
      <c r="N296" s="44">
        <v>2</v>
      </c>
      <c r="O296" s="45">
        <v>0</v>
      </c>
      <c r="P296" s="44" t="s">
        <v>1909</v>
      </c>
      <c r="Q296" s="44">
        <v>3200</v>
      </c>
      <c r="R296" s="44">
        <v>160</v>
      </c>
      <c r="S296" s="44">
        <v>20</v>
      </c>
      <c r="T296" s="44">
        <f t="shared" si="32"/>
        <v>2</v>
      </c>
      <c r="U296" s="48">
        <f t="shared" si="33"/>
        <v>4</v>
      </c>
      <c r="V296" s="44">
        <v>0</v>
      </c>
      <c r="W296" s="49"/>
      <c r="X296" s="50">
        <v>0</v>
      </c>
    </row>
    <row r="297" spans="1:24" x14ac:dyDescent="0.25">
      <c r="A297" s="37"/>
      <c r="B297" s="38">
        <f t="shared" si="34"/>
        <v>8</v>
      </c>
      <c r="C297" s="38">
        <v>1.1000000000000001</v>
      </c>
      <c r="D297" s="103" t="s">
        <v>433</v>
      </c>
      <c r="E297" s="98" t="s">
        <v>308</v>
      </c>
      <c r="F297" s="41" t="s">
        <v>222</v>
      </c>
      <c r="G297" s="41" t="s">
        <v>450</v>
      </c>
      <c r="H297" s="42" t="s">
        <v>39</v>
      </c>
      <c r="I297" s="43" t="s">
        <v>44</v>
      </c>
      <c r="J297" s="43" t="str">
        <f t="shared" si="31"/>
        <v>John Muir Elementary: Main: Custodial: Strip 4': F32T82L</v>
      </c>
      <c r="K297" s="44" t="s">
        <v>1752</v>
      </c>
      <c r="L297" s="44">
        <v>59</v>
      </c>
      <c r="M297" s="44">
        <v>1</v>
      </c>
      <c r="N297" s="44">
        <v>2</v>
      </c>
      <c r="O297" s="45">
        <v>0</v>
      </c>
      <c r="P297" s="44" t="s">
        <v>1908</v>
      </c>
      <c r="Q297" s="44">
        <v>3080</v>
      </c>
      <c r="R297" s="44">
        <v>140</v>
      </c>
      <c r="S297" s="44">
        <v>22</v>
      </c>
      <c r="T297" s="44">
        <f t="shared" si="32"/>
        <v>1</v>
      </c>
      <c r="U297" s="48">
        <f t="shared" si="33"/>
        <v>2</v>
      </c>
      <c r="V297" s="44">
        <v>1</v>
      </c>
      <c r="W297" s="49"/>
      <c r="X297" s="50">
        <v>0</v>
      </c>
    </row>
    <row r="298" spans="1:24" x14ac:dyDescent="0.25">
      <c r="A298" s="37"/>
      <c r="B298" s="38">
        <f t="shared" si="34"/>
        <v>9</v>
      </c>
      <c r="C298" s="38">
        <v>1.1000000000000001</v>
      </c>
      <c r="D298" s="103" t="s">
        <v>433</v>
      </c>
      <c r="E298" s="98" t="s">
        <v>308</v>
      </c>
      <c r="F298" s="41" t="s">
        <v>52</v>
      </c>
      <c r="G298" s="41" t="s">
        <v>451</v>
      </c>
      <c r="H298" s="42" t="s">
        <v>39</v>
      </c>
      <c r="I298" s="43" t="s">
        <v>44</v>
      </c>
      <c r="J298" s="43" t="str">
        <f t="shared" si="31"/>
        <v>John Muir Elementary: Main: RR: Strip 4': F32T82L</v>
      </c>
      <c r="K298" s="44" t="s">
        <v>1752</v>
      </c>
      <c r="L298" s="44">
        <v>59</v>
      </c>
      <c r="M298" s="44">
        <v>1</v>
      </c>
      <c r="N298" s="44">
        <v>2</v>
      </c>
      <c r="O298" s="45">
        <v>0</v>
      </c>
      <c r="P298" s="44" t="s">
        <v>1908</v>
      </c>
      <c r="Q298" s="44">
        <v>3080</v>
      </c>
      <c r="R298" s="44">
        <v>140</v>
      </c>
      <c r="S298" s="44">
        <v>22</v>
      </c>
      <c r="T298" s="44">
        <f t="shared" si="32"/>
        <v>1</v>
      </c>
      <c r="U298" s="48">
        <f t="shared" si="33"/>
        <v>2</v>
      </c>
      <c r="V298" s="44">
        <v>1</v>
      </c>
      <c r="W298" s="49"/>
      <c r="X298" s="50">
        <v>0</v>
      </c>
    </row>
    <row r="299" spans="1:24" x14ac:dyDescent="0.25">
      <c r="A299" s="37"/>
      <c r="B299" s="38">
        <f t="shared" si="34"/>
        <v>10</v>
      </c>
      <c r="C299" s="38">
        <v>1.1000000000000001</v>
      </c>
      <c r="D299" s="103" t="s">
        <v>433</v>
      </c>
      <c r="E299" s="98" t="s">
        <v>308</v>
      </c>
      <c r="F299" s="41" t="s">
        <v>452</v>
      </c>
      <c r="G299" s="41" t="s">
        <v>453</v>
      </c>
      <c r="H299" s="42" t="s">
        <v>39</v>
      </c>
      <c r="I299" s="43" t="s">
        <v>44</v>
      </c>
      <c r="J299" s="43" t="str">
        <f t="shared" si="31"/>
        <v>John Muir Elementary: Main: IDF: Strip 4': F32T82L</v>
      </c>
      <c r="K299" s="44" t="s">
        <v>1752</v>
      </c>
      <c r="L299" s="44">
        <v>59</v>
      </c>
      <c r="M299" s="44">
        <v>1</v>
      </c>
      <c r="N299" s="44">
        <v>2</v>
      </c>
      <c r="O299" s="45">
        <v>0</v>
      </c>
      <c r="P299" s="44" t="s">
        <v>1908</v>
      </c>
      <c r="Q299" s="44">
        <v>3080</v>
      </c>
      <c r="R299" s="44">
        <v>140</v>
      </c>
      <c r="S299" s="44">
        <v>22</v>
      </c>
      <c r="T299" s="44">
        <f t="shared" si="32"/>
        <v>1</v>
      </c>
      <c r="U299" s="48">
        <f t="shared" si="33"/>
        <v>2</v>
      </c>
      <c r="V299" s="44">
        <v>1</v>
      </c>
      <c r="W299" s="49"/>
      <c r="X299" s="50" t="s">
        <v>1873</v>
      </c>
    </row>
    <row r="300" spans="1:24" x14ac:dyDescent="0.25">
      <c r="A300" s="37"/>
      <c r="B300" s="38">
        <f t="shared" si="34"/>
        <v>11</v>
      </c>
      <c r="C300" s="38">
        <v>1.1000000000000001</v>
      </c>
      <c r="D300" s="103" t="s">
        <v>433</v>
      </c>
      <c r="E300" s="98" t="s">
        <v>308</v>
      </c>
      <c r="F300" s="41" t="s">
        <v>454</v>
      </c>
      <c r="G300" s="41" t="s">
        <v>455</v>
      </c>
      <c r="H300" s="42" t="s">
        <v>39</v>
      </c>
      <c r="I300" s="43" t="s">
        <v>44</v>
      </c>
      <c r="J300" s="43" t="str">
        <f t="shared" si="31"/>
        <v>John Muir Elementary: Main: Dry Goods: Strip 4': F32T82L</v>
      </c>
      <c r="K300" s="44" t="s">
        <v>1752</v>
      </c>
      <c r="L300" s="44">
        <v>59</v>
      </c>
      <c r="M300" s="44">
        <v>2</v>
      </c>
      <c r="N300" s="44">
        <v>2</v>
      </c>
      <c r="O300" s="45">
        <v>0</v>
      </c>
      <c r="P300" s="44" t="s">
        <v>1908</v>
      </c>
      <c r="Q300" s="44">
        <v>3080</v>
      </c>
      <c r="R300" s="44">
        <v>140</v>
      </c>
      <c r="S300" s="44">
        <v>22</v>
      </c>
      <c r="T300" s="44">
        <f t="shared" si="32"/>
        <v>2</v>
      </c>
      <c r="U300" s="48">
        <f t="shared" si="33"/>
        <v>4</v>
      </c>
      <c r="V300" s="44">
        <v>2</v>
      </c>
      <c r="W300" s="49"/>
      <c r="X300" s="50">
        <v>0</v>
      </c>
    </row>
    <row r="301" spans="1:24" x14ac:dyDescent="0.25">
      <c r="A301" s="37"/>
      <c r="B301" s="38">
        <f t="shared" si="34"/>
        <v>12</v>
      </c>
      <c r="C301" s="38">
        <v>1.1000000000000001</v>
      </c>
      <c r="D301" s="103" t="s">
        <v>433</v>
      </c>
      <c r="E301" s="98" t="s">
        <v>308</v>
      </c>
      <c r="F301" s="41" t="s">
        <v>456</v>
      </c>
      <c r="G301" s="41" t="s">
        <v>457</v>
      </c>
      <c r="H301" s="42" t="s">
        <v>458</v>
      </c>
      <c r="I301" s="43" t="s">
        <v>44</v>
      </c>
      <c r="J301" s="43" t="str">
        <f t="shared" si="31"/>
        <v>John Muir Elementary: Main: Dishwashing: Vapor Proof 4': F32T82L</v>
      </c>
      <c r="K301" s="44" t="s">
        <v>1752</v>
      </c>
      <c r="L301" s="44">
        <v>59</v>
      </c>
      <c r="M301" s="44">
        <v>4</v>
      </c>
      <c r="N301" s="44">
        <v>2</v>
      </c>
      <c r="O301" s="45">
        <v>0</v>
      </c>
      <c r="P301" s="44" t="s">
        <v>1908</v>
      </c>
      <c r="Q301" s="44">
        <v>3080</v>
      </c>
      <c r="R301" s="44">
        <v>140</v>
      </c>
      <c r="S301" s="44">
        <v>22</v>
      </c>
      <c r="T301" s="44">
        <f t="shared" si="32"/>
        <v>4</v>
      </c>
      <c r="U301" s="48">
        <f t="shared" si="33"/>
        <v>8</v>
      </c>
      <c r="V301" s="44">
        <v>4</v>
      </c>
      <c r="W301" s="49"/>
      <c r="X301" s="50" t="s">
        <v>1888</v>
      </c>
    </row>
    <row r="302" spans="1:24" x14ac:dyDescent="0.25">
      <c r="A302" s="37"/>
      <c r="B302" s="38">
        <f t="shared" si="34"/>
        <v>13</v>
      </c>
      <c r="C302" s="38">
        <v>1.1000000000000001</v>
      </c>
      <c r="D302" s="103" t="s">
        <v>433</v>
      </c>
      <c r="E302" s="98" t="s">
        <v>308</v>
      </c>
      <c r="F302" s="41" t="s">
        <v>60</v>
      </c>
      <c r="G302" s="41" t="s">
        <v>459</v>
      </c>
      <c r="H302" s="42" t="s">
        <v>39</v>
      </c>
      <c r="I302" s="43" t="s">
        <v>44</v>
      </c>
      <c r="J302" s="43" t="str">
        <f t="shared" si="31"/>
        <v>John Muir Elementary: Main: Storage: Strip 4': F32T82L</v>
      </c>
      <c r="K302" s="44" t="s">
        <v>1752</v>
      </c>
      <c r="L302" s="44">
        <v>59</v>
      </c>
      <c r="M302" s="44">
        <v>1</v>
      </c>
      <c r="N302" s="44">
        <v>2</v>
      </c>
      <c r="O302" s="45">
        <v>0</v>
      </c>
      <c r="P302" s="44" t="s">
        <v>1908</v>
      </c>
      <c r="Q302" s="44">
        <v>3080</v>
      </c>
      <c r="R302" s="44">
        <v>140</v>
      </c>
      <c r="S302" s="44">
        <v>22</v>
      </c>
      <c r="T302" s="44">
        <f t="shared" si="32"/>
        <v>1</v>
      </c>
      <c r="U302" s="48">
        <f t="shared" si="33"/>
        <v>2</v>
      </c>
      <c r="V302" s="44">
        <v>1</v>
      </c>
      <c r="W302" s="49"/>
      <c r="X302" s="50">
        <v>0</v>
      </c>
    </row>
    <row r="303" spans="1:24" x14ac:dyDescent="0.25">
      <c r="A303" s="37"/>
      <c r="B303" s="38">
        <f t="shared" si="34"/>
        <v>14</v>
      </c>
      <c r="C303" s="38">
        <v>1.1000000000000001</v>
      </c>
      <c r="D303" s="103" t="s">
        <v>433</v>
      </c>
      <c r="E303" s="98" t="s">
        <v>308</v>
      </c>
      <c r="F303" s="41" t="s">
        <v>47</v>
      </c>
      <c r="G303" s="41" t="s">
        <v>460</v>
      </c>
      <c r="H303" s="42" t="s">
        <v>458</v>
      </c>
      <c r="I303" s="43" t="s">
        <v>44</v>
      </c>
      <c r="J303" s="43" t="str">
        <f t="shared" si="31"/>
        <v>John Muir Elementary: Main: Men's RR: Vapor Proof 4': F32T82L</v>
      </c>
      <c r="K303" s="44" t="s">
        <v>1752</v>
      </c>
      <c r="L303" s="44">
        <v>59</v>
      </c>
      <c r="M303" s="44">
        <v>1</v>
      </c>
      <c r="N303" s="44">
        <v>2</v>
      </c>
      <c r="O303" s="45">
        <v>0</v>
      </c>
      <c r="P303" s="44" t="s">
        <v>1908</v>
      </c>
      <c r="Q303" s="44">
        <v>3080</v>
      </c>
      <c r="R303" s="44">
        <v>140</v>
      </c>
      <c r="S303" s="44">
        <v>22</v>
      </c>
      <c r="T303" s="44">
        <f t="shared" si="32"/>
        <v>1</v>
      </c>
      <c r="U303" s="48">
        <f t="shared" si="33"/>
        <v>2</v>
      </c>
      <c r="V303" s="44">
        <v>1</v>
      </c>
      <c r="W303" s="49"/>
      <c r="X303" s="50" t="s">
        <v>1888</v>
      </c>
    </row>
    <row r="304" spans="1:24" x14ac:dyDescent="0.25">
      <c r="A304" s="37"/>
      <c r="B304" s="38">
        <f t="shared" si="34"/>
        <v>15</v>
      </c>
      <c r="C304" s="38">
        <v>1.1000000000000001</v>
      </c>
      <c r="D304" s="103" t="s">
        <v>433</v>
      </c>
      <c r="E304" s="98" t="s">
        <v>308</v>
      </c>
      <c r="F304" s="41" t="s">
        <v>45</v>
      </c>
      <c r="G304" s="41" t="s">
        <v>461</v>
      </c>
      <c r="H304" s="42" t="s">
        <v>458</v>
      </c>
      <c r="I304" s="43" t="s">
        <v>44</v>
      </c>
      <c r="J304" s="43" t="str">
        <f t="shared" si="31"/>
        <v>John Muir Elementary: Main: Women's RR: Vapor Proof 4': F32T82L</v>
      </c>
      <c r="K304" s="44" t="s">
        <v>1752</v>
      </c>
      <c r="L304" s="44">
        <v>59</v>
      </c>
      <c r="M304" s="44">
        <v>1</v>
      </c>
      <c r="N304" s="44">
        <v>2</v>
      </c>
      <c r="O304" s="45">
        <v>0</v>
      </c>
      <c r="P304" s="44" t="s">
        <v>1908</v>
      </c>
      <c r="Q304" s="44">
        <v>3080</v>
      </c>
      <c r="R304" s="44">
        <v>140</v>
      </c>
      <c r="S304" s="44">
        <v>22</v>
      </c>
      <c r="T304" s="44">
        <f t="shared" si="32"/>
        <v>1</v>
      </c>
      <c r="U304" s="48">
        <f t="shared" si="33"/>
        <v>2</v>
      </c>
      <c r="V304" s="44">
        <v>1</v>
      </c>
      <c r="W304" s="49"/>
      <c r="X304" s="50" t="s">
        <v>1888</v>
      </c>
    </row>
    <row r="305" spans="1:24" x14ac:dyDescent="0.25">
      <c r="A305" s="37"/>
      <c r="B305" s="38">
        <f t="shared" si="34"/>
        <v>16</v>
      </c>
      <c r="C305" s="38">
        <v>1.1000000000000001</v>
      </c>
      <c r="D305" s="103" t="s">
        <v>433</v>
      </c>
      <c r="E305" s="98" t="s">
        <v>462</v>
      </c>
      <c r="F305" s="41" t="s">
        <v>72</v>
      </c>
      <c r="G305" s="41" t="s">
        <v>463</v>
      </c>
      <c r="H305" s="42" t="s">
        <v>39</v>
      </c>
      <c r="I305" s="43" t="s">
        <v>44</v>
      </c>
      <c r="J305" s="43" t="str">
        <f t="shared" si="31"/>
        <v>John Muir Elementary: Intermediate Bathrooms: Boy's RR: Strip 4': F32T82L</v>
      </c>
      <c r="K305" s="44" t="s">
        <v>1752</v>
      </c>
      <c r="L305" s="44">
        <v>59</v>
      </c>
      <c r="M305" s="44">
        <v>3</v>
      </c>
      <c r="N305" s="44">
        <v>2</v>
      </c>
      <c r="O305" s="45">
        <v>0</v>
      </c>
      <c r="P305" s="44" t="s">
        <v>1908</v>
      </c>
      <c r="Q305" s="44">
        <v>3080</v>
      </c>
      <c r="R305" s="44">
        <v>140</v>
      </c>
      <c r="S305" s="44">
        <v>22</v>
      </c>
      <c r="T305" s="44">
        <f t="shared" si="32"/>
        <v>3</v>
      </c>
      <c r="U305" s="48">
        <f t="shared" si="33"/>
        <v>6</v>
      </c>
      <c r="V305" s="44">
        <v>3</v>
      </c>
      <c r="W305" s="49"/>
      <c r="X305" s="50">
        <v>0</v>
      </c>
    </row>
    <row r="306" spans="1:24" x14ac:dyDescent="0.25">
      <c r="A306" s="37"/>
      <c r="B306" s="38">
        <f t="shared" si="34"/>
        <v>17</v>
      </c>
      <c r="C306" s="38">
        <v>1.1000000000000001</v>
      </c>
      <c r="D306" s="103" t="s">
        <v>433</v>
      </c>
      <c r="E306" s="98" t="s">
        <v>462</v>
      </c>
      <c r="F306" s="41" t="s">
        <v>67</v>
      </c>
      <c r="G306" s="41" t="s">
        <v>464</v>
      </c>
      <c r="H306" s="42" t="s">
        <v>39</v>
      </c>
      <c r="I306" s="43" t="s">
        <v>44</v>
      </c>
      <c r="J306" s="43" t="str">
        <f t="shared" si="31"/>
        <v>John Muir Elementary: Intermediate Bathrooms: Girl's RR: Strip 4': F32T82L</v>
      </c>
      <c r="K306" s="44" t="s">
        <v>1752</v>
      </c>
      <c r="L306" s="44">
        <v>59</v>
      </c>
      <c r="M306" s="44">
        <v>3</v>
      </c>
      <c r="N306" s="44">
        <v>2</v>
      </c>
      <c r="O306" s="45">
        <v>0</v>
      </c>
      <c r="P306" s="44" t="s">
        <v>1908</v>
      </c>
      <c r="Q306" s="44">
        <v>3080</v>
      </c>
      <c r="R306" s="44">
        <v>140</v>
      </c>
      <c r="S306" s="44">
        <v>22</v>
      </c>
      <c r="T306" s="44">
        <f t="shared" si="32"/>
        <v>3</v>
      </c>
      <c r="U306" s="48">
        <f t="shared" si="33"/>
        <v>6</v>
      </c>
      <c r="V306" s="44">
        <v>3</v>
      </c>
      <c r="W306" s="49"/>
      <c r="X306" s="50">
        <v>0</v>
      </c>
    </row>
    <row r="307" spans="1:24" x14ac:dyDescent="0.25">
      <c r="A307" s="37"/>
      <c r="B307" s="38">
        <f t="shared" si="34"/>
        <v>18</v>
      </c>
      <c r="C307" s="38">
        <v>1.1000000000000001</v>
      </c>
      <c r="D307" s="103" t="s">
        <v>433</v>
      </c>
      <c r="E307" s="98" t="s">
        <v>462</v>
      </c>
      <c r="F307" s="41" t="s">
        <v>465</v>
      </c>
      <c r="G307" s="41" t="s">
        <v>466</v>
      </c>
      <c r="H307" s="42" t="s">
        <v>39</v>
      </c>
      <c r="I307" s="43" t="s">
        <v>44</v>
      </c>
      <c r="J307" s="43" t="str">
        <f t="shared" si="31"/>
        <v>John Muir Elementary: Intermediate Bathrooms: Custodial 1: Strip 4': F32T82L</v>
      </c>
      <c r="K307" s="44" t="s">
        <v>1752</v>
      </c>
      <c r="L307" s="44">
        <v>59</v>
      </c>
      <c r="M307" s="44">
        <v>1</v>
      </c>
      <c r="N307" s="44">
        <v>2</v>
      </c>
      <c r="O307" s="45">
        <v>0</v>
      </c>
      <c r="P307" s="44" t="s">
        <v>1908</v>
      </c>
      <c r="Q307" s="44">
        <v>3080</v>
      </c>
      <c r="R307" s="44">
        <v>140</v>
      </c>
      <c r="S307" s="44">
        <v>22</v>
      </c>
      <c r="T307" s="44">
        <f t="shared" si="32"/>
        <v>1</v>
      </c>
      <c r="U307" s="48">
        <f t="shared" si="33"/>
        <v>2</v>
      </c>
      <c r="V307" s="44">
        <v>1</v>
      </c>
      <c r="W307" s="49"/>
      <c r="X307" s="50">
        <v>0</v>
      </c>
    </row>
    <row r="308" spans="1:24" x14ac:dyDescent="0.25">
      <c r="A308" s="37"/>
      <c r="B308" s="38">
        <f t="shared" si="34"/>
        <v>19</v>
      </c>
      <c r="C308" s="38">
        <v>1.1000000000000001</v>
      </c>
      <c r="D308" s="103" t="s">
        <v>433</v>
      </c>
      <c r="E308" s="98" t="s">
        <v>462</v>
      </c>
      <c r="F308" s="41" t="s">
        <v>467</v>
      </c>
      <c r="G308" s="41" t="s">
        <v>468</v>
      </c>
      <c r="H308" s="42" t="s">
        <v>39</v>
      </c>
      <c r="I308" s="43" t="s">
        <v>44</v>
      </c>
      <c r="J308" s="43" t="str">
        <f t="shared" si="31"/>
        <v>John Muir Elementary: Intermediate Bathrooms: Custodial 2: Strip 4': F32T82L</v>
      </c>
      <c r="K308" s="44" t="s">
        <v>1752</v>
      </c>
      <c r="L308" s="44">
        <v>59</v>
      </c>
      <c r="M308" s="44">
        <v>1</v>
      </c>
      <c r="N308" s="44">
        <v>2</v>
      </c>
      <c r="O308" s="45">
        <v>0</v>
      </c>
      <c r="P308" s="44" t="s">
        <v>1908</v>
      </c>
      <c r="Q308" s="44">
        <v>3080</v>
      </c>
      <c r="R308" s="44">
        <v>140</v>
      </c>
      <c r="S308" s="44">
        <v>22</v>
      </c>
      <c r="T308" s="44">
        <f t="shared" si="32"/>
        <v>1</v>
      </c>
      <c r="U308" s="48">
        <f t="shared" si="33"/>
        <v>2</v>
      </c>
      <c r="V308" s="44">
        <v>1</v>
      </c>
      <c r="W308" s="49"/>
      <c r="X308" s="50">
        <v>0</v>
      </c>
    </row>
    <row r="309" spans="1:24" x14ac:dyDescent="0.25">
      <c r="A309" s="37"/>
      <c r="B309" s="38">
        <f t="shared" si="34"/>
        <v>20</v>
      </c>
      <c r="C309" s="38">
        <v>1.1000000000000001</v>
      </c>
      <c r="D309" s="103" t="s">
        <v>433</v>
      </c>
      <c r="E309" s="98" t="s">
        <v>462</v>
      </c>
      <c r="F309" s="41" t="s">
        <v>70</v>
      </c>
      <c r="G309" s="41" t="s">
        <v>469</v>
      </c>
      <c r="H309" s="42" t="s">
        <v>39</v>
      </c>
      <c r="I309" s="43" t="s">
        <v>44</v>
      </c>
      <c r="J309" s="43" t="str">
        <f t="shared" si="31"/>
        <v>John Muir Elementary: Intermediate Bathrooms: Staff RR: Strip 4': F32T82L</v>
      </c>
      <c r="K309" s="44" t="s">
        <v>1752</v>
      </c>
      <c r="L309" s="44">
        <v>59</v>
      </c>
      <c r="M309" s="44">
        <v>1</v>
      </c>
      <c r="N309" s="44">
        <v>2</v>
      </c>
      <c r="O309" s="45">
        <v>0</v>
      </c>
      <c r="P309" s="44" t="s">
        <v>1908</v>
      </c>
      <c r="Q309" s="44">
        <v>3080</v>
      </c>
      <c r="R309" s="44">
        <v>140</v>
      </c>
      <c r="S309" s="44">
        <v>22</v>
      </c>
      <c r="T309" s="44">
        <f t="shared" si="32"/>
        <v>1</v>
      </c>
      <c r="U309" s="48">
        <f t="shared" si="33"/>
        <v>2</v>
      </c>
      <c r="V309" s="44">
        <v>1</v>
      </c>
      <c r="W309" s="49"/>
      <c r="X309" s="50">
        <v>0</v>
      </c>
    </row>
    <row r="310" spans="1:24" x14ac:dyDescent="0.25">
      <c r="A310" s="37"/>
      <c r="B310" s="38">
        <f t="shared" si="34"/>
        <v>21</v>
      </c>
      <c r="C310" s="38">
        <v>1.1000000000000001</v>
      </c>
      <c r="D310" s="103" t="s">
        <v>433</v>
      </c>
      <c r="E310" s="98" t="s">
        <v>470</v>
      </c>
      <c r="F310" s="41" t="s">
        <v>72</v>
      </c>
      <c r="G310" s="41" t="s">
        <v>471</v>
      </c>
      <c r="H310" s="42" t="s">
        <v>39</v>
      </c>
      <c r="I310" s="43" t="s">
        <v>44</v>
      </c>
      <c r="J310" s="43" t="str">
        <f t="shared" si="31"/>
        <v>John Muir Elementary: Primary Bathrooms: Boy's RR: Strip 4': F32T82L</v>
      </c>
      <c r="K310" s="44" t="s">
        <v>1752</v>
      </c>
      <c r="L310" s="44">
        <v>59</v>
      </c>
      <c r="M310" s="44">
        <v>3</v>
      </c>
      <c r="N310" s="44">
        <v>2</v>
      </c>
      <c r="O310" s="45">
        <v>0</v>
      </c>
      <c r="P310" s="44" t="s">
        <v>1908</v>
      </c>
      <c r="Q310" s="44">
        <v>3080</v>
      </c>
      <c r="R310" s="44">
        <v>140</v>
      </c>
      <c r="S310" s="44">
        <v>22</v>
      </c>
      <c r="T310" s="44">
        <f t="shared" si="32"/>
        <v>3</v>
      </c>
      <c r="U310" s="48">
        <f t="shared" si="33"/>
        <v>6</v>
      </c>
      <c r="V310" s="44">
        <v>3</v>
      </c>
      <c r="W310" s="49"/>
      <c r="X310" s="50">
        <v>0</v>
      </c>
    </row>
    <row r="311" spans="1:24" x14ac:dyDescent="0.25">
      <c r="A311" s="37"/>
      <c r="B311" s="38">
        <f t="shared" si="34"/>
        <v>22</v>
      </c>
      <c r="C311" s="38">
        <v>1.1000000000000001</v>
      </c>
      <c r="D311" s="103" t="s">
        <v>433</v>
      </c>
      <c r="E311" s="98" t="s">
        <v>470</v>
      </c>
      <c r="F311" s="41" t="s">
        <v>67</v>
      </c>
      <c r="G311" s="41" t="s">
        <v>472</v>
      </c>
      <c r="H311" s="42" t="s">
        <v>39</v>
      </c>
      <c r="I311" s="43" t="s">
        <v>44</v>
      </c>
      <c r="J311" s="43" t="str">
        <f t="shared" si="31"/>
        <v>John Muir Elementary: Primary Bathrooms: Girl's RR: Strip 4': F32T82L</v>
      </c>
      <c r="K311" s="44" t="s">
        <v>1752</v>
      </c>
      <c r="L311" s="44">
        <v>59</v>
      </c>
      <c r="M311" s="44">
        <v>3</v>
      </c>
      <c r="N311" s="44">
        <v>2</v>
      </c>
      <c r="O311" s="45">
        <v>0</v>
      </c>
      <c r="P311" s="44" t="s">
        <v>1908</v>
      </c>
      <c r="Q311" s="44">
        <v>3080</v>
      </c>
      <c r="R311" s="44">
        <v>140</v>
      </c>
      <c r="S311" s="44">
        <v>22</v>
      </c>
      <c r="T311" s="44">
        <f t="shared" si="32"/>
        <v>3</v>
      </c>
      <c r="U311" s="48">
        <f t="shared" si="33"/>
        <v>6</v>
      </c>
      <c r="V311" s="44">
        <v>3</v>
      </c>
      <c r="W311" s="49"/>
      <c r="X311" s="50">
        <v>0</v>
      </c>
    </row>
    <row r="312" spans="1:24" x14ac:dyDescent="0.25">
      <c r="A312" s="37"/>
      <c r="B312" s="38">
        <f t="shared" si="34"/>
        <v>23</v>
      </c>
      <c r="C312" s="38">
        <v>1.1000000000000001</v>
      </c>
      <c r="D312" s="103" t="s">
        <v>433</v>
      </c>
      <c r="E312" s="98" t="s">
        <v>470</v>
      </c>
      <c r="F312" s="41" t="s">
        <v>473</v>
      </c>
      <c r="G312" s="41" t="s">
        <v>474</v>
      </c>
      <c r="H312" s="42" t="s">
        <v>39</v>
      </c>
      <c r="I312" s="43" t="s">
        <v>44</v>
      </c>
      <c r="J312" s="43" t="str">
        <f t="shared" si="31"/>
        <v>John Muir Elementary: Primary Bathrooms: Staff: Strip 4': F32T82L</v>
      </c>
      <c r="K312" s="44" t="s">
        <v>1752</v>
      </c>
      <c r="L312" s="44">
        <v>59</v>
      </c>
      <c r="M312" s="44">
        <v>1</v>
      </c>
      <c r="N312" s="44">
        <v>2</v>
      </c>
      <c r="O312" s="45">
        <v>0</v>
      </c>
      <c r="P312" s="44" t="s">
        <v>1908</v>
      </c>
      <c r="Q312" s="44">
        <v>3080</v>
      </c>
      <c r="R312" s="44">
        <v>140</v>
      </c>
      <c r="S312" s="44">
        <v>22</v>
      </c>
      <c r="T312" s="44">
        <f t="shared" si="32"/>
        <v>1</v>
      </c>
      <c r="U312" s="48">
        <f t="shared" si="33"/>
        <v>2</v>
      </c>
      <c r="V312" s="44">
        <v>1</v>
      </c>
      <c r="W312" s="49"/>
      <c r="X312" s="50">
        <v>0</v>
      </c>
    </row>
    <row r="313" spans="1:24" x14ac:dyDescent="0.25">
      <c r="A313" s="37"/>
      <c r="B313" s="38">
        <f t="shared" si="34"/>
        <v>24</v>
      </c>
      <c r="C313" s="38">
        <v>1.1000000000000001</v>
      </c>
      <c r="D313" s="103" t="s">
        <v>433</v>
      </c>
      <c r="E313" s="98" t="s">
        <v>470</v>
      </c>
      <c r="F313" s="41" t="s">
        <v>465</v>
      </c>
      <c r="G313" s="41" t="s">
        <v>475</v>
      </c>
      <c r="H313" s="42" t="s">
        <v>39</v>
      </c>
      <c r="I313" s="43" t="s">
        <v>44</v>
      </c>
      <c r="J313" s="43" t="str">
        <f t="shared" si="31"/>
        <v>John Muir Elementary: Primary Bathrooms: Custodial 1: Strip 4': F32T82L</v>
      </c>
      <c r="K313" s="44" t="s">
        <v>1752</v>
      </c>
      <c r="L313" s="44">
        <v>59</v>
      </c>
      <c r="M313" s="44">
        <v>1</v>
      </c>
      <c r="N313" s="44">
        <v>2</v>
      </c>
      <c r="O313" s="45">
        <v>0</v>
      </c>
      <c r="P313" s="44" t="s">
        <v>1908</v>
      </c>
      <c r="Q313" s="44">
        <v>3080</v>
      </c>
      <c r="R313" s="44">
        <v>140</v>
      </c>
      <c r="S313" s="44">
        <v>22</v>
      </c>
      <c r="T313" s="44">
        <f t="shared" si="32"/>
        <v>1</v>
      </c>
      <c r="U313" s="48">
        <f t="shared" si="33"/>
        <v>2</v>
      </c>
      <c r="V313" s="44">
        <v>1</v>
      </c>
      <c r="W313" s="49"/>
      <c r="X313" s="50">
        <v>0</v>
      </c>
    </row>
    <row r="314" spans="1:24" x14ac:dyDescent="0.25">
      <c r="A314" s="37"/>
      <c r="B314" s="38">
        <f t="shared" si="34"/>
        <v>25</v>
      </c>
      <c r="C314" s="38">
        <v>1.1000000000000001</v>
      </c>
      <c r="D314" s="103" t="s">
        <v>433</v>
      </c>
      <c r="E314" s="98" t="s">
        <v>470</v>
      </c>
      <c r="F314" s="41" t="s">
        <v>467</v>
      </c>
      <c r="G314" s="41" t="s">
        <v>476</v>
      </c>
      <c r="H314" s="42" t="s">
        <v>39</v>
      </c>
      <c r="I314" s="43" t="s">
        <v>44</v>
      </c>
      <c r="J314" s="43" t="str">
        <f t="shared" si="31"/>
        <v>John Muir Elementary: Primary Bathrooms: Custodial 2: Strip 4': F32T82L</v>
      </c>
      <c r="K314" s="44" t="s">
        <v>1752</v>
      </c>
      <c r="L314" s="44">
        <v>59</v>
      </c>
      <c r="M314" s="44">
        <v>1</v>
      </c>
      <c r="N314" s="44">
        <v>2</v>
      </c>
      <c r="O314" s="45">
        <v>0</v>
      </c>
      <c r="P314" s="44" t="s">
        <v>1908</v>
      </c>
      <c r="Q314" s="44">
        <v>3080</v>
      </c>
      <c r="R314" s="44">
        <v>140</v>
      </c>
      <c r="S314" s="44">
        <v>22</v>
      </c>
      <c r="T314" s="44">
        <f t="shared" si="32"/>
        <v>1</v>
      </c>
      <c r="U314" s="48">
        <f t="shared" si="33"/>
        <v>2</v>
      </c>
      <c r="V314" s="44">
        <v>1</v>
      </c>
      <c r="W314" s="49"/>
      <c r="X314" s="50">
        <v>0</v>
      </c>
    </row>
    <row r="315" spans="1:24" x14ac:dyDescent="0.25">
      <c r="A315" s="37"/>
      <c r="B315" s="38">
        <f t="shared" si="34"/>
        <v>26</v>
      </c>
      <c r="C315" s="38">
        <v>1.1000000000000001</v>
      </c>
      <c r="D315" s="103" t="s">
        <v>433</v>
      </c>
      <c r="E315" s="98" t="s">
        <v>308</v>
      </c>
      <c r="F315" s="41" t="s">
        <v>477</v>
      </c>
      <c r="G315" s="41" t="s">
        <v>478</v>
      </c>
      <c r="H315" s="42" t="s">
        <v>88</v>
      </c>
      <c r="I315" s="43" t="s">
        <v>44</v>
      </c>
      <c r="J315" s="43" t="str">
        <f t="shared" si="31"/>
        <v>John Muir Elementary: Main: Teacher Work Rm: Recessed 2'X4' Troffer: F32T82L</v>
      </c>
      <c r="K315" s="44" t="s">
        <v>1752</v>
      </c>
      <c r="L315" s="44">
        <v>59</v>
      </c>
      <c r="M315" s="44">
        <v>4</v>
      </c>
      <c r="N315" s="44">
        <v>2</v>
      </c>
      <c r="O315" s="45">
        <v>0</v>
      </c>
      <c r="P315" s="44" t="s">
        <v>1910</v>
      </c>
      <c r="Q315" s="44">
        <v>3200</v>
      </c>
      <c r="R315" s="44">
        <v>160</v>
      </c>
      <c r="S315" s="44">
        <v>20</v>
      </c>
      <c r="T315" s="44">
        <f t="shared" si="32"/>
        <v>4</v>
      </c>
      <c r="U315" s="48">
        <f t="shared" si="33"/>
        <v>8</v>
      </c>
      <c r="V315" s="44">
        <v>0</v>
      </c>
      <c r="W315" s="49"/>
      <c r="X315" s="50">
        <v>0</v>
      </c>
    </row>
    <row r="316" spans="1:24" x14ac:dyDescent="0.25">
      <c r="A316" s="37"/>
      <c r="B316" s="38">
        <f t="shared" si="34"/>
        <v>27</v>
      </c>
      <c r="C316" s="38">
        <v>1.1000000000000001</v>
      </c>
      <c r="D316" s="103" t="s">
        <v>433</v>
      </c>
      <c r="E316" s="98" t="s">
        <v>308</v>
      </c>
      <c r="F316" s="41" t="s">
        <v>184</v>
      </c>
      <c r="G316" s="41" t="s">
        <v>479</v>
      </c>
      <c r="H316" s="42" t="s">
        <v>88</v>
      </c>
      <c r="I316" s="43" t="s">
        <v>44</v>
      </c>
      <c r="J316" s="43" t="str">
        <f t="shared" si="31"/>
        <v>John Muir Elementary: Main: Office: Recessed 2'X4' Troffer: F32T82L</v>
      </c>
      <c r="K316" s="44" t="s">
        <v>1752</v>
      </c>
      <c r="L316" s="44">
        <v>59</v>
      </c>
      <c r="M316" s="44">
        <v>12</v>
      </c>
      <c r="N316" s="44">
        <v>2</v>
      </c>
      <c r="O316" s="45">
        <v>0</v>
      </c>
      <c r="P316" s="44" t="s">
        <v>1910</v>
      </c>
      <c r="Q316" s="44">
        <v>3200</v>
      </c>
      <c r="R316" s="44">
        <v>160</v>
      </c>
      <c r="S316" s="44">
        <v>20</v>
      </c>
      <c r="T316" s="44">
        <f t="shared" si="32"/>
        <v>12</v>
      </c>
      <c r="U316" s="48">
        <f t="shared" si="33"/>
        <v>24</v>
      </c>
      <c r="V316" s="44">
        <v>0</v>
      </c>
      <c r="W316" s="49"/>
      <c r="X316" s="50">
        <v>0</v>
      </c>
    </row>
    <row r="317" spans="1:24" x14ac:dyDescent="0.25">
      <c r="A317" s="37"/>
      <c r="B317" s="38">
        <f t="shared" si="34"/>
        <v>28</v>
      </c>
      <c r="C317" s="38">
        <v>1.1000000000000001</v>
      </c>
      <c r="D317" s="103" t="s">
        <v>433</v>
      </c>
      <c r="E317" s="98" t="s">
        <v>308</v>
      </c>
      <c r="F317" s="41" t="s">
        <v>480</v>
      </c>
      <c r="G317" s="41" t="s">
        <v>481</v>
      </c>
      <c r="H317" s="42" t="s">
        <v>88</v>
      </c>
      <c r="I317" s="43" t="s">
        <v>44</v>
      </c>
      <c r="J317" s="43" t="str">
        <f t="shared" si="31"/>
        <v>John Muir Elementary: Main: Copy Rm: Recessed 2'X4' Troffer: F32T82L</v>
      </c>
      <c r="K317" s="44" t="s">
        <v>1752</v>
      </c>
      <c r="L317" s="44">
        <v>59</v>
      </c>
      <c r="M317" s="44">
        <v>5</v>
      </c>
      <c r="N317" s="44">
        <v>2</v>
      </c>
      <c r="O317" s="45">
        <v>0</v>
      </c>
      <c r="P317" s="44" t="s">
        <v>1910</v>
      </c>
      <c r="Q317" s="44">
        <v>3200</v>
      </c>
      <c r="R317" s="44">
        <v>160</v>
      </c>
      <c r="S317" s="44">
        <v>20</v>
      </c>
      <c r="T317" s="44">
        <f t="shared" si="32"/>
        <v>5</v>
      </c>
      <c r="U317" s="48">
        <f t="shared" si="33"/>
        <v>10</v>
      </c>
      <c r="V317" s="44">
        <v>0</v>
      </c>
      <c r="W317" s="49"/>
      <c r="X317" s="50">
        <v>0</v>
      </c>
    </row>
    <row r="318" spans="1:24" x14ac:dyDescent="0.25">
      <c r="A318" s="37"/>
      <c r="B318" s="38">
        <f t="shared" si="34"/>
        <v>29</v>
      </c>
      <c r="C318" s="38">
        <v>1.1000000000000001</v>
      </c>
      <c r="D318" s="103" t="s">
        <v>433</v>
      </c>
      <c r="E318" s="98" t="s">
        <v>308</v>
      </c>
      <c r="F318" s="41" t="s">
        <v>236</v>
      </c>
      <c r="G318" s="41" t="s">
        <v>482</v>
      </c>
      <c r="H318" s="42" t="s">
        <v>88</v>
      </c>
      <c r="I318" s="43" t="s">
        <v>44</v>
      </c>
      <c r="J318" s="43" t="str">
        <f t="shared" si="31"/>
        <v>John Muir Elementary: Main: Counselor: Recessed 2'X4' Troffer: F32T82L</v>
      </c>
      <c r="K318" s="44" t="s">
        <v>1752</v>
      </c>
      <c r="L318" s="44">
        <v>59</v>
      </c>
      <c r="M318" s="44">
        <v>2</v>
      </c>
      <c r="N318" s="44">
        <v>2</v>
      </c>
      <c r="O318" s="45">
        <v>0</v>
      </c>
      <c r="P318" s="44" t="s">
        <v>1910</v>
      </c>
      <c r="Q318" s="44">
        <v>3200</v>
      </c>
      <c r="R318" s="44">
        <v>160</v>
      </c>
      <c r="S318" s="44">
        <v>20</v>
      </c>
      <c r="T318" s="44">
        <f t="shared" si="32"/>
        <v>2</v>
      </c>
      <c r="U318" s="48">
        <f t="shared" si="33"/>
        <v>4</v>
      </c>
      <c r="V318" s="44">
        <v>0</v>
      </c>
      <c r="W318" s="49"/>
      <c r="X318" s="50">
        <v>0</v>
      </c>
    </row>
    <row r="319" spans="1:24" x14ac:dyDescent="0.25">
      <c r="A319" s="37"/>
      <c r="B319" s="38">
        <f t="shared" si="34"/>
        <v>30</v>
      </c>
      <c r="C319" s="38">
        <v>1.1000000000000001</v>
      </c>
      <c r="D319" s="103" t="s">
        <v>433</v>
      </c>
      <c r="E319" s="98" t="s">
        <v>308</v>
      </c>
      <c r="F319" s="41" t="s">
        <v>229</v>
      </c>
      <c r="G319" s="41" t="s">
        <v>483</v>
      </c>
      <c r="H319" s="42" t="s">
        <v>88</v>
      </c>
      <c r="I319" s="43" t="s">
        <v>44</v>
      </c>
      <c r="J319" s="43" t="str">
        <f t="shared" si="31"/>
        <v>John Muir Elementary: Main: Conference Rm: Recessed 2'X4' Troffer: F32T82L</v>
      </c>
      <c r="K319" s="44" t="s">
        <v>1752</v>
      </c>
      <c r="L319" s="44">
        <v>59</v>
      </c>
      <c r="M319" s="44">
        <v>2</v>
      </c>
      <c r="N319" s="44">
        <v>2</v>
      </c>
      <c r="O319" s="45">
        <v>0</v>
      </c>
      <c r="P319" s="44" t="s">
        <v>1910</v>
      </c>
      <c r="Q319" s="44">
        <v>3200</v>
      </c>
      <c r="R319" s="44">
        <v>160</v>
      </c>
      <c r="S319" s="44">
        <v>20</v>
      </c>
      <c r="T319" s="44">
        <f t="shared" si="32"/>
        <v>2</v>
      </c>
      <c r="U319" s="48">
        <f t="shared" si="33"/>
        <v>4</v>
      </c>
      <c r="V319" s="44">
        <v>0</v>
      </c>
      <c r="W319" s="49"/>
      <c r="X319" s="50">
        <v>0</v>
      </c>
    </row>
    <row r="320" spans="1:24" x14ac:dyDescent="0.25">
      <c r="A320" s="37"/>
      <c r="B320" s="38">
        <f t="shared" si="34"/>
        <v>31</v>
      </c>
      <c r="C320" s="38">
        <v>1.1000000000000001</v>
      </c>
      <c r="D320" s="103" t="s">
        <v>433</v>
      </c>
      <c r="E320" s="98" t="s">
        <v>308</v>
      </c>
      <c r="F320" s="41" t="s">
        <v>484</v>
      </c>
      <c r="G320" s="41" t="s">
        <v>485</v>
      </c>
      <c r="H320" s="42" t="s">
        <v>88</v>
      </c>
      <c r="I320" s="43" t="s">
        <v>44</v>
      </c>
      <c r="J320" s="43" t="str">
        <f t="shared" si="31"/>
        <v>John Muir Elementary: Main: Psychology: Recessed 2'X4' Troffer: F32T82L</v>
      </c>
      <c r="K320" s="44" t="s">
        <v>1752</v>
      </c>
      <c r="L320" s="44">
        <v>59</v>
      </c>
      <c r="M320" s="44">
        <v>2</v>
      </c>
      <c r="N320" s="44">
        <v>2</v>
      </c>
      <c r="O320" s="45">
        <v>0</v>
      </c>
      <c r="P320" s="44" t="s">
        <v>1910</v>
      </c>
      <c r="Q320" s="44">
        <v>3200</v>
      </c>
      <c r="R320" s="44">
        <v>160</v>
      </c>
      <c r="S320" s="44">
        <v>20</v>
      </c>
      <c r="T320" s="44">
        <f t="shared" si="32"/>
        <v>2</v>
      </c>
      <c r="U320" s="48">
        <f t="shared" si="33"/>
        <v>4</v>
      </c>
      <c r="V320" s="44">
        <v>0</v>
      </c>
      <c r="W320" s="49"/>
      <c r="X320" s="50">
        <v>0</v>
      </c>
    </row>
    <row r="321" spans="1:24" x14ac:dyDescent="0.25">
      <c r="A321" s="37"/>
      <c r="B321" s="38">
        <f t="shared" si="34"/>
        <v>32</v>
      </c>
      <c r="C321" s="38">
        <v>1.1000000000000001</v>
      </c>
      <c r="D321" s="103" t="s">
        <v>433</v>
      </c>
      <c r="E321" s="98" t="s">
        <v>308</v>
      </c>
      <c r="F321" s="41" t="s">
        <v>56</v>
      </c>
      <c r="G321" s="41" t="s">
        <v>486</v>
      </c>
      <c r="H321" s="42" t="s">
        <v>88</v>
      </c>
      <c r="I321" s="43" t="s">
        <v>44</v>
      </c>
      <c r="J321" s="43" t="str">
        <f t="shared" si="31"/>
        <v>John Muir Elementary: Main: Kitchen: Recessed 2'X4' Troffer: F32T82L</v>
      </c>
      <c r="K321" s="44" t="s">
        <v>1752</v>
      </c>
      <c r="L321" s="44">
        <v>59</v>
      </c>
      <c r="M321" s="44">
        <v>16</v>
      </c>
      <c r="N321" s="44">
        <v>2</v>
      </c>
      <c r="O321" s="45">
        <v>0</v>
      </c>
      <c r="P321" s="44" t="s">
        <v>1910</v>
      </c>
      <c r="Q321" s="44">
        <v>3200</v>
      </c>
      <c r="R321" s="44">
        <v>160</v>
      </c>
      <c r="S321" s="44">
        <v>20</v>
      </c>
      <c r="T321" s="44">
        <f t="shared" si="32"/>
        <v>16</v>
      </c>
      <c r="U321" s="48">
        <f t="shared" si="33"/>
        <v>32</v>
      </c>
      <c r="V321" s="44">
        <v>0</v>
      </c>
      <c r="W321" s="49"/>
      <c r="X321" s="50" t="s">
        <v>1873</v>
      </c>
    </row>
    <row r="322" spans="1:24" x14ac:dyDescent="0.25">
      <c r="A322" s="37"/>
      <c r="B322" s="38">
        <f t="shared" si="34"/>
        <v>33</v>
      </c>
      <c r="C322" s="38">
        <v>1.1000000000000001</v>
      </c>
      <c r="D322" s="103" t="s">
        <v>433</v>
      </c>
      <c r="E322" s="98" t="s">
        <v>308</v>
      </c>
      <c r="F322" s="41" t="s">
        <v>473</v>
      </c>
      <c r="G322" s="41" t="s">
        <v>487</v>
      </c>
      <c r="H322" s="42" t="s">
        <v>88</v>
      </c>
      <c r="I322" s="43" t="s">
        <v>44</v>
      </c>
      <c r="J322" s="43" t="str">
        <f t="shared" si="31"/>
        <v>John Muir Elementary: Main: Staff: Recessed 2'X4' Troffer: F32T82L</v>
      </c>
      <c r="K322" s="44" t="s">
        <v>1752</v>
      </c>
      <c r="L322" s="44">
        <v>59</v>
      </c>
      <c r="M322" s="44">
        <v>9</v>
      </c>
      <c r="N322" s="44">
        <v>2</v>
      </c>
      <c r="O322" s="45">
        <v>0</v>
      </c>
      <c r="P322" s="44" t="s">
        <v>1910</v>
      </c>
      <c r="Q322" s="44">
        <v>3200</v>
      </c>
      <c r="R322" s="44">
        <v>160</v>
      </c>
      <c r="S322" s="44">
        <v>20</v>
      </c>
      <c r="T322" s="44">
        <f t="shared" si="32"/>
        <v>9</v>
      </c>
      <c r="U322" s="48">
        <f t="shared" si="33"/>
        <v>18</v>
      </c>
      <c r="V322" s="44">
        <v>0</v>
      </c>
      <c r="W322" s="49"/>
      <c r="X322" s="50">
        <v>0</v>
      </c>
    </row>
    <row r="323" spans="1:24" x14ac:dyDescent="0.25">
      <c r="A323" s="37"/>
      <c r="B323" s="38">
        <f t="shared" si="34"/>
        <v>34</v>
      </c>
      <c r="C323" s="38">
        <v>1.1000000000000001</v>
      </c>
      <c r="D323" s="103" t="s">
        <v>433</v>
      </c>
      <c r="E323" s="98" t="s">
        <v>308</v>
      </c>
      <c r="F323" s="41" t="s">
        <v>222</v>
      </c>
      <c r="G323" s="41" t="s">
        <v>450</v>
      </c>
      <c r="H323" s="42" t="s">
        <v>88</v>
      </c>
      <c r="I323" s="43" t="s">
        <v>44</v>
      </c>
      <c r="J323" s="43" t="str">
        <f t="shared" si="31"/>
        <v>John Muir Elementary: Main: Custodial: Recessed 2'X4' Troffer: F32T82L</v>
      </c>
      <c r="K323" s="44" t="s">
        <v>1752</v>
      </c>
      <c r="L323" s="44">
        <v>59</v>
      </c>
      <c r="M323" s="44">
        <v>3</v>
      </c>
      <c r="N323" s="44">
        <v>2</v>
      </c>
      <c r="O323" s="45">
        <v>0</v>
      </c>
      <c r="P323" s="44" t="s">
        <v>1910</v>
      </c>
      <c r="Q323" s="44">
        <v>3200</v>
      </c>
      <c r="R323" s="44">
        <v>160</v>
      </c>
      <c r="S323" s="44">
        <v>20</v>
      </c>
      <c r="T323" s="44">
        <f t="shared" si="32"/>
        <v>3</v>
      </c>
      <c r="U323" s="48">
        <f t="shared" si="33"/>
        <v>6</v>
      </c>
      <c r="V323" s="44">
        <v>0</v>
      </c>
      <c r="W323" s="49"/>
      <c r="X323" s="50">
        <v>0</v>
      </c>
    </row>
    <row r="324" spans="1:24" x14ac:dyDescent="0.25">
      <c r="A324" s="37"/>
      <c r="B324" s="38">
        <f>B323+1</f>
        <v>35</v>
      </c>
      <c r="C324" s="38">
        <v>1.1000000000000001</v>
      </c>
      <c r="D324" s="103" t="s">
        <v>433</v>
      </c>
      <c r="E324" s="98" t="s">
        <v>308</v>
      </c>
      <c r="F324" s="41" t="s">
        <v>180</v>
      </c>
      <c r="G324" s="41" t="s">
        <v>442</v>
      </c>
      <c r="H324" s="42" t="s">
        <v>88</v>
      </c>
      <c r="I324" s="43" t="s">
        <v>44</v>
      </c>
      <c r="J324" s="43" t="str">
        <f t="shared" si="31"/>
        <v>John Muir Elementary: Main: Stage: Recessed 2'X4' Troffer: F32T82L</v>
      </c>
      <c r="K324" s="44" t="s">
        <v>1752</v>
      </c>
      <c r="L324" s="44">
        <v>59</v>
      </c>
      <c r="M324" s="44">
        <v>8</v>
      </c>
      <c r="N324" s="44">
        <v>2</v>
      </c>
      <c r="O324" s="45">
        <v>0</v>
      </c>
      <c r="P324" s="44" t="s">
        <v>1910</v>
      </c>
      <c r="Q324" s="44">
        <v>3200</v>
      </c>
      <c r="R324" s="44">
        <v>160</v>
      </c>
      <c r="S324" s="44">
        <v>20</v>
      </c>
      <c r="T324" s="44">
        <f t="shared" si="32"/>
        <v>8</v>
      </c>
      <c r="U324" s="48">
        <f t="shared" si="33"/>
        <v>16</v>
      </c>
      <c r="V324" s="44">
        <v>0</v>
      </c>
      <c r="W324" s="49"/>
      <c r="X324" s="50">
        <v>0</v>
      </c>
    </row>
    <row r="325" spans="1:24" x14ac:dyDescent="0.25">
      <c r="A325" s="37"/>
      <c r="B325" s="38">
        <f t="shared" si="34"/>
        <v>36</v>
      </c>
      <c r="C325" s="38">
        <v>1.1000000000000001</v>
      </c>
      <c r="D325" s="103" t="s">
        <v>433</v>
      </c>
      <c r="E325" s="98" t="s">
        <v>308</v>
      </c>
      <c r="F325" s="41" t="s">
        <v>26</v>
      </c>
      <c r="G325" s="41" t="s">
        <v>441</v>
      </c>
      <c r="H325" s="42" t="s">
        <v>154</v>
      </c>
      <c r="I325" s="43" t="s">
        <v>155</v>
      </c>
      <c r="J325" s="43" t="str">
        <f t="shared" si="31"/>
        <v>John Muir Elementary: Main: MPR: Surface Mount Highbay 2'X4': F54T5/HO 4L</v>
      </c>
      <c r="K325" s="44" t="s">
        <v>1752</v>
      </c>
      <c r="L325" s="44">
        <v>234</v>
      </c>
      <c r="M325" s="44">
        <v>8</v>
      </c>
      <c r="N325" s="44">
        <v>4</v>
      </c>
      <c r="O325" s="45">
        <v>0</v>
      </c>
      <c r="P325" s="44" t="s">
        <v>1913</v>
      </c>
      <c r="Q325" s="44">
        <v>15000</v>
      </c>
      <c r="R325" s="47">
        <v>176.47058823529412</v>
      </c>
      <c r="S325" s="44">
        <v>85</v>
      </c>
      <c r="T325" s="44">
        <f t="shared" si="32"/>
        <v>8</v>
      </c>
      <c r="U325" s="48">
        <f t="shared" si="33"/>
        <v>32</v>
      </c>
      <c r="V325" s="44">
        <v>0</v>
      </c>
      <c r="W325" s="49"/>
      <c r="X325" s="50">
        <v>0</v>
      </c>
    </row>
    <row r="326" spans="1:24" ht="4.1500000000000004" customHeight="1" x14ac:dyDescent="0.25">
      <c r="A326" s="27"/>
      <c r="B326" s="51"/>
      <c r="C326" s="52"/>
      <c r="D326" s="53"/>
      <c r="E326" s="53"/>
      <c r="F326" s="53"/>
      <c r="G326" s="53"/>
      <c r="H326" s="53"/>
      <c r="I326" s="53"/>
      <c r="J326" s="53"/>
      <c r="K326" s="53"/>
      <c r="L326" s="55"/>
      <c r="M326" s="56"/>
      <c r="N326" s="56"/>
      <c r="O326" s="56"/>
      <c r="P326" s="54"/>
      <c r="Q326" s="54"/>
      <c r="R326" s="54"/>
      <c r="S326" s="56"/>
      <c r="T326" s="57"/>
      <c r="U326" s="56"/>
      <c r="V326" s="56"/>
      <c r="W326" s="58"/>
      <c r="X326" s="59"/>
    </row>
    <row r="327" spans="1:24" s="72" customFormat="1" x14ac:dyDescent="0.25">
      <c r="A327" s="60"/>
      <c r="B327" s="61" t="s">
        <v>156</v>
      </c>
      <c r="C327" s="62"/>
      <c r="D327" s="63"/>
      <c r="E327" s="63"/>
      <c r="F327" s="63"/>
      <c r="G327" s="64"/>
      <c r="H327" s="64"/>
      <c r="I327" s="64"/>
      <c r="J327" s="64"/>
      <c r="K327" s="64"/>
      <c r="L327" s="66"/>
      <c r="M327" s="67">
        <v>142</v>
      </c>
      <c r="N327" s="68"/>
      <c r="O327" s="67">
        <v>0</v>
      </c>
      <c r="P327" s="65"/>
      <c r="Q327" s="65"/>
      <c r="R327" s="65"/>
      <c r="S327" s="68"/>
      <c r="T327" s="67">
        <f>SUM(T290:T326)</f>
        <v>142</v>
      </c>
      <c r="U327" s="69">
        <f>SUM(U290:U326)</f>
        <v>304</v>
      </c>
      <c r="V327" s="67">
        <v>42</v>
      </c>
      <c r="W327" s="70"/>
      <c r="X327" s="71"/>
    </row>
    <row r="329" spans="1:24" s="13" customFormat="1" ht="15.75" x14ac:dyDescent="0.25">
      <c r="A329" s="3"/>
      <c r="B329" s="4" t="s">
        <v>2303</v>
      </c>
      <c r="C329" s="5"/>
      <c r="D329" s="6"/>
      <c r="E329" s="6"/>
      <c r="F329" s="6"/>
      <c r="G329" s="7"/>
      <c r="H329" s="7"/>
      <c r="I329" s="7"/>
      <c r="J329" s="7"/>
      <c r="K329" s="7"/>
      <c r="L329" s="9"/>
      <c r="M329" s="10"/>
      <c r="N329" s="10"/>
      <c r="O329" s="10"/>
      <c r="P329" s="8"/>
      <c r="Q329" s="8"/>
      <c r="R329" s="8"/>
      <c r="S329" s="10"/>
      <c r="T329" s="11"/>
      <c r="U329" s="10"/>
      <c r="V329" s="11"/>
      <c r="W329" s="12"/>
    </row>
    <row r="330" spans="1:24" x14ac:dyDescent="0.25">
      <c r="A330" s="1"/>
      <c r="B330" s="220" t="s">
        <v>0</v>
      </c>
      <c r="C330" s="220"/>
      <c r="D330" s="220"/>
      <c r="E330" s="220"/>
      <c r="F330" s="220"/>
      <c r="G330" s="220"/>
      <c r="H330" s="221" t="s">
        <v>1</v>
      </c>
      <c r="I330" s="222"/>
      <c r="J330" s="222"/>
      <c r="K330" s="222"/>
      <c r="L330" s="222"/>
      <c r="M330" s="222"/>
      <c r="N330" s="222"/>
      <c r="O330" s="222"/>
      <c r="P330" s="217" t="s">
        <v>2</v>
      </c>
      <c r="Q330" s="218"/>
      <c r="R330" s="218"/>
      <c r="S330" s="218"/>
      <c r="T330" s="219"/>
      <c r="U330" s="14"/>
      <c r="V330" s="15"/>
      <c r="W330" s="16"/>
    </row>
    <row r="331" spans="1:24" ht="45" x14ac:dyDescent="0.25">
      <c r="A331" s="17"/>
      <c r="B331" s="18" t="s">
        <v>3</v>
      </c>
      <c r="C331" s="19" t="s">
        <v>4</v>
      </c>
      <c r="D331" s="18" t="s">
        <v>5</v>
      </c>
      <c r="E331" s="18" t="s">
        <v>6</v>
      </c>
      <c r="F331" s="18" t="s">
        <v>7</v>
      </c>
      <c r="G331" s="18" t="s">
        <v>8</v>
      </c>
      <c r="H331" s="18" t="s">
        <v>9</v>
      </c>
      <c r="I331" s="18" t="s">
        <v>10</v>
      </c>
      <c r="J331" s="18" t="s">
        <v>11</v>
      </c>
      <c r="K331" s="20" t="s">
        <v>12</v>
      </c>
      <c r="L331" s="21" t="s">
        <v>13</v>
      </c>
      <c r="M331" s="22" t="s">
        <v>14</v>
      </c>
      <c r="N331" s="22" t="s">
        <v>15</v>
      </c>
      <c r="O331" s="22" t="s">
        <v>16</v>
      </c>
      <c r="P331" s="18" t="s">
        <v>17</v>
      </c>
      <c r="Q331" s="18" t="s">
        <v>18</v>
      </c>
      <c r="R331" s="18" t="s">
        <v>19</v>
      </c>
      <c r="S331" s="22" t="s">
        <v>20</v>
      </c>
      <c r="T331" s="22" t="s">
        <v>21</v>
      </c>
      <c r="U331" s="23" t="s">
        <v>22</v>
      </c>
      <c r="V331" s="22" t="s">
        <v>23</v>
      </c>
      <c r="W331" s="26"/>
      <c r="X331" s="22" t="s">
        <v>24</v>
      </c>
    </row>
    <row r="332" spans="1:24" ht="4.1500000000000004" customHeight="1" x14ac:dyDescent="0.25">
      <c r="A332" s="27"/>
      <c r="B332" s="28"/>
      <c r="C332" s="29"/>
      <c r="D332" s="30"/>
      <c r="E332" s="30"/>
      <c r="F332" s="30"/>
      <c r="G332" s="30"/>
      <c r="H332" s="31"/>
      <c r="I332" s="31"/>
      <c r="J332" s="31"/>
      <c r="K332" s="32"/>
      <c r="L332" s="33"/>
      <c r="M332" s="34"/>
      <c r="N332" s="34"/>
      <c r="O332" s="34"/>
      <c r="P332" s="31"/>
      <c r="Q332" s="31"/>
      <c r="R332" s="31"/>
      <c r="S332" s="34"/>
      <c r="T332" s="35"/>
      <c r="U332" s="34"/>
      <c r="V332" s="34"/>
      <c r="W332" s="26"/>
      <c r="X332" s="36"/>
    </row>
    <row r="333" spans="1:24" x14ac:dyDescent="0.25">
      <c r="A333" s="37"/>
      <c r="B333" s="38">
        <v>1</v>
      </c>
      <c r="C333" s="38">
        <v>1.1000000000000001</v>
      </c>
      <c r="D333" s="104" t="s">
        <v>488</v>
      </c>
      <c r="E333" s="105" t="s">
        <v>26</v>
      </c>
      <c r="F333" s="106" t="s">
        <v>489</v>
      </c>
      <c r="G333" s="106" t="s">
        <v>490</v>
      </c>
      <c r="H333" s="107" t="s">
        <v>34</v>
      </c>
      <c r="I333" s="108" t="s">
        <v>361</v>
      </c>
      <c r="J333" s="43" t="str">
        <f t="shared" ref="J333:J375" si="35">CONCATENATE(G333,": ",H333,": ",I333)</f>
        <v>Lockeford Elementary: MPR: PE Rm: Recessed 2'X2' Troffer: FU31T8/6 2L</v>
      </c>
      <c r="K333" s="44" t="s">
        <v>1752</v>
      </c>
      <c r="L333" s="44">
        <v>59</v>
      </c>
      <c r="M333" s="44">
        <v>5</v>
      </c>
      <c r="N333" s="44">
        <v>2</v>
      </c>
      <c r="O333" s="45">
        <v>0</v>
      </c>
      <c r="P333" s="44" t="s">
        <v>1922</v>
      </c>
      <c r="Q333" s="44">
        <v>3520</v>
      </c>
      <c r="R333" s="44">
        <v>160</v>
      </c>
      <c r="S333" s="44">
        <v>22</v>
      </c>
      <c r="T333" s="44">
        <f t="shared" ref="T333:T364" si="36">M333</f>
        <v>5</v>
      </c>
      <c r="U333" s="48">
        <f t="shared" ref="U333:U364" si="37">T333*N333</f>
        <v>10</v>
      </c>
      <c r="V333" s="44">
        <v>0</v>
      </c>
      <c r="W333" s="49"/>
      <c r="X333" s="50">
        <v>0</v>
      </c>
    </row>
    <row r="334" spans="1:24" x14ac:dyDescent="0.25">
      <c r="A334" s="37"/>
      <c r="B334" s="38">
        <f>B333+1</f>
        <v>2</v>
      </c>
      <c r="C334" s="38">
        <v>1.1000000000000001</v>
      </c>
      <c r="D334" s="104" t="s">
        <v>488</v>
      </c>
      <c r="E334" s="105" t="s">
        <v>26</v>
      </c>
      <c r="F334" s="106" t="s">
        <v>369</v>
      </c>
      <c r="G334" s="106" t="s">
        <v>491</v>
      </c>
      <c r="H334" s="107" t="s">
        <v>34</v>
      </c>
      <c r="I334" s="108" t="s">
        <v>361</v>
      </c>
      <c r="J334" s="43" t="str">
        <f t="shared" si="35"/>
        <v>Lockeford Elementary: MPR: Cafeteria: Recessed 2'X2' Troffer: FU31T8/6 2L</v>
      </c>
      <c r="K334" s="44" t="s">
        <v>1752</v>
      </c>
      <c r="L334" s="44">
        <v>59</v>
      </c>
      <c r="M334" s="44">
        <v>14</v>
      </c>
      <c r="N334" s="44">
        <v>2</v>
      </c>
      <c r="O334" s="45">
        <v>1</v>
      </c>
      <c r="P334" s="44" t="s">
        <v>1922</v>
      </c>
      <c r="Q334" s="44">
        <v>3520</v>
      </c>
      <c r="R334" s="44">
        <v>160</v>
      </c>
      <c r="S334" s="44">
        <v>22</v>
      </c>
      <c r="T334" s="44">
        <f t="shared" si="36"/>
        <v>14</v>
      </c>
      <c r="U334" s="48">
        <f t="shared" si="37"/>
        <v>28</v>
      </c>
      <c r="V334" s="44">
        <v>0</v>
      </c>
      <c r="W334" s="49"/>
      <c r="X334" s="50">
        <v>0</v>
      </c>
    </row>
    <row r="335" spans="1:24" x14ac:dyDescent="0.25">
      <c r="A335" s="37"/>
      <c r="B335" s="38">
        <f t="shared" ref="B335:B392" si="38">B334+1</f>
        <v>3</v>
      </c>
      <c r="C335" s="38">
        <v>1.1000000000000001</v>
      </c>
      <c r="D335" s="104" t="s">
        <v>488</v>
      </c>
      <c r="E335" s="105" t="s">
        <v>26</v>
      </c>
      <c r="F335" s="106" t="s">
        <v>182</v>
      </c>
      <c r="G335" s="106" t="s">
        <v>492</v>
      </c>
      <c r="H335" s="107" t="s">
        <v>34</v>
      </c>
      <c r="I335" s="108" t="s">
        <v>361</v>
      </c>
      <c r="J335" s="43" t="str">
        <f t="shared" si="35"/>
        <v>Lockeford Elementary: MPR: Back Stage: Recessed 2'X2' Troffer: FU31T8/6 2L</v>
      </c>
      <c r="K335" s="44" t="s">
        <v>1752</v>
      </c>
      <c r="L335" s="44">
        <v>59</v>
      </c>
      <c r="M335" s="44">
        <v>2</v>
      </c>
      <c r="N335" s="44">
        <v>2</v>
      </c>
      <c r="O335" s="45">
        <v>0</v>
      </c>
      <c r="P335" s="44" t="s">
        <v>1922</v>
      </c>
      <c r="Q335" s="44">
        <v>3520</v>
      </c>
      <c r="R335" s="44">
        <v>160</v>
      </c>
      <c r="S335" s="44">
        <v>22</v>
      </c>
      <c r="T335" s="44">
        <f t="shared" si="36"/>
        <v>2</v>
      </c>
      <c r="U335" s="48">
        <f t="shared" si="37"/>
        <v>4</v>
      </c>
      <c r="V335" s="44">
        <v>0</v>
      </c>
      <c r="W335" s="49"/>
      <c r="X335" s="50">
        <v>0</v>
      </c>
    </row>
    <row r="336" spans="1:24" x14ac:dyDescent="0.25">
      <c r="A336" s="37"/>
      <c r="B336" s="38">
        <f t="shared" si="38"/>
        <v>4</v>
      </c>
      <c r="C336" s="38">
        <v>1.1000000000000001</v>
      </c>
      <c r="D336" s="104" t="s">
        <v>488</v>
      </c>
      <c r="E336" s="105" t="s">
        <v>184</v>
      </c>
      <c r="F336" s="106" t="s">
        <v>67</v>
      </c>
      <c r="G336" s="106" t="s">
        <v>493</v>
      </c>
      <c r="H336" s="107" t="s">
        <v>39</v>
      </c>
      <c r="I336" s="108" t="s">
        <v>40</v>
      </c>
      <c r="J336" s="43" t="str">
        <f t="shared" si="35"/>
        <v>Lockeford Elementary: Office: Girl's RR: Strip 4': F32T81L</v>
      </c>
      <c r="K336" s="44" t="s">
        <v>1752</v>
      </c>
      <c r="L336" s="44">
        <v>31</v>
      </c>
      <c r="M336" s="44">
        <v>3</v>
      </c>
      <c r="N336" s="44">
        <v>1</v>
      </c>
      <c r="O336" s="45">
        <v>0</v>
      </c>
      <c r="P336" s="44" t="s">
        <v>1907</v>
      </c>
      <c r="Q336" s="44">
        <v>1540</v>
      </c>
      <c r="R336" s="47">
        <v>140</v>
      </c>
      <c r="S336" s="44">
        <v>11</v>
      </c>
      <c r="T336" s="44">
        <f t="shared" si="36"/>
        <v>3</v>
      </c>
      <c r="U336" s="48">
        <f t="shared" si="37"/>
        <v>3</v>
      </c>
      <c r="V336" s="44">
        <v>3</v>
      </c>
      <c r="W336" s="49"/>
      <c r="X336" s="50">
        <v>0</v>
      </c>
    </row>
    <row r="337" spans="1:24" x14ac:dyDescent="0.25">
      <c r="A337" s="37"/>
      <c r="B337" s="38">
        <f t="shared" si="38"/>
        <v>5</v>
      </c>
      <c r="C337" s="38">
        <v>1.1000000000000001</v>
      </c>
      <c r="D337" s="104" t="s">
        <v>488</v>
      </c>
      <c r="E337" s="105" t="s">
        <v>184</v>
      </c>
      <c r="F337" s="106" t="s">
        <v>52</v>
      </c>
      <c r="G337" s="106" t="s">
        <v>494</v>
      </c>
      <c r="H337" s="107" t="s">
        <v>39</v>
      </c>
      <c r="I337" s="108" t="s">
        <v>40</v>
      </c>
      <c r="J337" s="43" t="str">
        <f t="shared" si="35"/>
        <v>Lockeford Elementary: Office: RR: Strip 4': F32T81L</v>
      </c>
      <c r="K337" s="44" t="s">
        <v>1752</v>
      </c>
      <c r="L337" s="44">
        <v>31</v>
      </c>
      <c r="M337" s="44">
        <v>1</v>
      </c>
      <c r="N337" s="44">
        <v>1</v>
      </c>
      <c r="O337" s="45">
        <v>0</v>
      </c>
      <c r="P337" s="44" t="s">
        <v>1907</v>
      </c>
      <c r="Q337" s="44">
        <v>1540</v>
      </c>
      <c r="R337" s="47">
        <v>140</v>
      </c>
      <c r="S337" s="44">
        <v>11</v>
      </c>
      <c r="T337" s="44">
        <f t="shared" si="36"/>
        <v>1</v>
      </c>
      <c r="U337" s="48">
        <f t="shared" si="37"/>
        <v>1</v>
      </c>
      <c r="V337" s="44">
        <v>1</v>
      </c>
      <c r="W337" s="49"/>
      <c r="X337" s="50">
        <v>0</v>
      </c>
    </row>
    <row r="338" spans="1:24" x14ac:dyDescent="0.25">
      <c r="A338" s="37"/>
      <c r="B338" s="38">
        <f t="shared" si="38"/>
        <v>6</v>
      </c>
      <c r="C338" s="38">
        <v>1.1000000000000001</v>
      </c>
      <c r="D338" s="104" t="s">
        <v>488</v>
      </c>
      <c r="E338" s="105" t="s">
        <v>184</v>
      </c>
      <c r="F338" s="106" t="s">
        <v>54</v>
      </c>
      <c r="G338" s="106" t="s">
        <v>495</v>
      </c>
      <c r="H338" s="107" t="s">
        <v>39</v>
      </c>
      <c r="I338" s="108" t="s">
        <v>40</v>
      </c>
      <c r="J338" s="43" t="str">
        <f t="shared" si="35"/>
        <v>Lockeford Elementary: Office: Electrical Rm: Strip 4': F32T81L</v>
      </c>
      <c r="K338" s="44" t="s">
        <v>1752</v>
      </c>
      <c r="L338" s="44">
        <v>31</v>
      </c>
      <c r="M338" s="44">
        <v>1</v>
      </c>
      <c r="N338" s="44">
        <v>1</v>
      </c>
      <c r="O338" s="45">
        <v>0</v>
      </c>
      <c r="P338" s="44" t="s">
        <v>1907</v>
      </c>
      <c r="Q338" s="44">
        <v>1540</v>
      </c>
      <c r="R338" s="47">
        <v>140</v>
      </c>
      <c r="S338" s="44">
        <v>11</v>
      </c>
      <c r="T338" s="44">
        <f t="shared" si="36"/>
        <v>1</v>
      </c>
      <c r="U338" s="48">
        <f t="shared" si="37"/>
        <v>1</v>
      </c>
      <c r="V338" s="44">
        <v>1</v>
      </c>
      <c r="W338" s="49"/>
      <c r="X338" s="50">
        <v>0</v>
      </c>
    </row>
    <row r="339" spans="1:24" x14ac:dyDescent="0.25">
      <c r="A339" s="37"/>
      <c r="B339" s="38">
        <f t="shared" si="38"/>
        <v>7</v>
      </c>
      <c r="C339" s="38">
        <v>1.1000000000000001</v>
      </c>
      <c r="D339" s="103" t="s">
        <v>488</v>
      </c>
      <c r="E339" s="98" t="s">
        <v>184</v>
      </c>
      <c r="F339" s="41" t="s">
        <v>47</v>
      </c>
      <c r="G339" s="41" t="s">
        <v>496</v>
      </c>
      <c r="H339" s="42" t="s">
        <v>84</v>
      </c>
      <c r="I339" s="43" t="s">
        <v>40</v>
      </c>
      <c r="J339" s="43" t="str">
        <f t="shared" si="35"/>
        <v>Lockeford Elementary: Office: Men's RR: Surface Wrap 4': F32T81L</v>
      </c>
      <c r="K339" s="44" t="s">
        <v>1752</v>
      </c>
      <c r="L339" s="44">
        <v>31</v>
      </c>
      <c r="M339" s="44">
        <v>1</v>
      </c>
      <c r="N339" s="44">
        <v>1</v>
      </c>
      <c r="O339" s="45">
        <v>0</v>
      </c>
      <c r="P339" s="44" t="s">
        <v>1907</v>
      </c>
      <c r="Q339" s="44">
        <v>1540</v>
      </c>
      <c r="R339" s="47">
        <v>140</v>
      </c>
      <c r="S339" s="44">
        <v>11</v>
      </c>
      <c r="T339" s="44">
        <f t="shared" si="36"/>
        <v>1</v>
      </c>
      <c r="U339" s="48">
        <f t="shared" si="37"/>
        <v>1</v>
      </c>
      <c r="V339" s="44">
        <v>1</v>
      </c>
      <c r="W339" s="49"/>
      <c r="X339" s="50">
        <v>0</v>
      </c>
    </row>
    <row r="340" spans="1:24" x14ac:dyDescent="0.25">
      <c r="A340" s="37"/>
      <c r="B340" s="38">
        <f t="shared" si="38"/>
        <v>8</v>
      </c>
      <c r="C340" s="38">
        <v>1.1000000000000001</v>
      </c>
      <c r="D340" s="103" t="s">
        <v>488</v>
      </c>
      <c r="E340" s="98" t="s">
        <v>184</v>
      </c>
      <c r="F340" s="41" t="s">
        <v>497</v>
      </c>
      <c r="G340" s="41" t="s">
        <v>498</v>
      </c>
      <c r="H340" s="42" t="s">
        <v>84</v>
      </c>
      <c r="I340" s="43" t="s">
        <v>44</v>
      </c>
      <c r="J340" s="43" t="str">
        <f t="shared" si="35"/>
        <v>Lockeford Elementary: Office: Lobby: Surface Wrap 4': F32T82L</v>
      </c>
      <c r="K340" s="44" t="s">
        <v>1752</v>
      </c>
      <c r="L340" s="44">
        <v>59</v>
      </c>
      <c r="M340" s="44">
        <v>4</v>
      </c>
      <c r="N340" s="44">
        <v>2</v>
      </c>
      <c r="O340" s="45">
        <v>1</v>
      </c>
      <c r="P340" s="44" t="s">
        <v>1909</v>
      </c>
      <c r="Q340" s="44">
        <v>3200</v>
      </c>
      <c r="R340" s="44">
        <v>160</v>
      </c>
      <c r="S340" s="44">
        <v>20</v>
      </c>
      <c r="T340" s="44">
        <f t="shared" si="36"/>
        <v>4</v>
      </c>
      <c r="U340" s="48">
        <f t="shared" si="37"/>
        <v>8</v>
      </c>
      <c r="V340" s="44">
        <v>0</v>
      </c>
      <c r="W340" s="49"/>
      <c r="X340" s="50">
        <v>0</v>
      </c>
    </row>
    <row r="341" spans="1:24" x14ac:dyDescent="0.25">
      <c r="A341" s="37"/>
      <c r="B341" s="38">
        <f t="shared" si="38"/>
        <v>9</v>
      </c>
      <c r="C341" s="38">
        <v>1.1000000000000001</v>
      </c>
      <c r="D341" s="103" t="s">
        <v>488</v>
      </c>
      <c r="E341" s="98" t="s">
        <v>184</v>
      </c>
      <c r="F341" s="41" t="s">
        <v>60</v>
      </c>
      <c r="G341" s="41" t="s">
        <v>499</v>
      </c>
      <c r="H341" s="42" t="s">
        <v>84</v>
      </c>
      <c r="I341" s="43" t="s">
        <v>44</v>
      </c>
      <c r="J341" s="43" t="str">
        <f t="shared" si="35"/>
        <v>Lockeford Elementary: Office: Storage: Surface Wrap 4': F32T82L</v>
      </c>
      <c r="K341" s="44" t="s">
        <v>1752</v>
      </c>
      <c r="L341" s="44">
        <v>59</v>
      </c>
      <c r="M341" s="44">
        <v>1</v>
      </c>
      <c r="N341" s="44">
        <v>2</v>
      </c>
      <c r="O341" s="45">
        <v>0</v>
      </c>
      <c r="P341" s="44" t="s">
        <v>1908</v>
      </c>
      <c r="Q341" s="44">
        <v>3080</v>
      </c>
      <c r="R341" s="44">
        <v>140</v>
      </c>
      <c r="S341" s="44">
        <v>22</v>
      </c>
      <c r="T341" s="44">
        <f t="shared" si="36"/>
        <v>1</v>
      </c>
      <c r="U341" s="48">
        <f t="shared" si="37"/>
        <v>2</v>
      </c>
      <c r="V341" s="44">
        <v>1</v>
      </c>
      <c r="W341" s="49"/>
      <c r="X341" s="50">
        <v>0</v>
      </c>
    </row>
    <row r="342" spans="1:24" x14ac:dyDescent="0.25">
      <c r="A342" s="37"/>
      <c r="B342" s="38">
        <f t="shared" si="38"/>
        <v>10</v>
      </c>
      <c r="C342" s="38">
        <v>1.1000000000000001</v>
      </c>
      <c r="D342" s="103" t="s">
        <v>488</v>
      </c>
      <c r="E342" s="98" t="s">
        <v>500</v>
      </c>
      <c r="F342" s="41">
        <v>10</v>
      </c>
      <c r="G342" s="41" t="s">
        <v>501</v>
      </c>
      <c r="H342" s="42" t="s">
        <v>84</v>
      </c>
      <c r="I342" s="43" t="s">
        <v>44</v>
      </c>
      <c r="J342" s="43" t="str">
        <f t="shared" si="35"/>
        <v>Lockeford Elementary: Building 9-11: 10: Surface Wrap 4': F32T82L</v>
      </c>
      <c r="K342" s="44" t="s">
        <v>1752</v>
      </c>
      <c r="L342" s="44">
        <v>59</v>
      </c>
      <c r="M342" s="44">
        <v>18</v>
      </c>
      <c r="N342" s="44">
        <v>2</v>
      </c>
      <c r="O342" s="45">
        <v>2</v>
      </c>
      <c r="P342" s="44" t="s">
        <v>1909</v>
      </c>
      <c r="Q342" s="44">
        <v>3200</v>
      </c>
      <c r="R342" s="44">
        <v>160</v>
      </c>
      <c r="S342" s="44">
        <v>20</v>
      </c>
      <c r="T342" s="44">
        <f t="shared" si="36"/>
        <v>18</v>
      </c>
      <c r="U342" s="48">
        <f t="shared" si="37"/>
        <v>36</v>
      </c>
      <c r="V342" s="44">
        <v>0</v>
      </c>
      <c r="W342" s="49"/>
      <c r="X342" s="50" t="s">
        <v>1889</v>
      </c>
    </row>
    <row r="343" spans="1:24" x14ac:dyDescent="0.25">
      <c r="A343" s="37"/>
      <c r="B343" s="38">
        <f t="shared" si="38"/>
        <v>11</v>
      </c>
      <c r="C343" s="38">
        <v>1.1000000000000001</v>
      </c>
      <c r="D343" s="103" t="s">
        <v>488</v>
      </c>
      <c r="E343" s="98" t="s">
        <v>500</v>
      </c>
      <c r="F343" s="41">
        <v>9</v>
      </c>
      <c r="G343" s="41" t="s">
        <v>502</v>
      </c>
      <c r="H343" s="42" t="s">
        <v>84</v>
      </c>
      <c r="I343" s="43" t="s">
        <v>44</v>
      </c>
      <c r="J343" s="43" t="str">
        <f t="shared" si="35"/>
        <v>Lockeford Elementary: Building 9-11: 9: Surface Wrap 4': F32T82L</v>
      </c>
      <c r="K343" s="44" t="s">
        <v>1752</v>
      </c>
      <c r="L343" s="44">
        <v>59</v>
      </c>
      <c r="M343" s="44">
        <v>18</v>
      </c>
      <c r="N343" s="44">
        <v>2</v>
      </c>
      <c r="O343" s="45">
        <v>2</v>
      </c>
      <c r="P343" s="44" t="s">
        <v>1909</v>
      </c>
      <c r="Q343" s="44">
        <v>3200</v>
      </c>
      <c r="R343" s="44">
        <v>160</v>
      </c>
      <c r="S343" s="44">
        <v>20</v>
      </c>
      <c r="T343" s="44">
        <f t="shared" si="36"/>
        <v>18</v>
      </c>
      <c r="U343" s="48">
        <f t="shared" si="37"/>
        <v>36</v>
      </c>
      <c r="V343" s="44">
        <v>0</v>
      </c>
      <c r="W343" s="49"/>
      <c r="X343" s="50" t="s">
        <v>1889</v>
      </c>
    </row>
    <row r="344" spans="1:24" x14ac:dyDescent="0.25">
      <c r="A344" s="37"/>
      <c r="B344" s="38">
        <f t="shared" si="38"/>
        <v>12</v>
      </c>
      <c r="C344" s="38">
        <v>1.1000000000000001</v>
      </c>
      <c r="D344" s="103" t="s">
        <v>488</v>
      </c>
      <c r="E344" s="98" t="s">
        <v>114</v>
      </c>
      <c r="F344" s="41" t="s">
        <v>145</v>
      </c>
      <c r="G344" s="41" t="s">
        <v>503</v>
      </c>
      <c r="H344" s="41" t="s">
        <v>39</v>
      </c>
      <c r="I344" s="43" t="s">
        <v>44</v>
      </c>
      <c r="J344" s="43" t="str">
        <f t="shared" si="35"/>
        <v>Lockeford Elementary: Library: Work Rm: Strip 4': F32T82L</v>
      </c>
      <c r="K344" s="44" t="s">
        <v>1752</v>
      </c>
      <c r="L344" s="44">
        <v>59</v>
      </c>
      <c r="M344" s="44">
        <v>4</v>
      </c>
      <c r="N344" s="44">
        <v>2</v>
      </c>
      <c r="O344" s="45">
        <v>0</v>
      </c>
      <c r="P344" s="44" t="s">
        <v>1908</v>
      </c>
      <c r="Q344" s="44">
        <v>3080</v>
      </c>
      <c r="R344" s="44">
        <v>140</v>
      </c>
      <c r="S344" s="44">
        <v>22</v>
      </c>
      <c r="T344" s="44">
        <f t="shared" si="36"/>
        <v>4</v>
      </c>
      <c r="U344" s="48">
        <f t="shared" si="37"/>
        <v>8</v>
      </c>
      <c r="V344" s="44">
        <v>4</v>
      </c>
      <c r="W344" s="49"/>
      <c r="X344" s="50">
        <v>0</v>
      </c>
    </row>
    <row r="345" spans="1:24" x14ac:dyDescent="0.25">
      <c r="A345" s="37"/>
      <c r="B345" s="38">
        <f t="shared" si="38"/>
        <v>13</v>
      </c>
      <c r="C345" s="38">
        <v>1.1000000000000001</v>
      </c>
      <c r="D345" s="103" t="s">
        <v>488</v>
      </c>
      <c r="E345" s="98" t="s">
        <v>114</v>
      </c>
      <c r="F345" s="41" t="s">
        <v>343</v>
      </c>
      <c r="G345" s="41" t="s">
        <v>504</v>
      </c>
      <c r="H345" s="41" t="s">
        <v>84</v>
      </c>
      <c r="I345" s="43" t="s">
        <v>44</v>
      </c>
      <c r="J345" s="43" t="str">
        <f t="shared" si="35"/>
        <v>Lockeford Elementary: Library: Entryway: Surface Wrap 4': F32T82L</v>
      </c>
      <c r="K345" s="44" t="s">
        <v>1752</v>
      </c>
      <c r="L345" s="44">
        <v>59</v>
      </c>
      <c r="M345" s="44">
        <v>2</v>
      </c>
      <c r="N345" s="44">
        <v>2</v>
      </c>
      <c r="O345" s="45">
        <v>0</v>
      </c>
      <c r="P345" s="44" t="s">
        <v>1909</v>
      </c>
      <c r="Q345" s="44">
        <v>3200</v>
      </c>
      <c r="R345" s="44">
        <v>160</v>
      </c>
      <c r="S345" s="44">
        <v>20</v>
      </c>
      <c r="T345" s="44">
        <f t="shared" si="36"/>
        <v>2</v>
      </c>
      <c r="U345" s="48">
        <f t="shared" si="37"/>
        <v>4</v>
      </c>
      <c r="V345" s="44">
        <v>0</v>
      </c>
      <c r="W345" s="49"/>
      <c r="X345" s="50">
        <v>0</v>
      </c>
    </row>
    <row r="346" spans="1:24" x14ac:dyDescent="0.25">
      <c r="A346" s="37"/>
      <c r="B346" s="38">
        <f t="shared" si="38"/>
        <v>14</v>
      </c>
      <c r="C346" s="38">
        <v>1.1000000000000001</v>
      </c>
      <c r="D346" s="103" t="s">
        <v>488</v>
      </c>
      <c r="E346" s="98" t="s">
        <v>114</v>
      </c>
      <c r="F346" s="41" t="s">
        <v>70</v>
      </c>
      <c r="G346" s="41" t="s">
        <v>505</v>
      </c>
      <c r="H346" s="42" t="s">
        <v>39</v>
      </c>
      <c r="I346" s="43" t="s">
        <v>44</v>
      </c>
      <c r="J346" s="43" t="str">
        <f t="shared" si="35"/>
        <v>Lockeford Elementary: Library: Staff RR: Strip 4': F32T82L</v>
      </c>
      <c r="K346" s="44" t="s">
        <v>1752</v>
      </c>
      <c r="L346" s="44">
        <v>59</v>
      </c>
      <c r="M346" s="44">
        <v>3</v>
      </c>
      <c r="N346" s="44">
        <v>2</v>
      </c>
      <c r="O346" s="45">
        <v>0</v>
      </c>
      <c r="P346" s="44" t="s">
        <v>1908</v>
      </c>
      <c r="Q346" s="44">
        <v>3080</v>
      </c>
      <c r="R346" s="44">
        <v>140</v>
      </c>
      <c r="S346" s="44">
        <v>22</v>
      </c>
      <c r="T346" s="44">
        <f t="shared" si="36"/>
        <v>3</v>
      </c>
      <c r="U346" s="48">
        <f t="shared" si="37"/>
        <v>6</v>
      </c>
      <c r="V346" s="44">
        <v>3</v>
      </c>
      <c r="W346" s="49"/>
      <c r="X346" s="50">
        <v>0</v>
      </c>
    </row>
    <row r="347" spans="1:24" x14ac:dyDescent="0.25">
      <c r="A347" s="37"/>
      <c r="B347" s="38">
        <f t="shared" si="38"/>
        <v>15</v>
      </c>
      <c r="C347" s="38">
        <v>1.1000000000000001</v>
      </c>
      <c r="D347" s="103" t="s">
        <v>488</v>
      </c>
      <c r="E347" s="98" t="s">
        <v>26</v>
      </c>
      <c r="F347" s="41" t="s">
        <v>56</v>
      </c>
      <c r="G347" s="41" t="s">
        <v>506</v>
      </c>
      <c r="H347" s="42" t="s">
        <v>84</v>
      </c>
      <c r="I347" s="43" t="s">
        <v>44</v>
      </c>
      <c r="J347" s="43" t="str">
        <f t="shared" si="35"/>
        <v>Lockeford Elementary: MPR: Kitchen: Surface Wrap 4': F32T82L</v>
      </c>
      <c r="K347" s="44" t="s">
        <v>1752</v>
      </c>
      <c r="L347" s="44">
        <v>59</v>
      </c>
      <c r="M347" s="44">
        <v>14</v>
      </c>
      <c r="N347" s="44">
        <v>2</v>
      </c>
      <c r="O347" s="45">
        <v>1</v>
      </c>
      <c r="P347" s="44" t="s">
        <v>1909</v>
      </c>
      <c r="Q347" s="44">
        <v>3200</v>
      </c>
      <c r="R347" s="44">
        <v>160</v>
      </c>
      <c r="S347" s="44">
        <v>20</v>
      </c>
      <c r="T347" s="44">
        <f t="shared" si="36"/>
        <v>14</v>
      </c>
      <c r="U347" s="48">
        <f t="shared" si="37"/>
        <v>28</v>
      </c>
      <c r="V347" s="44">
        <v>0</v>
      </c>
      <c r="W347" s="49"/>
      <c r="X347" s="50">
        <v>0</v>
      </c>
    </row>
    <row r="348" spans="1:24" x14ac:dyDescent="0.25">
      <c r="A348" s="37"/>
      <c r="B348" s="38">
        <f t="shared" si="38"/>
        <v>16</v>
      </c>
      <c r="C348" s="38">
        <v>1.1000000000000001</v>
      </c>
      <c r="D348" s="103" t="s">
        <v>488</v>
      </c>
      <c r="E348" s="98" t="s">
        <v>26</v>
      </c>
      <c r="F348" s="41" t="s">
        <v>507</v>
      </c>
      <c r="G348" s="41" t="s">
        <v>508</v>
      </c>
      <c r="H348" s="42" t="s">
        <v>84</v>
      </c>
      <c r="I348" s="43" t="s">
        <v>44</v>
      </c>
      <c r="J348" s="43" t="str">
        <f t="shared" si="35"/>
        <v>Lockeford Elementary: MPR: Table Storage: Surface Wrap 4': F32T82L</v>
      </c>
      <c r="K348" s="44" t="s">
        <v>1752</v>
      </c>
      <c r="L348" s="44">
        <v>59</v>
      </c>
      <c r="M348" s="44">
        <v>2</v>
      </c>
      <c r="N348" s="44">
        <v>2</v>
      </c>
      <c r="O348" s="45">
        <v>0</v>
      </c>
      <c r="P348" s="44" t="s">
        <v>1908</v>
      </c>
      <c r="Q348" s="44">
        <v>3080</v>
      </c>
      <c r="R348" s="44">
        <v>140</v>
      </c>
      <c r="S348" s="44">
        <v>22</v>
      </c>
      <c r="T348" s="44">
        <f t="shared" si="36"/>
        <v>2</v>
      </c>
      <c r="U348" s="48">
        <f t="shared" si="37"/>
        <v>4</v>
      </c>
      <c r="V348" s="44">
        <v>2</v>
      </c>
      <c r="W348" s="49"/>
      <c r="X348" s="50">
        <v>0</v>
      </c>
    </row>
    <row r="349" spans="1:24" x14ac:dyDescent="0.25">
      <c r="A349" s="37"/>
      <c r="B349" s="38">
        <f t="shared" si="38"/>
        <v>17</v>
      </c>
      <c r="C349" s="38">
        <v>1.1000000000000001</v>
      </c>
      <c r="D349" s="103" t="s">
        <v>488</v>
      </c>
      <c r="E349" s="98" t="s">
        <v>509</v>
      </c>
      <c r="F349" s="41" t="s">
        <v>510</v>
      </c>
      <c r="G349" s="41" t="s">
        <v>511</v>
      </c>
      <c r="H349" s="42" t="s">
        <v>84</v>
      </c>
      <c r="I349" s="43" t="s">
        <v>44</v>
      </c>
      <c r="J349" s="43" t="str">
        <f t="shared" si="35"/>
        <v>Lockeford Elementary: Kindergarten: K1 RR: Surface Wrap 4': F32T82L</v>
      </c>
      <c r="K349" s="44" t="s">
        <v>1752</v>
      </c>
      <c r="L349" s="44">
        <v>59</v>
      </c>
      <c r="M349" s="44">
        <v>2</v>
      </c>
      <c r="N349" s="44">
        <v>2</v>
      </c>
      <c r="O349" s="45">
        <v>0</v>
      </c>
      <c r="P349" s="44" t="s">
        <v>1909</v>
      </c>
      <c r="Q349" s="44">
        <v>3200</v>
      </c>
      <c r="R349" s="44">
        <v>160</v>
      </c>
      <c r="S349" s="44">
        <v>20</v>
      </c>
      <c r="T349" s="44">
        <f t="shared" si="36"/>
        <v>2</v>
      </c>
      <c r="U349" s="48">
        <f t="shared" si="37"/>
        <v>4</v>
      </c>
      <c r="V349" s="44">
        <v>0</v>
      </c>
      <c r="W349" s="49"/>
      <c r="X349" s="50">
        <v>0</v>
      </c>
    </row>
    <row r="350" spans="1:24" x14ac:dyDescent="0.25">
      <c r="A350" s="37"/>
      <c r="B350" s="38">
        <f t="shared" si="38"/>
        <v>18</v>
      </c>
      <c r="C350" s="38">
        <v>1.1000000000000001</v>
      </c>
      <c r="D350" s="103" t="s">
        <v>488</v>
      </c>
      <c r="E350" s="98" t="s">
        <v>509</v>
      </c>
      <c r="F350" s="41" t="s">
        <v>512</v>
      </c>
      <c r="G350" s="41" t="s">
        <v>513</v>
      </c>
      <c r="H350" s="42" t="s">
        <v>84</v>
      </c>
      <c r="I350" s="43" t="s">
        <v>44</v>
      </c>
      <c r="J350" s="43" t="str">
        <f>CONCATENATE(G350,": ",H350,": ",I350)</f>
        <v>Lockeford Elementary: Kindergarten: K2 RR: Surface Wrap 4': F32T82L</v>
      </c>
      <c r="K350" s="44" t="s">
        <v>1752</v>
      </c>
      <c r="L350" s="44">
        <v>59</v>
      </c>
      <c r="M350" s="44">
        <v>2</v>
      </c>
      <c r="N350" s="44">
        <v>2</v>
      </c>
      <c r="O350" s="45">
        <v>0</v>
      </c>
      <c r="P350" s="44" t="s">
        <v>1909</v>
      </c>
      <c r="Q350" s="44">
        <v>3200</v>
      </c>
      <c r="R350" s="44">
        <v>160</v>
      </c>
      <c r="S350" s="44">
        <v>20</v>
      </c>
      <c r="T350" s="44">
        <f t="shared" si="36"/>
        <v>2</v>
      </c>
      <c r="U350" s="48">
        <f t="shared" si="37"/>
        <v>4</v>
      </c>
      <c r="V350" s="44">
        <v>0</v>
      </c>
      <c r="W350" s="49"/>
      <c r="X350" s="50">
        <v>0</v>
      </c>
    </row>
    <row r="351" spans="1:24" x14ac:dyDescent="0.25">
      <c r="A351" s="37"/>
      <c r="B351" s="38">
        <f t="shared" si="38"/>
        <v>19</v>
      </c>
      <c r="C351" s="38">
        <v>1.1000000000000001</v>
      </c>
      <c r="D351" s="103" t="s">
        <v>488</v>
      </c>
      <c r="E351" s="98" t="s">
        <v>184</v>
      </c>
      <c r="F351" s="41" t="s">
        <v>60</v>
      </c>
      <c r="G351" s="41" t="s">
        <v>499</v>
      </c>
      <c r="H351" s="42" t="s">
        <v>39</v>
      </c>
      <c r="I351" s="43" t="s">
        <v>44</v>
      </c>
      <c r="J351" s="43" t="str">
        <f>CONCATENATE(G351,": ",H351,": ",I351)</f>
        <v>Lockeford Elementary: Office: Storage: Strip 4': F32T82L</v>
      </c>
      <c r="K351" s="44" t="s">
        <v>1752</v>
      </c>
      <c r="L351" s="44">
        <v>59</v>
      </c>
      <c r="M351" s="44">
        <v>1</v>
      </c>
      <c r="N351" s="44">
        <v>2</v>
      </c>
      <c r="O351" s="45">
        <v>0</v>
      </c>
      <c r="P351" s="44" t="s">
        <v>1908</v>
      </c>
      <c r="Q351" s="44">
        <v>3080</v>
      </c>
      <c r="R351" s="44">
        <v>140</v>
      </c>
      <c r="S351" s="44">
        <v>22</v>
      </c>
      <c r="T351" s="44">
        <f t="shared" si="36"/>
        <v>1</v>
      </c>
      <c r="U351" s="48">
        <f t="shared" si="37"/>
        <v>2</v>
      </c>
      <c r="V351" s="44">
        <v>1</v>
      </c>
      <c r="W351" s="49"/>
      <c r="X351" s="50" t="s">
        <v>1874</v>
      </c>
    </row>
    <row r="352" spans="1:24" x14ac:dyDescent="0.25">
      <c r="A352" s="37"/>
      <c r="B352" s="38">
        <f>B351+1</f>
        <v>20</v>
      </c>
      <c r="C352" s="38">
        <v>1.1000000000000001</v>
      </c>
      <c r="D352" s="103" t="s">
        <v>488</v>
      </c>
      <c r="E352" s="98" t="s">
        <v>514</v>
      </c>
      <c r="F352" s="41">
        <v>20</v>
      </c>
      <c r="G352" s="41" t="s">
        <v>515</v>
      </c>
      <c r="H352" s="42" t="s">
        <v>88</v>
      </c>
      <c r="I352" s="43" t="s">
        <v>147</v>
      </c>
      <c r="J352" s="43" t="str">
        <f t="shared" si="35"/>
        <v>Lockeford Elementary: Building 20-23: 20: Recessed 2'X4' Troffer: F32T83L</v>
      </c>
      <c r="K352" s="44" t="s">
        <v>1752</v>
      </c>
      <c r="L352" s="44">
        <v>89</v>
      </c>
      <c r="M352" s="44">
        <v>12</v>
      </c>
      <c r="N352" s="44">
        <v>3</v>
      </c>
      <c r="O352" s="45">
        <v>1</v>
      </c>
      <c r="P352" s="44" t="s">
        <v>1911</v>
      </c>
      <c r="Q352" s="44">
        <v>3840</v>
      </c>
      <c r="R352" s="44">
        <v>160</v>
      </c>
      <c r="S352" s="44">
        <v>24</v>
      </c>
      <c r="T352" s="44">
        <f t="shared" si="36"/>
        <v>12</v>
      </c>
      <c r="U352" s="48">
        <f t="shared" si="37"/>
        <v>36</v>
      </c>
      <c r="V352" s="44">
        <v>0</v>
      </c>
      <c r="W352" s="49"/>
      <c r="X352" s="50">
        <v>0</v>
      </c>
    </row>
    <row r="353" spans="1:24" x14ac:dyDescent="0.25">
      <c r="A353" s="37"/>
      <c r="B353" s="38">
        <f t="shared" si="38"/>
        <v>21</v>
      </c>
      <c r="C353" s="38">
        <v>1.1000000000000001</v>
      </c>
      <c r="D353" s="103" t="s">
        <v>488</v>
      </c>
      <c r="E353" s="98" t="s">
        <v>514</v>
      </c>
      <c r="F353" s="41">
        <v>21</v>
      </c>
      <c r="G353" s="41" t="s">
        <v>516</v>
      </c>
      <c r="H353" s="42" t="s">
        <v>88</v>
      </c>
      <c r="I353" s="43" t="s">
        <v>147</v>
      </c>
      <c r="J353" s="43" t="str">
        <f t="shared" si="35"/>
        <v>Lockeford Elementary: Building 20-23: 21: Recessed 2'X4' Troffer: F32T83L</v>
      </c>
      <c r="K353" s="44" t="s">
        <v>1752</v>
      </c>
      <c r="L353" s="44">
        <v>89</v>
      </c>
      <c r="M353" s="44">
        <v>12</v>
      </c>
      <c r="N353" s="44">
        <v>3</v>
      </c>
      <c r="O353" s="45">
        <v>1</v>
      </c>
      <c r="P353" s="44" t="s">
        <v>1911</v>
      </c>
      <c r="Q353" s="44">
        <v>3840</v>
      </c>
      <c r="R353" s="44">
        <v>160</v>
      </c>
      <c r="S353" s="44">
        <v>24</v>
      </c>
      <c r="T353" s="44">
        <f t="shared" si="36"/>
        <v>12</v>
      </c>
      <c r="U353" s="48">
        <f t="shared" si="37"/>
        <v>36</v>
      </c>
      <c r="V353" s="44">
        <v>0</v>
      </c>
      <c r="W353" s="49"/>
      <c r="X353" s="50">
        <v>0</v>
      </c>
    </row>
    <row r="354" spans="1:24" x14ac:dyDescent="0.25">
      <c r="A354" s="37"/>
      <c r="B354" s="38">
        <f t="shared" si="38"/>
        <v>22</v>
      </c>
      <c r="C354" s="38">
        <v>1.1000000000000001</v>
      </c>
      <c r="D354" s="103" t="s">
        <v>488</v>
      </c>
      <c r="E354" s="98" t="s">
        <v>514</v>
      </c>
      <c r="F354" s="41">
        <v>22</v>
      </c>
      <c r="G354" s="41" t="s">
        <v>517</v>
      </c>
      <c r="H354" s="42" t="s">
        <v>88</v>
      </c>
      <c r="I354" s="43" t="s">
        <v>147</v>
      </c>
      <c r="J354" s="43" t="str">
        <f t="shared" si="35"/>
        <v>Lockeford Elementary: Building 20-23: 22: Recessed 2'X4' Troffer: F32T83L</v>
      </c>
      <c r="K354" s="44" t="s">
        <v>1752</v>
      </c>
      <c r="L354" s="44">
        <v>89</v>
      </c>
      <c r="M354" s="44">
        <v>12</v>
      </c>
      <c r="N354" s="44">
        <v>3</v>
      </c>
      <c r="O354" s="45">
        <v>1</v>
      </c>
      <c r="P354" s="44" t="s">
        <v>1911</v>
      </c>
      <c r="Q354" s="44">
        <v>3840</v>
      </c>
      <c r="R354" s="44">
        <v>160</v>
      </c>
      <c r="S354" s="44">
        <v>24</v>
      </c>
      <c r="T354" s="44">
        <f t="shared" si="36"/>
        <v>12</v>
      </c>
      <c r="U354" s="48">
        <f t="shared" si="37"/>
        <v>36</v>
      </c>
      <c r="V354" s="44">
        <v>0</v>
      </c>
      <c r="W354" s="49"/>
      <c r="X354" s="50">
        <v>0</v>
      </c>
    </row>
    <row r="355" spans="1:24" x14ac:dyDescent="0.25">
      <c r="A355" s="37"/>
      <c r="B355" s="38">
        <f t="shared" si="38"/>
        <v>23</v>
      </c>
      <c r="C355" s="38">
        <v>1.1000000000000001</v>
      </c>
      <c r="D355" s="103" t="s">
        <v>488</v>
      </c>
      <c r="E355" s="98" t="s">
        <v>514</v>
      </c>
      <c r="F355" s="41">
        <v>23</v>
      </c>
      <c r="G355" s="41" t="s">
        <v>518</v>
      </c>
      <c r="H355" s="42" t="s">
        <v>88</v>
      </c>
      <c r="I355" s="43" t="s">
        <v>147</v>
      </c>
      <c r="J355" s="43" t="str">
        <f t="shared" si="35"/>
        <v>Lockeford Elementary: Building 20-23: 23: Recessed 2'X4' Troffer: F32T83L</v>
      </c>
      <c r="K355" s="44" t="s">
        <v>1752</v>
      </c>
      <c r="L355" s="44">
        <v>89</v>
      </c>
      <c r="M355" s="44">
        <v>12</v>
      </c>
      <c r="N355" s="44">
        <v>3</v>
      </c>
      <c r="O355" s="45">
        <v>1</v>
      </c>
      <c r="P355" s="44" t="s">
        <v>1911</v>
      </c>
      <c r="Q355" s="44">
        <v>3840</v>
      </c>
      <c r="R355" s="44">
        <v>160</v>
      </c>
      <c r="S355" s="44">
        <v>24</v>
      </c>
      <c r="T355" s="44">
        <f t="shared" si="36"/>
        <v>12</v>
      </c>
      <c r="U355" s="48">
        <f t="shared" si="37"/>
        <v>36</v>
      </c>
      <c r="V355" s="44">
        <v>0</v>
      </c>
      <c r="W355" s="49"/>
      <c r="X355" s="50">
        <v>0</v>
      </c>
    </row>
    <row r="356" spans="1:24" x14ac:dyDescent="0.25">
      <c r="A356" s="37"/>
      <c r="B356" s="38">
        <f t="shared" si="38"/>
        <v>24</v>
      </c>
      <c r="C356" s="38">
        <v>1.1000000000000001</v>
      </c>
      <c r="D356" s="103" t="s">
        <v>488</v>
      </c>
      <c r="E356" s="98" t="s">
        <v>519</v>
      </c>
      <c r="F356" s="41">
        <v>24</v>
      </c>
      <c r="G356" s="41" t="s">
        <v>520</v>
      </c>
      <c r="H356" s="42" t="s">
        <v>88</v>
      </c>
      <c r="I356" s="43" t="s">
        <v>147</v>
      </c>
      <c r="J356" s="43" t="str">
        <f t="shared" si="35"/>
        <v>Lockeford Elementary: Building 24-26: 24: Recessed 2'X4' Troffer: F32T83L</v>
      </c>
      <c r="K356" s="44" t="s">
        <v>1752</v>
      </c>
      <c r="L356" s="44">
        <v>89</v>
      </c>
      <c r="M356" s="44">
        <v>12</v>
      </c>
      <c r="N356" s="44">
        <v>3</v>
      </c>
      <c r="O356" s="45">
        <v>1</v>
      </c>
      <c r="P356" s="44" t="s">
        <v>1911</v>
      </c>
      <c r="Q356" s="44">
        <v>3840</v>
      </c>
      <c r="R356" s="44">
        <v>160</v>
      </c>
      <c r="S356" s="44">
        <v>24</v>
      </c>
      <c r="T356" s="44">
        <f t="shared" si="36"/>
        <v>12</v>
      </c>
      <c r="U356" s="48">
        <f t="shared" si="37"/>
        <v>36</v>
      </c>
      <c r="V356" s="44">
        <v>0</v>
      </c>
      <c r="W356" s="49"/>
      <c r="X356" s="50">
        <v>0</v>
      </c>
    </row>
    <row r="357" spans="1:24" x14ac:dyDescent="0.25">
      <c r="A357" s="37"/>
      <c r="B357" s="38">
        <f t="shared" si="38"/>
        <v>25</v>
      </c>
      <c r="C357" s="38">
        <v>1.1000000000000001</v>
      </c>
      <c r="D357" s="103" t="s">
        <v>488</v>
      </c>
      <c r="E357" s="98" t="s">
        <v>519</v>
      </c>
      <c r="F357" s="41">
        <v>25</v>
      </c>
      <c r="G357" s="41" t="s">
        <v>521</v>
      </c>
      <c r="H357" s="42" t="s">
        <v>88</v>
      </c>
      <c r="I357" s="43" t="s">
        <v>147</v>
      </c>
      <c r="J357" s="43" t="str">
        <f t="shared" si="35"/>
        <v>Lockeford Elementary: Building 24-26: 25: Recessed 2'X4' Troffer: F32T83L</v>
      </c>
      <c r="K357" s="44" t="s">
        <v>1752</v>
      </c>
      <c r="L357" s="44">
        <v>89</v>
      </c>
      <c r="M357" s="44">
        <v>12</v>
      </c>
      <c r="N357" s="44">
        <v>3</v>
      </c>
      <c r="O357" s="45">
        <v>1</v>
      </c>
      <c r="P357" s="44" t="s">
        <v>1911</v>
      </c>
      <c r="Q357" s="44">
        <v>3840</v>
      </c>
      <c r="R357" s="44">
        <v>160</v>
      </c>
      <c r="S357" s="44">
        <v>24</v>
      </c>
      <c r="T357" s="44">
        <f t="shared" si="36"/>
        <v>12</v>
      </c>
      <c r="U357" s="48">
        <f t="shared" si="37"/>
        <v>36</v>
      </c>
      <c r="V357" s="44">
        <v>0</v>
      </c>
      <c r="W357" s="49"/>
      <c r="X357" s="50">
        <v>0</v>
      </c>
    </row>
    <row r="358" spans="1:24" x14ac:dyDescent="0.25">
      <c r="A358" s="37"/>
      <c r="B358" s="38">
        <f t="shared" si="38"/>
        <v>26</v>
      </c>
      <c r="C358" s="38">
        <v>1.1000000000000001</v>
      </c>
      <c r="D358" s="103" t="s">
        <v>488</v>
      </c>
      <c r="E358" s="98" t="s">
        <v>519</v>
      </c>
      <c r="F358" s="41">
        <v>26</v>
      </c>
      <c r="G358" s="41" t="s">
        <v>522</v>
      </c>
      <c r="H358" s="42" t="s">
        <v>88</v>
      </c>
      <c r="I358" s="43" t="s">
        <v>147</v>
      </c>
      <c r="J358" s="43" t="str">
        <f t="shared" si="35"/>
        <v>Lockeford Elementary: Building 24-26: 26: Recessed 2'X4' Troffer: F32T83L</v>
      </c>
      <c r="K358" s="44" t="s">
        <v>1752</v>
      </c>
      <c r="L358" s="44">
        <v>89</v>
      </c>
      <c r="M358" s="44">
        <v>16</v>
      </c>
      <c r="N358" s="44">
        <v>3</v>
      </c>
      <c r="O358" s="45">
        <v>1</v>
      </c>
      <c r="P358" s="44" t="s">
        <v>1911</v>
      </c>
      <c r="Q358" s="44">
        <v>3840</v>
      </c>
      <c r="R358" s="44">
        <v>160</v>
      </c>
      <c r="S358" s="44">
        <v>24</v>
      </c>
      <c r="T358" s="44">
        <f t="shared" si="36"/>
        <v>16</v>
      </c>
      <c r="U358" s="48">
        <f t="shared" si="37"/>
        <v>48</v>
      </c>
      <c r="V358" s="44">
        <v>0</v>
      </c>
      <c r="W358" s="49"/>
      <c r="X358" s="50">
        <v>0</v>
      </c>
    </row>
    <row r="359" spans="1:24" x14ac:dyDescent="0.25">
      <c r="A359" s="37"/>
      <c r="B359" s="38">
        <f t="shared" si="38"/>
        <v>27</v>
      </c>
      <c r="C359" s="38">
        <v>1.1000000000000001</v>
      </c>
      <c r="D359" s="103" t="s">
        <v>488</v>
      </c>
      <c r="E359" s="98" t="s">
        <v>26</v>
      </c>
      <c r="F359" s="41" t="s">
        <v>67</v>
      </c>
      <c r="G359" s="41" t="s">
        <v>523</v>
      </c>
      <c r="H359" s="42" t="s">
        <v>88</v>
      </c>
      <c r="I359" s="43" t="s">
        <v>147</v>
      </c>
      <c r="J359" s="43" t="str">
        <f t="shared" si="35"/>
        <v>Lockeford Elementary: MPR: Girl's RR: Recessed 2'X4' Troffer: F32T83L</v>
      </c>
      <c r="K359" s="44" t="s">
        <v>1752</v>
      </c>
      <c r="L359" s="44">
        <v>89</v>
      </c>
      <c r="M359" s="44">
        <v>3</v>
      </c>
      <c r="N359" s="44">
        <v>3</v>
      </c>
      <c r="O359" s="45">
        <v>0</v>
      </c>
      <c r="P359" s="44" t="s">
        <v>1911</v>
      </c>
      <c r="Q359" s="44">
        <v>3840</v>
      </c>
      <c r="R359" s="44">
        <v>160</v>
      </c>
      <c r="S359" s="44">
        <v>24</v>
      </c>
      <c r="T359" s="44">
        <f t="shared" si="36"/>
        <v>3</v>
      </c>
      <c r="U359" s="48">
        <f t="shared" si="37"/>
        <v>9</v>
      </c>
      <c r="V359" s="44">
        <v>0</v>
      </c>
      <c r="W359" s="49"/>
      <c r="X359" s="50">
        <v>0</v>
      </c>
    </row>
    <row r="360" spans="1:24" x14ac:dyDescent="0.25">
      <c r="A360" s="37"/>
      <c r="B360" s="38">
        <f t="shared" si="38"/>
        <v>28</v>
      </c>
      <c r="C360" s="38">
        <v>1.1000000000000001</v>
      </c>
      <c r="D360" s="103" t="s">
        <v>488</v>
      </c>
      <c r="E360" s="98" t="s">
        <v>26</v>
      </c>
      <c r="F360" s="41" t="s">
        <v>524</v>
      </c>
      <c r="G360" s="41" t="s">
        <v>525</v>
      </c>
      <c r="H360" s="42" t="s">
        <v>88</v>
      </c>
      <c r="I360" s="43" t="s">
        <v>147</v>
      </c>
      <c r="J360" s="43" t="str">
        <f t="shared" si="35"/>
        <v>Lockeford Elementary: MPR: Janitor: Recessed 2'X4' Troffer: F32T83L</v>
      </c>
      <c r="K360" s="44" t="s">
        <v>1752</v>
      </c>
      <c r="L360" s="44">
        <v>89</v>
      </c>
      <c r="M360" s="44">
        <v>1</v>
      </c>
      <c r="N360" s="44">
        <v>3</v>
      </c>
      <c r="O360" s="45">
        <v>0</v>
      </c>
      <c r="P360" s="44" t="s">
        <v>1928</v>
      </c>
      <c r="Q360" s="44">
        <v>4620</v>
      </c>
      <c r="R360" s="44">
        <v>140</v>
      </c>
      <c r="S360" s="44">
        <v>33</v>
      </c>
      <c r="T360" s="44">
        <f t="shared" si="36"/>
        <v>1</v>
      </c>
      <c r="U360" s="48">
        <f t="shared" si="37"/>
        <v>3</v>
      </c>
      <c r="V360" s="44">
        <v>1</v>
      </c>
      <c r="W360" s="49"/>
      <c r="X360" s="50">
        <v>0</v>
      </c>
    </row>
    <row r="361" spans="1:24" x14ac:dyDescent="0.25">
      <c r="A361" s="37"/>
      <c r="B361" s="38">
        <f t="shared" si="38"/>
        <v>29</v>
      </c>
      <c r="C361" s="38">
        <v>1.1000000000000001</v>
      </c>
      <c r="D361" s="103" t="s">
        <v>488</v>
      </c>
      <c r="E361" s="98" t="s">
        <v>26</v>
      </c>
      <c r="F361" s="41" t="s">
        <v>72</v>
      </c>
      <c r="G361" s="41" t="s">
        <v>526</v>
      </c>
      <c r="H361" s="42" t="s">
        <v>88</v>
      </c>
      <c r="I361" s="43" t="s">
        <v>147</v>
      </c>
      <c r="J361" s="43" t="str">
        <f t="shared" si="35"/>
        <v>Lockeford Elementary: MPR: Boy's RR: Recessed 2'X4' Troffer: F32T83L</v>
      </c>
      <c r="K361" s="44" t="s">
        <v>1752</v>
      </c>
      <c r="L361" s="44">
        <v>89</v>
      </c>
      <c r="M361" s="44">
        <v>3</v>
      </c>
      <c r="N361" s="44">
        <v>3</v>
      </c>
      <c r="O361" s="45">
        <v>0</v>
      </c>
      <c r="P361" s="44" t="s">
        <v>1911</v>
      </c>
      <c r="Q361" s="44">
        <v>3840</v>
      </c>
      <c r="R361" s="44">
        <v>160</v>
      </c>
      <c r="S361" s="44">
        <v>24</v>
      </c>
      <c r="T361" s="44">
        <f t="shared" si="36"/>
        <v>3</v>
      </c>
      <c r="U361" s="48">
        <f t="shared" si="37"/>
        <v>9</v>
      </c>
      <c r="V361" s="44">
        <v>0</v>
      </c>
      <c r="W361" s="49"/>
      <c r="X361" s="50">
        <v>0</v>
      </c>
    </row>
    <row r="362" spans="1:24" x14ac:dyDescent="0.25">
      <c r="A362" s="37"/>
      <c r="B362" s="38">
        <f t="shared" si="38"/>
        <v>30</v>
      </c>
      <c r="C362" s="38">
        <v>1.1000000000000001</v>
      </c>
      <c r="D362" s="103" t="s">
        <v>488</v>
      </c>
      <c r="E362" s="98" t="s">
        <v>26</v>
      </c>
      <c r="F362" s="41" t="s">
        <v>60</v>
      </c>
      <c r="G362" s="41" t="s">
        <v>527</v>
      </c>
      <c r="H362" s="42" t="s">
        <v>88</v>
      </c>
      <c r="I362" s="43" t="s">
        <v>147</v>
      </c>
      <c r="J362" s="43" t="str">
        <f t="shared" si="35"/>
        <v>Lockeford Elementary: MPR: Storage: Recessed 2'X4' Troffer: F32T83L</v>
      </c>
      <c r="K362" s="44" t="s">
        <v>1752</v>
      </c>
      <c r="L362" s="44">
        <v>89</v>
      </c>
      <c r="M362" s="44">
        <v>1</v>
      </c>
      <c r="N362" s="44">
        <v>3</v>
      </c>
      <c r="O362" s="45">
        <v>0</v>
      </c>
      <c r="P362" s="44" t="s">
        <v>1928</v>
      </c>
      <c r="Q362" s="44">
        <v>4620</v>
      </c>
      <c r="R362" s="44">
        <v>140</v>
      </c>
      <c r="S362" s="44">
        <v>33</v>
      </c>
      <c r="T362" s="44">
        <f t="shared" si="36"/>
        <v>1</v>
      </c>
      <c r="U362" s="48">
        <f t="shared" si="37"/>
        <v>3</v>
      </c>
      <c r="V362" s="44">
        <v>1</v>
      </c>
      <c r="W362" s="49"/>
      <c r="X362" s="50">
        <v>0</v>
      </c>
    </row>
    <row r="363" spans="1:24" x14ac:dyDescent="0.25">
      <c r="A363" s="37"/>
      <c r="B363" s="38">
        <f t="shared" si="38"/>
        <v>31</v>
      </c>
      <c r="C363" s="38">
        <v>1.1000000000000001</v>
      </c>
      <c r="D363" s="103" t="s">
        <v>488</v>
      </c>
      <c r="E363" s="98" t="s">
        <v>26</v>
      </c>
      <c r="F363" s="41" t="s">
        <v>489</v>
      </c>
      <c r="G363" s="41" t="s">
        <v>490</v>
      </c>
      <c r="H363" s="42" t="s">
        <v>88</v>
      </c>
      <c r="I363" s="43" t="s">
        <v>147</v>
      </c>
      <c r="J363" s="43" t="str">
        <f t="shared" si="35"/>
        <v>Lockeford Elementary: MPR: PE Rm: Recessed 2'X4' Troffer: F32T83L</v>
      </c>
      <c r="K363" s="44" t="s">
        <v>1752</v>
      </c>
      <c r="L363" s="44">
        <v>89</v>
      </c>
      <c r="M363" s="44">
        <v>16</v>
      </c>
      <c r="N363" s="44">
        <v>3</v>
      </c>
      <c r="O363" s="45">
        <v>1</v>
      </c>
      <c r="P363" s="44" t="s">
        <v>1911</v>
      </c>
      <c r="Q363" s="44">
        <v>3840</v>
      </c>
      <c r="R363" s="44">
        <v>160</v>
      </c>
      <c r="S363" s="44">
        <v>24</v>
      </c>
      <c r="T363" s="44">
        <f t="shared" si="36"/>
        <v>16</v>
      </c>
      <c r="U363" s="48">
        <f t="shared" si="37"/>
        <v>48</v>
      </c>
      <c r="V363" s="44">
        <v>0</v>
      </c>
      <c r="W363" s="49"/>
      <c r="X363" s="50">
        <v>0</v>
      </c>
    </row>
    <row r="364" spans="1:24" x14ac:dyDescent="0.25">
      <c r="A364" s="37"/>
      <c r="B364" s="38">
        <f t="shared" si="38"/>
        <v>32</v>
      </c>
      <c r="C364" s="38">
        <v>1.1000000000000001</v>
      </c>
      <c r="D364" s="103" t="s">
        <v>488</v>
      </c>
      <c r="E364" s="98" t="s">
        <v>26</v>
      </c>
      <c r="F364" s="41" t="s">
        <v>369</v>
      </c>
      <c r="G364" s="41" t="s">
        <v>491</v>
      </c>
      <c r="H364" s="42" t="s">
        <v>88</v>
      </c>
      <c r="I364" s="43" t="s">
        <v>147</v>
      </c>
      <c r="J364" s="43" t="str">
        <f t="shared" si="35"/>
        <v>Lockeford Elementary: MPR: Cafeteria: Recessed 2'X4' Troffer: F32T83L</v>
      </c>
      <c r="K364" s="44" t="s">
        <v>1752</v>
      </c>
      <c r="L364" s="44">
        <v>89</v>
      </c>
      <c r="M364" s="44">
        <v>28</v>
      </c>
      <c r="N364" s="44">
        <v>3</v>
      </c>
      <c r="O364" s="45">
        <v>4</v>
      </c>
      <c r="P364" s="44" t="s">
        <v>1911</v>
      </c>
      <c r="Q364" s="44">
        <v>3840</v>
      </c>
      <c r="R364" s="44">
        <v>160</v>
      </c>
      <c r="S364" s="44">
        <v>24</v>
      </c>
      <c r="T364" s="44">
        <f t="shared" si="36"/>
        <v>28</v>
      </c>
      <c r="U364" s="48">
        <f t="shared" si="37"/>
        <v>84</v>
      </c>
      <c r="V364" s="44">
        <v>0</v>
      </c>
      <c r="W364" s="49"/>
      <c r="X364" s="50">
        <v>0</v>
      </c>
    </row>
    <row r="365" spans="1:24" x14ac:dyDescent="0.25">
      <c r="A365" s="37"/>
      <c r="B365" s="38">
        <f t="shared" si="38"/>
        <v>33</v>
      </c>
      <c r="C365" s="38">
        <v>1.1000000000000001</v>
      </c>
      <c r="D365" s="103" t="s">
        <v>488</v>
      </c>
      <c r="E365" s="98" t="s">
        <v>26</v>
      </c>
      <c r="F365" s="41" t="s">
        <v>180</v>
      </c>
      <c r="G365" s="41" t="s">
        <v>528</v>
      </c>
      <c r="H365" s="42" t="s">
        <v>88</v>
      </c>
      <c r="I365" s="43" t="s">
        <v>147</v>
      </c>
      <c r="J365" s="43" t="str">
        <f t="shared" si="35"/>
        <v>Lockeford Elementary: MPR: Stage: Recessed 2'X4' Troffer: F32T83L</v>
      </c>
      <c r="K365" s="44" t="s">
        <v>1752</v>
      </c>
      <c r="L365" s="44">
        <v>89</v>
      </c>
      <c r="M365" s="44">
        <v>11</v>
      </c>
      <c r="N365" s="44">
        <v>3</v>
      </c>
      <c r="O365" s="45">
        <v>1</v>
      </c>
      <c r="P365" s="44" t="s">
        <v>1911</v>
      </c>
      <c r="Q365" s="44">
        <v>3840</v>
      </c>
      <c r="R365" s="44">
        <v>160</v>
      </c>
      <c r="S365" s="44">
        <v>24</v>
      </c>
      <c r="T365" s="44">
        <f t="shared" ref="T365:T392" si="39">M365</f>
        <v>11</v>
      </c>
      <c r="U365" s="48">
        <f t="shared" ref="U365:U392" si="40">T365*N365</f>
        <v>33</v>
      </c>
      <c r="V365" s="44">
        <v>0</v>
      </c>
      <c r="W365" s="49"/>
      <c r="X365" s="50">
        <v>0</v>
      </c>
    </row>
    <row r="366" spans="1:24" x14ac:dyDescent="0.25">
      <c r="A366" s="37"/>
      <c r="B366" s="38">
        <f t="shared" si="38"/>
        <v>34</v>
      </c>
      <c r="C366" s="38">
        <v>1.1000000000000001</v>
      </c>
      <c r="D366" s="103" t="s">
        <v>488</v>
      </c>
      <c r="E366" s="98" t="s">
        <v>509</v>
      </c>
      <c r="F366" s="41" t="s">
        <v>529</v>
      </c>
      <c r="G366" s="41" t="s">
        <v>530</v>
      </c>
      <c r="H366" s="42" t="s">
        <v>88</v>
      </c>
      <c r="I366" s="43" t="s">
        <v>147</v>
      </c>
      <c r="J366" s="43" t="str">
        <f t="shared" si="35"/>
        <v>Lockeford Elementary: Kindergarten: K1: Recessed 2'X4' Troffer: F32T83L</v>
      </c>
      <c r="K366" s="44" t="s">
        <v>1752</v>
      </c>
      <c r="L366" s="44">
        <v>89</v>
      </c>
      <c r="M366" s="44">
        <v>16</v>
      </c>
      <c r="N366" s="44">
        <v>3</v>
      </c>
      <c r="O366" s="45">
        <v>1</v>
      </c>
      <c r="P366" s="44" t="s">
        <v>1911</v>
      </c>
      <c r="Q366" s="44">
        <v>3840</v>
      </c>
      <c r="R366" s="44">
        <v>160</v>
      </c>
      <c r="S366" s="44">
        <v>24</v>
      </c>
      <c r="T366" s="44">
        <f t="shared" si="39"/>
        <v>16</v>
      </c>
      <c r="U366" s="48">
        <f t="shared" si="40"/>
        <v>48</v>
      </c>
      <c r="V366" s="44">
        <v>0</v>
      </c>
      <c r="W366" s="49"/>
      <c r="X366" s="50">
        <v>0</v>
      </c>
    </row>
    <row r="367" spans="1:24" x14ac:dyDescent="0.25">
      <c r="A367" s="37"/>
      <c r="B367" s="38">
        <f t="shared" si="38"/>
        <v>35</v>
      </c>
      <c r="C367" s="38">
        <v>1.1000000000000001</v>
      </c>
      <c r="D367" s="103" t="s">
        <v>488</v>
      </c>
      <c r="E367" s="98" t="s">
        <v>509</v>
      </c>
      <c r="F367" s="41" t="s">
        <v>531</v>
      </c>
      <c r="G367" s="41" t="s">
        <v>532</v>
      </c>
      <c r="H367" s="42" t="s">
        <v>88</v>
      </c>
      <c r="I367" s="43" t="s">
        <v>147</v>
      </c>
      <c r="J367" s="43" t="str">
        <f t="shared" si="35"/>
        <v>Lockeford Elementary: Kindergarten: K1 Work Rm: Recessed 2'X4' Troffer: F32T83L</v>
      </c>
      <c r="K367" s="44" t="s">
        <v>1752</v>
      </c>
      <c r="L367" s="44">
        <v>89</v>
      </c>
      <c r="M367" s="44">
        <v>2</v>
      </c>
      <c r="N367" s="44">
        <v>3</v>
      </c>
      <c r="O367" s="45">
        <v>0</v>
      </c>
      <c r="P367" s="44" t="s">
        <v>1911</v>
      </c>
      <c r="Q367" s="44">
        <v>3840</v>
      </c>
      <c r="R367" s="44">
        <v>160</v>
      </c>
      <c r="S367" s="44">
        <v>24</v>
      </c>
      <c r="T367" s="44">
        <f t="shared" si="39"/>
        <v>2</v>
      </c>
      <c r="U367" s="48">
        <f t="shared" si="40"/>
        <v>6</v>
      </c>
      <c r="V367" s="44">
        <v>0</v>
      </c>
      <c r="W367" s="49"/>
      <c r="X367" s="50">
        <v>0</v>
      </c>
    </row>
    <row r="368" spans="1:24" x14ac:dyDescent="0.25">
      <c r="A368" s="37"/>
      <c r="B368" s="38">
        <f t="shared" si="38"/>
        <v>36</v>
      </c>
      <c r="C368" s="38">
        <v>1.1000000000000001</v>
      </c>
      <c r="D368" s="103" t="s">
        <v>488</v>
      </c>
      <c r="E368" s="98" t="s">
        <v>509</v>
      </c>
      <c r="F368" s="41" t="s">
        <v>533</v>
      </c>
      <c r="G368" s="41" t="s">
        <v>534</v>
      </c>
      <c r="H368" s="42" t="s">
        <v>88</v>
      </c>
      <c r="I368" s="43" t="s">
        <v>147</v>
      </c>
      <c r="J368" s="43" t="str">
        <f t="shared" si="35"/>
        <v>Lockeford Elementary: Kindergarten: K2: Recessed 2'X4' Troffer: F32T83L</v>
      </c>
      <c r="K368" s="44" t="s">
        <v>1752</v>
      </c>
      <c r="L368" s="44">
        <v>89</v>
      </c>
      <c r="M368" s="44">
        <v>16</v>
      </c>
      <c r="N368" s="44">
        <v>3</v>
      </c>
      <c r="O368" s="45">
        <v>1</v>
      </c>
      <c r="P368" s="44" t="s">
        <v>1911</v>
      </c>
      <c r="Q368" s="44">
        <v>3840</v>
      </c>
      <c r="R368" s="44">
        <v>160</v>
      </c>
      <c r="S368" s="44">
        <v>24</v>
      </c>
      <c r="T368" s="44">
        <f t="shared" si="39"/>
        <v>16</v>
      </c>
      <c r="U368" s="48">
        <f t="shared" si="40"/>
        <v>48</v>
      </c>
      <c r="V368" s="44">
        <v>0</v>
      </c>
      <c r="W368" s="49"/>
      <c r="X368" s="50">
        <v>0</v>
      </c>
    </row>
    <row r="369" spans="1:24" x14ac:dyDescent="0.25">
      <c r="A369" s="37"/>
      <c r="B369" s="38">
        <f t="shared" si="38"/>
        <v>37</v>
      </c>
      <c r="C369" s="38">
        <v>1.1000000000000001</v>
      </c>
      <c r="D369" s="103" t="s">
        <v>488</v>
      </c>
      <c r="E369" s="98" t="s">
        <v>184</v>
      </c>
      <c r="F369" s="41">
        <v>2</v>
      </c>
      <c r="G369" s="41" t="s">
        <v>535</v>
      </c>
      <c r="H369" s="42" t="s">
        <v>536</v>
      </c>
      <c r="I369" s="43" t="s">
        <v>299</v>
      </c>
      <c r="J369" s="43" t="str">
        <f t="shared" si="35"/>
        <v>Lockeford Elementary: Office: 2: Strip 2'X4': F32T84L</v>
      </c>
      <c r="K369" s="44" t="s">
        <v>1752</v>
      </c>
      <c r="L369" s="44">
        <v>112</v>
      </c>
      <c r="M369" s="44">
        <v>12</v>
      </c>
      <c r="N369" s="44">
        <v>4</v>
      </c>
      <c r="O369" s="45">
        <v>1</v>
      </c>
      <c r="P369" s="44" t="s">
        <v>1916</v>
      </c>
      <c r="Q369" s="44">
        <v>6160</v>
      </c>
      <c r="R369" s="44">
        <v>140</v>
      </c>
      <c r="S369" s="44">
        <v>44</v>
      </c>
      <c r="T369" s="44">
        <f t="shared" si="39"/>
        <v>12</v>
      </c>
      <c r="U369" s="48">
        <f t="shared" si="40"/>
        <v>48</v>
      </c>
      <c r="V369" s="44">
        <v>12</v>
      </c>
      <c r="W369" s="49"/>
      <c r="X369" s="50">
        <v>0</v>
      </c>
    </row>
    <row r="370" spans="1:24" x14ac:dyDescent="0.25">
      <c r="A370" s="37"/>
      <c r="B370" s="38">
        <f t="shared" si="38"/>
        <v>38</v>
      </c>
      <c r="C370" s="38">
        <v>1.1000000000000001</v>
      </c>
      <c r="D370" s="103" t="s">
        <v>488</v>
      </c>
      <c r="E370" s="98" t="s">
        <v>184</v>
      </c>
      <c r="F370" s="41">
        <v>1</v>
      </c>
      <c r="G370" s="41" t="s">
        <v>537</v>
      </c>
      <c r="H370" s="42" t="s">
        <v>536</v>
      </c>
      <c r="I370" s="43" t="s">
        <v>299</v>
      </c>
      <c r="J370" s="43" t="str">
        <f t="shared" si="35"/>
        <v>Lockeford Elementary: Office: 1: Strip 2'X4': F32T84L</v>
      </c>
      <c r="K370" s="44" t="s">
        <v>1752</v>
      </c>
      <c r="L370" s="44">
        <v>112</v>
      </c>
      <c r="M370" s="44">
        <v>12</v>
      </c>
      <c r="N370" s="44">
        <v>4</v>
      </c>
      <c r="O370" s="45">
        <v>1</v>
      </c>
      <c r="P370" s="44" t="s">
        <v>1916</v>
      </c>
      <c r="Q370" s="44">
        <v>6160</v>
      </c>
      <c r="R370" s="44">
        <v>140</v>
      </c>
      <c r="S370" s="44">
        <v>44</v>
      </c>
      <c r="T370" s="44">
        <f t="shared" si="39"/>
        <v>12</v>
      </c>
      <c r="U370" s="48">
        <f t="shared" si="40"/>
        <v>48</v>
      </c>
      <c r="V370" s="44">
        <v>12</v>
      </c>
      <c r="W370" s="49"/>
      <c r="X370" s="50">
        <v>0</v>
      </c>
    </row>
    <row r="371" spans="1:24" x14ac:dyDescent="0.25">
      <c r="A371" s="37"/>
      <c r="B371" s="38">
        <f t="shared" si="38"/>
        <v>39</v>
      </c>
      <c r="C371" s="38">
        <v>1.1000000000000001</v>
      </c>
      <c r="D371" s="103" t="s">
        <v>488</v>
      </c>
      <c r="E371" s="98" t="s">
        <v>114</v>
      </c>
      <c r="F371" s="41" t="s">
        <v>37</v>
      </c>
      <c r="G371" s="41" t="s">
        <v>538</v>
      </c>
      <c r="H371" s="42" t="s">
        <v>43</v>
      </c>
      <c r="I371" s="43" t="s">
        <v>299</v>
      </c>
      <c r="J371" s="43" t="str">
        <f t="shared" si="35"/>
        <v>Lockeford Elementary: Library: Custodian Office: Surface Mount 2'X4': F32T84L</v>
      </c>
      <c r="K371" s="44" t="s">
        <v>1752</v>
      </c>
      <c r="L371" s="44">
        <v>112</v>
      </c>
      <c r="M371" s="44">
        <v>6</v>
      </c>
      <c r="N371" s="44">
        <v>4</v>
      </c>
      <c r="O371" s="45">
        <v>0</v>
      </c>
      <c r="P371" s="44" t="s">
        <v>1916</v>
      </c>
      <c r="Q371" s="44">
        <v>6160</v>
      </c>
      <c r="R371" s="44">
        <v>140</v>
      </c>
      <c r="S371" s="44">
        <v>44</v>
      </c>
      <c r="T371" s="44">
        <f t="shared" si="39"/>
        <v>6</v>
      </c>
      <c r="U371" s="48">
        <f t="shared" si="40"/>
        <v>24</v>
      </c>
      <c r="V371" s="44">
        <v>6</v>
      </c>
      <c r="W371" s="49"/>
      <c r="X371" s="50">
        <v>0</v>
      </c>
    </row>
    <row r="372" spans="1:24" x14ac:dyDescent="0.25">
      <c r="A372" s="37"/>
      <c r="B372" s="38">
        <f t="shared" si="38"/>
        <v>40</v>
      </c>
      <c r="C372" s="38">
        <v>1.1000000000000001</v>
      </c>
      <c r="D372" s="103" t="s">
        <v>488</v>
      </c>
      <c r="E372" s="98" t="s">
        <v>32</v>
      </c>
      <c r="F372" s="41">
        <v>8</v>
      </c>
      <c r="G372" s="41" t="s">
        <v>539</v>
      </c>
      <c r="H372" s="42" t="s">
        <v>88</v>
      </c>
      <c r="I372" s="43" t="s">
        <v>299</v>
      </c>
      <c r="J372" s="43" t="str">
        <f t="shared" si="35"/>
        <v>Lockeford Elementary: Portable: 8: Recessed 2'X4' Troffer: F32T84L</v>
      </c>
      <c r="K372" s="44" t="s">
        <v>1752</v>
      </c>
      <c r="L372" s="44">
        <v>112</v>
      </c>
      <c r="M372" s="44">
        <v>12</v>
      </c>
      <c r="N372" s="44">
        <v>4</v>
      </c>
      <c r="O372" s="45">
        <v>1</v>
      </c>
      <c r="P372" s="44" t="s">
        <v>1924</v>
      </c>
      <c r="Q372" s="44">
        <v>4800</v>
      </c>
      <c r="R372" s="44">
        <v>160</v>
      </c>
      <c r="S372" s="44">
        <v>30</v>
      </c>
      <c r="T372" s="44">
        <f t="shared" si="39"/>
        <v>12</v>
      </c>
      <c r="U372" s="48">
        <f t="shared" si="40"/>
        <v>48</v>
      </c>
      <c r="V372" s="44">
        <v>0</v>
      </c>
      <c r="W372" s="49"/>
      <c r="X372" s="50">
        <v>0</v>
      </c>
    </row>
    <row r="373" spans="1:24" x14ac:dyDescent="0.25">
      <c r="A373" s="37"/>
      <c r="B373" s="38">
        <f t="shared" si="38"/>
        <v>41</v>
      </c>
      <c r="C373" s="38">
        <v>1.1000000000000001</v>
      </c>
      <c r="D373" s="103" t="s">
        <v>488</v>
      </c>
      <c r="E373" s="98" t="s">
        <v>32</v>
      </c>
      <c r="F373" s="41">
        <v>14</v>
      </c>
      <c r="G373" s="41" t="s">
        <v>540</v>
      </c>
      <c r="H373" s="42" t="s">
        <v>88</v>
      </c>
      <c r="I373" s="43" t="s">
        <v>299</v>
      </c>
      <c r="J373" s="43" t="str">
        <f t="shared" si="35"/>
        <v>Lockeford Elementary: Portable: 14: Recessed 2'X4' Troffer: F32T84L</v>
      </c>
      <c r="K373" s="44" t="s">
        <v>1752</v>
      </c>
      <c r="L373" s="44">
        <v>112</v>
      </c>
      <c r="M373" s="44">
        <v>12</v>
      </c>
      <c r="N373" s="44">
        <v>4</v>
      </c>
      <c r="O373" s="45">
        <v>1</v>
      </c>
      <c r="P373" s="44" t="s">
        <v>1924</v>
      </c>
      <c r="Q373" s="44">
        <v>4800</v>
      </c>
      <c r="R373" s="44">
        <v>160</v>
      </c>
      <c r="S373" s="44">
        <v>30</v>
      </c>
      <c r="T373" s="44">
        <f t="shared" si="39"/>
        <v>12</v>
      </c>
      <c r="U373" s="48">
        <f t="shared" si="40"/>
        <v>48</v>
      </c>
      <c r="V373" s="44">
        <v>0</v>
      </c>
      <c r="W373" s="49"/>
      <c r="X373" s="50">
        <v>0</v>
      </c>
    </row>
    <row r="374" spans="1:24" x14ac:dyDescent="0.25">
      <c r="A374" s="37"/>
      <c r="B374" s="38">
        <f t="shared" si="38"/>
        <v>42</v>
      </c>
      <c r="C374" s="38">
        <v>1.1000000000000001</v>
      </c>
      <c r="D374" s="103" t="s">
        <v>488</v>
      </c>
      <c r="E374" s="98" t="s">
        <v>32</v>
      </c>
      <c r="F374" s="41">
        <v>12</v>
      </c>
      <c r="G374" s="41" t="s">
        <v>541</v>
      </c>
      <c r="H374" s="42" t="s">
        <v>88</v>
      </c>
      <c r="I374" s="43" t="s">
        <v>299</v>
      </c>
      <c r="J374" s="43" t="str">
        <f t="shared" si="35"/>
        <v>Lockeford Elementary: Portable: 12: Recessed 2'X4' Troffer: F32T84L</v>
      </c>
      <c r="K374" s="44" t="s">
        <v>1752</v>
      </c>
      <c r="L374" s="44">
        <v>112</v>
      </c>
      <c r="M374" s="44">
        <v>12</v>
      </c>
      <c r="N374" s="44">
        <v>4</v>
      </c>
      <c r="O374" s="45">
        <v>1</v>
      </c>
      <c r="P374" s="44" t="s">
        <v>1924</v>
      </c>
      <c r="Q374" s="44">
        <v>4800</v>
      </c>
      <c r="R374" s="44">
        <v>160</v>
      </c>
      <c r="S374" s="44">
        <v>30</v>
      </c>
      <c r="T374" s="44">
        <f t="shared" si="39"/>
        <v>12</v>
      </c>
      <c r="U374" s="48">
        <f t="shared" si="40"/>
        <v>48</v>
      </c>
      <c r="V374" s="44">
        <v>0</v>
      </c>
      <c r="W374" s="49"/>
      <c r="X374" s="50">
        <v>0</v>
      </c>
    </row>
    <row r="375" spans="1:24" x14ac:dyDescent="0.25">
      <c r="A375" s="37"/>
      <c r="B375" s="38">
        <f t="shared" si="38"/>
        <v>43</v>
      </c>
      <c r="C375" s="38">
        <v>1.1000000000000001</v>
      </c>
      <c r="D375" s="103" t="s">
        <v>488</v>
      </c>
      <c r="E375" s="98" t="s">
        <v>32</v>
      </c>
      <c r="F375" s="41">
        <v>16</v>
      </c>
      <c r="G375" s="41" t="s">
        <v>542</v>
      </c>
      <c r="H375" s="42" t="s">
        <v>88</v>
      </c>
      <c r="I375" s="43" t="s">
        <v>299</v>
      </c>
      <c r="J375" s="43" t="str">
        <f t="shared" si="35"/>
        <v>Lockeford Elementary: Portable: 16: Recessed 2'X4' Troffer: F32T84L</v>
      </c>
      <c r="K375" s="44" t="s">
        <v>1752</v>
      </c>
      <c r="L375" s="44">
        <v>112</v>
      </c>
      <c r="M375" s="44">
        <v>10</v>
      </c>
      <c r="N375" s="44">
        <v>4</v>
      </c>
      <c r="O375" s="45">
        <v>1</v>
      </c>
      <c r="P375" s="44" t="s">
        <v>1924</v>
      </c>
      <c r="Q375" s="44">
        <v>4800</v>
      </c>
      <c r="R375" s="44">
        <v>160</v>
      </c>
      <c r="S375" s="44">
        <v>30</v>
      </c>
      <c r="T375" s="44">
        <f t="shared" si="39"/>
        <v>10</v>
      </c>
      <c r="U375" s="48">
        <f t="shared" si="40"/>
        <v>40</v>
      </c>
      <c r="V375" s="44">
        <v>0</v>
      </c>
      <c r="W375" s="49"/>
      <c r="X375" s="50">
        <v>0</v>
      </c>
    </row>
    <row r="376" spans="1:24" x14ac:dyDescent="0.25">
      <c r="A376" s="37"/>
      <c r="B376" s="38">
        <f t="shared" si="38"/>
        <v>44</v>
      </c>
      <c r="C376" s="38">
        <v>1.1000000000000001</v>
      </c>
      <c r="D376" s="103" t="s">
        <v>488</v>
      </c>
      <c r="E376" s="98" t="s">
        <v>32</v>
      </c>
      <c r="F376" s="41">
        <v>17</v>
      </c>
      <c r="G376" s="41" t="s">
        <v>543</v>
      </c>
      <c r="H376" s="42" t="s">
        <v>88</v>
      </c>
      <c r="I376" s="43" t="s">
        <v>299</v>
      </c>
      <c r="J376" s="43" t="str">
        <f>CONCATENATE(G376,": ",H376,": ",I376)</f>
        <v>Lockeford Elementary: Portable: 17: Recessed 2'X4' Troffer: F32T84L</v>
      </c>
      <c r="K376" s="44" t="s">
        <v>1752</v>
      </c>
      <c r="L376" s="44">
        <v>112</v>
      </c>
      <c r="M376" s="44">
        <v>10</v>
      </c>
      <c r="N376" s="44">
        <v>4</v>
      </c>
      <c r="O376" s="45">
        <v>1</v>
      </c>
      <c r="P376" s="44" t="s">
        <v>1924</v>
      </c>
      <c r="Q376" s="44">
        <v>4800</v>
      </c>
      <c r="R376" s="44">
        <v>160</v>
      </c>
      <c r="S376" s="44">
        <v>30</v>
      </c>
      <c r="T376" s="44">
        <f t="shared" si="39"/>
        <v>10</v>
      </c>
      <c r="U376" s="48">
        <f t="shared" si="40"/>
        <v>40</v>
      </c>
      <c r="V376" s="44">
        <v>0</v>
      </c>
      <c r="W376" s="49"/>
      <c r="X376" s="50">
        <v>0</v>
      </c>
    </row>
    <row r="377" spans="1:24" x14ac:dyDescent="0.25">
      <c r="A377" s="37"/>
      <c r="B377" s="38">
        <f t="shared" si="38"/>
        <v>45</v>
      </c>
      <c r="C377" s="38">
        <v>1.1000000000000001</v>
      </c>
      <c r="D377" s="103" t="s">
        <v>488</v>
      </c>
      <c r="E377" s="98" t="s">
        <v>32</v>
      </c>
      <c r="F377" s="41">
        <v>18</v>
      </c>
      <c r="G377" s="41" t="s">
        <v>544</v>
      </c>
      <c r="H377" s="42" t="s">
        <v>88</v>
      </c>
      <c r="I377" s="43" t="s">
        <v>299</v>
      </c>
      <c r="J377" s="43" t="str">
        <f>CONCATENATE(G377,": ",H377,": ",I377)</f>
        <v>Lockeford Elementary: Portable: 18: Recessed 2'X4' Troffer: F32T84L</v>
      </c>
      <c r="K377" s="44" t="s">
        <v>1752</v>
      </c>
      <c r="L377" s="44">
        <v>112</v>
      </c>
      <c r="M377" s="44">
        <v>10</v>
      </c>
      <c r="N377" s="44">
        <v>4</v>
      </c>
      <c r="O377" s="45">
        <v>1</v>
      </c>
      <c r="P377" s="44" t="s">
        <v>1924</v>
      </c>
      <c r="Q377" s="44">
        <v>4800</v>
      </c>
      <c r="R377" s="44">
        <v>160</v>
      </c>
      <c r="S377" s="44">
        <v>30</v>
      </c>
      <c r="T377" s="44">
        <f t="shared" si="39"/>
        <v>10</v>
      </c>
      <c r="U377" s="48">
        <f t="shared" si="40"/>
        <v>40</v>
      </c>
      <c r="V377" s="44">
        <v>0</v>
      </c>
      <c r="W377" s="49"/>
      <c r="X377" s="50">
        <v>0</v>
      </c>
    </row>
    <row r="378" spans="1:24" x14ac:dyDescent="0.25">
      <c r="A378" s="37"/>
      <c r="B378" s="38">
        <f t="shared" si="38"/>
        <v>46</v>
      </c>
      <c r="C378" s="38">
        <v>1.1000000000000001</v>
      </c>
      <c r="D378" s="103" t="s">
        <v>488</v>
      </c>
      <c r="E378" s="98" t="s">
        <v>32</v>
      </c>
      <c r="F378" s="41">
        <v>15</v>
      </c>
      <c r="G378" s="41" t="s">
        <v>545</v>
      </c>
      <c r="H378" s="42" t="s">
        <v>88</v>
      </c>
      <c r="I378" s="43" t="s">
        <v>299</v>
      </c>
      <c r="J378" s="43" t="str">
        <f>CONCATENATE(G378,": ",H378,": ",I378)</f>
        <v>Lockeford Elementary: Portable: 15: Recessed 2'X4' Troffer: F32T84L</v>
      </c>
      <c r="K378" s="44" t="s">
        <v>1752</v>
      </c>
      <c r="L378" s="44">
        <v>112</v>
      </c>
      <c r="M378" s="44">
        <v>10</v>
      </c>
      <c r="N378" s="44">
        <v>4</v>
      </c>
      <c r="O378" s="45">
        <v>1</v>
      </c>
      <c r="P378" s="44" t="s">
        <v>1924</v>
      </c>
      <c r="Q378" s="44">
        <v>4800</v>
      </c>
      <c r="R378" s="44">
        <v>160</v>
      </c>
      <c r="S378" s="44">
        <v>30</v>
      </c>
      <c r="T378" s="44">
        <f t="shared" si="39"/>
        <v>10</v>
      </c>
      <c r="U378" s="48">
        <f t="shared" si="40"/>
        <v>40</v>
      </c>
      <c r="V378" s="44">
        <v>0</v>
      </c>
      <c r="W378" s="49"/>
      <c r="X378" s="50">
        <v>0</v>
      </c>
    </row>
    <row r="379" spans="1:24" x14ac:dyDescent="0.25">
      <c r="A379" s="37"/>
      <c r="B379" s="38">
        <f t="shared" si="38"/>
        <v>47</v>
      </c>
      <c r="C379" s="38">
        <v>1.1000000000000001</v>
      </c>
      <c r="D379" s="103" t="s">
        <v>488</v>
      </c>
      <c r="E379" s="98" t="s">
        <v>32</v>
      </c>
      <c r="F379" s="41">
        <v>19</v>
      </c>
      <c r="G379" s="41" t="s">
        <v>546</v>
      </c>
      <c r="H379" s="42" t="s">
        <v>88</v>
      </c>
      <c r="I379" s="43" t="s">
        <v>299</v>
      </c>
      <c r="J379" s="43" t="str">
        <f t="shared" ref="J379:J392" si="41">CONCATENATE(G379,": ",H379,": ",I379)</f>
        <v>Lockeford Elementary: Portable: 19: Recessed 2'X4' Troffer: F32T84L</v>
      </c>
      <c r="K379" s="44" t="s">
        <v>1752</v>
      </c>
      <c r="L379" s="44">
        <v>112</v>
      </c>
      <c r="M379" s="44">
        <v>11</v>
      </c>
      <c r="N379" s="44">
        <v>4</v>
      </c>
      <c r="O379" s="45">
        <v>1</v>
      </c>
      <c r="P379" s="44" t="s">
        <v>1924</v>
      </c>
      <c r="Q379" s="44">
        <v>4800</v>
      </c>
      <c r="R379" s="44">
        <v>160</v>
      </c>
      <c r="S379" s="44">
        <v>30</v>
      </c>
      <c r="T379" s="44">
        <f t="shared" si="39"/>
        <v>11</v>
      </c>
      <c r="U379" s="48">
        <f t="shared" si="40"/>
        <v>44</v>
      </c>
      <c r="V379" s="44">
        <v>0</v>
      </c>
      <c r="W379" s="49"/>
      <c r="X379" s="50">
        <v>0</v>
      </c>
    </row>
    <row r="380" spans="1:24" x14ac:dyDescent="0.25">
      <c r="A380" s="37"/>
      <c r="B380" s="38">
        <f t="shared" si="38"/>
        <v>48</v>
      </c>
      <c r="C380" s="38">
        <v>1.1000000000000001</v>
      </c>
      <c r="D380" s="103" t="s">
        <v>488</v>
      </c>
      <c r="E380" s="98" t="s">
        <v>32</v>
      </c>
      <c r="F380" s="41" t="s">
        <v>382</v>
      </c>
      <c r="G380" s="41" t="s">
        <v>547</v>
      </c>
      <c r="H380" s="42" t="s">
        <v>88</v>
      </c>
      <c r="I380" s="43" t="s">
        <v>299</v>
      </c>
      <c r="J380" s="43" t="str">
        <f t="shared" si="41"/>
        <v>Lockeford Elementary: Portable: P-6: Recessed 2'X4' Troffer: F32T84L</v>
      </c>
      <c r="K380" s="44" t="s">
        <v>1752</v>
      </c>
      <c r="L380" s="44">
        <v>112</v>
      </c>
      <c r="M380" s="44">
        <v>12</v>
      </c>
      <c r="N380" s="44">
        <v>4</v>
      </c>
      <c r="O380" s="45">
        <v>1</v>
      </c>
      <c r="P380" s="44" t="s">
        <v>1924</v>
      </c>
      <c r="Q380" s="44">
        <v>4800</v>
      </c>
      <c r="R380" s="44">
        <v>160</v>
      </c>
      <c r="S380" s="44">
        <v>30</v>
      </c>
      <c r="T380" s="44">
        <f t="shared" si="39"/>
        <v>12</v>
      </c>
      <c r="U380" s="48">
        <f t="shared" si="40"/>
        <v>48</v>
      </c>
      <c r="V380" s="44">
        <v>0</v>
      </c>
      <c r="W380" s="49"/>
      <c r="X380" s="50">
        <v>0</v>
      </c>
    </row>
    <row r="381" spans="1:24" x14ac:dyDescent="0.25">
      <c r="A381" s="37"/>
      <c r="B381" s="38">
        <f t="shared" si="38"/>
        <v>49</v>
      </c>
      <c r="C381" s="38">
        <v>1.1000000000000001</v>
      </c>
      <c r="D381" s="103" t="s">
        <v>488</v>
      </c>
      <c r="E381" s="98" t="s">
        <v>32</v>
      </c>
      <c r="F381" s="41" t="s">
        <v>548</v>
      </c>
      <c r="G381" s="41" t="s">
        <v>549</v>
      </c>
      <c r="H381" s="42" t="s">
        <v>88</v>
      </c>
      <c r="I381" s="43" t="s">
        <v>299</v>
      </c>
      <c r="J381" s="43" t="str">
        <f t="shared" si="41"/>
        <v>Lockeford Elementary: Portable: P-7: Recessed 2'X4' Troffer: F32T84L</v>
      </c>
      <c r="K381" s="44" t="s">
        <v>1752</v>
      </c>
      <c r="L381" s="44">
        <v>112</v>
      </c>
      <c r="M381" s="44">
        <v>12</v>
      </c>
      <c r="N381" s="44">
        <v>4</v>
      </c>
      <c r="O381" s="45">
        <v>1</v>
      </c>
      <c r="P381" s="44" t="s">
        <v>1924</v>
      </c>
      <c r="Q381" s="44">
        <v>4800</v>
      </c>
      <c r="R381" s="44">
        <v>160</v>
      </c>
      <c r="S381" s="44">
        <v>30</v>
      </c>
      <c r="T381" s="44">
        <f t="shared" si="39"/>
        <v>12</v>
      </c>
      <c r="U381" s="48">
        <f t="shared" si="40"/>
        <v>48</v>
      </c>
      <c r="V381" s="44">
        <v>0</v>
      </c>
      <c r="W381" s="49"/>
      <c r="X381" s="50">
        <v>0</v>
      </c>
    </row>
    <row r="382" spans="1:24" x14ac:dyDescent="0.25">
      <c r="A382" s="37"/>
      <c r="B382" s="38">
        <f t="shared" si="38"/>
        <v>50</v>
      </c>
      <c r="C382" s="38">
        <v>1.1000000000000001</v>
      </c>
      <c r="D382" s="103" t="s">
        <v>488</v>
      </c>
      <c r="E382" s="98" t="s">
        <v>184</v>
      </c>
      <c r="F382" s="41" t="s">
        <v>550</v>
      </c>
      <c r="G382" s="41" t="s">
        <v>551</v>
      </c>
      <c r="H382" s="42" t="s">
        <v>552</v>
      </c>
      <c r="I382" s="43" t="s">
        <v>553</v>
      </c>
      <c r="J382" s="43" t="str">
        <f t="shared" si="41"/>
        <v>Lockeford Elementary: Office: Main Office : Surface Mount 2'x4' D/ID: F28T52L</v>
      </c>
      <c r="K382" s="44" t="s">
        <v>1752</v>
      </c>
      <c r="L382" s="44">
        <v>64</v>
      </c>
      <c r="M382" s="44">
        <v>4</v>
      </c>
      <c r="N382" s="44">
        <v>2</v>
      </c>
      <c r="O382" s="45">
        <v>0</v>
      </c>
      <c r="P382" s="44" t="s">
        <v>1929</v>
      </c>
      <c r="Q382" s="44">
        <v>3360</v>
      </c>
      <c r="R382" s="47">
        <v>140</v>
      </c>
      <c r="S382" s="44">
        <v>24</v>
      </c>
      <c r="T382" s="44">
        <f t="shared" si="39"/>
        <v>4</v>
      </c>
      <c r="U382" s="48">
        <f t="shared" si="40"/>
        <v>8</v>
      </c>
      <c r="V382" s="44">
        <v>4</v>
      </c>
      <c r="W382" s="49"/>
      <c r="X382" s="50">
        <v>0</v>
      </c>
    </row>
    <row r="383" spans="1:24" x14ac:dyDescent="0.25">
      <c r="A383" s="37"/>
      <c r="B383" s="38">
        <f t="shared" si="38"/>
        <v>51</v>
      </c>
      <c r="C383" s="38">
        <v>1.1000000000000001</v>
      </c>
      <c r="D383" s="103" t="s">
        <v>488</v>
      </c>
      <c r="E383" s="98" t="s">
        <v>184</v>
      </c>
      <c r="F383" s="41" t="s">
        <v>91</v>
      </c>
      <c r="G383" s="41" t="s">
        <v>554</v>
      </c>
      <c r="H383" s="42" t="s">
        <v>552</v>
      </c>
      <c r="I383" s="43" t="s">
        <v>553</v>
      </c>
      <c r="J383" s="43" t="str">
        <f t="shared" si="41"/>
        <v>Lockeford Elementary: Office: Principal: Surface Mount 2'x4' D/ID: F28T52L</v>
      </c>
      <c r="K383" s="44" t="s">
        <v>1752</v>
      </c>
      <c r="L383" s="44">
        <v>64</v>
      </c>
      <c r="M383" s="44">
        <v>2</v>
      </c>
      <c r="N383" s="44">
        <v>2</v>
      </c>
      <c r="O383" s="45">
        <v>0</v>
      </c>
      <c r="P383" s="44" t="s">
        <v>1929</v>
      </c>
      <c r="Q383" s="44">
        <v>3360</v>
      </c>
      <c r="R383" s="47">
        <v>140</v>
      </c>
      <c r="S383" s="44">
        <v>24</v>
      </c>
      <c r="T383" s="44">
        <f t="shared" si="39"/>
        <v>2</v>
      </c>
      <c r="U383" s="48">
        <f t="shared" si="40"/>
        <v>4</v>
      </c>
      <c r="V383" s="44">
        <v>2</v>
      </c>
      <c r="W383" s="49"/>
      <c r="X383" s="50">
        <v>0</v>
      </c>
    </row>
    <row r="384" spans="1:24" x14ac:dyDescent="0.25">
      <c r="A384" s="37"/>
      <c r="B384" s="38">
        <f t="shared" si="38"/>
        <v>52</v>
      </c>
      <c r="C384" s="38">
        <v>1.1000000000000001</v>
      </c>
      <c r="D384" s="103" t="s">
        <v>488</v>
      </c>
      <c r="E384" s="98" t="s">
        <v>184</v>
      </c>
      <c r="F384" s="41" t="s">
        <v>197</v>
      </c>
      <c r="G384" s="41" t="s">
        <v>555</v>
      </c>
      <c r="H384" s="42" t="s">
        <v>552</v>
      </c>
      <c r="I384" s="43" t="s">
        <v>553</v>
      </c>
      <c r="J384" s="43" t="str">
        <f t="shared" si="41"/>
        <v>Lockeford Elementary: Office: Nurse: Surface Mount 2'x4' D/ID: F28T52L</v>
      </c>
      <c r="K384" s="44" t="s">
        <v>1752</v>
      </c>
      <c r="L384" s="44">
        <v>64</v>
      </c>
      <c r="M384" s="44">
        <v>1</v>
      </c>
      <c r="N384" s="44">
        <v>2</v>
      </c>
      <c r="O384" s="45">
        <v>0</v>
      </c>
      <c r="P384" s="44" t="s">
        <v>1929</v>
      </c>
      <c r="Q384" s="44">
        <v>3360</v>
      </c>
      <c r="R384" s="47">
        <v>140</v>
      </c>
      <c r="S384" s="44">
        <v>24</v>
      </c>
      <c r="T384" s="44">
        <f t="shared" si="39"/>
        <v>1</v>
      </c>
      <c r="U384" s="48">
        <f t="shared" si="40"/>
        <v>2</v>
      </c>
      <c r="V384" s="44">
        <v>1</v>
      </c>
      <c r="W384" s="49"/>
      <c r="X384" s="50">
        <v>0</v>
      </c>
    </row>
    <row r="385" spans="1:24" x14ac:dyDescent="0.25">
      <c r="A385" s="37"/>
      <c r="B385" s="38">
        <f t="shared" si="38"/>
        <v>53</v>
      </c>
      <c r="C385" s="38">
        <v>1.1000000000000001</v>
      </c>
      <c r="D385" s="104" t="s">
        <v>488</v>
      </c>
      <c r="E385" s="105" t="s">
        <v>184</v>
      </c>
      <c r="F385" s="106" t="s">
        <v>438</v>
      </c>
      <c r="G385" s="106" t="s">
        <v>556</v>
      </c>
      <c r="H385" s="107" t="s">
        <v>552</v>
      </c>
      <c r="I385" s="108" t="s">
        <v>553</v>
      </c>
      <c r="J385" s="43" t="str">
        <f t="shared" si="41"/>
        <v>Lockeford Elementary: Office: Hall: Surface Mount 2'x4' D/ID: F28T52L</v>
      </c>
      <c r="K385" s="44" t="s">
        <v>1752</v>
      </c>
      <c r="L385" s="44">
        <v>64</v>
      </c>
      <c r="M385" s="44">
        <v>3</v>
      </c>
      <c r="N385" s="44">
        <v>2</v>
      </c>
      <c r="O385" s="45">
        <v>1</v>
      </c>
      <c r="P385" s="44" t="s">
        <v>1929</v>
      </c>
      <c r="Q385" s="44">
        <v>3360</v>
      </c>
      <c r="R385" s="47">
        <v>140</v>
      </c>
      <c r="S385" s="44">
        <v>24</v>
      </c>
      <c r="T385" s="44">
        <f t="shared" si="39"/>
        <v>3</v>
      </c>
      <c r="U385" s="48">
        <f t="shared" si="40"/>
        <v>6</v>
      </c>
      <c r="V385" s="44">
        <v>3</v>
      </c>
      <c r="W385" s="49"/>
      <c r="X385" s="50">
        <v>0</v>
      </c>
    </row>
    <row r="386" spans="1:24" x14ac:dyDescent="0.25">
      <c r="A386" s="37"/>
      <c r="B386" s="38">
        <f t="shared" si="38"/>
        <v>54</v>
      </c>
      <c r="C386" s="38">
        <v>1.1000000000000001</v>
      </c>
      <c r="D386" s="104" t="s">
        <v>488</v>
      </c>
      <c r="E386" s="105" t="s">
        <v>184</v>
      </c>
      <c r="F386" s="106" t="s">
        <v>184</v>
      </c>
      <c r="G386" s="106" t="s">
        <v>557</v>
      </c>
      <c r="H386" s="107" t="s">
        <v>552</v>
      </c>
      <c r="I386" s="108" t="s">
        <v>553</v>
      </c>
      <c r="J386" s="43" t="str">
        <f t="shared" si="41"/>
        <v>Lockeford Elementary: Office: Office: Surface Mount 2'x4' D/ID: F28T52L</v>
      </c>
      <c r="K386" s="44" t="s">
        <v>1752</v>
      </c>
      <c r="L386" s="44">
        <v>64</v>
      </c>
      <c r="M386" s="44">
        <v>2</v>
      </c>
      <c r="N386" s="44">
        <v>2</v>
      </c>
      <c r="O386" s="45">
        <v>0</v>
      </c>
      <c r="P386" s="44" t="s">
        <v>1929</v>
      </c>
      <c r="Q386" s="44">
        <v>3360</v>
      </c>
      <c r="R386" s="47">
        <v>140</v>
      </c>
      <c r="S386" s="44">
        <v>24</v>
      </c>
      <c r="T386" s="44">
        <f t="shared" si="39"/>
        <v>2</v>
      </c>
      <c r="U386" s="48">
        <f t="shared" si="40"/>
        <v>4</v>
      </c>
      <c r="V386" s="44">
        <v>2</v>
      </c>
      <c r="W386" s="49"/>
      <c r="X386" s="50">
        <v>0</v>
      </c>
    </row>
    <row r="387" spans="1:24" x14ac:dyDescent="0.25">
      <c r="A387" s="37"/>
      <c r="B387" s="38">
        <f t="shared" si="38"/>
        <v>55</v>
      </c>
      <c r="C387" s="38">
        <v>1.1000000000000001</v>
      </c>
      <c r="D387" s="104" t="s">
        <v>488</v>
      </c>
      <c r="E387" s="105" t="s">
        <v>184</v>
      </c>
      <c r="F387" s="106" t="s">
        <v>558</v>
      </c>
      <c r="G387" s="106" t="s">
        <v>559</v>
      </c>
      <c r="H387" s="107" t="s">
        <v>552</v>
      </c>
      <c r="I387" s="108" t="s">
        <v>553</v>
      </c>
      <c r="J387" s="43" t="str">
        <f t="shared" si="41"/>
        <v>Lockeford Elementary: Office: Meeting Rm: Surface Mount 2'x4' D/ID: F28T52L</v>
      </c>
      <c r="K387" s="44" t="s">
        <v>1752</v>
      </c>
      <c r="L387" s="44">
        <v>64</v>
      </c>
      <c r="M387" s="44">
        <v>2</v>
      </c>
      <c r="N387" s="44">
        <v>2</v>
      </c>
      <c r="O387" s="45">
        <v>0</v>
      </c>
      <c r="P387" s="44" t="s">
        <v>1929</v>
      </c>
      <c r="Q387" s="44">
        <v>3360</v>
      </c>
      <c r="R387" s="47">
        <v>140</v>
      </c>
      <c r="S387" s="44">
        <v>24</v>
      </c>
      <c r="T387" s="44">
        <f t="shared" si="39"/>
        <v>2</v>
      </c>
      <c r="U387" s="48">
        <f t="shared" si="40"/>
        <v>4</v>
      </c>
      <c r="V387" s="44">
        <v>2</v>
      </c>
      <c r="W387" s="49"/>
      <c r="X387" s="50">
        <v>0</v>
      </c>
    </row>
    <row r="388" spans="1:24" x14ac:dyDescent="0.25">
      <c r="A388" s="37"/>
      <c r="B388" s="38">
        <f t="shared" si="38"/>
        <v>56</v>
      </c>
      <c r="C388" s="38">
        <v>1.1000000000000001</v>
      </c>
      <c r="D388" s="104" t="s">
        <v>488</v>
      </c>
      <c r="E388" s="105" t="s">
        <v>114</v>
      </c>
      <c r="F388" s="106" t="s">
        <v>560</v>
      </c>
      <c r="G388" s="106" t="s">
        <v>561</v>
      </c>
      <c r="H388" s="107" t="s">
        <v>552</v>
      </c>
      <c r="I388" s="108" t="s">
        <v>553</v>
      </c>
      <c r="J388" s="43" t="str">
        <f t="shared" si="41"/>
        <v>Lockeford Elementary: Library: Computer Lab: Surface Mount 2'x4' D/ID: F28T52L</v>
      </c>
      <c r="K388" s="44" t="s">
        <v>1752</v>
      </c>
      <c r="L388" s="44">
        <v>64</v>
      </c>
      <c r="M388" s="44">
        <v>10</v>
      </c>
      <c r="N388" s="44">
        <v>2</v>
      </c>
      <c r="O388" s="45">
        <v>1</v>
      </c>
      <c r="P388" s="44" t="s">
        <v>1929</v>
      </c>
      <c r="Q388" s="44">
        <v>3360</v>
      </c>
      <c r="R388" s="47">
        <v>140</v>
      </c>
      <c r="S388" s="44">
        <v>24</v>
      </c>
      <c r="T388" s="44">
        <f t="shared" si="39"/>
        <v>10</v>
      </c>
      <c r="U388" s="48">
        <f t="shared" si="40"/>
        <v>20</v>
      </c>
      <c r="V388" s="44">
        <v>10</v>
      </c>
      <c r="W388" s="49"/>
      <c r="X388" s="50" t="s">
        <v>1873</v>
      </c>
    </row>
    <row r="389" spans="1:24" x14ac:dyDescent="0.25">
      <c r="A389" s="37"/>
      <c r="B389" s="38">
        <f t="shared" si="38"/>
        <v>57</v>
      </c>
      <c r="C389" s="38">
        <v>1.1000000000000001</v>
      </c>
      <c r="D389" s="104" t="s">
        <v>488</v>
      </c>
      <c r="E389" s="105" t="s">
        <v>184</v>
      </c>
      <c r="F389" s="106" t="s">
        <v>145</v>
      </c>
      <c r="G389" s="106" t="s">
        <v>562</v>
      </c>
      <c r="H389" s="107" t="s">
        <v>552</v>
      </c>
      <c r="I389" s="108" t="s">
        <v>553</v>
      </c>
      <c r="J389" s="43" t="str">
        <f t="shared" si="41"/>
        <v>Lockeford Elementary: Office: Work Rm: Surface Mount 2'x4' D/ID: F28T52L</v>
      </c>
      <c r="K389" s="44" t="s">
        <v>1752</v>
      </c>
      <c r="L389" s="44">
        <v>64</v>
      </c>
      <c r="M389" s="44">
        <v>6</v>
      </c>
      <c r="N389" s="44">
        <v>2</v>
      </c>
      <c r="O389" s="45">
        <v>1</v>
      </c>
      <c r="P389" s="44" t="s">
        <v>1929</v>
      </c>
      <c r="Q389" s="44">
        <v>3360</v>
      </c>
      <c r="R389" s="47">
        <v>140</v>
      </c>
      <c r="S389" s="44">
        <v>24</v>
      </c>
      <c r="T389" s="44">
        <f t="shared" si="39"/>
        <v>6</v>
      </c>
      <c r="U389" s="48">
        <f t="shared" si="40"/>
        <v>12</v>
      </c>
      <c r="V389" s="44">
        <v>6</v>
      </c>
      <c r="W389" s="49"/>
      <c r="X389" s="50">
        <v>0</v>
      </c>
    </row>
    <row r="390" spans="1:24" x14ac:dyDescent="0.25">
      <c r="A390" s="37"/>
      <c r="B390" s="38">
        <f t="shared" si="38"/>
        <v>58</v>
      </c>
      <c r="C390" s="38">
        <v>1.1000000000000001</v>
      </c>
      <c r="D390" s="104" t="s">
        <v>488</v>
      </c>
      <c r="E390" s="105" t="s">
        <v>184</v>
      </c>
      <c r="F390" s="106" t="s">
        <v>187</v>
      </c>
      <c r="G390" s="106" t="s">
        <v>563</v>
      </c>
      <c r="H390" s="107" t="s">
        <v>552</v>
      </c>
      <c r="I390" s="108" t="s">
        <v>553</v>
      </c>
      <c r="J390" s="43" t="str">
        <f t="shared" si="41"/>
        <v>Lockeford Elementary: Office: Staff Lounge: Surface Mount 2'x4' D/ID: F28T52L</v>
      </c>
      <c r="K390" s="44" t="s">
        <v>1752</v>
      </c>
      <c r="L390" s="44">
        <v>64</v>
      </c>
      <c r="M390" s="44">
        <v>6</v>
      </c>
      <c r="N390" s="44">
        <v>2</v>
      </c>
      <c r="O390" s="45">
        <v>1</v>
      </c>
      <c r="P390" s="44" t="s">
        <v>1929</v>
      </c>
      <c r="Q390" s="44">
        <v>3360</v>
      </c>
      <c r="R390" s="47">
        <v>140</v>
      </c>
      <c r="S390" s="44">
        <v>24</v>
      </c>
      <c r="T390" s="44">
        <f t="shared" si="39"/>
        <v>6</v>
      </c>
      <c r="U390" s="48">
        <f t="shared" si="40"/>
        <v>12</v>
      </c>
      <c r="V390" s="44">
        <v>6</v>
      </c>
      <c r="W390" s="49"/>
      <c r="X390" s="50">
        <v>0</v>
      </c>
    </row>
    <row r="391" spans="1:24" x14ac:dyDescent="0.25">
      <c r="A391" s="37"/>
      <c r="B391" s="38">
        <f t="shared" si="38"/>
        <v>59</v>
      </c>
      <c r="C391" s="38">
        <v>1.1000000000000001</v>
      </c>
      <c r="D391" s="104" t="s">
        <v>488</v>
      </c>
      <c r="E391" s="105" t="s">
        <v>184</v>
      </c>
      <c r="F391" s="106" t="s">
        <v>480</v>
      </c>
      <c r="G391" s="106" t="s">
        <v>564</v>
      </c>
      <c r="H391" s="107" t="s">
        <v>552</v>
      </c>
      <c r="I391" s="108" t="s">
        <v>553</v>
      </c>
      <c r="J391" s="43" t="str">
        <f t="shared" si="41"/>
        <v>Lockeford Elementary: Office: Copy Rm: Surface Mount 2'x4' D/ID: F28T52L</v>
      </c>
      <c r="K391" s="44" t="s">
        <v>1752</v>
      </c>
      <c r="L391" s="44">
        <v>64</v>
      </c>
      <c r="M391" s="44">
        <v>5</v>
      </c>
      <c r="N391" s="44">
        <v>2</v>
      </c>
      <c r="O391" s="45">
        <v>1</v>
      </c>
      <c r="P391" s="44" t="s">
        <v>1929</v>
      </c>
      <c r="Q391" s="44">
        <v>3360</v>
      </c>
      <c r="R391" s="47">
        <v>140</v>
      </c>
      <c r="S391" s="44">
        <v>24</v>
      </c>
      <c r="T391" s="44">
        <f t="shared" si="39"/>
        <v>5</v>
      </c>
      <c r="U391" s="48">
        <f t="shared" si="40"/>
        <v>10</v>
      </c>
      <c r="V391" s="44">
        <v>5</v>
      </c>
      <c r="W391" s="49"/>
      <c r="X391" s="50">
        <v>0</v>
      </c>
    </row>
    <row r="392" spans="1:24" x14ac:dyDescent="0.25">
      <c r="A392" s="37"/>
      <c r="B392" s="38">
        <f t="shared" si="38"/>
        <v>60</v>
      </c>
      <c r="C392" s="38">
        <v>1.1000000000000001</v>
      </c>
      <c r="D392" s="104" t="s">
        <v>488</v>
      </c>
      <c r="E392" s="105" t="s">
        <v>114</v>
      </c>
      <c r="F392" s="106" t="s">
        <v>114</v>
      </c>
      <c r="G392" s="106" t="s">
        <v>565</v>
      </c>
      <c r="H392" s="107" t="s">
        <v>213</v>
      </c>
      <c r="I392" s="108" t="s">
        <v>566</v>
      </c>
      <c r="J392" s="43" t="str">
        <f t="shared" si="41"/>
        <v>Lockeford Elementary: Library: Library: Pendant 1'X4': F54T5/HO 2L</v>
      </c>
      <c r="K392" s="44" t="s">
        <v>1752</v>
      </c>
      <c r="L392" s="44">
        <v>117</v>
      </c>
      <c r="M392" s="44">
        <v>36</v>
      </c>
      <c r="N392" s="44">
        <v>2</v>
      </c>
      <c r="O392" s="45">
        <v>4</v>
      </c>
      <c r="P392" s="44" t="s">
        <v>1930</v>
      </c>
      <c r="Q392" s="46">
        <v>6720</v>
      </c>
      <c r="R392" s="47">
        <v>140</v>
      </c>
      <c r="S392" s="44">
        <v>48</v>
      </c>
      <c r="T392" s="44">
        <f t="shared" si="39"/>
        <v>36</v>
      </c>
      <c r="U392" s="48">
        <f t="shared" si="40"/>
        <v>72</v>
      </c>
      <c r="V392" s="44">
        <v>36</v>
      </c>
      <c r="W392" s="49"/>
      <c r="X392" s="50">
        <v>0</v>
      </c>
    </row>
    <row r="393" spans="1:24" ht="4.1500000000000004" customHeight="1" x14ac:dyDescent="0.25">
      <c r="A393" s="27"/>
      <c r="B393" s="51"/>
      <c r="C393" s="52"/>
      <c r="D393" s="53"/>
      <c r="E393" s="53"/>
      <c r="F393" s="53"/>
      <c r="G393" s="53"/>
      <c r="H393" s="53"/>
      <c r="I393" s="53"/>
      <c r="J393" s="53"/>
      <c r="K393" s="53"/>
      <c r="L393" s="55"/>
      <c r="M393" s="56"/>
      <c r="N393" s="56"/>
      <c r="O393" s="56"/>
      <c r="P393" s="54"/>
      <c r="Q393" s="54"/>
      <c r="R393" s="54"/>
      <c r="S393" s="56"/>
      <c r="T393" s="57"/>
      <c r="U393" s="56"/>
      <c r="V393" s="56"/>
      <c r="W393" s="58"/>
      <c r="X393" s="59"/>
    </row>
    <row r="394" spans="1:24" s="72" customFormat="1" x14ac:dyDescent="0.25">
      <c r="A394" s="60"/>
      <c r="B394" s="61" t="s">
        <v>156</v>
      </c>
      <c r="C394" s="62"/>
      <c r="D394" s="63"/>
      <c r="E394" s="63"/>
      <c r="F394" s="63"/>
      <c r="G394" s="64"/>
      <c r="H394" s="64"/>
      <c r="I394" s="64"/>
      <c r="J394" s="64"/>
      <c r="K394" s="64"/>
      <c r="L394" s="66"/>
      <c r="M394" s="67">
        <v>501</v>
      </c>
      <c r="N394" s="68"/>
      <c r="O394" s="67">
        <v>43</v>
      </c>
      <c r="P394" s="65"/>
      <c r="Q394" s="65"/>
      <c r="R394" s="65"/>
      <c r="S394" s="68"/>
      <c r="T394" s="67">
        <f>SUM(T333:T393)</f>
        <v>501</v>
      </c>
      <c r="U394" s="69">
        <f>SUM(U333:U393)</f>
        <v>1463</v>
      </c>
      <c r="V394" s="67">
        <v>126</v>
      </c>
      <c r="W394" s="70"/>
      <c r="X394" s="71"/>
    </row>
    <row r="396" spans="1:24" s="13" customFormat="1" ht="15.75" x14ac:dyDescent="0.25">
      <c r="B396" s="4" t="s">
        <v>2304</v>
      </c>
      <c r="C396" s="75"/>
      <c r="D396" s="76"/>
      <c r="E396" s="76"/>
      <c r="F396" s="77"/>
      <c r="G396" s="77"/>
      <c r="H396" s="77"/>
      <c r="I396" s="77"/>
      <c r="J396" s="77"/>
      <c r="K396" s="77"/>
      <c r="L396" s="79"/>
      <c r="M396" s="80"/>
      <c r="N396" s="80"/>
      <c r="O396" s="80"/>
      <c r="P396" s="78"/>
      <c r="Q396" s="78"/>
      <c r="R396" s="78"/>
      <c r="S396" s="80"/>
      <c r="T396" s="81"/>
    </row>
    <row r="397" spans="1:24" x14ac:dyDescent="0.25">
      <c r="A397" s="1"/>
      <c r="B397" s="82" t="s">
        <v>0</v>
      </c>
      <c r="C397" s="83"/>
      <c r="D397" s="82"/>
      <c r="E397" s="82"/>
      <c r="F397" s="82"/>
      <c r="G397" s="82"/>
      <c r="H397" s="221" t="s">
        <v>1</v>
      </c>
      <c r="I397" s="222"/>
      <c r="J397" s="222"/>
      <c r="K397" s="222"/>
      <c r="L397" s="222"/>
      <c r="M397" s="222"/>
      <c r="N397" s="222"/>
      <c r="O397" s="222"/>
      <c r="P397" s="217" t="s">
        <v>2</v>
      </c>
      <c r="Q397" s="218"/>
      <c r="R397" s="218"/>
      <c r="S397" s="218"/>
      <c r="T397" s="219"/>
    </row>
    <row r="398" spans="1:24" ht="45" x14ac:dyDescent="0.25">
      <c r="B398" s="84" t="s">
        <v>3</v>
      </c>
      <c r="C398" s="19" t="s">
        <v>4</v>
      </c>
      <c r="D398" s="85" t="s">
        <v>5</v>
      </c>
      <c r="E398" s="85" t="s">
        <v>6</v>
      </c>
      <c r="F398" s="85" t="s">
        <v>157</v>
      </c>
      <c r="G398" s="85" t="s">
        <v>158</v>
      </c>
      <c r="H398" s="85" t="s">
        <v>9</v>
      </c>
      <c r="I398" s="85" t="s">
        <v>10</v>
      </c>
      <c r="J398" s="85" t="s">
        <v>11</v>
      </c>
      <c r="K398" s="196"/>
      <c r="L398" s="86" t="s">
        <v>13</v>
      </c>
      <c r="M398" s="25" t="s">
        <v>14</v>
      </c>
      <c r="N398" s="25" t="s">
        <v>15</v>
      </c>
      <c r="O398" s="25" t="s">
        <v>16</v>
      </c>
      <c r="P398" s="84" t="s">
        <v>17</v>
      </c>
      <c r="Q398" s="18" t="s">
        <v>18</v>
      </c>
      <c r="R398" s="18" t="s">
        <v>19</v>
      </c>
      <c r="S398" s="25" t="s">
        <v>20</v>
      </c>
      <c r="T398" s="25" t="s">
        <v>21</v>
      </c>
    </row>
    <row r="399" spans="1:24" ht="4.1500000000000004" customHeight="1" x14ac:dyDescent="0.25">
      <c r="B399" s="87"/>
      <c r="C399" s="88"/>
      <c r="D399" s="89"/>
      <c r="E399" s="89"/>
      <c r="F399" s="89"/>
      <c r="G399" s="89"/>
      <c r="H399" s="89"/>
      <c r="I399" s="89"/>
      <c r="J399" s="89"/>
      <c r="K399" s="90"/>
      <c r="L399" s="91"/>
      <c r="M399" s="92"/>
      <c r="N399" s="92"/>
      <c r="O399" s="92"/>
      <c r="P399" s="89"/>
      <c r="Q399" s="89"/>
      <c r="R399" s="89"/>
      <c r="S399" s="92"/>
      <c r="T399" s="93"/>
    </row>
    <row r="400" spans="1:24" x14ac:dyDescent="0.25">
      <c r="B400" s="38">
        <f>B391+1</f>
        <v>60</v>
      </c>
      <c r="C400" s="95">
        <v>1.2</v>
      </c>
      <c r="D400" s="96" t="s">
        <v>488</v>
      </c>
      <c r="E400" s="96" t="s">
        <v>567</v>
      </c>
      <c r="F400" s="97" t="s">
        <v>352</v>
      </c>
      <c r="G400" s="98" t="s">
        <v>568</v>
      </c>
      <c r="H400" s="42" t="s">
        <v>569</v>
      </c>
      <c r="I400" s="43" t="s">
        <v>355</v>
      </c>
      <c r="J400" s="99" t="str">
        <f>CONCATENATE(G400,": ",H400,": ",I400)</f>
        <v>Lockeford Elementary: Parking Lot: Parking: 20' Pole Arm Area: HPS 250W</v>
      </c>
      <c r="K400" s="100"/>
      <c r="L400" s="44">
        <v>295</v>
      </c>
      <c r="M400" s="44">
        <v>14</v>
      </c>
      <c r="N400" s="44">
        <v>1</v>
      </c>
      <c r="O400" s="44">
        <v>0</v>
      </c>
      <c r="P400" s="44" t="s">
        <v>1921</v>
      </c>
      <c r="Q400" s="46">
        <v>12000</v>
      </c>
      <c r="R400" s="47">
        <v>160</v>
      </c>
      <c r="S400" s="44">
        <v>75</v>
      </c>
      <c r="T400" s="44">
        <f>M400</f>
        <v>14</v>
      </c>
    </row>
    <row r="401" spans="1:20" x14ac:dyDescent="0.25">
      <c r="B401" s="38">
        <f>B392+1</f>
        <v>61</v>
      </c>
      <c r="C401" s="95">
        <v>1.2</v>
      </c>
      <c r="D401" s="96" t="s">
        <v>488</v>
      </c>
      <c r="E401" s="96" t="s">
        <v>308</v>
      </c>
      <c r="F401" s="97" t="s">
        <v>570</v>
      </c>
      <c r="G401" s="98" t="s">
        <v>571</v>
      </c>
      <c r="H401" s="42" t="s">
        <v>572</v>
      </c>
      <c r="I401" s="43" t="s">
        <v>170</v>
      </c>
      <c r="J401" s="99" t="str">
        <f>CONCATENATE(G401,": ",H401,": ",I401)</f>
        <v>Lockeford Elementary: Main: Exterior: Round Wallpack: CFL 32W 1L</v>
      </c>
      <c r="K401" s="100"/>
      <c r="L401" s="44">
        <v>32</v>
      </c>
      <c r="M401" s="44">
        <v>23</v>
      </c>
      <c r="N401" s="44">
        <v>1</v>
      </c>
      <c r="O401" s="44">
        <v>0</v>
      </c>
      <c r="P401" s="44" t="s">
        <v>1931</v>
      </c>
      <c r="Q401" s="44">
        <v>1500</v>
      </c>
      <c r="R401" s="44">
        <v>150</v>
      </c>
      <c r="S401" s="44">
        <v>10</v>
      </c>
      <c r="T401" s="44">
        <f>M401</f>
        <v>23</v>
      </c>
    </row>
    <row r="402" spans="1:20" ht="4.1500000000000004" customHeight="1" x14ac:dyDescent="0.25">
      <c r="B402" s="87"/>
      <c r="C402" s="88"/>
      <c r="D402" s="89"/>
      <c r="E402" s="89"/>
      <c r="F402" s="89"/>
      <c r="G402" s="89"/>
      <c r="H402" s="89"/>
      <c r="I402" s="89"/>
      <c r="J402" s="89"/>
      <c r="K402" s="90"/>
      <c r="L402" s="91"/>
      <c r="M402" s="92"/>
      <c r="N402" s="92"/>
      <c r="O402" s="92"/>
      <c r="P402" s="89"/>
      <c r="Q402" s="89"/>
      <c r="R402" s="89"/>
      <c r="S402" s="92"/>
      <c r="T402" s="93"/>
    </row>
    <row r="403" spans="1:20" x14ac:dyDescent="0.25">
      <c r="B403" s="61" t="s">
        <v>165</v>
      </c>
      <c r="C403" s="62"/>
      <c r="D403" s="63"/>
      <c r="E403" s="63"/>
      <c r="F403" s="64"/>
      <c r="G403" s="64"/>
      <c r="H403" s="64"/>
      <c r="I403" s="64"/>
      <c r="J403" s="64"/>
      <c r="K403" s="100"/>
      <c r="L403" s="102"/>
      <c r="M403" s="67">
        <v>37</v>
      </c>
      <c r="N403" s="68"/>
      <c r="O403" s="67">
        <v>0</v>
      </c>
      <c r="P403" s="101"/>
      <c r="Q403" s="101"/>
      <c r="R403" s="101"/>
      <c r="S403" s="68"/>
      <c r="T403" s="67">
        <f t="shared" ref="T403" si="42">SUM(T400:T402)</f>
        <v>37</v>
      </c>
    </row>
    <row r="404" spans="1:20" x14ac:dyDescent="0.25">
      <c r="J404" s="74"/>
    </row>
    <row r="405" spans="1:20" s="13" customFormat="1" ht="15.75" x14ac:dyDescent="0.25">
      <c r="B405" s="4" t="s">
        <v>2305</v>
      </c>
      <c r="C405" s="75"/>
      <c r="D405" s="76"/>
      <c r="E405" s="76"/>
      <c r="F405" s="77"/>
      <c r="G405" s="77"/>
      <c r="H405" s="77"/>
      <c r="I405" s="77"/>
      <c r="J405" s="77"/>
      <c r="K405" s="77"/>
      <c r="L405" s="79"/>
      <c r="M405" s="80"/>
      <c r="N405" s="80"/>
      <c r="O405" s="80"/>
      <c r="P405" s="78"/>
      <c r="Q405" s="78"/>
      <c r="R405" s="78"/>
      <c r="S405" s="80"/>
      <c r="T405" s="81"/>
    </row>
    <row r="406" spans="1:20" x14ac:dyDescent="0.25">
      <c r="A406" s="1"/>
      <c r="B406" s="82" t="s">
        <v>0</v>
      </c>
      <c r="C406" s="83"/>
      <c r="D406" s="82"/>
      <c r="E406" s="82"/>
      <c r="F406" s="82"/>
      <c r="G406" s="82"/>
      <c r="H406" s="221" t="s">
        <v>1</v>
      </c>
      <c r="I406" s="222"/>
      <c r="J406" s="222"/>
      <c r="K406" s="222"/>
      <c r="L406" s="222"/>
      <c r="M406" s="222"/>
      <c r="N406" s="222"/>
      <c r="O406" s="222"/>
      <c r="P406" s="217" t="s">
        <v>2</v>
      </c>
      <c r="Q406" s="218"/>
      <c r="R406" s="218"/>
      <c r="S406" s="218"/>
      <c r="T406" s="219"/>
    </row>
    <row r="407" spans="1:20" ht="45" x14ac:dyDescent="0.25">
      <c r="B407" s="84" t="s">
        <v>3</v>
      </c>
      <c r="C407" s="19" t="s">
        <v>4</v>
      </c>
      <c r="D407" s="85" t="s">
        <v>5</v>
      </c>
      <c r="E407" s="85" t="s">
        <v>6</v>
      </c>
      <c r="F407" s="85" t="s">
        <v>157</v>
      </c>
      <c r="G407" s="85" t="s">
        <v>158</v>
      </c>
      <c r="H407" s="85" t="s">
        <v>9</v>
      </c>
      <c r="I407" s="85" t="s">
        <v>10</v>
      </c>
      <c r="J407" s="85" t="s">
        <v>11</v>
      </c>
      <c r="K407" s="196"/>
      <c r="L407" s="86" t="s">
        <v>13</v>
      </c>
      <c r="M407" s="25" t="s">
        <v>14</v>
      </c>
      <c r="N407" s="25" t="s">
        <v>15</v>
      </c>
      <c r="O407" s="25" t="s">
        <v>16</v>
      </c>
      <c r="P407" s="84" t="s">
        <v>17</v>
      </c>
      <c r="Q407" s="18" t="s">
        <v>18</v>
      </c>
      <c r="R407" s="18" t="s">
        <v>19</v>
      </c>
      <c r="S407" s="25" t="s">
        <v>20</v>
      </c>
      <c r="T407" s="25" t="s">
        <v>21</v>
      </c>
    </row>
    <row r="408" spans="1:20" ht="4.1500000000000004" customHeight="1" x14ac:dyDescent="0.25">
      <c r="B408" s="87"/>
      <c r="C408" s="88"/>
      <c r="D408" s="89"/>
      <c r="E408" s="89"/>
      <c r="F408" s="89"/>
      <c r="G408" s="89"/>
      <c r="H408" s="89"/>
      <c r="I408" s="89"/>
      <c r="J408" s="89"/>
      <c r="K408" s="90"/>
      <c r="L408" s="91"/>
      <c r="M408" s="92"/>
      <c r="N408" s="92"/>
      <c r="O408" s="92"/>
      <c r="P408" s="89"/>
      <c r="Q408" s="89"/>
      <c r="R408" s="89"/>
      <c r="S408" s="92"/>
      <c r="T408" s="93"/>
    </row>
    <row r="409" spans="1:20" x14ac:dyDescent="0.25">
      <c r="B409" s="38">
        <v>1</v>
      </c>
      <c r="C409" s="95">
        <v>1.2</v>
      </c>
      <c r="D409" s="96" t="s">
        <v>573</v>
      </c>
      <c r="E409" s="96" t="s">
        <v>349</v>
      </c>
      <c r="F409" s="97" t="s">
        <v>161</v>
      </c>
      <c r="G409" s="98" t="s">
        <v>574</v>
      </c>
      <c r="H409" s="42" t="s">
        <v>572</v>
      </c>
      <c r="I409" s="43" t="s">
        <v>575</v>
      </c>
      <c r="J409" s="99" t="str">
        <f>CONCATENATE(G409,": ",H409,": ",I409)</f>
        <v>Manlio Silva Elementary: Campus: Exterior Area: Round Wallpack: CFL 26W 1L</v>
      </c>
      <c r="K409" s="100"/>
      <c r="L409" s="44">
        <v>26</v>
      </c>
      <c r="M409" s="44">
        <v>16</v>
      </c>
      <c r="N409" s="44">
        <v>1</v>
      </c>
      <c r="O409" s="44">
        <v>0</v>
      </c>
      <c r="P409" s="44" t="s">
        <v>1931</v>
      </c>
      <c r="Q409" s="44">
        <v>1500</v>
      </c>
      <c r="R409" s="44">
        <v>150</v>
      </c>
      <c r="S409" s="44">
        <v>10</v>
      </c>
      <c r="T409" s="44">
        <f t="shared" ref="T409:T414" si="43">M409</f>
        <v>16</v>
      </c>
    </row>
    <row r="410" spans="1:20" x14ac:dyDescent="0.25">
      <c r="B410" s="38">
        <f>B409+1</f>
        <v>2</v>
      </c>
      <c r="C410" s="95">
        <v>1.2</v>
      </c>
      <c r="D410" s="96" t="s">
        <v>573</v>
      </c>
      <c r="E410" s="96" t="s">
        <v>349</v>
      </c>
      <c r="F410" s="97" t="s">
        <v>570</v>
      </c>
      <c r="G410" s="98" t="s">
        <v>576</v>
      </c>
      <c r="H410" s="42" t="s">
        <v>577</v>
      </c>
      <c r="I410" s="43" t="s">
        <v>575</v>
      </c>
      <c r="J410" s="99" t="str">
        <f t="shared" ref="J410:J414" si="44">CONCATENATE(G410,": ",H410,": ",I410)</f>
        <v>Manlio Silva Elementary: Campus: Exterior: Porch Light: CFL 26W 1L</v>
      </c>
      <c r="K410" s="100"/>
      <c r="L410" s="44">
        <v>26</v>
      </c>
      <c r="M410" s="44">
        <v>10</v>
      </c>
      <c r="N410" s="44">
        <v>1</v>
      </c>
      <c r="O410" s="44">
        <v>0</v>
      </c>
      <c r="P410" s="44" t="s">
        <v>1931</v>
      </c>
      <c r="Q410" s="44">
        <v>1500</v>
      </c>
      <c r="R410" s="44">
        <v>150</v>
      </c>
      <c r="S410" s="44">
        <v>10</v>
      </c>
      <c r="T410" s="44">
        <f t="shared" si="43"/>
        <v>10</v>
      </c>
    </row>
    <row r="411" spans="1:20" x14ac:dyDescent="0.25">
      <c r="B411" s="38">
        <f t="shared" ref="B411:B414" si="45">B410+1</f>
        <v>3</v>
      </c>
      <c r="C411" s="95">
        <v>1.2</v>
      </c>
      <c r="D411" s="96" t="s">
        <v>573</v>
      </c>
      <c r="E411" s="96" t="s">
        <v>349</v>
      </c>
      <c r="F411" s="97" t="s">
        <v>161</v>
      </c>
      <c r="G411" s="98" t="s">
        <v>574</v>
      </c>
      <c r="H411" s="42" t="s">
        <v>339</v>
      </c>
      <c r="I411" s="43" t="s">
        <v>578</v>
      </c>
      <c r="J411" s="99" t="str">
        <f t="shared" si="44"/>
        <v>Manlio Silva Elementary: Campus: Exterior Area: Canopy: HPS 70W</v>
      </c>
      <c r="K411" s="100"/>
      <c r="L411" s="44">
        <v>95</v>
      </c>
      <c r="M411" s="44">
        <v>3</v>
      </c>
      <c r="N411" s="44">
        <v>1</v>
      </c>
      <c r="O411" s="44">
        <v>0</v>
      </c>
      <c r="P411" s="44" t="s">
        <v>1932</v>
      </c>
      <c r="Q411" s="44">
        <v>2250</v>
      </c>
      <c r="R411" s="44">
        <v>150</v>
      </c>
      <c r="S411" s="44">
        <v>15</v>
      </c>
      <c r="T411" s="44">
        <f t="shared" si="43"/>
        <v>3</v>
      </c>
    </row>
    <row r="412" spans="1:20" x14ac:dyDescent="0.25">
      <c r="B412" s="38">
        <f t="shared" si="45"/>
        <v>4</v>
      </c>
      <c r="C412" s="95">
        <v>1.2</v>
      </c>
      <c r="D412" s="96" t="s">
        <v>573</v>
      </c>
      <c r="E412" s="96" t="s">
        <v>349</v>
      </c>
      <c r="F412" s="97" t="s">
        <v>161</v>
      </c>
      <c r="G412" s="98" t="s">
        <v>574</v>
      </c>
      <c r="H412" s="42" t="s">
        <v>572</v>
      </c>
      <c r="I412" s="43" t="s">
        <v>342</v>
      </c>
      <c r="J412" s="99" t="str">
        <f t="shared" si="44"/>
        <v>Manlio Silva Elementary: Campus: Exterior Area: Round Wallpack: HPS 100W</v>
      </c>
      <c r="K412" s="100"/>
      <c r="L412" s="44">
        <v>138</v>
      </c>
      <c r="M412" s="44">
        <v>11</v>
      </c>
      <c r="N412" s="44">
        <v>1</v>
      </c>
      <c r="O412" s="44">
        <v>0</v>
      </c>
      <c r="P412" s="44" t="s">
        <v>1919</v>
      </c>
      <c r="Q412" s="44">
        <v>3300</v>
      </c>
      <c r="R412" s="47">
        <v>150</v>
      </c>
      <c r="S412" s="44">
        <v>22</v>
      </c>
      <c r="T412" s="44">
        <f t="shared" si="43"/>
        <v>11</v>
      </c>
    </row>
    <row r="413" spans="1:20" x14ac:dyDescent="0.25">
      <c r="B413" s="38">
        <f t="shared" si="45"/>
        <v>5</v>
      </c>
      <c r="C413" s="95">
        <v>1.2</v>
      </c>
      <c r="D413" s="96" t="s">
        <v>573</v>
      </c>
      <c r="E413" s="96" t="s">
        <v>349</v>
      </c>
      <c r="F413" s="97" t="s">
        <v>161</v>
      </c>
      <c r="G413" s="98" t="s">
        <v>574</v>
      </c>
      <c r="H413" s="42" t="s">
        <v>305</v>
      </c>
      <c r="I413" s="43" t="s">
        <v>302</v>
      </c>
      <c r="J413" s="99" t="str">
        <f t="shared" si="44"/>
        <v>Manlio Silva Elementary: Campus: Exterior Area: Yoke Flood: HPS 150W</v>
      </c>
      <c r="K413" s="100"/>
      <c r="L413" s="44">
        <v>188</v>
      </c>
      <c r="M413" s="44">
        <v>8</v>
      </c>
      <c r="N413" s="44">
        <v>1</v>
      </c>
      <c r="O413" s="44">
        <v>0</v>
      </c>
      <c r="P413" s="44" t="s">
        <v>1933</v>
      </c>
      <c r="Q413" s="44">
        <v>4500</v>
      </c>
      <c r="R413" s="47">
        <v>150</v>
      </c>
      <c r="S413" s="44">
        <v>30</v>
      </c>
      <c r="T413" s="44">
        <f t="shared" si="43"/>
        <v>8</v>
      </c>
    </row>
    <row r="414" spans="1:20" x14ac:dyDescent="0.25">
      <c r="B414" s="38">
        <f t="shared" si="45"/>
        <v>6</v>
      </c>
      <c r="C414" s="95">
        <v>1.2</v>
      </c>
      <c r="D414" s="96" t="s">
        <v>573</v>
      </c>
      <c r="E414" s="96" t="s">
        <v>349</v>
      </c>
      <c r="F414" s="97" t="s">
        <v>161</v>
      </c>
      <c r="G414" s="98" t="s">
        <v>574</v>
      </c>
      <c r="H414" s="42" t="s">
        <v>579</v>
      </c>
      <c r="I414" s="43" t="s">
        <v>355</v>
      </c>
      <c r="J414" s="99" t="str">
        <f t="shared" si="44"/>
        <v>Manlio Silva Elementary: Campus: Exterior Area: 15' Pole Arm Area: HPS 250W</v>
      </c>
      <c r="K414" s="100"/>
      <c r="L414" s="44">
        <v>295</v>
      </c>
      <c r="M414" s="44">
        <v>26</v>
      </c>
      <c r="N414" s="44">
        <v>1</v>
      </c>
      <c r="O414" s="44">
        <v>0</v>
      </c>
      <c r="P414" s="44" t="s">
        <v>1921</v>
      </c>
      <c r="Q414" s="46">
        <v>12000</v>
      </c>
      <c r="R414" s="47">
        <v>160</v>
      </c>
      <c r="S414" s="44">
        <v>75</v>
      </c>
      <c r="T414" s="44">
        <f t="shared" si="43"/>
        <v>26</v>
      </c>
    </row>
    <row r="415" spans="1:20" ht="4.1500000000000004" customHeight="1" x14ac:dyDescent="0.25">
      <c r="B415" s="87"/>
      <c r="C415" s="88"/>
      <c r="D415" s="89"/>
      <c r="E415" s="89"/>
      <c r="F415" s="89"/>
      <c r="G415" s="89"/>
      <c r="H415" s="89"/>
      <c r="I415" s="89"/>
      <c r="J415" s="89"/>
      <c r="K415" s="90"/>
      <c r="L415" s="91"/>
      <c r="M415" s="92"/>
      <c r="N415" s="92"/>
      <c r="O415" s="92"/>
      <c r="P415" s="89"/>
      <c r="Q415" s="89"/>
      <c r="R415" s="89"/>
      <c r="S415" s="92"/>
      <c r="T415" s="93"/>
    </row>
    <row r="416" spans="1:20" x14ac:dyDescent="0.25">
      <c r="B416" s="61" t="s">
        <v>165</v>
      </c>
      <c r="C416" s="62"/>
      <c r="D416" s="63"/>
      <c r="E416" s="63"/>
      <c r="F416" s="64"/>
      <c r="G416" s="64"/>
      <c r="H416" s="64"/>
      <c r="I416" s="64"/>
      <c r="J416" s="64"/>
      <c r="K416" s="100"/>
      <c r="L416" s="102"/>
      <c r="M416" s="67">
        <v>74</v>
      </c>
      <c r="N416" s="68"/>
      <c r="O416" s="67">
        <v>0</v>
      </c>
      <c r="P416" s="101"/>
      <c r="Q416" s="101"/>
      <c r="R416" s="101"/>
      <c r="S416" s="68"/>
      <c r="T416" s="67">
        <f>SUM(T409:T415)</f>
        <v>74</v>
      </c>
    </row>
    <row r="417" spans="1:24" x14ac:dyDescent="0.25">
      <c r="J417" s="74"/>
    </row>
    <row r="418" spans="1:24" s="13" customFormat="1" ht="15.75" x14ac:dyDescent="0.25">
      <c r="A418" s="3"/>
      <c r="B418" s="4" t="s">
        <v>2306</v>
      </c>
      <c r="C418" s="5"/>
      <c r="D418" s="6"/>
      <c r="E418" s="6"/>
      <c r="F418" s="6"/>
      <c r="G418" s="7"/>
      <c r="H418" s="7"/>
      <c r="I418" s="7"/>
      <c r="J418" s="7"/>
      <c r="K418" s="7"/>
      <c r="L418" s="9"/>
      <c r="M418" s="10"/>
      <c r="N418" s="10"/>
      <c r="O418" s="10"/>
      <c r="P418" s="8"/>
      <c r="Q418" s="8"/>
      <c r="R418" s="8"/>
      <c r="S418" s="10"/>
      <c r="T418" s="11"/>
      <c r="U418" s="10"/>
      <c r="V418" s="11"/>
      <c r="W418" s="12"/>
    </row>
    <row r="419" spans="1:24" x14ac:dyDescent="0.25">
      <c r="A419" s="1"/>
      <c r="B419" s="220" t="s">
        <v>0</v>
      </c>
      <c r="C419" s="220"/>
      <c r="D419" s="220"/>
      <c r="E419" s="220"/>
      <c r="F419" s="220"/>
      <c r="G419" s="220"/>
      <c r="H419" s="221" t="s">
        <v>1</v>
      </c>
      <c r="I419" s="222"/>
      <c r="J419" s="222"/>
      <c r="K419" s="222"/>
      <c r="L419" s="222"/>
      <c r="M419" s="222"/>
      <c r="N419" s="222"/>
      <c r="O419" s="222"/>
      <c r="P419" s="217" t="s">
        <v>2</v>
      </c>
      <c r="Q419" s="218"/>
      <c r="R419" s="218"/>
      <c r="S419" s="218"/>
      <c r="T419" s="219"/>
      <c r="U419" s="14"/>
      <c r="V419" s="15"/>
      <c r="W419" s="16"/>
    </row>
    <row r="420" spans="1:24" ht="45" x14ac:dyDescent="0.25">
      <c r="A420" s="17"/>
      <c r="B420" s="18" t="s">
        <v>3</v>
      </c>
      <c r="C420" s="19" t="s">
        <v>4</v>
      </c>
      <c r="D420" s="18" t="s">
        <v>5</v>
      </c>
      <c r="E420" s="18" t="s">
        <v>6</v>
      </c>
      <c r="F420" s="18" t="s">
        <v>7</v>
      </c>
      <c r="G420" s="18" t="s">
        <v>8</v>
      </c>
      <c r="H420" s="18" t="s">
        <v>9</v>
      </c>
      <c r="I420" s="18" t="s">
        <v>10</v>
      </c>
      <c r="J420" s="18" t="s">
        <v>11</v>
      </c>
      <c r="K420" s="20" t="s">
        <v>12</v>
      </c>
      <c r="L420" s="21" t="s">
        <v>13</v>
      </c>
      <c r="M420" s="22" t="s">
        <v>14</v>
      </c>
      <c r="N420" s="22" t="s">
        <v>15</v>
      </c>
      <c r="O420" s="22" t="s">
        <v>16</v>
      </c>
      <c r="P420" s="18" t="s">
        <v>17</v>
      </c>
      <c r="Q420" s="18" t="s">
        <v>18</v>
      </c>
      <c r="R420" s="18" t="s">
        <v>19</v>
      </c>
      <c r="S420" s="22" t="s">
        <v>20</v>
      </c>
      <c r="T420" s="22" t="s">
        <v>21</v>
      </c>
      <c r="U420" s="23" t="s">
        <v>22</v>
      </c>
      <c r="V420" s="22" t="s">
        <v>23</v>
      </c>
      <c r="W420" s="26"/>
      <c r="X420" s="22" t="s">
        <v>24</v>
      </c>
    </row>
    <row r="421" spans="1:24" ht="4.1500000000000004" customHeight="1" x14ac:dyDescent="0.25">
      <c r="A421" s="27"/>
      <c r="B421" s="28"/>
      <c r="C421" s="29"/>
      <c r="D421" s="30"/>
      <c r="E421" s="30"/>
      <c r="F421" s="30"/>
      <c r="G421" s="30"/>
      <c r="H421" s="31"/>
      <c r="I421" s="31"/>
      <c r="J421" s="31"/>
      <c r="K421" s="32"/>
      <c r="L421" s="33"/>
      <c r="M421" s="34"/>
      <c r="N421" s="34"/>
      <c r="O421" s="34"/>
      <c r="P421" s="31"/>
      <c r="Q421" s="31"/>
      <c r="R421" s="31"/>
      <c r="S421" s="34"/>
      <c r="T421" s="35"/>
      <c r="U421" s="34"/>
      <c r="V421" s="34"/>
      <c r="W421" s="26"/>
      <c r="X421" s="36"/>
    </row>
    <row r="422" spans="1:24" x14ac:dyDescent="0.25">
      <c r="A422" s="37"/>
      <c r="B422" s="38">
        <v>1</v>
      </c>
      <c r="C422" s="38">
        <v>1.1000000000000001</v>
      </c>
      <c r="D422" s="103" t="s">
        <v>581</v>
      </c>
      <c r="E422" s="98" t="s">
        <v>49</v>
      </c>
      <c r="F422" s="41" t="s">
        <v>512</v>
      </c>
      <c r="G422" s="41" t="s">
        <v>582</v>
      </c>
      <c r="H422" s="42" t="s">
        <v>583</v>
      </c>
      <c r="I422" s="43" t="s">
        <v>312</v>
      </c>
      <c r="J422" s="43" t="str">
        <f t="shared" ref="J422:J476" si="46">CONCATENATE(G422,": ",H422,": ",I422)</f>
        <v>Parklane Elementary: Admin: K2 RR: Surface Mount Round: CFL 23W 1L</v>
      </c>
      <c r="K422" s="44" t="s">
        <v>1752</v>
      </c>
      <c r="L422" s="44">
        <v>23</v>
      </c>
      <c r="M422" s="44">
        <v>1</v>
      </c>
      <c r="N422" s="44">
        <v>1</v>
      </c>
      <c r="O422" s="45">
        <v>0</v>
      </c>
      <c r="P422" s="44" t="s">
        <v>31</v>
      </c>
      <c r="Q422" s="44">
        <v>0</v>
      </c>
      <c r="R422" s="44">
        <v>0</v>
      </c>
      <c r="S422" s="44">
        <v>23</v>
      </c>
      <c r="T422" s="44">
        <f t="shared" ref="T422:T453" si="47">M422</f>
        <v>1</v>
      </c>
      <c r="U422" s="48">
        <f t="shared" ref="U422:U453" si="48">T422*N422</f>
        <v>1</v>
      </c>
      <c r="V422" s="44">
        <v>0</v>
      </c>
      <c r="W422" s="49"/>
      <c r="X422" s="50" t="s">
        <v>1890</v>
      </c>
    </row>
    <row r="423" spans="1:24" x14ac:dyDescent="0.25">
      <c r="A423" s="37"/>
      <c r="B423" s="38">
        <f>B422+1</f>
        <v>2</v>
      </c>
      <c r="C423" s="38">
        <v>1.1000000000000001</v>
      </c>
      <c r="D423" s="103" t="s">
        <v>581</v>
      </c>
      <c r="E423" s="98" t="s">
        <v>114</v>
      </c>
      <c r="F423" s="41" t="s">
        <v>114</v>
      </c>
      <c r="G423" s="41" t="s">
        <v>584</v>
      </c>
      <c r="H423" s="42" t="s">
        <v>585</v>
      </c>
      <c r="I423" s="43" t="s">
        <v>586</v>
      </c>
      <c r="J423" s="43" t="str">
        <f t="shared" si="46"/>
        <v>Parklane Elementary: Library: Library: Track Lighting: INC 60W 1L PAR38</v>
      </c>
      <c r="K423" s="44" t="s">
        <v>1752</v>
      </c>
      <c r="L423" s="44">
        <v>60</v>
      </c>
      <c r="M423" s="44">
        <v>10</v>
      </c>
      <c r="N423" s="44">
        <v>1</v>
      </c>
      <c r="O423" s="45">
        <v>2</v>
      </c>
      <c r="P423" s="44" t="s">
        <v>31</v>
      </c>
      <c r="Q423" s="44">
        <v>0</v>
      </c>
      <c r="R423" s="44">
        <v>0</v>
      </c>
      <c r="S423" s="44">
        <v>60</v>
      </c>
      <c r="T423" s="44">
        <f t="shared" si="47"/>
        <v>10</v>
      </c>
      <c r="U423" s="48">
        <f t="shared" si="48"/>
        <v>10</v>
      </c>
      <c r="V423" s="44">
        <v>0</v>
      </c>
      <c r="W423" s="49"/>
      <c r="X423" s="50">
        <v>0</v>
      </c>
    </row>
    <row r="424" spans="1:24" x14ac:dyDescent="0.25">
      <c r="A424" s="37"/>
      <c r="B424" s="38">
        <f t="shared" ref="B424:B476" si="49">B423+1</f>
        <v>3</v>
      </c>
      <c r="C424" s="38">
        <v>1.1000000000000001</v>
      </c>
      <c r="D424" s="103" t="s">
        <v>581</v>
      </c>
      <c r="E424" s="98" t="s">
        <v>49</v>
      </c>
      <c r="F424" s="41" t="s">
        <v>587</v>
      </c>
      <c r="G424" s="41" t="s">
        <v>588</v>
      </c>
      <c r="H424" s="42" t="s">
        <v>39</v>
      </c>
      <c r="I424" s="43" t="s">
        <v>40</v>
      </c>
      <c r="J424" s="43" t="str">
        <f t="shared" si="46"/>
        <v>Parklane Elementary: Admin: Staff Hall: Strip 4': F32T81L</v>
      </c>
      <c r="K424" s="44" t="s">
        <v>1752</v>
      </c>
      <c r="L424" s="44">
        <v>31</v>
      </c>
      <c r="M424" s="44">
        <v>1</v>
      </c>
      <c r="N424" s="44">
        <v>1</v>
      </c>
      <c r="O424" s="45">
        <v>0</v>
      </c>
      <c r="P424" s="44" t="s">
        <v>1907</v>
      </c>
      <c r="Q424" s="44">
        <v>1540</v>
      </c>
      <c r="R424" s="47">
        <v>140</v>
      </c>
      <c r="S424" s="44">
        <v>11</v>
      </c>
      <c r="T424" s="44">
        <f t="shared" si="47"/>
        <v>1</v>
      </c>
      <c r="U424" s="48">
        <f t="shared" si="48"/>
        <v>1</v>
      </c>
      <c r="V424" s="44">
        <v>1</v>
      </c>
      <c r="W424" s="49"/>
      <c r="X424" s="50">
        <v>0</v>
      </c>
    </row>
    <row r="425" spans="1:24" x14ac:dyDescent="0.25">
      <c r="A425" s="37"/>
      <c r="B425" s="38">
        <f t="shared" si="49"/>
        <v>4</v>
      </c>
      <c r="C425" s="38">
        <v>1.1000000000000001</v>
      </c>
      <c r="D425" s="103" t="s">
        <v>581</v>
      </c>
      <c r="E425" s="98" t="s">
        <v>49</v>
      </c>
      <c r="F425" s="41" t="s">
        <v>589</v>
      </c>
      <c r="G425" s="41" t="s">
        <v>590</v>
      </c>
      <c r="H425" s="42" t="s">
        <v>39</v>
      </c>
      <c r="I425" s="43" t="s">
        <v>40</v>
      </c>
      <c r="J425" s="43" t="str">
        <f t="shared" si="46"/>
        <v>Parklane Elementary: Admin: K1 Storage: Strip 4': F32T81L</v>
      </c>
      <c r="K425" s="44" t="s">
        <v>1752</v>
      </c>
      <c r="L425" s="44">
        <v>31</v>
      </c>
      <c r="M425" s="44">
        <v>1</v>
      </c>
      <c r="N425" s="44">
        <v>1</v>
      </c>
      <c r="O425" s="45">
        <v>0</v>
      </c>
      <c r="P425" s="44" t="s">
        <v>1907</v>
      </c>
      <c r="Q425" s="44">
        <v>1540</v>
      </c>
      <c r="R425" s="47">
        <v>140</v>
      </c>
      <c r="S425" s="44">
        <v>11</v>
      </c>
      <c r="T425" s="44">
        <f t="shared" si="47"/>
        <v>1</v>
      </c>
      <c r="U425" s="48">
        <f t="shared" si="48"/>
        <v>1</v>
      </c>
      <c r="V425" s="44">
        <v>1</v>
      </c>
      <c r="W425" s="49"/>
      <c r="X425" s="50" t="s">
        <v>1873</v>
      </c>
    </row>
    <row r="426" spans="1:24" x14ac:dyDescent="0.25">
      <c r="A426" s="37"/>
      <c r="B426" s="38">
        <f t="shared" si="49"/>
        <v>5</v>
      </c>
      <c r="C426" s="38">
        <v>1.1000000000000001</v>
      </c>
      <c r="D426" s="103" t="s">
        <v>581</v>
      </c>
      <c r="E426" s="98" t="s">
        <v>114</v>
      </c>
      <c r="F426" s="41" t="s">
        <v>222</v>
      </c>
      <c r="G426" s="41" t="s">
        <v>591</v>
      </c>
      <c r="H426" s="42" t="s">
        <v>39</v>
      </c>
      <c r="I426" s="43" t="s">
        <v>40</v>
      </c>
      <c r="J426" s="43" t="str">
        <f t="shared" si="46"/>
        <v>Parklane Elementary: Library: Custodial: Strip 4': F32T81L</v>
      </c>
      <c r="K426" s="44" t="s">
        <v>1752</v>
      </c>
      <c r="L426" s="44">
        <v>31</v>
      </c>
      <c r="M426" s="44">
        <v>1</v>
      </c>
      <c r="N426" s="44">
        <v>1</v>
      </c>
      <c r="O426" s="45">
        <v>0</v>
      </c>
      <c r="P426" s="44" t="s">
        <v>1907</v>
      </c>
      <c r="Q426" s="44">
        <v>1540</v>
      </c>
      <c r="R426" s="47">
        <v>140</v>
      </c>
      <c r="S426" s="44">
        <v>11</v>
      </c>
      <c r="T426" s="44">
        <f t="shared" si="47"/>
        <v>1</v>
      </c>
      <c r="U426" s="48">
        <f t="shared" si="48"/>
        <v>1</v>
      </c>
      <c r="V426" s="44">
        <v>1</v>
      </c>
      <c r="W426" s="49"/>
      <c r="X426" s="50" t="s">
        <v>1873</v>
      </c>
    </row>
    <row r="427" spans="1:24" x14ac:dyDescent="0.25">
      <c r="A427" s="37"/>
      <c r="B427" s="38">
        <f t="shared" si="49"/>
        <v>6</v>
      </c>
      <c r="C427" s="38">
        <v>1.1000000000000001</v>
      </c>
      <c r="D427" s="103" t="s">
        <v>581</v>
      </c>
      <c r="E427" s="98" t="s">
        <v>49</v>
      </c>
      <c r="F427" s="41" t="s">
        <v>184</v>
      </c>
      <c r="G427" s="41" t="s">
        <v>592</v>
      </c>
      <c r="H427" s="42" t="s">
        <v>84</v>
      </c>
      <c r="I427" s="43" t="s">
        <v>44</v>
      </c>
      <c r="J427" s="43" t="str">
        <f t="shared" si="46"/>
        <v>Parklane Elementary: Admin: Office: Surface Wrap 4': F32T82L</v>
      </c>
      <c r="K427" s="44" t="s">
        <v>1752</v>
      </c>
      <c r="L427" s="44">
        <v>59</v>
      </c>
      <c r="M427" s="44">
        <v>9</v>
      </c>
      <c r="N427" s="44">
        <v>2</v>
      </c>
      <c r="O427" s="45">
        <v>1</v>
      </c>
      <c r="P427" s="44" t="s">
        <v>1909</v>
      </c>
      <c r="Q427" s="44">
        <v>3200</v>
      </c>
      <c r="R427" s="44">
        <v>160</v>
      </c>
      <c r="S427" s="44">
        <v>20</v>
      </c>
      <c r="T427" s="44">
        <f t="shared" si="47"/>
        <v>9</v>
      </c>
      <c r="U427" s="48">
        <f t="shared" si="48"/>
        <v>18</v>
      </c>
      <c r="V427" s="44">
        <v>0</v>
      </c>
      <c r="W427" s="49"/>
      <c r="X427" s="50">
        <v>0</v>
      </c>
    </row>
    <row r="428" spans="1:24" x14ac:dyDescent="0.25">
      <c r="A428" s="37"/>
      <c r="B428" s="38">
        <f t="shared" si="49"/>
        <v>7</v>
      </c>
      <c r="C428" s="38">
        <v>1.1000000000000001</v>
      </c>
      <c r="D428" s="103" t="s">
        <v>581</v>
      </c>
      <c r="E428" s="98" t="s">
        <v>49</v>
      </c>
      <c r="F428" s="41" t="s">
        <v>45</v>
      </c>
      <c r="G428" s="41" t="s">
        <v>593</v>
      </c>
      <c r="H428" s="42" t="s">
        <v>84</v>
      </c>
      <c r="I428" s="43" t="s">
        <v>44</v>
      </c>
      <c r="J428" s="43" t="str">
        <f t="shared" si="46"/>
        <v>Parklane Elementary: Admin: Women's RR: Surface Wrap 4': F32T82L</v>
      </c>
      <c r="K428" s="44" t="s">
        <v>1752</v>
      </c>
      <c r="L428" s="44">
        <v>59</v>
      </c>
      <c r="M428" s="44">
        <v>1</v>
      </c>
      <c r="N428" s="44">
        <v>2</v>
      </c>
      <c r="O428" s="45">
        <v>0</v>
      </c>
      <c r="P428" s="44" t="s">
        <v>1909</v>
      </c>
      <c r="Q428" s="44">
        <v>3200</v>
      </c>
      <c r="R428" s="44">
        <v>160</v>
      </c>
      <c r="S428" s="44">
        <v>20</v>
      </c>
      <c r="T428" s="44">
        <f t="shared" si="47"/>
        <v>1</v>
      </c>
      <c r="U428" s="48">
        <f t="shared" si="48"/>
        <v>2</v>
      </c>
      <c r="V428" s="44">
        <v>0</v>
      </c>
      <c r="W428" s="49"/>
      <c r="X428" s="50">
        <v>0</v>
      </c>
    </row>
    <row r="429" spans="1:24" x14ac:dyDescent="0.25">
      <c r="A429" s="37"/>
      <c r="B429" s="38">
        <f t="shared" si="49"/>
        <v>8</v>
      </c>
      <c r="C429" s="38">
        <v>1.1000000000000001</v>
      </c>
      <c r="D429" s="103" t="s">
        <v>581</v>
      </c>
      <c r="E429" s="98" t="s">
        <v>49</v>
      </c>
      <c r="F429" s="41" t="s">
        <v>145</v>
      </c>
      <c r="G429" s="41" t="s">
        <v>594</v>
      </c>
      <c r="H429" s="42" t="s">
        <v>84</v>
      </c>
      <c r="I429" s="43" t="s">
        <v>44</v>
      </c>
      <c r="J429" s="43" t="str">
        <f t="shared" si="46"/>
        <v>Parklane Elementary: Admin: Work Rm: Surface Wrap 4': F32T82L</v>
      </c>
      <c r="K429" s="44" t="s">
        <v>1752</v>
      </c>
      <c r="L429" s="44">
        <v>59</v>
      </c>
      <c r="M429" s="44">
        <v>5</v>
      </c>
      <c r="N429" s="44">
        <v>2</v>
      </c>
      <c r="O429" s="45">
        <v>1</v>
      </c>
      <c r="P429" s="44" t="s">
        <v>1909</v>
      </c>
      <c r="Q429" s="44">
        <v>3200</v>
      </c>
      <c r="R429" s="44">
        <v>160</v>
      </c>
      <c r="S429" s="44">
        <v>20</v>
      </c>
      <c r="T429" s="44">
        <f t="shared" si="47"/>
        <v>5</v>
      </c>
      <c r="U429" s="48">
        <f t="shared" si="48"/>
        <v>10</v>
      </c>
      <c r="V429" s="44">
        <v>0</v>
      </c>
      <c r="W429" s="49"/>
      <c r="X429" s="50">
        <v>0</v>
      </c>
    </row>
    <row r="430" spans="1:24" x14ac:dyDescent="0.25">
      <c r="A430" s="37"/>
      <c r="B430" s="38">
        <f t="shared" si="49"/>
        <v>9</v>
      </c>
      <c r="C430" s="38">
        <v>1.1000000000000001</v>
      </c>
      <c r="D430" s="103" t="s">
        <v>581</v>
      </c>
      <c r="E430" s="98" t="s">
        <v>49</v>
      </c>
      <c r="F430" s="41" t="s">
        <v>510</v>
      </c>
      <c r="G430" s="41" t="s">
        <v>595</v>
      </c>
      <c r="H430" s="42" t="s">
        <v>84</v>
      </c>
      <c r="I430" s="43" t="s">
        <v>44</v>
      </c>
      <c r="J430" s="43" t="str">
        <f t="shared" si="46"/>
        <v>Parklane Elementary: Admin: K1 RR: Surface Wrap 4': F32T82L</v>
      </c>
      <c r="K430" s="44" t="s">
        <v>1752</v>
      </c>
      <c r="L430" s="44">
        <v>59</v>
      </c>
      <c r="M430" s="44">
        <v>1</v>
      </c>
      <c r="N430" s="44">
        <v>2</v>
      </c>
      <c r="O430" s="45">
        <v>0</v>
      </c>
      <c r="P430" s="44" t="s">
        <v>1909</v>
      </c>
      <c r="Q430" s="44">
        <v>3200</v>
      </c>
      <c r="R430" s="44">
        <v>160</v>
      </c>
      <c r="S430" s="44">
        <v>20</v>
      </c>
      <c r="T430" s="44">
        <f t="shared" si="47"/>
        <v>1</v>
      </c>
      <c r="U430" s="48">
        <f t="shared" si="48"/>
        <v>2</v>
      </c>
      <c r="V430" s="44">
        <v>0</v>
      </c>
      <c r="W430" s="49"/>
      <c r="X430" s="50">
        <v>0</v>
      </c>
    </row>
    <row r="431" spans="1:24" x14ac:dyDescent="0.25">
      <c r="A431" s="37"/>
      <c r="B431" s="38">
        <f t="shared" si="49"/>
        <v>10</v>
      </c>
      <c r="C431" s="38">
        <v>1.1000000000000001</v>
      </c>
      <c r="D431" s="103" t="s">
        <v>581</v>
      </c>
      <c r="E431" s="98" t="s">
        <v>369</v>
      </c>
      <c r="F431" s="41" t="s">
        <v>596</v>
      </c>
      <c r="G431" s="41" t="s">
        <v>597</v>
      </c>
      <c r="H431" s="42" t="s">
        <v>84</v>
      </c>
      <c r="I431" s="43" t="s">
        <v>44</v>
      </c>
      <c r="J431" s="43" t="str">
        <f t="shared" si="46"/>
        <v>Parklane Elementary: Cafeteria: Custodial Office: Surface Wrap 4': F32T82L</v>
      </c>
      <c r="K431" s="44" t="s">
        <v>1752</v>
      </c>
      <c r="L431" s="44">
        <v>59</v>
      </c>
      <c r="M431" s="44">
        <v>4</v>
      </c>
      <c r="N431" s="44">
        <v>2</v>
      </c>
      <c r="O431" s="45">
        <v>0</v>
      </c>
      <c r="P431" s="44" t="s">
        <v>1909</v>
      </c>
      <c r="Q431" s="44">
        <v>3200</v>
      </c>
      <c r="R431" s="44">
        <v>160</v>
      </c>
      <c r="S431" s="44">
        <v>20</v>
      </c>
      <c r="T431" s="44">
        <f t="shared" si="47"/>
        <v>4</v>
      </c>
      <c r="U431" s="48">
        <f t="shared" si="48"/>
        <v>8</v>
      </c>
      <c r="V431" s="44">
        <v>0</v>
      </c>
      <c r="W431" s="49"/>
      <c r="X431" s="50" t="s">
        <v>1873</v>
      </c>
    </row>
    <row r="432" spans="1:24" x14ac:dyDescent="0.25">
      <c r="A432" s="37"/>
      <c r="B432" s="38">
        <f t="shared" si="49"/>
        <v>11</v>
      </c>
      <c r="C432" s="38">
        <v>1.1000000000000001</v>
      </c>
      <c r="D432" s="103" t="s">
        <v>581</v>
      </c>
      <c r="E432" s="98" t="s">
        <v>369</v>
      </c>
      <c r="F432" s="41" t="s">
        <v>180</v>
      </c>
      <c r="G432" s="41" t="s">
        <v>598</v>
      </c>
      <c r="H432" s="42" t="s">
        <v>84</v>
      </c>
      <c r="I432" s="43" t="s">
        <v>44</v>
      </c>
      <c r="J432" s="43" t="str">
        <f t="shared" si="46"/>
        <v>Parklane Elementary: Cafeteria: Stage: Surface Wrap 4': F32T82L</v>
      </c>
      <c r="K432" s="44" t="s">
        <v>1752</v>
      </c>
      <c r="L432" s="44">
        <v>59</v>
      </c>
      <c r="M432" s="44">
        <v>16</v>
      </c>
      <c r="N432" s="44">
        <v>2</v>
      </c>
      <c r="O432" s="45">
        <v>0</v>
      </c>
      <c r="P432" s="44" t="s">
        <v>1909</v>
      </c>
      <c r="Q432" s="44">
        <v>3200</v>
      </c>
      <c r="R432" s="44">
        <v>160</v>
      </c>
      <c r="S432" s="44">
        <v>20</v>
      </c>
      <c r="T432" s="44">
        <f t="shared" si="47"/>
        <v>16</v>
      </c>
      <c r="U432" s="48">
        <f t="shared" si="48"/>
        <v>32</v>
      </c>
      <c r="V432" s="44">
        <v>0</v>
      </c>
      <c r="W432" s="49"/>
      <c r="X432" s="50">
        <v>0</v>
      </c>
    </row>
    <row r="433" spans="1:24" x14ac:dyDescent="0.25">
      <c r="A433" s="37"/>
      <c r="B433" s="38">
        <f t="shared" si="49"/>
        <v>12</v>
      </c>
      <c r="C433" s="38">
        <v>1.1000000000000001</v>
      </c>
      <c r="D433" s="103" t="s">
        <v>581</v>
      </c>
      <c r="E433" s="98" t="s">
        <v>369</v>
      </c>
      <c r="F433" s="41" t="s">
        <v>599</v>
      </c>
      <c r="G433" s="41" t="s">
        <v>600</v>
      </c>
      <c r="H433" s="42" t="s">
        <v>84</v>
      </c>
      <c r="I433" s="43" t="s">
        <v>44</v>
      </c>
      <c r="J433" s="43" t="str">
        <f t="shared" si="46"/>
        <v>Parklane Elementary: Cafeteria: Sprinkler: Surface Wrap 4': F32T82L</v>
      </c>
      <c r="K433" s="44" t="s">
        <v>1752</v>
      </c>
      <c r="L433" s="44">
        <v>59</v>
      </c>
      <c r="M433" s="44">
        <v>1</v>
      </c>
      <c r="N433" s="44">
        <v>2</v>
      </c>
      <c r="O433" s="45">
        <v>0</v>
      </c>
      <c r="P433" s="44" t="s">
        <v>1908</v>
      </c>
      <c r="Q433" s="44">
        <v>3080</v>
      </c>
      <c r="R433" s="44">
        <v>140</v>
      </c>
      <c r="S433" s="44">
        <v>22</v>
      </c>
      <c r="T433" s="44">
        <f t="shared" si="47"/>
        <v>1</v>
      </c>
      <c r="U433" s="48">
        <f t="shared" si="48"/>
        <v>2</v>
      </c>
      <c r="V433" s="44">
        <v>1</v>
      </c>
      <c r="W433" s="49"/>
      <c r="X433" s="50">
        <v>0</v>
      </c>
    </row>
    <row r="434" spans="1:24" x14ac:dyDescent="0.25">
      <c r="A434" s="37"/>
      <c r="B434" s="38">
        <f t="shared" si="49"/>
        <v>13</v>
      </c>
      <c r="C434" s="38">
        <v>1.1000000000000001</v>
      </c>
      <c r="D434" s="103" t="s">
        <v>581</v>
      </c>
      <c r="E434" s="98" t="s">
        <v>369</v>
      </c>
      <c r="F434" s="41" t="s">
        <v>60</v>
      </c>
      <c r="G434" s="41" t="s">
        <v>601</v>
      </c>
      <c r="H434" s="42" t="s">
        <v>84</v>
      </c>
      <c r="I434" s="43" t="s">
        <v>44</v>
      </c>
      <c r="J434" s="43" t="str">
        <f t="shared" si="46"/>
        <v>Parklane Elementary: Cafeteria: Storage: Surface Wrap 4': F32T82L</v>
      </c>
      <c r="K434" s="44" t="s">
        <v>1752</v>
      </c>
      <c r="L434" s="44">
        <v>59</v>
      </c>
      <c r="M434" s="44">
        <v>6</v>
      </c>
      <c r="N434" s="44">
        <v>2</v>
      </c>
      <c r="O434" s="45">
        <v>0</v>
      </c>
      <c r="P434" s="44" t="s">
        <v>1908</v>
      </c>
      <c r="Q434" s="44">
        <v>3080</v>
      </c>
      <c r="R434" s="44">
        <v>140</v>
      </c>
      <c r="S434" s="44">
        <v>22</v>
      </c>
      <c r="T434" s="44">
        <f t="shared" si="47"/>
        <v>6</v>
      </c>
      <c r="U434" s="48">
        <f t="shared" si="48"/>
        <v>12</v>
      </c>
      <c r="V434" s="44">
        <v>6</v>
      </c>
      <c r="W434" s="49"/>
      <c r="X434" s="50" t="s">
        <v>1873</v>
      </c>
    </row>
    <row r="435" spans="1:24" x14ac:dyDescent="0.25">
      <c r="A435" s="37"/>
      <c r="B435" s="38">
        <f t="shared" si="49"/>
        <v>14</v>
      </c>
      <c r="C435" s="38">
        <v>1.1000000000000001</v>
      </c>
      <c r="D435" s="103" t="s">
        <v>581</v>
      </c>
      <c r="E435" s="98" t="s">
        <v>369</v>
      </c>
      <c r="F435" s="41" t="s">
        <v>56</v>
      </c>
      <c r="G435" s="41" t="s">
        <v>602</v>
      </c>
      <c r="H435" s="42" t="s">
        <v>84</v>
      </c>
      <c r="I435" s="43" t="s">
        <v>44</v>
      </c>
      <c r="J435" s="43" t="str">
        <f t="shared" si="46"/>
        <v>Parklane Elementary: Cafeteria: Kitchen: Surface Wrap 4': F32T82L</v>
      </c>
      <c r="K435" s="44" t="s">
        <v>1752</v>
      </c>
      <c r="L435" s="44">
        <v>59</v>
      </c>
      <c r="M435" s="44">
        <v>18</v>
      </c>
      <c r="N435" s="44">
        <v>2</v>
      </c>
      <c r="O435" s="45">
        <v>2</v>
      </c>
      <c r="P435" s="44" t="s">
        <v>1909</v>
      </c>
      <c r="Q435" s="44">
        <v>3200</v>
      </c>
      <c r="R435" s="44">
        <v>160</v>
      </c>
      <c r="S435" s="44">
        <v>20</v>
      </c>
      <c r="T435" s="44">
        <f t="shared" si="47"/>
        <v>18</v>
      </c>
      <c r="U435" s="48">
        <f t="shared" si="48"/>
        <v>36</v>
      </c>
      <c r="V435" s="44">
        <v>0</v>
      </c>
      <c r="W435" s="49"/>
      <c r="X435" s="50">
        <v>0</v>
      </c>
    </row>
    <row r="436" spans="1:24" x14ac:dyDescent="0.25">
      <c r="A436" s="37"/>
      <c r="B436" s="38">
        <f t="shared" si="49"/>
        <v>15</v>
      </c>
      <c r="C436" s="38">
        <v>1.1000000000000001</v>
      </c>
      <c r="D436" s="103" t="s">
        <v>581</v>
      </c>
      <c r="E436" s="98" t="s">
        <v>369</v>
      </c>
      <c r="F436" s="41" t="s">
        <v>72</v>
      </c>
      <c r="G436" s="41" t="s">
        <v>603</v>
      </c>
      <c r="H436" s="42" t="s">
        <v>84</v>
      </c>
      <c r="I436" s="43" t="s">
        <v>44</v>
      </c>
      <c r="J436" s="43" t="str">
        <f t="shared" si="46"/>
        <v>Parklane Elementary: Cafeteria: Boy's RR: Surface Wrap 4': F32T82L</v>
      </c>
      <c r="K436" s="44" t="s">
        <v>1752</v>
      </c>
      <c r="L436" s="44">
        <v>59</v>
      </c>
      <c r="M436" s="44">
        <v>3</v>
      </c>
      <c r="N436" s="44">
        <v>2</v>
      </c>
      <c r="O436" s="45">
        <v>0</v>
      </c>
      <c r="P436" s="44" t="s">
        <v>1909</v>
      </c>
      <c r="Q436" s="44">
        <v>3200</v>
      </c>
      <c r="R436" s="44">
        <v>160</v>
      </c>
      <c r="S436" s="44">
        <v>20</v>
      </c>
      <c r="T436" s="44">
        <f t="shared" si="47"/>
        <v>3</v>
      </c>
      <c r="U436" s="48">
        <f t="shared" si="48"/>
        <v>6</v>
      </c>
      <c r="V436" s="44">
        <v>0</v>
      </c>
      <c r="W436" s="49"/>
      <c r="X436" s="50">
        <v>0</v>
      </c>
    </row>
    <row r="437" spans="1:24" x14ac:dyDescent="0.25">
      <c r="A437" s="37"/>
      <c r="B437" s="38">
        <f t="shared" si="49"/>
        <v>16</v>
      </c>
      <c r="C437" s="38">
        <v>1.1000000000000001</v>
      </c>
      <c r="D437" s="103" t="s">
        <v>581</v>
      </c>
      <c r="E437" s="98" t="s">
        <v>369</v>
      </c>
      <c r="F437" s="41" t="s">
        <v>67</v>
      </c>
      <c r="G437" s="41" t="s">
        <v>604</v>
      </c>
      <c r="H437" s="42" t="s">
        <v>84</v>
      </c>
      <c r="I437" s="43" t="s">
        <v>44</v>
      </c>
      <c r="J437" s="43" t="str">
        <f t="shared" si="46"/>
        <v>Parklane Elementary: Cafeteria: Girl's RR: Surface Wrap 4': F32T82L</v>
      </c>
      <c r="K437" s="44" t="s">
        <v>1752</v>
      </c>
      <c r="L437" s="44">
        <v>59</v>
      </c>
      <c r="M437" s="44">
        <v>3</v>
      </c>
      <c r="N437" s="44">
        <v>2</v>
      </c>
      <c r="O437" s="45">
        <v>0</v>
      </c>
      <c r="P437" s="44" t="s">
        <v>1909</v>
      </c>
      <c r="Q437" s="44">
        <v>3200</v>
      </c>
      <c r="R437" s="44">
        <v>160</v>
      </c>
      <c r="S437" s="44">
        <v>20</v>
      </c>
      <c r="T437" s="44">
        <f t="shared" si="47"/>
        <v>3</v>
      </c>
      <c r="U437" s="48">
        <f t="shared" si="48"/>
        <v>6</v>
      </c>
      <c r="V437" s="44">
        <v>0</v>
      </c>
      <c r="W437" s="49"/>
      <c r="X437" s="50">
        <v>0</v>
      </c>
    </row>
    <row r="438" spans="1:24" x14ac:dyDescent="0.25">
      <c r="A438" s="37"/>
      <c r="B438" s="38">
        <f t="shared" si="49"/>
        <v>17</v>
      </c>
      <c r="C438" s="38">
        <v>1.1000000000000001</v>
      </c>
      <c r="D438" s="103" t="s">
        <v>581</v>
      </c>
      <c r="E438" s="98" t="s">
        <v>49</v>
      </c>
      <c r="F438" s="41" t="s">
        <v>480</v>
      </c>
      <c r="G438" s="41" t="s">
        <v>605</v>
      </c>
      <c r="H438" s="42" t="s">
        <v>88</v>
      </c>
      <c r="I438" s="43" t="s">
        <v>44</v>
      </c>
      <c r="J438" s="43" t="str">
        <f t="shared" si="46"/>
        <v>Parklane Elementary: Admin: Copy Rm: Recessed 2'X4' Troffer: F32T82L</v>
      </c>
      <c r="K438" s="44" t="s">
        <v>1752</v>
      </c>
      <c r="L438" s="44">
        <v>59</v>
      </c>
      <c r="M438" s="44">
        <v>24</v>
      </c>
      <c r="N438" s="44">
        <v>2</v>
      </c>
      <c r="O438" s="45">
        <v>2</v>
      </c>
      <c r="P438" s="44" t="s">
        <v>1910</v>
      </c>
      <c r="Q438" s="44">
        <v>3200</v>
      </c>
      <c r="R438" s="44">
        <v>160</v>
      </c>
      <c r="S438" s="44">
        <v>20</v>
      </c>
      <c r="T438" s="44">
        <f t="shared" si="47"/>
        <v>24</v>
      </c>
      <c r="U438" s="48">
        <f t="shared" si="48"/>
        <v>48</v>
      </c>
      <c r="V438" s="44">
        <v>0</v>
      </c>
      <c r="W438" s="49"/>
      <c r="X438" s="50">
        <v>0</v>
      </c>
    </row>
    <row r="439" spans="1:24" x14ac:dyDescent="0.25">
      <c r="A439" s="37"/>
      <c r="B439" s="38">
        <f t="shared" si="49"/>
        <v>18</v>
      </c>
      <c r="C439" s="38">
        <v>1.1000000000000001</v>
      </c>
      <c r="D439" s="103" t="s">
        <v>581</v>
      </c>
      <c r="E439" s="98" t="s">
        <v>49</v>
      </c>
      <c r="F439" s="41" t="s">
        <v>89</v>
      </c>
      <c r="G439" s="41" t="s">
        <v>606</v>
      </c>
      <c r="H439" s="42" t="s">
        <v>88</v>
      </c>
      <c r="I439" s="43" t="s">
        <v>44</v>
      </c>
      <c r="J439" s="43" t="str">
        <f t="shared" si="46"/>
        <v>Parklane Elementary: Admin: Vice Principal: Recessed 2'X4' Troffer: F32T82L</v>
      </c>
      <c r="K439" s="44" t="s">
        <v>1752</v>
      </c>
      <c r="L439" s="44">
        <v>59</v>
      </c>
      <c r="M439" s="44">
        <v>2</v>
      </c>
      <c r="N439" s="44">
        <v>2</v>
      </c>
      <c r="O439" s="45">
        <v>1</v>
      </c>
      <c r="P439" s="44" t="s">
        <v>1910</v>
      </c>
      <c r="Q439" s="44">
        <v>3200</v>
      </c>
      <c r="R439" s="44">
        <v>160</v>
      </c>
      <c r="S439" s="44">
        <v>20</v>
      </c>
      <c r="T439" s="44">
        <f t="shared" si="47"/>
        <v>2</v>
      </c>
      <c r="U439" s="48">
        <f t="shared" si="48"/>
        <v>4</v>
      </c>
      <c r="V439" s="44">
        <v>0</v>
      </c>
      <c r="W439" s="49"/>
      <c r="X439" s="50">
        <v>0</v>
      </c>
    </row>
    <row r="440" spans="1:24" x14ac:dyDescent="0.25">
      <c r="A440" s="37"/>
      <c r="B440" s="38">
        <f t="shared" si="49"/>
        <v>19</v>
      </c>
      <c r="C440" s="38">
        <v>1.1000000000000001</v>
      </c>
      <c r="D440" s="103" t="s">
        <v>581</v>
      </c>
      <c r="E440" s="98" t="s">
        <v>49</v>
      </c>
      <c r="F440" s="41" t="s">
        <v>91</v>
      </c>
      <c r="G440" s="41" t="s">
        <v>607</v>
      </c>
      <c r="H440" s="42" t="s">
        <v>88</v>
      </c>
      <c r="I440" s="43" t="s">
        <v>44</v>
      </c>
      <c r="J440" s="43" t="str">
        <f t="shared" si="46"/>
        <v>Parklane Elementary: Admin: Principal: Recessed 2'X4' Troffer: F32T82L</v>
      </c>
      <c r="K440" s="44" t="s">
        <v>1752</v>
      </c>
      <c r="L440" s="44">
        <v>59</v>
      </c>
      <c r="M440" s="44">
        <v>2</v>
      </c>
      <c r="N440" s="44">
        <v>2</v>
      </c>
      <c r="O440" s="45">
        <v>1</v>
      </c>
      <c r="P440" s="44" t="s">
        <v>1910</v>
      </c>
      <c r="Q440" s="44">
        <v>3200</v>
      </c>
      <c r="R440" s="44">
        <v>160</v>
      </c>
      <c r="S440" s="44">
        <v>20</v>
      </c>
      <c r="T440" s="44">
        <f t="shared" si="47"/>
        <v>2</v>
      </c>
      <c r="U440" s="48">
        <f t="shared" si="48"/>
        <v>4</v>
      </c>
      <c r="V440" s="44">
        <v>0</v>
      </c>
      <c r="W440" s="49"/>
      <c r="X440" s="50">
        <v>0</v>
      </c>
    </row>
    <row r="441" spans="1:24" x14ac:dyDescent="0.25">
      <c r="A441" s="37"/>
      <c r="B441" s="38">
        <f t="shared" si="49"/>
        <v>20</v>
      </c>
      <c r="C441" s="38">
        <v>1.1000000000000001</v>
      </c>
      <c r="D441" s="103" t="s">
        <v>581</v>
      </c>
      <c r="E441" s="98" t="s">
        <v>49</v>
      </c>
      <c r="F441" s="41" t="s">
        <v>229</v>
      </c>
      <c r="G441" s="41" t="s">
        <v>608</v>
      </c>
      <c r="H441" s="42" t="s">
        <v>88</v>
      </c>
      <c r="I441" s="43" t="s">
        <v>44</v>
      </c>
      <c r="J441" s="43" t="str">
        <f t="shared" si="46"/>
        <v>Parklane Elementary: Admin: Conference Rm: Recessed 2'X4' Troffer: F32T82L</v>
      </c>
      <c r="K441" s="44" t="s">
        <v>1752</v>
      </c>
      <c r="L441" s="44">
        <v>59</v>
      </c>
      <c r="M441" s="44">
        <v>2</v>
      </c>
      <c r="N441" s="44">
        <v>2</v>
      </c>
      <c r="O441" s="45">
        <v>1</v>
      </c>
      <c r="P441" s="44" t="s">
        <v>1910</v>
      </c>
      <c r="Q441" s="44">
        <v>3200</v>
      </c>
      <c r="R441" s="44">
        <v>160</v>
      </c>
      <c r="S441" s="44">
        <v>20</v>
      </c>
      <c r="T441" s="44">
        <f t="shared" si="47"/>
        <v>2</v>
      </c>
      <c r="U441" s="48">
        <f t="shared" si="48"/>
        <v>4</v>
      </c>
      <c r="V441" s="44">
        <v>0</v>
      </c>
      <c r="W441" s="49"/>
      <c r="X441" s="50">
        <v>0</v>
      </c>
    </row>
    <row r="442" spans="1:24" x14ac:dyDescent="0.25">
      <c r="A442" s="37"/>
      <c r="B442" s="38">
        <f t="shared" si="49"/>
        <v>21</v>
      </c>
      <c r="C442" s="38">
        <v>1.1000000000000001</v>
      </c>
      <c r="D442" s="103" t="s">
        <v>581</v>
      </c>
      <c r="E442" s="98" t="s">
        <v>49</v>
      </c>
      <c r="F442" s="41" t="s">
        <v>529</v>
      </c>
      <c r="G442" s="41" t="s">
        <v>609</v>
      </c>
      <c r="H442" s="42" t="s">
        <v>88</v>
      </c>
      <c r="I442" s="43" t="s">
        <v>44</v>
      </c>
      <c r="J442" s="43" t="str">
        <f t="shared" si="46"/>
        <v>Parklane Elementary: Admin: K1: Recessed 2'X4' Troffer: F32T82L</v>
      </c>
      <c r="K442" s="44" t="s">
        <v>1752</v>
      </c>
      <c r="L442" s="44">
        <v>59</v>
      </c>
      <c r="M442" s="44">
        <v>24</v>
      </c>
      <c r="N442" s="44">
        <v>2</v>
      </c>
      <c r="O442" s="45">
        <v>2</v>
      </c>
      <c r="P442" s="44" t="s">
        <v>1910</v>
      </c>
      <c r="Q442" s="44">
        <v>3200</v>
      </c>
      <c r="R442" s="44">
        <v>160</v>
      </c>
      <c r="S442" s="44">
        <v>20</v>
      </c>
      <c r="T442" s="44">
        <f t="shared" si="47"/>
        <v>24</v>
      </c>
      <c r="U442" s="48">
        <f t="shared" si="48"/>
        <v>48</v>
      </c>
      <c r="V442" s="44">
        <v>0</v>
      </c>
      <c r="W442" s="49"/>
      <c r="X442" s="50">
        <v>0</v>
      </c>
    </row>
    <row r="443" spans="1:24" x14ac:dyDescent="0.25">
      <c r="A443" s="37"/>
      <c r="B443" s="38">
        <f t="shared" si="49"/>
        <v>22</v>
      </c>
      <c r="C443" s="38">
        <v>1.1000000000000001</v>
      </c>
      <c r="D443" s="103" t="s">
        <v>581</v>
      </c>
      <c r="E443" s="98" t="s">
        <v>49</v>
      </c>
      <c r="F443" s="41" t="s">
        <v>533</v>
      </c>
      <c r="G443" s="41" t="s">
        <v>610</v>
      </c>
      <c r="H443" s="42" t="s">
        <v>88</v>
      </c>
      <c r="I443" s="43" t="s">
        <v>44</v>
      </c>
      <c r="J443" s="43" t="str">
        <f t="shared" si="46"/>
        <v>Parklane Elementary: Admin: K2: Recessed 2'X4' Troffer: F32T82L</v>
      </c>
      <c r="K443" s="44" t="s">
        <v>1752</v>
      </c>
      <c r="L443" s="44">
        <v>59</v>
      </c>
      <c r="M443" s="44">
        <v>19</v>
      </c>
      <c r="N443" s="44">
        <v>2</v>
      </c>
      <c r="O443" s="45">
        <v>0</v>
      </c>
      <c r="P443" s="44" t="s">
        <v>1910</v>
      </c>
      <c r="Q443" s="44">
        <v>3200</v>
      </c>
      <c r="R443" s="44">
        <v>160</v>
      </c>
      <c r="S443" s="44">
        <v>20</v>
      </c>
      <c r="T443" s="44">
        <f t="shared" si="47"/>
        <v>19</v>
      </c>
      <c r="U443" s="48">
        <f t="shared" si="48"/>
        <v>38</v>
      </c>
      <c r="V443" s="44">
        <v>0</v>
      </c>
      <c r="W443" s="49"/>
      <c r="X443" s="50">
        <v>0</v>
      </c>
    </row>
    <row r="444" spans="1:24" x14ac:dyDescent="0.25">
      <c r="A444" s="37"/>
      <c r="B444" s="38">
        <f t="shared" si="49"/>
        <v>23</v>
      </c>
      <c r="C444" s="38">
        <v>1.1000000000000001</v>
      </c>
      <c r="D444" s="103" t="s">
        <v>581</v>
      </c>
      <c r="E444" s="98" t="s">
        <v>114</v>
      </c>
      <c r="F444" s="41">
        <v>5</v>
      </c>
      <c r="G444" s="41" t="s">
        <v>611</v>
      </c>
      <c r="H444" s="42" t="s">
        <v>88</v>
      </c>
      <c r="I444" s="43" t="s">
        <v>44</v>
      </c>
      <c r="J444" s="43" t="str">
        <f t="shared" si="46"/>
        <v>Parklane Elementary: Library: 5: Recessed 2'X4' Troffer: F32T82L</v>
      </c>
      <c r="K444" s="44" t="s">
        <v>1752</v>
      </c>
      <c r="L444" s="44">
        <v>59</v>
      </c>
      <c r="M444" s="44">
        <v>21</v>
      </c>
      <c r="N444" s="44">
        <v>2</v>
      </c>
      <c r="O444" s="45">
        <v>2</v>
      </c>
      <c r="P444" s="44" t="s">
        <v>1910</v>
      </c>
      <c r="Q444" s="44">
        <v>3200</v>
      </c>
      <c r="R444" s="44">
        <v>160</v>
      </c>
      <c r="S444" s="44">
        <v>20</v>
      </c>
      <c r="T444" s="44">
        <f t="shared" si="47"/>
        <v>21</v>
      </c>
      <c r="U444" s="48">
        <f t="shared" si="48"/>
        <v>42</v>
      </c>
      <c r="V444" s="44">
        <v>0</v>
      </c>
      <c r="W444" s="49"/>
      <c r="X444" s="50">
        <v>0</v>
      </c>
    </row>
    <row r="445" spans="1:24" x14ac:dyDescent="0.25">
      <c r="A445" s="37"/>
      <c r="B445" s="38">
        <f t="shared" si="49"/>
        <v>24</v>
      </c>
      <c r="C445" s="38">
        <v>1.1000000000000001</v>
      </c>
      <c r="D445" s="103" t="s">
        <v>581</v>
      </c>
      <c r="E445" s="98" t="s">
        <v>114</v>
      </c>
      <c r="F445" s="41">
        <v>6</v>
      </c>
      <c r="G445" s="41" t="s">
        <v>612</v>
      </c>
      <c r="H445" s="42" t="s">
        <v>88</v>
      </c>
      <c r="I445" s="43" t="s">
        <v>44</v>
      </c>
      <c r="J445" s="43" t="str">
        <f t="shared" si="46"/>
        <v>Parklane Elementary: Library: 6: Recessed 2'X4' Troffer: F32T82L</v>
      </c>
      <c r="K445" s="44" t="s">
        <v>1752</v>
      </c>
      <c r="L445" s="44">
        <v>59</v>
      </c>
      <c r="M445" s="44">
        <v>21</v>
      </c>
      <c r="N445" s="44">
        <v>2</v>
      </c>
      <c r="O445" s="45">
        <v>2</v>
      </c>
      <c r="P445" s="44" t="s">
        <v>1910</v>
      </c>
      <c r="Q445" s="44">
        <v>3200</v>
      </c>
      <c r="R445" s="44">
        <v>160</v>
      </c>
      <c r="S445" s="44">
        <v>20</v>
      </c>
      <c r="T445" s="44">
        <f t="shared" si="47"/>
        <v>21</v>
      </c>
      <c r="U445" s="48">
        <f t="shared" si="48"/>
        <v>42</v>
      </c>
      <c r="V445" s="44">
        <v>0</v>
      </c>
      <c r="W445" s="49"/>
      <c r="X445" s="50">
        <v>0</v>
      </c>
    </row>
    <row r="446" spans="1:24" x14ac:dyDescent="0.25">
      <c r="A446" s="37"/>
      <c r="B446" s="38">
        <f t="shared" si="49"/>
        <v>25</v>
      </c>
      <c r="C446" s="38">
        <v>1.1000000000000001</v>
      </c>
      <c r="D446" s="103" t="s">
        <v>581</v>
      </c>
      <c r="E446" s="98" t="s">
        <v>114</v>
      </c>
      <c r="F446" s="41">
        <v>8</v>
      </c>
      <c r="G446" s="41" t="s">
        <v>613</v>
      </c>
      <c r="H446" s="42" t="s">
        <v>88</v>
      </c>
      <c r="I446" s="43" t="s">
        <v>44</v>
      </c>
      <c r="J446" s="43" t="str">
        <f t="shared" si="46"/>
        <v>Parklane Elementary: Library: 8: Recessed 2'X4' Troffer: F32T82L</v>
      </c>
      <c r="K446" s="44" t="s">
        <v>1752</v>
      </c>
      <c r="L446" s="44">
        <v>59</v>
      </c>
      <c r="M446" s="44">
        <v>21</v>
      </c>
      <c r="N446" s="44">
        <v>2</v>
      </c>
      <c r="O446" s="45">
        <v>2</v>
      </c>
      <c r="P446" s="44" t="s">
        <v>1910</v>
      </c>
      <c r="Q446" s="44">
        <v>3200</v>
      </c>
      <c r="R446" s="44">
        <v>160</v>
      </c>
      <c r="S446" s="44">
        <v>20</v>
      </c>
      <c r="T446" s="44">
        <f t="shared" si="47"/>
        <v>21</v>
      </c>
      <c r="U446" s="48">
        <f t="shared" si="48"/>
        <v>42</v>
      </c>
      <c r="V446" s="44">
        <v>0</v>
      </c>
      <c r="W446" s="49"/>
      <c r="X446" s="50">
        <v>0</v>
      </c>
    </row>
    <row r="447" spans="1:24" x14ac:dyDescent="0.25">
      <c r="A447" s="37"/>
      <c r="B447" s="38">
        <f t="shared" si="49"/>
        <v>26</v>
      </c>
      <c r="C447" s="38">
        <v>1.1000000000000001</v>
      </c>
      <c r="D447" s="103" t="s">
        <v>581</v>
      </c>
      <c r="E447" s="98" t="s">
        <v>114</v>
      </c>
      <c r="F447" s="41">
        <v>10</v>
      </c>
      <c r="G447" s="41" t="s">
        <v>614</v>
      </c>
      <c r="H447" s="42" t="s">
        <v>88</v>
      </c>
      <c r="I447" s="43" t="s">
        <v>44</v>
      </c>
      <c r="J447" s="43" t="str">
        <f t="shared" si="46"/>
        <v>Parklane Elementary: Library: 10: Recessed 2'X4' Troffer: F32T82L</v>
      </c>
      <c r="K447" s="44" t="s">
        <v>1752</v>
      </c>
      <c r="L447" s="44">
        <v>59</v>
      </c>
      <c r="M447" s="44">
        <v>21</v>
      </c>
      <c r="N447" s="44">
        <v>2</v>
      </c>
      <c r="O447" s="45">
        <v>2</v>
      </c>
      <c r="P447" s="44" t="s">
        <v>1910</v>
      </c>
      <c r="Q447" s="44">
        <v>3200</v>
      </c>
      <c r="R447" s="44">
        <v>160</v>
      </c>
      <c r="S447" s="44">
        <v>20</v>
      </c>
      <c r="T447" s="44">
        <f t="shared" si="47"/>
        <v>21</v>
      </c>
      <c r="U447" s="48">
        <f t="shared" si="48"/>
        <v>42</v>
      </c>
      <c r="V447" s="44">
        <v>0</v>
      </c>
      <c r="W447" s="49"/>
      <c r="X447" s="50">
        <v>0</v>
      </c>
    </row>
    <row r="448" spans="1:24" x14ac:dyDescent="0.25">
      <c r="A448" s="37"/>
      <c r="B448" s="38">
        <f t="shared" si="49"/>
        <v>27</v>
      </c>
      <c r="C448" s="38">
        <v>1.1000000000000001</v>
      </c>
      <c r="D448" s="103" t="s">
        <v>581</v>
      </c>
      <c r="E448" s="98" t="s">
        <v>114</v>
      </c>
      <c r="F448" s="41" t="s">
        <v>615</v>
      </c>
      <c r="G448" s="41" t="s">
        <v>616</v>
      </c>
      <c r="H448" s="42" t="s">
        <v>88</v>
      </c>
      <c r="I448" s="43" t="s">
        <v>44</v>
      </c>
      <c r="J448" s="43" t="str">
        <f t="shared" si="46"/>
        <v>Parklane Elementary: Library: Speech: Recessed 2'X4' Troffer: F32T82L</v>
      </c>
      <c r="K448" s="44" t="s">
        <v>1752</v>
      </c>
      <c r="L448" s="44">
        <v>59</v>
      </c>
      <c r="M448" s="44">
        <v>3</v>
      </c>
      <c r="N448" s="44">
        <v>2</v>
      </c>
      <c r="O448" s="45">
        <v>0</v>
      </c>
      <c r="P448" s="44" t="s">
        <v>1910</v>
      </c>
      <c r="Q448" s="44">
        <v>3200</v>
      </c>
      <c r="R448" s="44">
        <v>160</v>
      </c>
      <c r="S448" s="44">
        <v>20</v>
      </c>
      <c r="T448" s="44">
        <f t="shared" si="47"/>
        <v>3</v>
      </c>
      <c r="U448" s="48">
        <f t="shared" si="48"/>
        <v>6</v>
      </c>
      <c r="V448" s="44">
        <v>0</v>
      </c>
      <c r="W448" s="49"/>
      <c r="X448" s="50">
        <v>0</v>
      </c>
    </row>
    <row r="449" spans="1:24" x14ac:dyDescent="0.25">
      <c r="A449" s="37"/>
      <c r="B449" s="38">
        <f t="shared" si="49"/>
        <v>28</v>
      </c>
      <c r="C449" s="38">
        <v>1.1000000000000001</v>
      </c>
      <c r="D449" s="103" t="s">
        <v>581</v>
      </c>
      <c r="E449" s="98" t="s">
        <v>114</v>
      </c>
      <c r="F449" s="41" t="s">
        <v>484</v>
      </c>
      <c r="G449" s="41" t="s">
        <v>617</v>
      </c>
      <c r="H449" s="42" t="s">
        <v>88</v>
      </c>
      <c r="I449" s="43" t="s">
        <v>44</v>
      </c>
      <c r="J449" s="43" t="str">
        <f t="shared" si="46"/>
        <v>Parklane Elementary: Library: Psychology: Recessed 2'X4' Troffer: F32T82L</v>
      </c>
      <c r="K449" s="44" t="s">
        <v>1752</v>
      </c>
      <c r="L449" s="44">
        <v>59</v>
      </c>
      <c r="M449" s="44">
        <v>2</v>
      </c>
      <c r="N449" s="44">
        <v>2</v>
      </c>
      <c r="O449" s="45">
        <v>0</v>
      </c>
      <c r="P449" s="44" t="s">
        <v>1910</v>
      </c>
      <c r="Q449" s="44">
        <v>3200</v>
      </c>
      <c r="R449" s="44">
        <v>160</v>
      </c>
      <c r="S449" s="44">
        <v>20</v>
      </c>
      <c r="T449" s="44">
        <f t="shared" si="47"/>
        <v>2</v>
      </c>
      <c r="U449" s="48">
        <f t="shared" si="48"/>
        <v>4</v>
      </c>
      <c r="V449" s="44">
        <v>0</v>
      </c>
      <c r="W449" s="49"/>
      <c r="X449" s="50">
        <v>0</v>
      </c>
    </row>
    <row r="450" spans="1:24" x14ac:dyDescent="0.25">
      <c r="A450" s="37"/>
      <c r="B450" s="38">
        <f t="shared" si="49"/>
        <v>29</v>
      </c>
      <c r="C450" s="38">
        <v>1.1000000000000001</v>
      </c>
      <c r="D450" s="103" t="s">
        <v>581</v>
      </c>
      <c r="E450" s="98" t="s">
        <v>618</v>
      </c>
      <c r="F450" s="41">
        <v>35</v>
      </c>
      <c r="G450" s="41" t="s">
        <v>619</v>
      </c>
      <c r="H450" s="42" t="s">
        <v>88</v>
      </c>
      <c r="I450" s="43" t="s">
        <v>44</v>
      </c>
      <c r="J450" s="43" t="str">
        <f t="shared" si="46"/>
        <v>Parklane Elementary: Building 35-44: 35: Recessed 2'X4' Troffer: F32T82L</v>
      </c>
      <c r="K450" s="44" t="s">
        <v>1752</v>
      </c>
      <c r="L450" s="44">
        <v>59</v>
      </c>
      <c r="M450" s="44">
        <v>24</v>
      </c>
      <c r="N450" s="44">
        <v>2</v>
      </c>
      <c r="O450" s="45">
        <v>2</v>
      </c>
      <c r="P450" s="44" t="s">
        <v>1910</v>
      </c>
      <c r="Q450" s="44">
        <v>3200</v>
      </c>
      <c r="R450" s="44">
        <v>160</v>
      </c>
      <c r="S450" s="44">
        <v>20</v>
      </c>
      <c r="T450" s="44">
        <f t="shared" si="47"/>
        <v>24</v>
      </c>
      <c r="U450" s="48">
        <f t="shared" si="48"/>
        <v>48</v>
      </c>
      <c r="V450" s="44">
        <v>0</v>
      </c>
      <c r="W450" s="49"/>
      <c r="X450" s="50">
        <v>0</v>
      </c>
    </row>
    <row r="451" spans="1:24" x14ac:dyDescent="0.25">
      <c r="A451" s="37"/>
      <c r="B451" s="38">
        <f t="shared" si="49"/>
        <v>30</v>
      </c>
      <c r="C451" s="38">
        <v>1.1000000000000001</v>
      </c>
      <c r="D451" s="103" t="s">
        <v>581</v>
      </c>
      <c r="E451" s="98" t="s">
        <v>618</v>
      </c>
      <c r="F451" s="41">
        <v>36</v>
      </c>
      <c r="G451" s="41" t="s">
        <v>620</v>
      </c>
      <c r="H451" s="42" t="s">
        <v>88</v>
      </c>
      <c r="I451" s="43" t="s">
        <v>44</v>
      </c>
      <c r="J451" s="43" t="str">
        <f t="shared" si="46"/>
        <v>Parklane Elementary: Building 35-44: 36: Recessed 2'X4' Troffer: F32T82L</v>
      </c>
      <c r="K451" s="44" t="s">
        <v>1752</v>
      </c>
      <c r="L451" s="44">
        <v>59</v>
      </c>
      <c r="M451" s="44">
        <v>24</v>
      </c>
      <c r="N451" s="44">
        <v>2</v>
      </c>
      <c r="O451" s="45">
        <v>2</v>
      </c>
      <c r="P451" s="44" t="s">
        <v>1910</v>
      </c>
      <c r="Q451" s="44">
        <v>3200</v>
      </c>
      <c r="R451" s="44">
        <v>160</v>
      </c>
      <c r="S451" s="44">
        <v>20</v>
      </c>
      <c r="T451" s="44">
        <f t="shared" si="47"/>
        <v>24</v>
      </c>
      <c r="U451" s="48">
        <f t="shared" si="48"/>
        <v>48</v>
      </c>
      <c r="V451" s="44">
        <v>0</v>
      </c>
      <c r="W451" s="49"/>
      <c r="X451" s="198">
        <v>0</v>
      </c>
    </row>
    <row r="452" spans="1:24" x14ac:dyDescent="0.25">
      <c r="A452" s="37"/>
      <c r="B452" s="38">
        <f t="shared" si="49"/>
        <v>31</v>
      </c>
      <c r="C452" s="38">
        <v>1.1000000000000001</v>
      </c>
      <c r="D452" s="103" t="s">
        <v>581</v>
      </c>
      <c r="E452" s="98" t="s">
        <v>618</v>
      </c>
      <c r="F452" s="41">
        <v>37</v>
      </c>
      <c r="G452" s="41" t="s">
        <v>621</v>
      </c>
      <c r="H452" s="42" t="s">
        <v>88</v>
      </c>
      <c r="I452" s="43" t="s">
        <v>44</v>
      </c>
      <c r="J452" s="43" t="str">
        <f t="shared" si="46"/>
        <v>Parklane Elementary: Building 35-44: 37: Recessed 2'X4' Troffer: F32T82L</v>
      </c>
      <c r="K452" s="44" t="s">
        <v>1752</v>
      </c>
      <c r="L452" s="44">
        <v>59</v>
      </c>
      <c r="M452" s="44">
        <v>24</v>
      </c>
      <c r="N452" s="44">
        <v>2</v>
      </c>
      <c r="O452" s="45">
        <v>2</v>
      </c>
      <c r="P452" s="44" t="s">
        <v>1910</v>
      </c>
      <c r="Q452" s="44">
        <v>3200</v>
      </c>
      <c r="R452" s="44">
        <v>160</v>
      </c>
      <c r="S452" s="44">
        <v>20</v>
      </c>
      <c r="T452" s="44">
        <f t="shared" si="47"/>
        <v>24</v>
      </c>
      <c r="U452" s="48">
        <f t="shared" si="48"/>
        <v>48</v>
      </c>
      <c r="V452" s="44">
        <v>0</v>
      </c>
      <c r="W452" s="49"/>
      <c r="X452" s="198">
        <v>0</v>
      </c>
    </row>
    <row r="453" spans="1:24" x14ac:dyDescent="0.25">
      <c r="A453" s="37"/>
      <c r="B453" s="38">
        <f t="shared" si="49"/>
        <v>32</v>
      </c>
      <c r="C453" s="38">
        <v>1.1000000000000001</v>
      </c>
      <c r="D453" s="103" t="s">
        <v>581</v>
      </c>
      <c r="E453" s="98" t="s">
        <v>618</v>
      </c>
      <c r="F453" s="41">
        <v>38</v>
      </c>
      <c r="G453" s="41" t="s">
        <v>622</v>
      </c>
      <c r="H453" s="42" t="s">
        <v>88</v>
      </c>
      <c r="I453" s="43" t="s">
        <v>44</v>
      </c>
      <c r="J453" s="43" t="str">
        <f t="shared" si="46"/>
        <v>Parklane Elementary: Building 35-44: 38: Recessed 2'X4' Troffer: F32T82L</v>
      </c>
      <c r="K453" s="44" t="s">
        <v>1752</v>
      </c>
      <c r="L453" s="44">
        <v>59</v>
      </c>
      <c r="M453" s="44">
        <v>24</v>
      </c>
      <c r="N453" s="44">
        <v>2</v>
      </c>
      <c r="O453" s="45">
        <v>2</v>
      </c>
      <c r="P453" s="44" t="s">
        <v>1910</v>
      </c>
      <c r="Q453" s="44">
        <v>3200</v>
      </c>
      <c r="R453" s="44">
        <v>160</v>
      </c>
      <c r="S453" s="44">
        <v>20</v>
      </c>
      <c r="T453" s="44">
        <f t="shared" si="47"/>
        <v>24</v>
      </c>
      <c r="U453" s="48">
        <f t="shared" si="48"/>
        <v>48</v>
      </c>
      <c r="V453" s="44">
        <v>0</v>
      </c>
      <c r="W453" s="49"/>
      <c r="X453" s="198">
        <v>0</v>
      </c>
    </row>
    <row r="454" spans="1:24" x14ac:dyDescent="0.25">
      <c r="A454" s="37"/>
      <c r="B454" s="38">
        <f t="shared" si="49"/>
        <v>33</v>
      </c>
      <c r="C454" s="38">
        <v>1.1000000000000001</v>
      </c>
      <c r="D454" s="103" t="s">
        <v>581</v>
      </c>
      <c r="E454" s="98" t="s">
        <v>618</v>
      </c>
      <c r="F454" s="41">
        <v>39</v>
      </c>
      <c r="G454" s="41" t="s">
        <v>623</v>
      </c>
      <c r="H454" s="42" t="s">
        <v>88</v>
      </c>
      <c r="I454" s="43" t="s">
        <v>44</v>
      </c>
      <c r="J454" s="43" t="str">
        <f t="shared" si="46"/>
        <v>Parklane Elementary: Building 35-44: 39: Recessed 2'X4' Troffer: F32T82L</v>
      </c>
      <c r="K454" s="44" t="s">
        <v>1752</v>
      </c>
      <c r="L454" s="44">
        <v>59</v>
      </c>
      <c r="M454" s="44">
        <v>24</v>
      </c>
      <c r="N454" s="44">
        <v>2</v>
      </c>
      <c r="O454" s="45">
        <v>2</v>
      </c>
      <c r="P454" s="44" t="s">
        <v>1910</v>
      </c>
      <c r="Q454" s="44">
        <v>3200</v>
      </c>
      <c r="R454" s="44">
        <v>160</v>
      </c>
      <c r="S454" s="44">
        <v>20</v>
      </c>
      <c r="T454" s="44">
        <f t="shared" ref="T454:T476" si="50">M454</f>
        <v>24</v>
      </c>
      <c r="U454" s="48">
        <f t="shared" ref="U454:U476" si="51">T454*N454</f>
        <v>48</v>
      </c>
      <c r="V454" s="44">
        <v>0</v>
      </c>
      <c r="W454" s="49"/>
      <c r="X454" s="198">
        <v>0</v>
      </c>
    </row>
    <row r="455" spans="1:24" x14ac:dyDescent="0.25">
      <c r="A455" s="37"/>
      <c r="B455" s="38">
        <f t="shared" si="49"/>
        <v>34</v>
      </c>
      <c r="C455" s="38">
        <v>1.1000000000000001</v>
      </c>
      <c r="D455" s="103" t="s">
        <v>581</v>
      </c>
      <c r="E455" s="98" t="s">
        <v>618</v>
      </c>
      <c r="F455" s="41" t="s">
        <v>197</v>
      </c>
      <c r="G455" s="41" t="s">
        <v>624</v>
      </c>
      <c r="H455" s="42" t="s">
        <v>88</v>
      </c>
      <c r="I455" s="43" t="s">
        <v>44</v>
      </c>
      <c r="J455" s="43" t="str">
        <f t="shared" si="46"/>
        <v>Parklane Elementary: Building 35-44: Nurse: Recessed 2'X4' Troffer: F32T82L</v>
      </c>
      <c r="K455" s="44" t="s">
        <v>1752</v>
      </c>
      <c r="L455" s="44">
        <v>59</v>
      </c>
      <c r="M455" s="44">
        <v>8</v>
      </c>
      <c r="N455" s="44">
        <v>2</v>
      </c>
      <c r="O455" s="45">
        <v>1</v>
      </c>
      <c r="P455" s="44" t="s">
        <v>1910</v>
      </c>
      <c r="Q455" s="44">
        <v>3200</v>
      </c>
      <c r="R455" s="44">
        <v>160</v>
      </c>
      <c r="S455" s="44">
        <v>20</v>
      </c>
      <c r="T455" s="44">
        <f t="shared" si="50"/>
        <v>8</v>
      </c>
      <c r="U455" s="48">
        <f t="shared" si="51"/>
        <v>16</v>
      </c>
      <c r="V455" s="44">
        <v>0</v>
      </c>
      <c r="W455" s="49"/>
      <c r="X455" s="198">
        <v>0</v>
      </c>
    </row>
    <row r="456" spans="1:24" x14ac:dyDescent="0.25">
      <c r="A456" s="37"/>
      <c r="B456" s="38">
        <f t="shared" si="49"/>
        <v>35</v>
      </c>
      <c r="C456" s="38">
        <v>1.1000000000000001</v>
      </c>
      <c r="D456" s="103" t="s">
        <v>581</v>
      </c>
      <c r="E456" s="98" t="s">
        <v>618</v>
      </c>
      <c r="F456" s="41">
        <v>44</v>
      </c>
      <c r="G456" s="41" t="s">
        <v>625</v>
      </c>
      <c r="H456" s="42" t="s">
        <v>88</v>
      </c>
      <c r="I456" s="43" t="s">
        <v>44</v>
      </c>
      <c r="J456" s="43" t="str">
        <f t="shared" si="46"/>
        <v>Parklane Elementary: Building 35-44: 44: Recessed 2'X4' Troffer: F32T82L</v>
      </c>
      <c r="K456" s="44" t="s">
        <v>1752</v>
      </c>
      <c r="L456" s="44">
        <v>59</v>
      </c>
      <c r="M456" s="44">
        <v>24</v>
      </c>
      <c r="N456" s="44">
        <v>2</v>
      </c>
      <c r="O456" s="45">
        <v>2</v>
      </c>
      <c r="P456" s="44" t="s">
        <v>1910</v>
      </c>
      <c r="Q456" s="44">
        <v>3200</v>
      </c>
      <c r="R456" s="44">
        <v>160</v>
      </c>
      <c r="S456" s="44">
        <v>20</v>
      </c>
      <c r="T456" s="44">
        <f t="shared" si="50"/>
        <v>24</v>
      </c>
      <c r="U456" s="48">
        <f t="shared" si="51"/>
        <v>48</v>
      </c>
      <c r="V456" s="44">
        <v>0</v>
      </c>
      <c r="W456" s="49"/>
      <c r="X456" s="198">
        <v>0</v>
      </c>
    </row>
    <row r="457" spans="1:24" x14ac:dyDescent="0.25">
      <c r="A457" s="37"/>
      <c r="B457" s="38">
        <f t="shared" si="49"/>
        <v>36</v>
      </c>
      <c r="C457" s="38">
        <v>1.1000000000000001</v>
      </c>
      <c r="D457" s="103" t="s">
        <v>581</v>
      </c>
      <c r="E457" s="98" t="s">
        <v>618</v>
      </c>
      <c r="F457" s="41">
        <v>43</v>
      </c>
      <c r="G457" s="41" t="s">
        <v>626</v>
      </c>
      <c r="H457" s="42" t="s">
        <v>88</v>
      </c>
      <c r="I457" s="43" t="s">
        <v>44</v>
      </c>
      <c r="J457" s="43" t="str">
        <f t="shared" si="46"/>
        <v>Parklane Elementary: Building 35-44: 43: Recessed 2'X4' Troffer: F32T82L</v>
      </c>
      <c r="K457" s="44" t="s">
        <v>1752</v>
      </c>
      <c r="L457" s="44">
        <v>59</v>
      </c>
      <c r="M457" s="44">
        <v>24</v>
      </c>
      <c r="N457" s="44">
        <v>2</v>
      </c>
      <c r="O457" s="45">
        <v>2</v>
      </c>
      <c r="P457" s="44" t="s">
        <v>1910</v>
      </c>
      <c r="Q457" s="44">
        <v>3200</v>
      </c>
      <c r="R457" s="44">
        <v>160</v>
      </c>
      <c r="S457" s="44">
        <v>20</v>
      </c>
      <c r="T457" s="44">
        <f t="shared" si="50"/>
        <v>24</v>
      </c>
      <c r="U457" s="48">
        <f t="shared" si="51"/>
        <v>48</v>
      </c>
      <c r="V457" s="44">
        <v>0</v>
      </c>
      <c r="W457" s="49"/>
      <c r="X457" s="198">
        <v>0</v>
      </c>
    </row>
    <row r="458" spans="1:24" x14ac:dyDescent="0.25">
      <c r="A458" s="37"/>
      <c r="B458" s="38">
        <f t="shared" si="49"/>
        <v>37</v>
      </c>
      <c r="C458" s="38">
        <v>1.1000000000000001</v>
      </c>
      <c r="D458" s="103" t="s">
        <v>581</v>
      </c>
      <c r="E458" s="98" t="s">
        <v>618</v>
      </c>
      <c r="F458" s="41">
        <v>42</v>
      </c>
      <c r="G458" s="41" t="s">
        <v>627</v>
      </c>
      <c r="H458" s="42" t="s">
        <v>88</v>
      </c>
      <c r="I458" s="43" t="s">
        <v>44</v>
      </c>
      <c r="J458" s="43" t="str">
        <f t="shared" si="46"/>
        <v>Parklane Elementary: Building 35-44: 42: Recessed 2'X4' Troffer: F32T82L</v>
      </c>
      <c r="K458" s="44" t="s">
        <v>1752</v>
      </c>
      <c r="L458" s="44">
        <v>59</v>
      </c>
      <c r="M458" s="44">
        <v>24</v>
      </c>
      <c r="N458" s="44">
        <v>2</v>
      </c>
      <c r="O458" s="45">
        <v>2</v>
      </c>
      <c r="P458" s="44" t="s">
        <v>1910</v>
      </c>
      <c r="Q458" s="44">
        <v>3200</v>
      </c>
      <c r="R458" s="44">
        <v>160</v>
      </c>
      <c r="S458" s="44">
        <v>20</v>
      </c>
      <c r="T458" s="44">
        <f t="shared" si="50"/>
        <v>24</v>
      </c>
      <c r="U458" s="48">
        <f t="shared" si="51"/>
        <v>48</v>
      </c>
      <c r="V458" s="44">
        <v>0</v>
      </c>
      <c r="W458" s="49"/>
      <c r="X458" s="198">
        <v>0</v>
      </c>
    </row>
    <row r="459" spans="1:24" x14ac:dyDescent="0.25">
      <c r="A459" s="37"/>
      <c r="B459" s="38">
        <f t="shared" si="49"/>
        <v>38</v>
      </c>
      <c r="C459" s="38">
        <v>1.1000000000000001</v>
      </c>
      <c r="D459" s="103" t="s">
        <v>581</v>
      </c>
      <c r="E459" s="98" t="s">
        <v>618</v>
      </c>
      <c r="F459" s="41">
        <v>41</v>
      </c>
      <c r="G459" s="41" t="s">
        <v>628</v>
      </c>
      <c r="H459" s="42" t="s">
        <v>88</v>
      </c>
      <c r="I459" s="43" t="s">
        <v>44</v>
      </c>
      <c r="J459" s="43" t="str">
        <f t="shared" si="46"/>
        <v>Parklane Elementary: Building 35-44: 41: Recessed 2'X4' Troffer: F32T82L</v>
      </c>
      <c r="K459" s="44" t="s">
        <v>1752</v>
      </c>
      <c r="L459" s="44">
        <v>59</v>
      </c>
      <c r="M459" s="44">
        <v>24</v>
      </c>
      <c r="N459" s="44">
        <v>2</v>
      </c>
      <c r="O459" s="45">
        <v>2</v>
      </c>
      <c r="P459" s="44" t="s">
        <v>1910</v>
      </c>
      <c r="Q459" s="44">
        <v>3200</v>
      </c>
      <c r="R459" s="44">
        <v>160</v>
      </c>
      <c r="S459" s="44">
        <v>20</v>
      </c>
      <c r="T459" s="44">
        <f t="shared" si="50"/>
        <v>24</v>
      </c>
      <c r="U459" s="48">
        <f t="shared" si="51"/>
        <v>48</v>
      </c>
      <c r="V459" s="44">
        <v>0</v>
      </c>
      <c r="W459" s="49"/>
      <c r="X459" s="198">
        <v>0</v>
      </c>
    </row>
    <row r="460" spans="1:24" x14ac:dyDescent="0.25">
      <c r="A460" s="37"/>
      <c r="B460" s="38">
        <f t="shared" si="49"/>
        <v>39</v>
      </c>
      <c r="C460" s="38">
        <v>1.1000000000000001</v>
      </c>
      <c r="D460" s="103" t="s">
        <v>581</v>
      </c>
      <c r="E460" s="98" t="s">
        <v>618</v>
      </c>
      <c r="F460" s="41">
        <v>40</v>
      </c>
      <c r="G460" s="41" t="s">
        <v>629</v>
      </c>
      <c r="H460" s="42" t="s">
        <v>88</v>
      </c>
      <c r="I460" s="43" t="s">
        <v>44</v>
      </c>
      <c r="J460" s="43" t="str">
        <f t="shared" si="46"/>
        <v>Parklane Elementary: Building 35-44: 40: Recessed 2'X4' Troffer: F32T82L</v>
      </c>
      <c r="K460" s="44" t="s">
        <v>1752</v>
      </c>
      <c r="L460" s="44">
        <v>59</v>
      </c>
      <c r="M460" s="44">
        <v>24</v>
      </c>
      <c r="N460" s="44">
        <v>2</v>
      </c>
      <c r="O460" s="45">
        <v>2</v>
      </c>
      <c r="P460" s="44" t="s">
        <v>1910</v>
      </c>
      <c r="Q460" s="44">
        <v>3200</v>
      </c>
      <c r="R460" s="44">
        <v>160</v>
      </c>
      <c r="S460" s="44">
        <v>20</v>
      </c>
      <c r="T460" s="44">
        <f t="shared" si="50"/>
        <v>24</v>
      </c>
      <c r="U460" s="48">
        <f t="shared" si="51"/>
        <v>48</v>
      </c>
      <c r="V460" s="44">
        <v>0</v>
      </c>
      <c r="W460" s="49"/>
      <c r="X460" s="198">
        <v>0</v>
      </c>
    </row>
    <row r="461" spans="1:24" x14ac:dyDescent="0.25">
      <c r="A461" s="37"/>
      <c r="B461" s="38">
        <f t="shared" si="49"/>
        <v>40</v>
      </c>
      <c r="C461" s="38">
        <v>1.1000000000000001</v>
      </c>
      <c r="D461" s="103" t="s">
        <v>581</v>
      </c>
      <c r="E461" s="98" t="s">
        <v>32</v>
      </c>
      <c r="F461" s="41" t="s">
        <v>630</v>
      </c>
      <c r="G461" s="41" t="s">
        <v>631</v>
      </c>
      <c r="H461" s="42" t="s">
        <v>88</v>
      </c>
      <c r="I461" s="43" t="s">
        <v>44</v>
      </c>
      <c r="J461" s="43" t="str">
        <f t="shared" si="46"/>
        <v>Parklane Elementary: Portable: P-22: Recessed 2'X4' Troffer: F32T82L</v>
      </c>
      <c r="K461" s="44" t="s">
        <v>1752</v>
      </c>
      <c r="L461" s="44">
        <v>59</v>
      </c>
      <c r="M461" s="44">
        <v>24</v>
      </c>
      <c r="N461" s="44">
        <v>2</v>
      </c>
      <c r="O461" s="45">
        <v>1</v>
      </c>
      <c r="P461" s="44" t="s">
        <v>1910</v>
      </c>
      <c r="Q461" s="44">
        <v>3200</v>
      </c>
      <c r="R461" s="44">
        <v>160</v>
      </c>
      <c r="S461" s="44">
        <v>20</v>
      </c>
      <c r="T461" s="44">
        <f t="shared" si="50"/>
        <v>24</v>
      </c>
      <c r="U461" s="48">
        <f t="shared" si="51"/>
        <v>48</v>
      </c>
      <c r="V461" s="44">
        <v>0</v>
      </c>
      <c r="W461" s="49"/>
      <c r="X461" s="198">
        <v>0</v>
      </c>
    </row>
    <row r="462" spans="1:24" x14ac:dyDescent="0.25">
      <c r="A462" s="37"/>
      <c r="B462" s="38">
        <f t="shared" si="49"/>
        <v>41</v>
      </c>
      <c r="C462" s="38">
        <v>1.1000000000000001</v>
      </c>
      <c r="D462" s="103" t="s">
        <v>581</v>
      </c>
      <c r="E462" s="98" t="s">
        <v>32</v>
      </c>
      <c r="F462" s="41" t="s">
        <v>632</v>
      </c>
      <c r="G462" s="41" t="s">
        <v>633</v>
      </c>
      <c r="H462" s="42" t="s">
        <v>88</v>
      </c>
      <c r="I462" s="43" t="s">
        <v>44</v>
      </c>
      <c r="J462" s="43" t="str">
        <f t="shared" si="46"/>
        <v>Parklane Elementary: Portable: P-23: Recessed 2'X4' Troffer: F32T82L</v>
      </c>
      <c r="K462" s="44" t="s">
        <v>1752</v>
      </c>
      <c r="L462" s="44">
        <v>59</v>
      </c>
      <c r="M462" s="44">
        <v>24</v>
      </c>
      <c r="N462" s="44">
        <v>2</v>
      </c>
      <c r="O462" s="45">
        <v>1</v>
      </c>
      <c r="P462" s="44" t="s">
        <v>1910</v>
      </c>
      <c r="Q462" s="44">
        <v>3200</v>
      </c>
      <c r="R462" s="44">
        <v>160</v>
      </c>
      <c r="S462" s="44">
        <v>20</v>
      </c>
      <c r="T462" s="44">
        <f t="shared" si="50"/>
        <v>24</v>
      </c>
      <c r="U462" s="48">
        <f t="shared" si="51"/>
        <v>48</v>
      </c>
      <c r="V462" s="44">
        <v>0</v>
      </c>
      <c r="W462" s="49"/>
      <c r="X462" s="50">
        <v>0</v>
      </c>
    </row>
    <row r="463" spans="1:24" x14ac:dyDescent="0.25">
      <c r="A463" s="37"/>
      <c r="B463" s="38">
        <f t="shared" si="49"/>
        <v>42</v>
      </c>
      <c r="C463" s="38">
        <v>1.1000000000000001</v>
      </c>
      <c r="D463" s="103" t="s">
        <v>581</v>
      </c>
      <c r="E463" s="98" t="s">
        <v>32</v>
      </c>
      <c r="F463" s="41" t="s">
        <v>634</v>
      </c>
      <c r="G463" s="41" t="s">
        <v>635</v>
      </c>
      <c r="H463" s="42" t="s">
        <v>88</v>
      </c>
      <c r="I463" s="43" t="s">
        <v>44</v>
      </c>
      <c r="J463" s="43" t="str">
        <f t="shared" si="46"/>
        <v>Parklane Elementary: Portable: P-24: Recessed 2'X4' Troffer: F32T82L</v>
      </c>
      <c r="K463" s="44" t="s">
        <v>1752</v>
      </c>
      <c r="L463" s="44">
        <v>59</v>
      </c>
      <c r="M463" s="44">
        <v>24</v>
      </c>
      <c r="N463" s="44">
        <v>2</v>
      </c>
      <c r="O463" s="45">
        <v>1</v>
      </c>
      <c r="P463" s="44" t="s">
        <v>1910</v>
      </c>
      <c r="Q463" s="44">
        <v>3200</v>
      </c>
      <c r="R463" s="44">
        <v>160</v>
      </c>
      <c r="S463" s="44">
        <v>20</v>
      </c>
      <c r="T463" s="44">
        <f t="shared" si="50"/>
        <v>24</v>
      </c>
      <c r="U463" s="48">
        <f t="shared" si="51"/>
        <v>48</v>
      </c>
      <c r="V463" s="44">
        <v>0</v>
      </c>
      <c r="W463" s="49"/>
      <c r="X463" s="50">
        <v>0</v>
      </c>
    </row>
    <row r="464" spans="1:24" x14ac:dyDescent="0.25">
      <c r="A464" s="37"/>
      <c r="B464" s="38">
        <f t="shared" si="49"/>
        <v>43</v>
      </c>
      <c r="C464" s="38">
        <v>1.1000000000000001</v>
      </c>
      <c r="D464" s="103" t="s">
        <v>581</v>
      </c>
      <c r="E464" s="98" t="s">
        <v>32</v>
      </c>
      <c r="F464" s="41" t="s">
        <v>636</v>
      </c>
      <c r="G464" s="41" t="s">
        <v>637</v>
      </c>
      <c r="H464" s="42" t="s">
        <v>88</v>
      </c>
      <c r="I464" s="43" t="s">
        <v>44</v>
      </c>
      <c r="J464" s="43" t="str">
        <f t="shared" si="46"/>
        <v>Parklane Elementary: Portable: P-29: Recessed 2'X4' Troffer: F32T82L</v>
      </c>
      <c r="K464" s="44" t="s">
        <v>1752</v>
      </c>
      <c r="L464" s="44">
        <v>59</v>
      </c>
      <c r="M464" s="44">
        <v>24</v>
      </c>
      <c r="N464" s="44">
        <v>2</v>
      </c>
      <c r="O464" s="45">
        <v>1</v>
      </c>
      <c r="P464" s="44" t="s">
        <v>1910</v>
      </c>
      <c r="Q464" s="44">
        <v>3200</v>
      </c>
      <c r="R464" s="44">
        <v>160</v>
      </c>
      <c r="S464" s="44">
        <v>20</v>
      </c>
      <c r="T464" s="44">
        <f t="shared" si="50"/>
        <v>24</v>
      </c>
      <c r="U464" s="48">
        <f t="shared" si="51"/>
        <v>48</v>
      </c>
      <c r="V464" s="44">
        <v>0</v>
      </c>
      <c r="W464" s="49"/>
      <c r="X464" s="50">
        <v>0</v>
      </c>
    </row>
    <row r="465" spans="1:24" x14ac:dyDescent="0.25">
      <c r="A465" s="37"/>
      <c r="B465" s="38">
        <f t="shared" si="49"/>
        <v>44</v>
      </c>
      <c r="C465" s="38">
        <v>1.1000000000000001</v>
      </c>
      <c r="D465" s="103" t="s">
        <v>581</v>
      </c>
      <c r="E465" s="98" t="s">
        <v>369</v>
      </c>
      <c r="F465" s="41">
        <v>30</v>
      </c>
      <c r="G465" s="41" t="s">
        <v>638</v>
      </c>
      <c r="H465" s="42" t="s">
        <v>88</v>
      </c>
      <c r="I465" s="43" t="s">
        <v>44</v>
      </c>
      <c r="J465" s="43" t="str">
        <f t="shared" si="46"/>
        <v>Parklane Elementary: Cafeteria: 30: Recessed 2'X4' Troffer: F32T82L</v>
      </c>
      <c r="K465" s="44" t="s">
        <v>1752</v>
      </c>
      <c r="L465" s="44">
        <v>59</v>
      </c>
      <c r="M465" s="44">
        <v>17</v>
      </c>
      <c r="N465" s="44">
        <v>2</v>
      </c>
      <c r="O465" s="45">
        <v>0</v>
      </c>
      <c r="P465" s="44" t="s">
        <v>1910</v>
      </c>
      <c r="Q465" s="44">
        <v>3200</v>
      </c>
      <c r="R465" s="44">
        <v>160</v>
      </c>
      <c r="S465" s="44">
        <v>20</v>
      </c>
      <c r="T465" s="44">
        <f t="shared" si="50"/>
        <v>17</v>
      </c>
      <c r="U465" s="48">
        <f t="shared" si="51"/>
        <v>34</v>
      </c>
      <c r="V465" s="44">
        <v>0</v>
      </c>
      <c r="W465" s="49"/>
      <c r="X465" s="50" t="s">
        <v>1891</v>
      </c>
    </row>
    <row r="466" spans="1:24" x14ac:dyDescent="0.25">
      <c r="A466" s="37"/>
      <c r="B466" s="38">
        <f t="shared" si="49"/>
        <v>45</v>
      </c>
      <c r="C466" s="38">
        <v>1.1000000000000001</v>
      </c>
      <c r="D466" s="103" t="s">
        <v>581</v>
      </c>
      <c r="E466" s="98" t="s">
        <v>369</v>
      </c>
      <c r="F466" s="41" t="s">
        <v>187</v>
      </c>
      <c r="G466" s="41" t="s">
        <v>639</v>
      </c>
      <c r="H466" s="42" t="s">
        <v>88</v>
      </c>
      <c r="I466" s="43" t="s">
        <v>44</v>
      </c>
      <c r="J466" s="43" t="str">
        <f t="shared" si="46"/>
        <v>Parklane Elementary: Cafeteria: Staff Lounge: Recessed 2'X4' Troffer: F32T82L</v>
      </c>
      <c r="K466" s="44" t="s">
        <v>1752</v>
      </c>
      <c r="L466" s="44">
        <v>59</v>
      </c>
      <c r="M466" s="44">
        <v>6</v>
      </c>
      <c r="N466" s="44">
        <v>2</v>
      </c>
      <c r="O466" s="45">
        <v>1</v>
      </c>
      <c r="P466" s="44" t="s">
        <v>1910</v>
      </c>
      <c r="Q466" s="44">
        <v>3200</v>
      </c>
      <c r="R466" s="44">
        <v>160</v>
      </c>
      <c r="S466" s="44">
        <v>20</v>
      </c>
      <c r="T466" s="44">
        <f t="shared" si="50"/>
        <v>6</v>
      </c>
      <c r="U466" s="48">
        <f t="shared" si="51"/>
        <v>12</v>
      </c>
      <c r="V466" s="44">
        <v>0</v>
      </c>
      <c r="W466" s="49"/>
      <c r="X466" s="50">
        <v>0</v>
      </c>
    </row>
    <row r="467" spans="1:24" x14ac:dyDescent="0.25">
      <c r="A467" s="37"/>
      <c r="B467" s="38">
        <f t="shared" si="49"/>
        <v>46</v>
      </c>
      <c r="C467" s="38">
        <v>1.1000000000000001</v>
      </c>
      <c r="D467" s="103" t="s">
        <v>581</v>
      </c>
      <c r="E467" s="98" t="s">
        <v>32</v>
      </c>
      <c r="F467" s="41" t="s">
        <v>416</v>
      </c>
      <c r="G467" s="41" t="s">
        <v>640</v>
      </c>
      <c r="H467" s="42" t="s">
        <v>88</v>
      </c>
      <c r="I467" s="43" t="s">
        <v>147</v>
      </c>
      <c r="J467" s="43" t="str">
        <f t="shared" si="46"/>
        <v>Parklane Elementary: Portable: P-14: Recessed 2'X4' Troffer: F32T83L</v>
      </c>
      <c r="K467" s="44" t="s">
        <v>1752</v>
      </c>
      <c r="L467" s="44">
        <v>89</v>
      </c>
      <c r="M467" s="44">
        <v>10</v>
      </c>
      <c r="N467" s="44">
        <v>3</v>
      </c>
      <c r="O467" s="45">
        <v>1</v>
      </c>
      <c r="P467" s="44" t="s">
        <v>1911</v>
      </c>
      <c r="Q467" s="44">
        <v>3840</v>
      </c>
      <c r="R467" s="44">
        <v>160</v>
      </c>
      <c r="S467" s="44">
        <v>24</v>
      </c>
      <c r="T467" s="44">
        <f t="shared" si="50"/>
        <v>10</v>
      </c>
      <c r="U467" s="48">
        <f t="shared" si="51"/>
        <v>30</v>
      </c>
      <c r="V467" s="44">
        <v>0</v>
      </c>
      <c r="W467" s="49"/>
      <c r="X467" s="50">
        <v>0</v>
      </c>
    </row>
    <row r="468" spans="1:24" x14ac:dyDescent="0.25">
      <c r="A468" s="37"/>
      <c r="B468" s="38">
        <f t="shared" si="49"/>
        <v>47</v>
      </c>
      <c r="C468" s="38">
        <v>1.1000000000000001</v>
      </c>
      <c r="D468" s="103" t="s">
        <v>581</v>
      </c>
      <c r="E468" s="98" t="s">
        <v>32</v>
      </c>
      <c r="F468" s="41" t="s">
        <v>414</v>
      </c>
      <c r="G468" s="41" t="s">
        <v>641</v>
      </c>
      <c r="H468" s="42" t="s">
        <v>88</v>
      </c>
      <c r="I468" s="43" t="s">
        <v>147</v>
      </c>
      <c r="J468" s="43" t="str">
        <f t="shared" si="46"/>
        <v>Parklane Elementary: Portable: P-15: Recessed 2'X4' Troffer: F32T83L</v>
      </c>
      <c r="K468" s="44" t="s">
        <v>1752</v>
      </c>
      <c r="L468" s="44">
        <v>89</v>
      </c>
      <c r="M468" s="44">
        <v>10</v>
      </c>
      <c r="N468" s="44">
        <v>3</v>
      </c>
      <c r="O468" s="45">
        <v>1</v>
      </c>
      <c r="P468" s="44" t="s">
        <v>1911</v>
      </c>
      <c r="Q468" s="44">
        <v>3840</v>
      </c>
      <c r="R468" s="44">
        <v>160</v>
      </c>
      <c r="S468" s="44">
        <v>24</v>
      </c>
      <c r="T468" s="44">
        <f t="shared" si="50"/>
        <v>10</v>
      </c>
      <c r="U468" s="48">
        <f t="shared" si="51"/>
        <v>30</v>
      </c>
      <c r="V468" s="44">
        <v>0</v>
      </c>
      <c r="W468" s="49"/>
      <c r="X468" s="50">
        <v>0</v>
      </c>
    </row>
    <row r="469" spans="1:24" x14ac:dyDescent="0.25">
      <c r="A469" s="37"/>
      <c r="B469" s="38">
        <f t="shared" si="49"/>
        <v>48</v>
      </c>
      <c r="C469" s="38">
        <v>1.1000000000000001</v>
      </c>
      <c r="D469" s="103" t="s">
        <v>581</v>
      </c>
      <c r="E469" s="98" t="s">
        <v>32</v>
      </c>
      <c r="F469" s="41" t="s">
        <v>426</v>
      </c>
      <c r="G469" s="41" t="s">
        <v>642</v>
      </c>
      <c r="H469" s="42" t="s">
        <v>88</v>
      </c>
      <c r="I469" s="43" t="s">
        <v>147</v>
      </c>
      <c r="J469" s="43" t="str">
        <f t="shared" si="46"/>
        <v>Parklane Elementary: Portable: P-16: Recessed 2'X4' Troffer: F32T83L</v>
      </c>
      <c r="K469" s="44" t="s">
        <v>1752</v>
      </c>
      <c r="L469" s="44">
        <v>89</v>
      </c>
      <c r="M469" s="44">
        <v>10</v>
      </c>
      <c r="N469" s="44">
        <v>3</v>
      </c>
      <c r="O469" s="45">
        <v>1</v>
      </c>
      <c r="P469" s="44" t="s">
        <v>1911</v>
      </c>
      <c r="Q469" s="44">
        <v>3840</v>
      </c>
      <c r="R469" s="44">
        <v>160</v>
      </c>
      <c r="S469" s="44">
        <v>24</v>
      </c>
      <c r="T469" s="44">
        <f t="shared" si="50"/>
        <v>10</v>
      </c>
      <c r="U469" s="48">
        <f t="shared" si="51"/>
        <v>30</v>
      </c>
      <c r="V469" s="44">
        <v>0</v>
      </c>
      <c r="W469" s="49"/>
      <c r="X469" s="50">
        <v>0</v>
      </c>
    </row>
    <row r="470" spans="1:24" x14ac:dyDescent="0.25">
      <c r="A470" s="37"/>
      <c r="B470" s="38">
        <f t="shared" si="49"/>
        <v>49</v>
      </c>
      <c r="C470" s="38">
        <v>1.1000000000000001</v>
      </c>
      <c r="D470" s="103" t="s">
        <v>581</v>
      </c>
      <c r="E470" s="98" t="s">
        <v>32</v>
      </c>
      <c r="F470" s="41" t="s">
        <v>295</v>
      </c>
      <c r="G470" s="41" t="s">
        <v>643</v>
      </c>
      <c r="H470" s="42" t="s">
        <v>88</v>
      </c>
      <c r="I470" s="43" t="s">
        <v>147</v>
      </c>
      <c r="J470" s="43" t="str">
        <f t="shared" si="46"/>
        <v>Parklane Elementary: Portable: P-21: Recessed 2'X4' Troffer: F32T83L</v>
      </c>
      <c r="K470" s="44" t="s">
        <v>1752</v>
      </c>
      <c r="L470" s="44">
        <v>89</v>
      </c>
      <c r="M470" s="44">
        <v>12</v>
      </c>
      <c r="N470" s="44">
        <v>3</v>
      </c>
      <c r="O470" s="45">
        <v>1</v>
      </c>
      <c r="P470" s="44" t="s">
        <v>1911</v>
      </c>
      <c r="Q470" s="44">
        <v>3840</v>
      </c>
      <c r="R470" s="44">
        <v>160</v>
      </c>
      <c r="S470" s="44">
        <v>24</v>
      </c>
      <c r="T470" s="44">
        <f t="shared" si="50"/>
        <v>12</v>
      </c>
      <c r="U470" s="48">
        <f t="shared" si="51"/>
        <v>36</v>
      </c>
      <c r="V470" s="44">
        <v>0</v>
      </c>
      <c r="W470" s="49"/>
      <c r="X470" s="50">
        <v>0</v>
      </c>
    </row>
    <row r="471" spans="1:24" x14ac:dyDescent="0.25">
      <c r="A471" s="37"/>
      <c r="B471" s="38">
        <f t="shared" si="49"/>
        <v>50</v>
      </c>
      <c r="C471" s="38">
        <v>1.1000000000000001</v>
      </c>
      <c r="D471" s="103" t="s">
        <v>581</v>
      </c>
      <c r="E471" s="98" t="s">
        <v>32</v>
      </c>
      <c r="F471" s="41" t="s">
        <v>644</v>
      </c>
      <c r="G471" s="41" t="s">
        <v>645</v>
      </c>
      <c r="H471" s="42" t="s">
        <v>88</v>
      </c>
      <c r="I471" s="43" t="s">
        <v>147</v>
      </c>
      <c r="J471" s="43" t="str">
        <f t="shared" si="46"/>
        <v>Parklane Elementary: Portable: P-20: Recessed 2'X4' Troffer: F32T83L</v>
      </c>
      <c r="K471" s="44" t="s">
        <v>1752</v>
      </c>
      <c r="L471" s="44">
        <v>89</v>
      </c>
      <c r="M471" s="44">
        <v>10</v>
      </c>
      <c r="N471" s="44">
        <v>3</v>
      </c>
      <c r="O471" s="45">
        <v>1</v>
      </c>
      <c r="P471" s="44" t="s">
        <v>1911</v>
      </c>
      <c r="Q471" s="44">
        <v>3840</v>
      </c>
      <c r="R471" s="44">
        <v>160</v>
      </c>
      <c r="S471" s="44">
        <v>24</v>
      </c>
      <c r="T471" s="44">
        <f t="shared" si="50"/>
        <v>10</v>
      </c>
      <c r="U471" s="48">
        <f t="shared" si="51"/>
        <v>30</v>
      </c>
      <c r="V471" s="44">
        <v>0</v>
      </c>
      <c r="W471" s="49"/>
      <c r="X471" s="50">
        <v>0</v>
      </c>
    </row>
    <row r="472" spans="1:24" x14ac:dyDescent="0.25">
      <c r="A472" s="37"/>
      <c r="B472" s="38">
        <f t="shared" si="49"/>
        <v>51</v>
      </c>
      <c r="C472" s="38">
        <v>1.1000000000000001</v>
      </c>
      <c r="D472" s="103" t="s">
        <v>581</v>
      </c>
      <c r="E472" s="98" t="s">
        <v>32</v>
      </c>
      <c r="F472" s="41" t="s">
        <v>646</v>
      </c>
      <c r="G472" s="41" t="s">
        <v>647</v>
      </c>
      <c r="H472" s="42" t="s">
        <v>88</v>
      </c>
      <c r="I472" s="43" t="s">
        <v>147</v>
      </c>
      <c r="J472" s="43" t="str">
        <f t="shared" si="46"/>
        <v>Parklane Elementary: Portable: P-19: Recessed 2'X4' Troffer: F32T83L</v>
      </c>
      <c r="K472" s="44" t="s">
        <v>1752</v>
      </c>
      <c r="L472" s="44">
        <v>89</v>
      </c>
      <c r="M472" s="44">
        <v>10</v>
      </c>
      <c r="N472" s="44">
        <v>3</v>
      </c>
      <c r="O472" s="45">
        <v>1</v>
      </c>
      <c r="P472" s="44" t="s">
        <v>1911</v>
      </c>
      <c r="Q472" s="44">
        <v>3840</v>
      </c>
      <c r="R472" s="44">
        <v>160</v>
      </c>
      <c r="S472" s="44">
        <v>24</v>
      </c>
      <c r="T472" s="44">
        <f t="shared" si="50"/>
        <v>10</v>
      </c>
      <c r="U472" s="48">
        <f t="shared" si="51"/>
        <v>30</v>
      </c>
      <c r="V472" s="44">
        <v>0</v>
      </c>
      <c r="W472" s="49"/>
      <c r="X472" s="50">
        <v>0</v>
      </c>
    </row>
    <row r="473" spans="1:24" x14ac:dyDescent="0.25">
      <c r="A473" s="37"/>
      <c r="B473" s="38">
        <f t="shared" si="49"/>
        <v>52</v>
      </c>
      <c r="C473" s="38">
        <v>1.1000000000000001</v>
      </c>
      <c r="D473" s="103" t="s">
        <v>581</v>
      </c>
      <c r="E473" s="98" t="s">
        <v>32</v>
      </c>
      <c r="F473" s="41" t="s">
        <v>648</v>
      </c>
      <c r="G473" s="41" t="s">
        <v>649</v>
      </c>
      <c r="H473" s="42" t="s">
        <v>88</v>
      </c>
      <c r="I473" s="43" t="s">
        <v>147</v>
      </c>
      <c r="J473" s="43" t="str">
        <f t="shared" si="46"/>
        <v>Parklane Elementary: Portable: P-18: Recessed 2'X4' Troffer: F32T83L</v>
      </c>
      <c r="K473" s="44" t="s">
        <v>1752</v>
      </c>
      <c r="L473" s="44">
        <v>89</v>
      </c>
      <c r="M473" s="44">
        <v>10</v>
      </c>
      <c r="N473" s="44">
        <v>3</v>
      </c>
      <c r="O473" s="45">
        <v>1</v>
      </c>
      <c r="P473" s="44" t="s">
        <v>1911</v>
      </c>
      <c r="Q473" s="44">
        <v>3840</v>
      </c>
      <c r="R473" s="44">
        <v>160</v>
      </c>
      <c r="S473" s="44">
        <v>24</v>
      </c>
      <c r="T473" s="44">
        <f t="shared" si="50"/>
        <v>10</v>
      </c>
      <c r="U473" s="48">
        <f t="shared" si="51"/>
        <v>30</v>
      </c>
      <c r="V473" s="44">
        <v>0</v>
      </c>
      <c r="W473" s="49"/>
      <c r="X473" s="50">
        <v>0</v>
      </c>
    </row>
    <row r="474" spans="1:24" x14ac:dyDescent="0.25">
      <c r="A474" s="37"/>
      <c r="B474" s="38">
        <f t="shared" si="49"/>
        <v>53</v>
      </c>
      <c r="C474" s="38">
        <v>1.1000000000000001</v>
      </c>
      <c r="D474" s="103" t="s">
        <v>581</v>
      </c>
      <c r="E474" s="98" t="s">
        <v>32</v>
      </c>
      <c r="F474" s="41" t="s">
        <v>424</v>
      </c>
      <c r="G474" s="41" t="s">
        <v>650</v>
      </c>
      <c r="H474" s="42" t="s">
        <v>88</v>
      </c>
      <c r="I474" s="43" t="s">
        <v>147</v>
      </c>
      <c r="J474" s="43" t="str">
        <f t="shared" si="46"/>
        <v>Parklane Elementary: Portable: P-17: Recessed 2'X4' Troffer: F32T83L</v>
      </c>
      <c r="K474" s="44" t="s">
        <v>1752</v>
      </c>
      <c r="L474" s="44">
        <v>89</v>
      </c>
      <c r="M474" s="44">
        <v>10</v>
      </c>
      <c r="N474" s="44">
        <v>3</v>
      </c>
      <c r="O474" s="45">
        <v>1</v>
      </c>
      <c r="P474" s="44" t="s">
        <v>1911</v>
      </c>
      <c r="Q474" s="44">
        <v>3840</v>
      </c>
      <c r="R474" s="44">
        <v>160</v>
      </c>
      <c r="S474" s="44">
        <v>24</v>
      </c>
      <c r="T474" s="44">
        <f t="shared" si="50"/>
        <v>10</v>
      </c>
      <c r="U474" s="48">
        <f t="shared" si="51"/>
        <v>30</v>
      </c>
      <c r="V474" s="44">
        <v>0</v>
      </c>
      <c r="W474" s="49"/>
      <c r="X474" s="50">
        <v>0</v>
      </c>
    </row>
    <row r="475" spans="1:24" x14ac:dyDescent="0.25">
      <c r="A475" s="37"/>
      <c r="B475" s="38">
        <f t="shared" si="49"/>
        <v>54</v>
      </c>
      <c r="C475" s="38">
        <v>1.1000000000000001</v>
      </c>
      <c r="D475" s="103" t="s">
        <v>581</v>
      </c>
      <c r="E475" s="98" t="s">
        <v>369</v>
      </c>
      <c r="F475" s="41" t="s">
        <v>26</v>
      </c>
      <c r="G475" s="41" t="s">
        <v>651</v>
      </c>
      <c r="H475" s="42" t="s">
        <v>652</v>
      </c>
      <c r="I475" s="43" t="s">
        <v>299</v>
      </c>
      <c r="J475" s="43" t="str">
        <f t="shared" si="46"/>
        <v>Parklane Elementary: Cafeteria: MPR: Surface Mount: F32T84L</v>
      </c>
      <c r="K475" s="44" t="s">
        <v>1752</v>
      </c>
      <c r="L475" s="44">
        <v>112</v>
      </c>
      <c r="M475" s="44">
        <v>9</v>
      </c>
      <c r="N475" s="44">
        <v>4</v>
      </c>
      <c r="O475" s="45">
        <v>2</v>
      </c>
      <c r="P475" s="44" t="s">
        <v>1916</v>
      </c>
      <c r="Q475" s="44">
        <v>6160</v>
      </c>
      <c r="R475" s="44">
        <v>140</v>
      </c>
      <c r="S475" s="44">
        <v>44</v>
      </c>
      <c r="T475" s="44">
        <f t="shared" si="50"/>
        <v>9</v>
      </c>
      <c r="U475" s="48">
        <f t="shared" si="51"/>
        <v>36</v>
      </c>
      <c r="V475" s="44">
        <v>9</v>
      </c>
      <c r="W475" s="49"/>
      <c r="X475" s="50" t="s">
        <v>1892</v>
      </c>
    </row>
    <row r="476" spans="1:24" x14ac:dyDescent="0.25">
      <c r="A476" s="37"/>
      <c r="B476" s="38">
        <f t="shared" si="49"/>
        <v>55</v>
      </c>
      <c r="C476" s="38">
        <v>1.1000000000000001</v>
      </c>
      <c r="D476" s="103" t="s">
        <v>581</v>
      </c>
      <c r="E476" s="98" t="s">
        <v>114</v>
      </c>
      <c r="F476" s="41" t="s">
        <v>114</v>
      </c>
      <c r="G476" s="41" t="s">
        <v>584</v>
      </c>
      <c r="H476" s="42" t="s">
        <v>151</v>
      </c>
      <c r="I476" s="43" t="s">
        <v>152</v>
      </c>
      <c r="J476" s="43" t="str">
        <f t="shared" si="46"/>
        <v>Parklane Elementary: Library: Library: Pendant D/ID: F32T86L</v>
      </c>
      <c r="K476" s="44" t="s">
        <v>1752</v>
      </c>
      <c r="L476" s="44">
        <v>175</v>
      </c>
      <c r="M476" s="44">
        <v>14</v>
      </c>
      <c r="N476" s="44">
        <v>1</v>
      </c>
      <c r="O476" s="45">
        <v>2</v>
      </c>
      <c r="P476" s="44" t="s">
        <v>1912</v>
      </c>
      <c r="Q476" s="44">
        <v>9240</v>
      </c>
      <c r="R476" s="44">
        <v>140</v>
      </c>
      <c r="S476" s="44">
        <v>66</v>
      </c>
      <c r="T476" s="44">
        <f t="shared" si="50"/>
        <v>14</v>
      </c>
      <c r="U476" s="48">
        <f t="shared" si="51"/>
        <v>14</v>
      </c>
      <c r="V476" s="44">
        <v>28</v>
      </c>
      <c r="W476" s="49"/>
      <c r="X476" s="50">
        <v>0</v>
      </c>
    </row>
    <row r="477" spans="1:24" ht="4.1500000000000004" customHeight="1" x14ac:dyDescent="0.25">
      <c r="A477" s="27"/>
      <c r="B477" s="51"/>
      <c r="C477" s="52"/>
      <c r="D477" s="53"/>
      <c r="E477" s="53"/>
      <c r="F477" s="53"/>
      <c r="G477" s="53"/>
      <c r="H477" s="53"/>
      <c r="I477" s="53"/>
      <c r="J477" s="53"/>
      <c r="K477" s="53"/>
      <c r="L477" s="55"/>
      <c r="M477" s="56"/>
      <c r="N477" s="56"/>
      <c r="O477" s="56"/>
      <c r="P477" s="54"/>
      <c r="Q477" s="54"/>
      <c r="R477" s="54"/>
      <c r="S477" s="56"/>
      <c r="T477" s="57"/>
      <c r="U477" s="56"/>
      <c r="V477" s="56"/>
      <c r="W477" s="58"/>
      <c r="X477" s="59"/>
    </row>
    <row r="478" spans="1:24" s="72" customFormat="1" x14ac:dyDescent="0.25">
      <c r="A478" s="60"/>
      <c r="B478" s="61" t="s">
        <v>156</v>
      </c>
      <c r="C478" s="62"/>
      <c r="D478" s="63"/>
      <c r="E478" s="63"/>
      <c r="F478" s="63"/>
      <c r="G478" s="64"/>
      <c r="H478" s="64"/>
      <c r="I478" s="64"/>
      <c r="J478" s="64"/>
      <c r="K478" s="64"/>
      <c r="L478" s="66"/>
      <c r="M478" s="67">
        <v>715</v>
      </c>
      <c r="N478" s="68"/>
      <c r="O478" s="67">
        <v>59</v>
      </c>
      <c r="P478" s="65"/>
      <c r="Q478" s="65"/>
      <c r="R478" s="65"/>
      <c r="S478" s="68"/>
      <c r="T478" s="67">
        <f>SUM(T422:T477)</f>
        <v>715</v>
      </c>
      <c r="U478" s="69">
        <f>SUM(U422:U477)</f>
        <v>1502</v>
      </c>
      <c r="V478" s="67">
        <v>47</v>
      </c>
      <c r="W478" s="70"/>
      <c r="X478" s="71"/>
    </row>
    <row r="480" spans="1:24" s="13" customFormat="1" ht="15.75" x14ac:dyDescent="0.25">
      <c r="B480" s="4" t="s">
        <v>2307</v>
      </c>
      <c r="C480" s="75"/>
      <c r="D480" s="76"/>
      <c r="E480" s="76"/>
      <c r="F480" s="77"/>
      <c r="G480" s="77"/>
      <c r="H480" s="77"/>
      <c r="I480" s="77"/>
      <c r="J480" s="77"/>
      <c r="K480" s="77"/>
      <c r="L480" s="79"/>
      <c r="M480" s="80"/>
      <c r="N480" s="80"/>
      <c r="O480" s="80"/>
      <c r="P480" s="78"/>
      <c r="Q480" s="78"/>
      <c r="R480" s="78"/>
      <c r="S480" s="80"/>
      <c r="T480" s="81"/>
    </row>
    <row r="481" spans="1:24" x14ac:dyDescent="0.25">
      <c r="A481" s="1"/>
      <c r="B481" s="82" t="s">
        <v>0</v>
      </c>
      <c r="C481" s="83"/>
      <c r="D481" s="82"/>
      <c r="E481" s="82"/>
      <c r="F481" s="82"/>
      <c r="G481" s="82"/>
      <c r="H481" s="221" t="s">
        <v>1</v>
      </c>
      <c r="I481" s="222"/>
      <c r="J481" s="222"/>
      <c r="K481" s="222"/>
      <c r="L481" s="222"/>
      <c r="M481" s="222"/>
      <c r="N481" s="222"/>
      <c r="O481" s="222"/>
      <c r="P481" s="217" t="s">
        <v>2</v>
      </c>
      <c r="Q481" s="218"/>
      <c r="R481" s="218"/>
      <c r="S481" s="218"/>
      <c r="T481" s="219"/>
    </row>
    <row r="482" spans="1:24" ht="45" x14ac:dyDescent="0.25">
      <c r="B482" s="84" t="s">
        <v>3</v>
      </c>
      <c r="C482" s="19" t="s">
        <v>4</v>
      </c>
      <c r="D482" s="85" t="s">
        <v>5</v>
      </c>
      <c r="E482" s="85" t="s">
        <v>6</v>
      </c>
      <c r="F482" s="85" t="s">
        <v>157</v>
      </c>
      <c r="G482" s="85" t="s">
        <v>158</v>
      </c>
      <c r="H482" s="85" t="s">
        <v>9</v>
      </c>
      <c r="I482" s="85" t="s">
        <v>10</v>
      </c>
      <c r="J482" s="85" t="s">
        <v>11</v>
      </c>
      <c r="K482" s="196"/>
      <c r="L482" s="86" t="s">
        <v>13</v>
      </c>
      <c r="M482" s="25" t="s">
        <v>14</v>
      </c>
      <c r="N482" s="25" t="s">
        <v>15</v>
      </c>
      <c r="O482" s="25" t="s">
        <v>16</v>
      </c>
      <c r="P482" s="84" t="s">
        <v>17</v>
      </c>
      <c r="Q482" s="18" t="s">
        <v>18</v>
      </c>
      <c r="R482" s="18" t="s">
        <v>19</v>
      </c>
      <c r="S482" s="25" t="s">
        <v>20</v>
      </c>
      <c r="T482" s="25" t="s">
        <v>21</v>
      </c>
    </row>
    <row r="483" spans="1:24" ht="4.1500000000000004" customHeight="1" x14ac:dyDescent="0.25">
      <c r="B483" s="87"/>
      <c r="C483" s="88"/>
      <c r="D483" s="89"/>
      <c r="E483" s="89"/>
      <c r="F483" s="89"/>
      <c r="G483" s="89"/>
      <c r="H483" s="89"/>
      <c r="I483" s="89"/>
      <c r="J483" s="89"/>
      <c r="K483" s="90"/>
      <c r="L483" s="91"/>
      <c r="M483" s="92"/>
      <c r="N483" s="92"/>
      <c r="O483" s="92"/>
      <c r="P483" s="89"/>
      <c r="Q483" s="89"/>
      <c r="R483" s="89"/>
      <c r="S483" s="92"/>
      <c r="T483" s="93"/>
    </row>
    <row r="484" spans="1:24" x14ac:dyDescent="0.25">
      <c r="B484" s="38">
        <f>B476+1</f>
        <v>56</v>
      </c>
      <c r="C484" s="95">
        <v>1.2</v>
      </c>
      <c r="D484" s="96" t="s">
        <v>581</v>
      </c>
      <c r="E484" s="96" t="s">
        <v>580</v>
      </c>
      <c r="F484" s="97" t="s">
        <v>161</v>
      </c>
      <c r="G484" s="98" t="s">
        <v>653</v>
      </c>
      <c r="H484" s="42" t="s">
        <v>654</v>
      </c>
      <c r="I484" s="43" t="s">
        <v>655</v>
      </c>
      <c r="J484" s="99" t="str">
        <f t="shared" ref="J484" si="52">CONCATENATE(G484,": ",H484,": ",I484)</f>
        <v>Parklane Elementary: Parklane Elementary School: Exterior Area: 25' Round Pole Arm Area: HPS 400W</v>
      </c>
      <c r="K484" s="100"/>
      <c r="L484" s="44">
        <v>465</v>
      </c>
      <c r="M484" s="44">
        <v>8</v>
      </c>
      <c r="N484" s="44">
        <v>1</v>
      </c>
      <c r="O484" s="44">
        <v>0</v>
      </c>
      <c r="P484" s="44" t="s">
        <v>1934</v>
      </c>
      <c r="Q484" s="46">
        <v>24000</v>
      </c>
      <c r="R484" s="47">
        <v>160</v>
      </c>
      <c r="S484" s="44">
        <v>150</v>
      </c>
      <c r="T484" s="44">
        <f>M484</f>
        <v>8</v>
      </c>
    </row>
    <row r="485" spans="1:24" ht="4.1500000000000004" customHeight="1" x14ac:dyDescent="0.25">
      <c r="B485" s="87"/>
      <c r="C485" s="88"/>
      <c r="D485" s="89"/>
      <c r="E485" s="89"/>
      <c r="F485" s="89"/>
      <c r="G485" s="89"/>
      <c r="H485" s="89"/>
      <c r="I485" s="89"/>
      <c r="J485" s="89"/>
      <c r="K485" s="90"/>
      <c r="L485" s="91"/>
      <c r="M485" s="92"/>
      <c r="N485" s="92"/>
      <c r="O485" s="92"/>
      <c r="P485" s="89"/>
      <c r="Q485" s="89"/>
      <c r="R485" s="89"/>
      <c r="S485" s="92"/>
      <c r="T485" s="93"/>
    </row>
    <row r="486" spans="1:24" x14ac:dyDescent="0.25">
      <c r="B486" s="61" t="s">
        <v>165</v>
      </c>
      <c r="C486" s="62"/>
      <c r="D486" s="63"/>
      <c r="E486" s="63"/>
      <c r="F486" s="64"/>
      <c r="G486" s="64"/>
      <c r="H486" s="64"/>
      <c r="I486" s="64"/>
      <c r="J486" s="64"/>
      <c r="K486" s="100"/>
      <c r="L486" s="102"/>
      <c r="M486" s="67">
        <v>8</v>
      </c>
      <c r="N486" s="68"/>
      <c r="O486" s="67">
        <v>0</v>
      </c>
      <c r="P486" s="101"/>
      <c r="Q486" s="101"/>
      <c r="R486" s="101"/>
      <c r="S486" s="68"/>
      <c r="T486" s="67">
        <f>SUM(T484:T485)</f>
        <v>8</v>
      </c>
    </row>
    <row r="487" spans="1:24" x14ac:dyDescent="0.25">
      <c r="J487" s="74"/>
    </row>
    <row r="488" spans="1:24" s="13" customFormat="1" ht="15.75" x14ac:dyDescent="0.25">
      <c r="A488" s="3"/>
      <c r="B488" s="4" t="s">
        <v>2308</v>
      </c>
      <c r="C488" s="5"/>
      <c r="D488" s="6"/>
      <c r="E488" s="6"/>
      <c r="F488" s="6"/>
      <c r="G488" s="7"/>
      <c r="H488" s="7"/>
      <c r="I488" s="7"/>
      <c r="J488" s="7"/>
      <c r="K488" s="7"/>
      <c r="L488" s="9"/>
      <c r="M488" s="10"/>
      <c r="N488" s="10"/>
      <c r="O488" s="10"/>
      <c r="P488" s="8"/>
      <c r="Q488" s="8"/>
      <c r="R488" s="8"/>
      <c r="S488" s="10"/>
      <c r="T488" s="11"/>
      <c r="U488" s="10"/>
      <c r="V488" s="11"/>
      <c r="W488" s="12"/>
    </row>
    <row r="489" spans="1:24" x14ac:dyDescent="0.25">
      <c r="A489" s="1"/>
      <c r="B489" s="220" t="s">
        <v>0</v>
      </c>
      <c r="C489" s="220"/>
      <c r="D489" s="220"/>
      <c r="E489" s="220"/>
      <c r="F489" s="220"/>
      <c r="G489" s="220"/>
      <c r="H489" s="221" t="s">
        <v>1</v>
      </c>
      <c r="I489" s="222"/>
      <c r="J489" s="222"/>
      <c r="K489" s="222"/>
      <c r="L489" s="222"/>
      <c r="M489" s="222"/>
      <c r="N489" s="222"/>
      <c r="O489" s="222"/>
      <c r="P489" s="217" t="s">
        <v>2</v>
      </c>
      <c r="Q489" s="218"/>
      <c r="R489" s="218"/>
      <c r="S489" s="218"/>
      <c r="T489" s="219"/>
      <c r="U489" s="14"/>
      <c r="V489" s="15"/>
      <c r="W489" s="16"/>
    </row>
    <row r="490" spans="1:24" ht="45" x14ac:dyDescent="0.25">
      <c r="A490" s="17"/>
      <c r="B490" s="18" t="s">
        <v>3</v>
      </c>
      <c r="C490" s="19" t="s">
        <v>4</v>
      </c>
      <c r="D490" s="18" t="s">
        <v>5</v>
      </c>
      <c r="E490" s="18" t="s">
        <v>6</v>
      </c>
      <c r="F490" s="18" t="s">
        <v>7</v>
      </c>
      <c r="G490" s="18" t="s">
        <v>8</v>
      </c>
      <c r="H490" s="18" t="s">
        <v>9</v>
      </c>
      <c r="I490" s="18" t="s">
        <v>10</v>
      </c>
      <c r="J490" s="18" t="s">
        <v>11</v>
      </c>
      <c r="K490" s="20" t="s">
        <v>12</v>
      </c>
      <c r="L490" s="21" t="s">
        <v>13</v>
      </c>
      <c r="M490" s="22" t="s">
        <v>14</v>
      </c>
      <c r="N490" s="22" t="s">
        <v>15</v>
      </c>
      <c r="O490" s="22" t="s">
        <v>16</v>
      </c>
      <c r="P490" s="18" t="s">
        <v>17</v>
      </c>
      <c r="Q490" s="18" t="s">
        <v>18</v>
      </c>
      <c r="R490" s="18" t="s">
        <v>19</v>
      </c>
      <c r="S490" s="22" t="s">
        <v>20</v>
      </c>
      <c r="T490" s="22" t="s">
        <v>21</v>
      </c>
      <c r="U490" s="23" t="s">
        <v>22</v>
      </c>
      <c r="V490" s="22" t="s">
        <v>23</v>
      </c>
      <c r="W490" s="26"/>
      <c r="X490" s="22" t="s">
        <v>24</v>
      </c>
    </row>
    <row r="491" spans="1:24" ht="4.1500000000000004" customHeight="1" x14ac:dyDescent="0.25">
      <c r="A491" s="27"/>
      <c r="B491" s="28"/>
      <c r="C491" s="29"/>
      <c r="D491" s="30"/>
      <c r="E491" s="30"/>
      <c r="F491" s="30"/>
      <c r="G491" s="30"/>
      <c r="H491" s="31"/>
      <c r="I491" s="31"/>
      <c r="J491" s="31"/>
      <c r="K491" s="32"/>
      <c r="L491" s="33"/>
      <c r="M491" s="34"/>
      <c r="N491" s="34"/>
      <c r="O491" s="34"/>
      <c r="P491" s="31"/>
      <c r="Q491" s="31"/>
      <c r="R491" s="31"/>
      <c r="S491" s="34"/>
      <c r="T491" s="35"/>
      <c r="U491" s="34"/>
      <c r="V491" s="34"/>
      <c r="W491" s="26"/>
      <c r="X491" s="36"/>
    </row>
    <row r="492" spans="1:24" x14ac:dyDescent="0.25">
      <c r="A492" s="37"/>
      <c r="B492" s="38">
        <v>1</v>
      </c>
      <c r="C492" s="38">
        <v>1.1000000000000001</v>
      </c>
      <c r="D492" s="103" t="s">
        <v>656</v>
      </c>
      <c r="E492" s="98" t="s">
        <v>657</v>
      </c>
      <c r="F492" s="41">
        <v>17</v>
      </c>
      <c r="G492" s="41" t="s">
        <v>658</v>
      </c>
      <c r="H492" s="42" t="s">
        <v>34</v>
      </c>
      <c r="I492" s="43" t="s">
        <v>659</v>
      </c>
      <c r="J492" s="43" t="str">
        <f t="shared" ref="J492:J518" si="53">CONCATENATE(G492,": ",H492,": ",I492)</f>
        <v>Plaza Robles High: Classroom: 17: Recessed 2'X2' Troffer: F17T84L</v>
      </c>
      <c r="K492" s="44" t="s">
        <v>1752</v>
      </c>
      <c r="L492" s="44">
        <v>61</v>
      </c>
      <c r="M492" s="44">
        <v>1</v>
      </c>
      <c r="N492" s="44">
        <v>4</v>
      </c>
      <c r="O492" s="45">
        <v>0</v>
      </c>
      <c r="P492" s="44" t="s">
        <v>1922</v>
      </c>
      <c r="Q492" s="44">
        <v>3520</v>
      </c>
      <c r="R492" s="44">
        <v>160</v>
      </c>
      <c r="S492" s="44">
        <v>22</v>
      </c>
      <c r="T492" s="44">
        <f t="shared" ref="T492:T518" si="54">M492</f>
        <v>1</v>
      </c>
      <c r="U492" s="48">
        <f t="shared" ref="U492:U518" si="55">T492*N492</f>
        <v>4</v>
      </c>
      <c r="V492" s="44">
        <v>0</v>
      </c>
      <c r="W492" s="49"/>
      <c r="X492" s="50">
        <v>0</v>
      </c>
    </row>
    <row r="493" spans="1:24" x14ac:dyDescent="0.25">
      <c r="A493" s="37"/>
      <c r="B493" s="38">
        <f>B492+1</f>
        <v>2</v>
      </c>
      <c r="C493" s="38">
        <v>1.1000000000000001</v>
      </c>
      <c r="D493" s="103" t="s">
        <v>656</v>
      </c>
      <c r="E493" s="98" t="s">
        <v>26</v>
      </c>
      <c r="F493" s="41" t="s">
        <v>369</v>
      </c>
      <c r="G493" s="41" t="s">
        <v>660</v>
      </c>
      <c r="H493" s="42" t="s">
        <v>661</v>
      </c>
      <c r="I493" s="43" t="s">
        <v>662</v>
      </c>
      <c r="J493" s="43" t="str">
        <f t="shared" si="53"/>
        <v>Plaza Robles High: MPR: Cafeteria: Wall Mount 3': F25T81L</v>
      </c>
      <c r="K493" s="44" t="s">
        <v>1752</v>
      </c>
      <c r="L493" s="44">
        <v>26</v>
      </c>
      <c r="M493" s="44">
        <v>20</v>
      </c>
      <c r="N493" s="44">
        <v>1</v>
      </c>
      <c r="O493" s="45">
        <v>2</v>
      </c>
      <c r="P493" s="44" t="s">
        <v>1935</v>
      </c>
      <c r="Q493" s="44">
        <v>1400</v>
      </c>
      <c r="R493" s="44">
        <v>140</v>
      </c>
      <c r="S493" s="44">
        <v>10</v>
      </c>
      <c r="T493" s="44">
        <f t="shared" si="54"/>
        <v>20</v>
      </c>
      <c r="U493" s="48">
        <f t="shared" si="55"/>
        <v>20</v>
      </c>
      <c r="V493" s="44">
        <v>20</v>
      </c>
      <c r="W493" s="49"/>
      <c r="X493" s="50">
        <v>0</v>
      </c>
    </row>
    <row r="494" spans="1:24" x14ac:dyDescent="0.25">
      <c r="A494" s="37"/>
      <c r="B494" s="38">
        <f t="shared" ref="B494:B518" si="56">B493+1</f>
        <v>3</v>
      </c>
      <c r="C494" s="38">
        <v>1.1000000000000001</v>
      </c>
      <c r="D494" s="103" t="s">
        <v>656</v>
      </c>
      <c r="E494" s="98" t="s">
        <v>26</v>
      </c>
      <c r="F494" s="41" t="s">
        <v>369</v>
      </c>
      <c r="G494" s="41" t="s">
        <v>660</v>
      </c>
      <c r="H494" s="42" t="s">
        <v>663</v>
      </c>
      <c r="I494" s="43" t="s">
        <v>664</v>
      </c>
      <c r="J494" s="43" t="str">
        <f t="shared" si="53"/>
        <v>Plaza Robles High: MPR: Cafeteria: Pendant 3': F25T83L</v>
      </c>
      <c r="K494" s="44" t="s">
        <v>1752</v>
      </c>
      <c r="L494" s="44">
        <v>67</v>
      </c>
      <c r="M494" s="44">
        <v>36</v>
      </c>
      <c r="N494" s="44">
        <v>3</v>
      </c>
      <c r="O494" s="45">
        <v>0</v>
      </c>
      <c r="P494" s="44" t="s">
        <v>1936</v>
      </c>
      <c r="Q494" s="44">
        <v>4200</v>
      </c>
      <c r="R494" s="44">
        <v>140</v>
      </c>
      <c r="S494" s="44">
        <v>30</v>
      </c>
      <c r="T494" s="44">
        <f t="shared" si="54"/>
        <v>36</v>
      </c>
      <c r="U494" s="48">
        <f t="shared" si="55"/>
        <v>108</v>
      </c>
      <c r="V494" s="44">
        <v>36</v>
      </c>
      <c r="W494" s="49"/>
      <c r="X494" s="50">
        <v>0</v>
      </c>
    </row>
    <row r="495" spans="1:24" x14ac:dyDescent="0.25">
      <c r="A495" s="37"/>
      <c r="B495" s="38">
        <f t="shared" si="56"/>
        <v>4</v>
      </c>
      <c r="C495" s="38">
        <v>1.1000000000000001</v>
      </c>
      <c r="D495" s="103" t="s">
        <v>656</v>
      </c>
      <c r="E495" s="98" t="s">
        <v>26</v>
      </c>
      <c r="F495" s="41" t="s">
        <v>369</v>
      </c>
      <c r="G495" s="41" t="s">
        <v>660</v>
      </c>
      <c r="H495" s="42" t="s">
        <v>665</v>
      </c>
      <c r="I495" s="43" t="s">
        <v>40</v>
      </c>
      <c r="J495" s="43" t="str">
        <f t="shared" si="53"/>
        <v>Plaza Robles High: MPR: Cafeteria: Wall Mount 4': F32T81L</v>
      </c>
      <c r="K495" s="44" t="s">
        <v>1752</v>
      </c>
      <c r="L495" s="44">
        <v>31</v>
      </c>
      <c r="M495" s="44">
        <v>12</v>
      </c>
      <c r="N495" s="44">
        <v>1</v>
      </c>
      <c r="O495" s="45">
        <v>1</v>
      </c>
      <c r="P495" s="44" t="s">
        <v>1907</v>
      </c>
      <c r="Q495" s="44">
        <v>1540</v>
      </c>
      <c r="R495" s="47">
        <v>140</v>
      </c>
      <c r="S495" s="44">
        <v>11</v>
      </c>
      <c r="T495" s="44">
        <f t="shared" si="54"/>
        <v>12</v>
      </c>
      <c r="U495" s="48">
        <f t="shared" si="55"/>
        <v>12</v>
      </c>
      <c r="V495" s="44">
        <v>12</v>
      </c>
      <c r="W495" s="49"/>
      <c r="X495" s="50">
        <v>0</v>
      </c>
    </row>
    <row r="496" spans="1:24" x14ac:dyDescent="0.25">
      <c r="A496" s="37"/>
      <c r="B496" s="38">
        <f t="shared" si="56"/>
        <v>5</v>
      </c>
      <c r="C496" s="38">
        <v>1.1000000000000001</v>
      </c>
      <c r="D496" s="103" t="s">
        <v>656</v>
      </c>
      <c r="E496" s="98" t="s">
        <v>26</v>
      </c>
      <c r="F496" s="41" t="s">
        <v>65</v>
      </c>
      <c r="G496" s="41" t="s">
        <v>666</v>
      </c>
      <c r="H496" s="42" t="s">
        <v>84</v>
      </c>
      <c r="I496" s="43" t="s">
        <v>44</v>
      </c>
      <c r="J496" s="43" t="str">
        <f t="shared" si="53"/>
        <v>Plaza Robles High: MPR: Custodian: Surface Wrap 4': F32T82L</v>
      </c>
      <c r="K496" s="44" t="s">
        <v>1752</v>
      </c>
      <c r="L496" s="44">
        <v>59</v>
      </c>
      <c r="M496" s="44">
        <v>2</v>
      </c>
      <c r="N496" s="44">
        <v>2</v>
      </c>
      <c r="O496" s="45">
        <v>0</v>
      </c>
      <c r="P496" s="44" t="s">
        <v>1908</v>
      </c>
      <c r="Q496" s="44">
        <v>3080</v>
      </c>
      <c r="R496" s="44">
        <v>140</v>
      </c>
      <c r="S496" s="44">
        <v>22</v>
      </c>
      <c r="T496" s="44">
        <f t="shared" si="54"/>
        <v>2</v>
      </c>
      <c r="U496" s="48">
        <f t="shared" si="55"/>
        <v>4</v>
      </c>
      <c r="V496" s="44">
        <v>2</v>
      </c>
      <c r="W496" s="49"/>
      <c r="X496" s="50">
        <v>0</v>
      </c>
    </row>
    <row r="497" spans="1:24" x14ac:dyDescent="0.25">
      <c r="A497" s="37"/>
      <c r="B497" s="38">
        <f t="shared" si="56"/>
        <v>6</v>
      </c>
      <c r="C497" s="38">
        <v>1.1000000000000001</v>
      </c>
      <c r="D497" s="103" t="s">
        <v>656</v>
      </c>
      <c r="E497" s="98" t="s">
        <v>308</v>
      </c>
      <c r="F497" s="41">
        <v>1</v>
      </c>
      <c r="G497" s="41" t="s">
        <v>667</v>
      </c>
      <c r="H497" s="42" t="s">
        <v>84</v>
      </c>
      <c r="I497" s="43" t="s">
        <v>44</v>
      </c>
      <c r="J497" s="43" t="str">
        <f t="shared" si="53"/>
        <v>Plaza Robles High: Main: 1: Surface Wrap 4': F32T82L</v>
      </c>
      <c r="K497" s="44" t="s">
        <v>1752</v>
      </c>
      <c r="L497" s="44">
        <v>59</v>
      </c>
      <c r="M497" s="44">
        <v>24</v>
      </c>
      <c r="N497" s="44">
        <v>2</v>
      </c>
      <c r="O497" s="45">
        <v>2</v>
      </c>
      <c r="P497" s="44" t="s">
        <v>1909</v>
      </c>
      <c r="Q497" s="44">
        <v>3200</v>
      </c>
      <c r="R497" s="44">
        <v>160</v>
      </c>
      <c r="S497" s="44">
        <v>20</v>
      </c>
      <c r="T497" s="44">
        <f t="shared" si="54"/>
        <v>24</v>
      </c>
      <c r="U497" s="48">
        <f t="shared" si="55"/>
        <v>48</v>
      </c>
      <c r="V497" s="44">
        <v>0</v>
      </c>
      <c r="W497" s="49"/>
      <c r="X497" s="50">
        <v>0</v>
      </c>
    </row>
    <row r="498" spans="1:24" x14ac:dyDescent="0.25">
      <c r="A498" s="37"/>
      <c r="B498" s="38">
        <f t="shared" si="56"/>
        <v>7</v>
      </c>
      <c r="C498" s="38">
        <v>1.1000000000000001</v>
      </c>
      <c r="D498" s="103" t="s">
        <v>656</v>
      </c>
      <c r="E498" s="98" t="s">
        <v>308</v>
      </c>
      <c r="F498" s="41">
        <v>2</v>
      </c>
      <c r="G498" s="41" t="s">
        <v>668</v>
      </c>
      <c r="H498" s="42" t="s">
        <v>84</v>
      </c>
      <c r="I498" s="43" t="s">
        <v>44</v>
      </c>
      <c r="J498" s="43" t="str">
        <f t="shared" si="53"/>
        <v>Plaza Robles High: Main: 2: Surface Wrap 4': F32T82L</v>
      </c>
      <c r="K498" s="44" t="s">
        <v>1752</v>
      </c>
      <c r="L498" s="44">
        <v>59</v>
      </c>
      <c r="M498" s="44">
        <v>24</v>
      </c>
      <c r="N498" s="44">
        <v>2</v>
      </c>
      <c r="O498" s="45">
        <v>2</v>
      </c>
      <c r="P498" s="44" t="s">
        <v>1909</v>
      </c>
      <c r="Q498" s="44">
        <v>3200</v>
      </c>
      <c r="R498" s="44">
        <v>160</v>
      </c>
      <c r="S498" s="44">
        <v>20</v>
      </c>
      <c r="T498" s="44">
        <f t="shared" si="54"/>
        <v>24</v>
      </c>
      <c r="U498" s="48">
        <f t="shared" si="55"/>
        <v>48</v>
      </c>
      <c r="V498" s="44">
        <v>0</v>
      </c>
      <c r="W498" s="49"/>
      <c r="X498" s="50">
        <v>0</v>
      </c>
    </row>
    <row r="499" spans="1:24" x14ac:dyDescent="0.25">
      <c r="A499" s="37"/>
      <c r="B499" s="38">
        <f t="shared" si="56"/>
        <v>8</v>
      </c>
      <c r="C499" s="38">
        <v>1.1000000000000001</v>
      </c>
      <c r="D499" s="103" t="s">
        <v>656</v>
      </c>
      <c r="E499" s="98" t="s">
        <v>308</v>
      </c>
      <c r="F499" s="41">
        <v>3</v>
      </c>
      <c r="G499" s="41" t="s">
        <v>669</v>
      </c>
      <c r="H499" s="42" t="s">
        <v>84</v>
      </c>
      <c r="I499" s="43" t="s">
        <v>44</v>
      </c>
      <c r="J499" s="43" t="str">
        <f t="shared" si="53"/>
        <v>Plaza Robles High: Main: 3: Surface Wrap 4': F32T82L</v>
      </c>
      <c r="K499" s="44" t="s">
        <v>1752</v>
      </c>
      <c r="L499" s="44">
        <v>59</v>
      </c>
      <c r="M499" s="44">
        <v>2</v>
      </c>
      <c r="N499" s="44">
        <v>2</v>
      </c>
      <c r="O499" s="45">
        <v>1</v>
      </c>
      <c r="P499" s="44" t="s">
        <v>1909</v>
      </c>
      <c r="Q499" s="44">
        <v>3200</v>
      </c>
      <c r="R499" s="44">
        <v>160</v>
      </c>
      <c r="S499" s="44">
        <v>20</v>
      </c>
      <c r="T499" s="44">
        <f t="shared" si="54"/>
        <v>2</v>
      </c>
      <c r="U499" s="48">
        <f t="shared" si="55"/>
        <v>4</v>
      </c>
      <c r="V499" s="44">
        <v>0</v>
      </c>
      <c r="W499" s="49"/>
      <c r="X499" s="50">
        <v>0</v>
      </c>
    </row>
    <row r="500" spans="1:24" x14ac:dyDescent="0.25">
      <c r="A500" s="37"/>
      <c r="B500" s="38">
        <f t="shared" si="56"/>
        <v>9</v>
      </c>
      <c r="C500" s="38">
        <v>1.1000000000000001</v>
      </c>
      <c r="D500" s="103" t="s">
        <v>656</v>
      </c>
      <c r="E500" s="98" t="s">
        <v>308</v>
      </c>
      <c r="F500" s="41">
        <v>4</v>
      </c>
      <c r="G500" s="41" t="s">
        <v>670</v>
      </c>
      <c r="H500" s="42" t="s">
        <v>84</v>
      </c>
      <c r="I500" s="43" t="s">
        <v>44</v>
      </c>
      <c r="J500" s="43" t="str">
        <f t="shared" si="53"/>
        <v>Plaza Robles High: Main: 4: Surface Wrap 4': F32T82L</v>
      </c>
      <c r="K500" s="44" t="s">
        <v>1752</v>
      </c>
      <c r="L500" s="44">
        <v>59</v>
      </c>
      <c r="M500" s="44">
        <v>23</v>
      </c>
      <c r="N500" s="44">
        <v>2</v>
      </c>
      <c r="O500" s="45">
        <v>2</v>
      </c>
      <c r="P500" s="44" t="s">
        <v>1909</v>
      </c>
      <c r="Q500" s="44">
        <v>3200</v>
      </c>
      <c r="R500" s="44">
        <v>160</v>
      </c>
      <c r="S500" s="44">
        <v>20</v>
      </c>
      <c r="T500" s="44">
        <f t="shared" si="54"/>
        <v>23</v>
      </c>
      <c r="U500" s="48">
        <f t="shared" si="55"/>
        <v>46</v>
      </c>
      <c r="V500" s="44">
        <v>0</v>
      </c>
      <c r="W500" s="49"/>
      <c r="X500" s="50">
        <v>0</v>
      </c>
    </row>
    <row r="501" spans="1:24" x14ac:dyDescent="0.25">
      <c r="A501" s="37"/>
      <c r="B501" s="38">
        <f t="shared" si="56"/>
        <v>10</v>
      </c>
      <c r="C501" s="38">
        <v>1.1000000000000001</v>
      </c>
      <c r="D501" s="103" t="s">
        <v>656</v>
      </c>
      <c r="E501" s="98" t="s">
        <v>308</v>
      </c>
      <c r="F501" s="41">
        <v>5</v>
      </c>
      <c r="G501" s="41" t="s">
        <v>671</v>
      </c>
      <c r="H501" s="42" t="s">
        <v>84</v>
      </c>
      <c r="I501" s="43" t="s">
        <v>44</v>
      </c>
      <c r="J501" s="43" t="str">
        <f t="shared" si="53"/>
        <v>Plaza Robles High: Main: 5: Surface Wrap 4': F32T82L</v>
      </c>
      <c r="K501" s="44" t="s">
        <v>1752</v>
      </c>
      <c r="L501" s="44">
        <v>59</v>
      </c>
      <c r="M501" s="44">
        <v>25</v>
      </c>
      <c r="N501" s="44">
        <v>2</v>
      </c>
      <c r="O501" s="45">
        <v>2</v>
      </c>
      <c r="P501" s="44" t="s">
        <v>1909</v>
      </c>
      <c r="Q501" s="44">
        <v>3200</v>
      </c>
      <c r="R501" s="44">
        <v>160</v>
      </c>
      <c r="S501" s="44">
        <v>20</v>
      </c>
      <c r="T501" s="44">
        <f t="shared" si="54"/>
        <v>25</v>
      </c>
      <c r="U501" s="48">
        <f t="shared" si="55"/>
        <v>50</v>
      </c>
      <c r="V501" s="44">
        <v>0</v>
      </c>
      <c r="W501" s="49"/>
      <c r="X501" s="50">
        <v>0</v>
      </c>
    </row>
    <row r="502" spans="1:24" x14ac:dyDescent="0.25">
      <c r="A502" s="37"/>
      <c r="B502" s="38">
        <f t="shared" si="56"/>
        <v>11</v>
      </c>
      <c r="C502" s="38">
        <v>1.1000000000000001</v>
      </c>
      <c r="D502" s="103" t="s">
        <v>656</v>
      </c>
      <c r="E502" s="98" t="s">
        <v>308</v>
      </c>
      <c r="F502" s="41" t="s">
        <v>672</v>
      </c>
      <c r="G502" s="41" t="s">
        <v>673</v>
      </c>
      <c r="H502" s="42" t="s">
        <v>39</v>
      </c>
      <c r="I502" s="43" t="s">
        <v>44</v>
      </c>
      <c r="J502" s="43" t="str">
        <f t="shared" si="53"/>
        <v>Plaza Robles High: Main: Pottery Kiln Rm: Strip 4': F32T82L</v>
      </c>
      <c r="K502" s="44" t="s">
        <v>1752</v>
      </c>
      <c r="L502" s="44">
        <v>59</v>
      </c>
      <c r="M502" s="44">
        <v>1</v>
      </c>
      <c r="N502" s="44">
        <v>2</v>
      </c>
      <c r="O502" s="45">
        <v>0</v>
      </c>
      <c r="P502" s="44" t="s">
        <v>1908</v>
      </c>
      <c r="Q502" s="44">
        <v>3080</v>
      </c>
      <c r="R502" s="44">
        <v>140</v>
      </c>
      <c r="S502" s="44">
        <v>22</v>
      </c>
      <c r="T502" s="44">
        <f t="shared" si="54"/>
        <v>1</v>
      </c>
      <c r="U502" s="48">
        <f t="shared" si="55"/>
        <v>2</v>
      </c>
      <c r="V502" s="44">
        <v>1</v>
      </c>
      <c r="W502" s="49"/>
      <c r="X502" s="50" t="s">
        <v>1873</v>
      </c>
    </row>
    <row r="503" spans="1:24" x14ac:dyDescent="0.25">
      <c r="A503" s="37"/>
      <c r="B503" s="38">
        <f t="shared" si="56"/>
        <v>12</v>
      </c>
      <c r="C503" s="38">
        <v>1.1000000000000001</v>
      </c>
      <c r="D503" s="103" t="s">
        <v>656</v>
      </c>
      <c r="E503" s="98" t="s">
        <v>308</v>
      </c>
      <c r="F503" s="41">
        <v>6</v>
      </c>
      <c r="G503" s="41" t="s">
        <v>674</v>
      </c>
      <c r="H503" s="42" t="s">
        <v>84</v>
      </c>
      <c r="I503" s="43" t="s">
        <v>44</v>
      </c>
      <c r="J503" s="43" t="str">
        <f t="shared" si="53"/>
        <v>Plaza Robles High: Main: 6: Surface Wrap 4': F32T82L</v>
      </c>
      <c r="K503" s="44" t="s">
        <v>1752</v>
      </c>
      <c r="L503" s="44">
        <v>59</v>
      </c>
      <c r="M503" s="44">
        <v>24</v>
      </c>
      <c r="N503" s="44">
        <v>2</v>
      </c>
      <c r="O503" s="45">
        <v>2</v>
      </c>
      <c r="P503" s="44" t="s">
        <v>1909</v>
      </c>
      <c r="Q503" s="44">
        <v>3200</v>
      </c>
      <c r="R503" s="44">
        <v>160</v>
      </c>
      <c r="S503" s="44">
        <v>20</v>
      </c>
      <c r="T503" s="44">
        <f t="shared" si="54"/>
        <v>24</v>
      </c>
      <c r="U503" s="48">
        <f t="shared" si="55"/>
        <v>48</v>
      </c>
      <c r="V503" s="44">
        <v>0</v>
      </c>
      <c r="W503" s="49"/>
      <c r="X503" s="50">
        <v>0</v>
      </c>
    </row>
    <row r="504" spans="1:24" x14ac:dyDescent="0.25">
      <c r="A504" s="37"/>
      <c r="B504" s="38">
        <f t="shared" si="56"/>
        <v>13</v>
      </c>
      <c r="C504" s="38">
        <v>1.1000000000000001</v>
      </c>
      <c r="D504" s="103" t="s">
        <v>656</v>
      </c>
      <c r="E504" s="98" t="s">
        <v>308</v>
      </c>
      <c r="F504" s="41">
        <v>7</v>
      </c>
      <c r="G504" s="41" t="s">
        <v>675</v>
      </c>
      <c r="H504" s="42" t="s">
        <v>84</v>
      </c>
      <c r="I504" s="43" t="s">
        <v>44</v>
      </c>
      <c r="J504" s="43" t="str">
        <f t="shared" si="53"/>
        <v>Plaza Robles High: Main: 7: Surface Wrap 4': F32T82L</v>
      </c>
      <c r="K504" s="44" t="s">
        <v>1752</v>
      </c>
      <c r="L504" s="44">
        <v>59</v>
      </c>
      <c r="M504" s="44">
        <v>2</v>
      </c>
      <c r="N504" s="44">
        <v>2</v>
      </c>
      <c r="O504" s="45">
        <v>2</v>
      </c>
      <c r="P504" s="44" t="s">
        <v>1909</v>
      </c>
      <c r="Q504" s="44">
        <v>3200</v>
      </c>
      <c r="R504" s="44">
        <v>160</v>
      </c>
      <c r="S504" s="44">
        <v>20</v>
      </c>
      <c r="T504" s="44">
        <f t="shared" si="54"/>
        <v>2</v>
      </c>
      <c r="U504" s="48">
        <f t="shared" si="55"/>
        <v>4</v>
      </c>
      <c r="V504" s="44">
        <v>0</v>
      </c>
      <c r="W504" s="49"/>
      <c r="X504" s="50">
        <v>0</v>
      </c>
    </row>
    <row r="505" spans="1:24" x14ac:dyDescent="0.25">
      <c r="A505" s="37"/>
      <c r="B505" s="38">
        <f t="shared" si="56"/>
        <v>14</v>
      </c>
      <c r="C505" s="38">
        <v>1.1000000000000001</v>
      </c>
      <c r="D505" s="103" t="s">
        <v>656</v>
      </c>
      <c r="E505" s="98" t="s">
        <v>308</v>
      </c>
      <c r="F505" s="41">
        <v>8</v>
      </c>
      <c r="G505" s="41" t="s">
        <v>676</v>
      </c>
      <c r="H505" s="42" t="s">
        <v>84</v>
      </c>
      <c r="I505" s="43" t="s">
        <v>44</v>
      </c>
      <c r="J505" s="43" t="str">
        <f t="shared" si="53"/>
        <v>Plaza Robles High: Main: 8: Surface Wrap 4': F32T82L</v>
      </c>
      <c r="K505" s="44" t="s">
        <v>1752</v>
      </c>
      <c r="L505" s="44">
        <v>59</v>
      </c>
      <c r="M505" s="44">
        <v>2</v>
      </c>
      <c r="N505" s="44">
        <v>2</v>
      </c>
      <c r="O505" s="45">
        <v>2</v>
      </c>
      <c r="P505" s="44" t="s">
        <v>1909</v>
      </c>
      <c r="Q505" s="44">
        <v>3200</v>
      </c>
      <c r="R505" s="44">
        <v>160</v>
      </c>
      <c r="S505" s="44">
        <v>20</v>
      </c>
      <c r="T505" s="44">
        <f t="shared" si="54"/>
        <v>2</v>
      </c>
      <c r="U505" s="48">
        <f t="shared" si="55"/>
        <v>4</v>
      </c>
      <c r="V505" s="44">
        <v>0</v>
      </c>
      <c r="W505" s="49"/>
      <c r="X505" s="50">
        <v>0</v>
      </c>
    </row>
    <row r="506" spans="1:24" x14ac:dyDescent="0.25">
      <c r="A506" s="37"/>
      <c r="B506" s="38">
        <f t="shared" si="56"/>
        <v>15</v>
      </c>
      <c r="C506" s="38">
        <v>1.1000000000000001</v>
      </c>
      <c r="D506" s="103" t="s">
        <v>656</v>
      </c>
      <c r="E506" s="98" t="s">
        <v>308</v>
      </c>
      <c r="F506" s="41">
        <v>9</v>
      </c>
      <c r="G506" s="41" t="s">
        <v>677</v>
      </c>
      <c r="H506" s="42" t="s">
        <v>84</v>
      </c>
      <c r="I506" s="43" t="s">
        <v>44</v>
      </c>
      <c r="J506" s="43" t="str">
        <f t="shared" si="53"/>
        <v>Plaza Robles High: Main: 9: Surface Wrap 4': F32T82L</v>
      </c>
      <c r="K506" s="44" t="s">
        <v>1752</v>
      </c>
      <c r="L506" s="44">
        <v>59</v>
      </c>
      <c r="M506" s="44">
        <v>24</v>
      </c>
      <c r="N506" s="44">
        <v>2</v>
      </c>
      <c r="O506" s="45">
        <v>2</v>
      </c>
      <c r="P506" s="44" t="s">
        <v>1909</v>
      </c>
      <c r="Q506" s="44">
        <v>3200</v>
      </c>
      <c r="R506" s="44">
        <v>160</v>
      </c>
      <c r="S506" s="44">
        <v>20</v>
      </c>
      <c r="T506" s="44">
        <f t="shared" si="54"/>
        <v>24</v>
      </c>
      <c r="U506" s="48">
        <f t="shared" si="55"/>
        <v>48</v>
      </c>
      <c r="V506" s="44">
        <v>0</v>
      </c>
      <c r="W506" s="49"/>
      <c r="X506" s="50">
        <v>0</v>
      </c>
    </row>
    <row r="507" spans="1:24" x14ac:dyDescent="0.25">
      <c r="A507" s="37"/>
      <c r="B507" s="38">
        <f t="shared" si="56"/>
        <v>16</v>
      </c>
      <c r="C507" s="38">
        <v>1.1000000000000001</v>
      </c>
      <c r="D507" s="103" t="s">
        <v>656</v>
      </c>
      <c r="E507" s="98" t="s">
        <v>49</v>
      </c>
      <c r="F507" s="41" t="s">
        <v>678</v>
      </c>
      <c r="G507" s="41" t="s">
        <v>679</v>
      </c>
      <c r="H507" s="42" t="s">
        <v>39</v>
      </c>
      <c r="I507" s="43" t="s">
        <v>44</v>
      </c>
      <c r="J507" s="43" t="str">
        <f t="shared" si="53"/>
        <v>Plaza Robles High: Admin: Electric: Strip 4': F32T82L</v>
      </c>
      <c r="K507" s="44" t="s">
        <v>1752</v>
      </c>
      <c r="L507" s="44">
        <v>59</v>
      </c>
      <c r="M507" s="44">
        <v>1</v>
      </c>
      <c r="N507" s="44">
        <v>2</v>
      </c>
      <c r="O507" s="45">
        <v>0</v>
      </c>
      <c r="P507" s="44" t="s">
        <v>1908</v>
      </c>
      <c r="Q507" s="44">
        <v>3080</v>
      </c>
      <c r="R507" s="44">
        <v>140</v>
      </c>
      <c r="S507" s="44">
        <v>22</v>
      </c>
      <c r="T507" s="44">
        <f t="shared" si="54"/>
        <v>1</v>
      </c>
      <c r="U507" s="48">
        <f t="shared" si="55"/>
        <v>2</v>
      </c>
      <c r="V507" s="44">
        <v>1</v>
      </c>
      <c r="W507" s="49"/>
      <c r="X507" s="50">
        <v>0</v>
      </c>
    </row>
    <row r="508" spans="1:24" x14ac:dyDescent="0.25">
      <c r="A508" s="37"/>
      <c r="B508" s="38">
        <f t="shared" si="56"/>
        <v>17</v>
      </c>
      <c r="C508" s="38">
        <v>1.1000000000000001</v>
      </c>
      <c r="D508" s="103" t="s">
        <v>656</v>
      </c>
      <c r="E508" s="98" t="s">
        <v>49</v>
      </c>
      <c r="F508" s="41" t="s">
        <v>680</v>
      </c>
      <c r="G508" s="41" t="s">
        <v>681</v>
      </c>
      <c r="H508" s="42" t="s">
        <v>84</v>
      </c>
      <c r="I508" s="43" t="s">
        <v>44</v>
      </c>
      <c r="J508" s="43" t="str">
        <f t="shared" si="53"/>
        <v>Plaza Robles High: Admin: Staff Break: Surface Wrap 4': F32T82L</v>
      </c>
      <c r="K508" s="44" t="s">
        <v>1752</v>
      </c>
      <c r="L508" s="44">
        <v>59</v>
      </c>
      <c r="M508" s="44">
        <v>7</v>
      </c>
      <c r="N508" s="44">
        <v>2</v>
      </c>
      <c r="O508" s="45">
        <v>1</v>
      </c>
      <c r="P508" s="44" t="s">
        <v>1909</v>
      </c>
      <c r="Q508" s="44">
        <v>3200</v>
      </c>
      <c r="R508" s="44">
        <v>160</v>
      </c>
      <c r="S508" s="44">
        <v>20</v>
      </c>
      <c r="T508" s="44">
        <f t="shared" si="54"/>
        <v>7</v>
      </c>
      <c r="U508" s="48">
        <f t="shared" si="55"/>
        <v>14</v>
      </c>
      <c r="V508" s="44">
        <v>0</v>
      </c>
      <c r="W508" s="49"/>
      <c r="X508" s="50">
        <v>0</v>
      </c>
    </row>
    <row r="509" spans="1:24" x14ac:dyDescent="0.25">
      <c r="A509" s="37"/>
      <c r="B509" s="38">
        <f t="shared" si="56"/>
        <v>18</v>
      </c>
      <c r="C509" s="38">
        <v>1.1000000000000001</v>
      </c>
      <c r="D509" s="103" t="s">
        <v>656</v>
      </c>
      <c r="E509" s="98" t="s">
        <v>657</v>
      </c>
      <c r="F509" s="41">
        <v>10</v>
      </c>
      <c r="G509" s="41" t="s">
        <v>682</v>
      </c>
      <c r="H509" s="42" t="s">
        <v>88</v>
      </c>
      <c r="I509" s="43" t="s">
        <v>44</v>
      </c>
      <c r="J509" s="43" t="str">
        <f t="shared" si="53"/>
        <v>Plaza Robles High: Classroom: 10: Recessed 2'X4' Troffer: F32T82L</v>
      </c>
      <c r="K509" s="44" t="s">
        <v>1752</v>
      </c>
      <c r="L509" s="44">
        <v>59</v>
      </c>
      <c r="M509" s="44">
        <v>24</v>
      </c>
      <c r="N509" s="44">
        <v>2</v>
      </c>
      <c r="O509" s="45">
        <v>2</v>
      </c>
      <c r="P509" s="44" t="s">
        <v>1910</v>
      </c>
      <c r="Q509" s="44">
        <v>3200</v>
      </c>
      <c r="R509" s="44">
        <v>160</v>
      </c>
      <c r="S509" s="44">
        <v>20</v>
      </c>
      <c r="T509" s="44">
        <f t="shared" si="54"/>
        <v>24</v>
      </c>
      <c r="U509" s="48">
        <f t="shared" si="55"/>
        <v>48</v>
      </c>
      <c r="V509" s="44">
        <v>0</v>
      </c>
      <c r="W509" s="49"/>
      <c r="X509" s="50" t="s">
        <v>1873</v>
      </c>
    </row>
    <row r="510" spans="1:24" x14ac:dyDescent="0.25">
      <c r="A510" s="37"/>
      <c r="B510" s="38">
        <f t="shared" si="56"/>
        <v>19</v>
      </c>
      <c r="C510" s="38">
        <v>1.1000000000000001</v>
      </c>
      <c r="D510" s="103" t="s">
        <v>656</v>
      </c>
      <c r="E510" s="98" t="s">
        <v>657</v>
      </c>
      <c r="F510" s="41">
        <v>11</v>
      </c>
      <c r="G510" s="41" t="s">
        <v>683</v>
      </c>
      <c r="H510" s="42" t="s">
        <v>88</v>
      </c>
      <c r="I510" s="43" t="s">
        <v>44</v>
      </c>
      <c r="J510" s="43" t="str">
        <f t="shared" si="53"/>
        <v>Plaza Robles High: Classroom: 11: Recessed 2'X4' Troffer: F32T82L</v>
      </c>
      <c r="K510" s="44" t="s">
        <v>1752</v>
      </c>
      <c r="L510" s="44">
        <v>59</v>
      </c>
      <c r="M510" s="44">
        <v>24</v>
      </c>
      <c r="N510" s="44">
        <v>2</v>
      </c>
      <c r="O510" s="45">
        <v>2</v>
      </c>
      <c r="P510" s="44" t="s">
        <v>1910</v>
      </c>
      <c r="Q510" s="44">
        <v>3200</v>
      </c>
      <c r="R510" s="44">
        <v>160</v>
      </c>
      <c r="S510" s="44">
        <v>20</v>
      </c>
      <c r="T510" s="44">
        <f t="shared" si="54"/>
        <v>24</v>
      </c>
      <c r="U510" s="48">
        <f t="shared" si="55"/>
        <v>48</v>
      </c>
      <c r="V510" s="44">
        <v>0</v>
      </c>
      <c r="W510" s="49"/>
      <c r="X510" s="50">
        <v>0</v>
      </c>
    </row>
    <row r="511" spans="1:24" x14ac:dyDescent="0.25">
      <c r="A511" s="37"/>
      <c r="B511" s="38">
        <f t="shared" si="56"/>
        <v>20</v>
      </c>
      <c r="C511" s="38">
        <v>1.1000000000000001</v>
      </c>
      <c r="D511" s="103" t="s">
        <v>656</v>
      </c>
      <c r="E511" s="98" t="s">
        <v>657</v>
      </c>
      <c r="F511" s="41">
        <v>14</v>
      </c>
      <c r="G511" s="41" t="s">
        <v>684</v>
      </c>
      <c r="H511" s="42" t="s">
        <v>88</v>
      </c>
      <c r="I511" s="43" t="s">
        <v>44</v>
      </c>
      <c r="J511" s="43" t="str">
        <f t="shared" si="53"/>
        <v>Plaza Robles High: Classroom: 14: Recessed 2'X4' Troffer: F32T82L</v>
      </c>
      <c r="K511" s="44" t="s">
        <v>1752</v>
      </c>
      <c r="L511" s="44">
        <v>59</v>
      </c>
      <c r="M511" s="44">
        <v>12</v>
      </c>
      <c r="N511" s="44">
        <v>2</v>
      </c>
      <c r="O511" s="45">
        <v>1</v>
      </c>
      <c r="P511" s="44" t="s">
        <v>1910</v>
      </c>
      <c r="Q511" s="44">
        <v>3200</v>
      </c>
      <c r="R511" s="44">
        <v>160</v>
      </c>
      <c r="S511" s="44">
        <v>20</v>
      </c>
      <c r="T511" s="44">
        <f t="shared" si="54"/>
        <v>12</v>
      </c>
      <c r="U511" s="48">
        <f t="shared" si="55"/>
        <v>24</v>
      </c>
      <c r="V511" s="44">
        <v>0</v>
      </c>
      <c r="W511" s="49"/>
      <c r="X511" s="50">
        <v>0</v>
      </c>
    </row>
    <row r="512" spans="1:24" x14ac:dyDescent="0.25">
      <c r="A512" s="37"/>
      <c r="B512" s="38">
        <f t="shared" si="56"/>
        <v>21</v>
      </c>
      <c r="C512" s="38">
        <v>1.1000000000000001</v>
      </c>
      <c r="D512" s="103" t="s">
        <v>656</v>
      </c>
      <c r="E512" s="98" t="s">
        <v>26</v>
      </c>
      <c r="F512" s="41" t="s">
        <v>685</v>
      </c>
      <c r="G512" s="41" t="s">
        <v>686</v>
      </c>
      <c r="H512" s="42" t="s">
        <v>84</v>
      </c>
      <c r="I512" s="43" t="s">
        <v>147</v>
      </c>
      <c r="J512" s="43" t="str">
        <f t="shared" si="53"/>
        <v>Plaza Robles High: MPR: Serveries: Surface Wrap 4': F32T83L</v>
      </c>
      <c r="K512" s="44" t="s">
        <v>1752</v>
      </c>
      <c r="L512" s="44">
        <v>89</v>
      </c>
      <c r="M512" s="44">
        <v>4</v>
      </c>
      <c r="N512" s="44">
        <v>3</v>
      </c>
      <c r="O512" s="45">
        <v>0</v>
      </c>
      <c r="P512" s="44" t="s">
        <v>1937</v>
      </c>
      <c r="Q512" s="44">
        <v>4000</v>
      </c>
      <c r="R512" s="44">
        <v>160</v>
      </c>
      <c r="S512" s="44">
        <v>25</v>
      </c>
      <c r="T512" s="44">
        <f t="shared" si="54"/>
        <v>4</v>
      </c>
      <c r="U512" s="48">
        <f t="shared" si="55"/>
        <v>12</v>
      </c>
      <c r="V512" s="44">
        <v>0</v>
      </c>
      <c r="W512" s="49"/>
      <c r="X512" s="50" t="s">
        <v>1873</v>
      </c>
    </row>
    <row r="513" spans="1:24" x14ac:dyDescent="0.25">
      <c r="A513" s="37"/>
      <c r="B513" s="38">
        <f t="shared" si="56"/>
        <v>22</v>
      </c>
      <c r="C513" s="38">
        <v>1.1000000000000001</v>
      </c>
      <c r="D513" s="103" t="s">
        <v>656</v>
      </c>
      <c r="E513" s="98" t="s">
        <v>26</v>
      </c>
      <c r="F513" s="41" t="s">
        <v>369</v>
      </c>
      <c r="G513" s="41" t="s">
        <v>660</v>
      </c>
      <c r="H513" s="42" t="s">
        <v>213</v>
      </c>
      <c r="I513" s="43" t="s">
        <v>147</v>
      </c>
      <c r="J513" s="43" t="str">
        <f t="shared" si="53"/>
        <v>Plaza Robles High: MPR: Cafeteria: Pendant 1'X4': F32T83L</v>
      </c>
      <c r="K513" s="44" t="s">
        <v>1752</v>
      </c>
      <c r="L513" s="44">
        <v>89</v>
      </c>
      <c r="M513" s="44">
        <v>24</v>
      </c>
      <c r="N513" s="44">
        <v>3</v>
      </c>
      <c r="O513" s="45">
        <v>4</v>
      </c>
      <c r="P513" s="44" t="s">
        <v>1928</v>
      </c>
      <c r="Q513" s="44">
        <v>4620</v>
      </c>
      <c r="R513" s="44">
        <v>140</v>
      </c>
      <c r="S513" s="44">
        <v>33</v>
      </c>
      <c r="T513" s="44">
        <f t="shared" si="54"/>
        <v>24</v>
      </c>
      <c r="U513" s="48">
        <f t="shared" si="55"/>
        <v>72</v>
      </c>
      <c r="V513" s="44">
        <v>24</v>
      </c>
      <c r="W513" s="49"/>
      <c r="X513" s="50">
        <v>0</v>
      </c>
    </row>
    <row r="514" spans="1:24" x14ac:dyDescent="0.25">
      <c r="A514" s="37"/>
      <c r="B514" s="38">
        <f t="shared" si="56"/>
        <v>23</v>
      </c>
      <c r="C514" s="38">
        <v>1.1000000000000001</v>
      </c>
      <c r="D514" s="103" t="s">
        <v>656</v>
      </c>
      <c r="E514" s="98" t="s">
        <v>657</v>
      </c>
      <c r="F514" s="41">
        <v>12</v>
      </c>
      <c r="G514" s="41" t="s">
        <v>687</v>
      </c>
      <c r="H514" s="42" t="s">
        <v>88</v>
      </c>
      <c r="I514" s="43" t="s">
        <v>147</v>
      </c>
      <c r="J514" s="43" t="str">
        <f t="shared" si="53"/>
        <v>Plaza Robles High: Classroom: 12: Recessed 2'X4' Troffer: F32T83L</v>
      </c>
      <c r="K514" s="44" t="s">
        <v>1752</v>
      </c>
      <c r="L514" s="44">
        <v>89</v>
      </c>
      <c r="M514" s="44">
        <v>8</v>
      </c>
      <c r="N514" s="44">
        <v>3</v>
      </c>
      <c r="O514" s="45">
        <v>1</v>
      </c>
      <c r="P514" s="44" t="s">
        <v>1911</v>
      </c>
      <c r="Q514" s="44">
        <v>3840</v>
      </c>
      <c r="R514" s="44">
        <v>160</v>
      </c>
      <c r="S514" s="44">
        <v>24</v>
      </c>
      <c r="T514" s="44">
        <f t="shared" si="54"/>
        <v>8</v>
      </c>
      <c r="U514" s="48">
        <f t="shared" si="55"/>
        <v>24</v>
      </c>
      <c r="V514" s="44">
        <v>0</v>
      </c>
      <c r="W514" s="49"/>
      <c r="X514" s="50">
        <v>0</v>
      </c>
    </row>
    <row r="515" spans="1:24" x14ac:dyDescent="0.25">
      <c r="A515" s="37"/>
      <c r="B515" s="38">
        <f t="shared" si="56"/>
        <v>24</v>
      </c>
      <c r="C515" s="38">
        <v>1.1000000000000001</v>
      </c>
      <c r="D515" s="103" t="s">
        <v>656</v>
      </c>
      <c r="E515" s="98" t="s">
        <v>657</v>
      </c>
      <c r="F515" s="41">
        <v>13</v>
      </c>
      <c r="G515" s="41" t="s">
        <v>688</v>
      </c>
      <c r="H515" s="42" t="s">
        <v>88</v>
      </c>
      <c r="I515" s="43" t="s">
        <v>147</v>
      </c>
      <c r="J515" s="43" t="str">
        <f t="shared" si="53"/>
        <v>Plaza Robles High: Classroom: 13: Recessed 2'X4' Troffer: F32T83L</v>
      </c>
      <c r="K515" s="44" t="s">
        <v>1752</v>
      </c>
      <c r="L515" s="44">
        <v>89</v>
      </c>
      <c r="M515" s="44">
        <v>12</v>
      </c>
      <c r="N515" s="44">
        <v>3</v>
      </c>
      <c r="O515" s="45">
        <v>1</v>
      </c>
      <c r="P515" s="44" t="s">
        <v>1911</v>
      </c>
      <c r="Q515" s="44">
        <v>3840</v>
      </c>
      <c r="R515" s="44">
        <v>160</v>
      </c>
      <c r="S515" s="44">
        <v>24</v>
      </c>
      <c r="T515" s="44">
        <f t="shared" si="54"/>
        <v>12</v>
      </c>
      <c r="U515" s="48">
        <f t="shared" si="55"/>
        <v>36</v>
      </c>
      <c r="V515" s="44">
        <v>0</v>
      </c>
      <c r="W515" s="49"/>
      <c r="X515" s="50">
        <v>0</v>
      </c>
    </row>
    <row r="516" spans="1:24" x14ac:dyDescent="0.25">
      <c r="A516" s="37"/>
      <c r="B516" s="38">
        <f t="shared" si="56"/>
        <v>25</v>
      </c>
      <c r="C516" s="38">
        <v>1.1000000000000001</v>
      </c>
      <c r="D516" s="103" t="s">
        <v>656</v>
      </c>
      <c r="E516" s="98" t="s">
        <v>657</v>
      </c>
      <c r="F516" s="41">
        <v>15</v>
      </c>
      <c r="G516" s="41" t="s">
        <v>689</v>
      </c>
      <c r="H516" s="42" t="s">
        <v>88</v>
      </c>
      <c r="I516" s="43" t="s">
        <v>299</v>
      </c>
      <c r="J516" s="43" t="str">
        <f t="shared" si="53"/>
        <v>Plaza Robles High: Classroom: 15: Recessed 2'X4' Troffer: F32T84L</v>
      </c>
      <c r="K516" s="44" t="s">
        <v>1752</v>
      </c>
      <c r="L516" s="44">
        <v>112</v>
      </c>
      <c r="M516" s="44">
        <v>8</v>
      </c>
      <c r="N516" s="44">
        <v>4</v>
      </c>
      <c r="O516" s="45">
        <v>1</v>
      </c>
      <c r="P516" s="44" t="s">
        <v>1924</v>
      </c>
      <c r="Q516" s="44">
        <v>4800</v>
      </c>
      <c r="R516" s="44">
        <v>160</v>
      </c>
      <c r="S516" s="44">
        <v>30</v>
      </c>
      <c r="T516" s="44">
        <f t="shared" si="54"/>
        <v>8</v>
      </c>
      <c r="U516" s="48">
        <f t="shared" si="55"/>
        <v>32</v>
      </c>
      <c r="V516" s="44">
        <v>0</v>
      </c>
      <c r="W516" s="49"/>
      <c r="X516" s="50">
        <v>0</v>
      </c>
    </row>
    <row r="517" spans="1:24" x14ac:dyDescent="0.25">
      <c r="A517" s="37"/>
      <c r="B517" s="38">
        <f t="shared" si="56"/>
        <v>26</v>
      </c>
      <c r="C517" s="38">
        <v>1.1000000000000001</v>
      </c>
      <c r="D517" s="103" t="s">
        <v>656</v>
      </c>
      <c r="E517" s="98" t="s">
        <v>657</v>
      </c>
      <c r="F517" s="41">
        <v>16</v>
      </c>
      <c r="G517" s="41" t="s">
        <v>690</v>
      </c>
      <c r="H517" s="42" t="s">
        <v>88</v>
      </c>
      <c r="I517" s="43" t="s">
        <v>299</v>
      </c>
      <c r="J517" s="43" t="str">
        <f t="shared" si="53"/>
        <v>Plaza Robles High: Classroom: 16: Recessed 2'X4' Troffer: F32T84L</v>
      </c>
      <c r="K517" s="44" t="s">
        <v>1752</v>
      </c>
      <c r="L517" s="44">
        <v>112</v>
      </c>
      <c r="M517" s="44">
        <v>8</v>
      </c>
      <c r="N517" s="44">
        <v>4</v>
      </c>
      <c r="O517" s="45">
        <v>1</v>
      </c>
      <c r="P517" s="44" t="s">
        <v>1924</v>
      </c>
      <c r="Q517" s="44">
        <v>4800</v>
      </c>
      <c r="R517" s="44">
        <v>160</v>
      </c>
      <c r="S517" s="44">
        <v>30</v>
      </c>
      <c r="T517" s="44">
        <f t="shared" si="54"/>
        <v>8</v>
      </c>
      <c r="U517" s="48">
        <f t="shared" si="55"/>
        <v>32</v>
      </c>
      <c r="V517" s="44">
        <v>0</v>
      </c>
      <c r="W517" s="49"/>
      <c r="X517" s="50">
        <v>0</v>
      </c>
    </row>
    <row r="518" spans="1:24" x14ac:dyDescent="0.25">
      <c r="A518" s="37"/>
      <c r="B518" s="38">
        <f t="shared" si="56"/>
        <v>27</v>
      </c>
      <c r="C518" s="38">
        <v>1.1000000000000001</v>
      </c>
      <c r="D518" s="103" t="s">
        <v>656</v>
      </c>
      <c r="E518" s="98" t="s">
        <v>657</v>
      </c>
      <c r="F518" s="41">
        <v>17</v>
      </c>
      <c r="G518" s="41" t="s">
        <v>658</v>
      </c>
      <c r="H518" s="42" t="s">
        <v>88</v>
      </c>
      <c r="I518" s="43" t="s">
        <v>299</v>
      </c>
      <c r="J518" s="43" t="str">
        <f t="shared" si="53"/>
        <v>Plaza Robles High: Classroom: 17: Recessed 2'X4' Troffer: F32T84L</v>
      </c>
      <c r="K518" s="44" t="s">
        <v>1752</v>
      </c>
      <c r="L518" s="44">
        <v>112</v>
      </c>
      <c r="M518" s="44">
        <v>20</v>
      </c>
      <c r="N518" s="44">
        <v>4</v>
      </c>
      <c r="O518" s="45">
        <v>2</v>
      </c>
      <c r="P518" s="44" t="s">
        <v>1924</v>
      </c>
      <c r="Q518" s="44">
        <v>4800</v>
      </c>
      <c r="R518" s="44">
        <v>160</v>
      </c>
      <c r="S518" s="44">
        <v>30</v>
      </c>
      <c r="T518" s="44">
        <f t="shared" si="54"/>
        <v>20</v>
      </c>
      <c r="U518" s="48">
        <f t="shared" si="55"/>
        <v>80</v>
      </c>
      <c r="V518" s="44">
        <v>0</v>
      </c>
      <c r="W518" s="49"/>
      <c r="X518" s="50">
        <v>0</v>
      </c>
    </row>
    <row r="519" spans="1:24" ht="4.1500000000000004" customHeight="1" x14ac:dyDescent="0.25">
      <c r="A519" s="27"/>
      <c r="B519" s="51"/>
      <c r="C519" s="52"/>
      <c r="D519" s="53"/>
      <c r="E519" s="53"/>
      <c r="F519" s="53"/>
      <c r="G519" s="53"/>
      <c r="H519" s="53"/>
      <c r="I519" s="53"/>
      <c r="J519" s="53"/>
      <c r="K519" s="53"/>
      <c r="L519" s="55"/>
      <c r="M519" s="56"/>
      <c r="N519" s="56"/>
      <c r="O519" s="56"/>
      <c r="P519" s="54"/>
      <c r="Q519" s="54"/>
      <c r="R519" s="54"/>
      <c r="S519" s="56"/>
      <c r="T519" s="57"/>
      <c r="U519" s="56"/>
      <c r="V519" s="56"/>
      <c r="W519" s="58"/>
      <c r="X519" s="59"/>
    </row>
    <row r="520" spans="1:24" s="72" customFormat="1" x14ac:dyDescent="0.25">
      <c r="A520" s="60"/>
      <c r="B520" s="61" t="s">
        <v>156</v>
      </c>
      <c r="C520" s="62"/>
      <c r="D520" s="63"/>
      <c r="E520" s="63"/>
      <c r="F520" s="63"/>
      <c r="G520" s="64"/>
      <c r="H520" s="64"/>
      <c r="I520" s="64"/>
      <c r="J520" s="64"/>
      <c r="K520" s="64"/>
      <c r="L520" s="66"/>
      <c r="M520" s="67">
        <v>374</v>
      </c>
      <c r="N520" s="68"/>
      <c r="O520" s="67">
        <v>36</v>
      </c>
      <c r="P520" s="65"/>
      <c r="Q520" s="65"/>
      <c r="R520" s="65"/>
      <c r="S520" s="68"/>
      <c r="T520" s="67">
        <f>SUM(T492:T519)</f>
        <v>374</v>
      </c>
      <c r="U520" s="69">
        <f>SUM(U492:U519)</f>
        <v>874</v>
      </c>
      <c r="V520" s="67">
        <v>96</v>
      </c>
      <c r="W520" s="70"/>
      <c r="X520" s="71"/>
    </row>
    <row r="522" spans="1:24" s="13" customFormat="1" ht="15.75" x14ac:dyDescent="0.25">
      <c r="B522" s="4" t="s">
        <v>2309</v>
      </c>
      <c r="C522" s="75"/>
      <c r="D522" s="76"/>
      <c r="E522" s="76"/>
      <c r="F522" s="77"/>
      <c r="G522" s="77"/>
      <c r="H522" s="77"/>
      <c r="I522" s="77"/>
      <c r="J522" s="77"/>
      <c r="K522" s="77"/>
      <c r="L522" s="79"/>
      <c r="M522" s="80"/>
      <c r="N522" s="80"/>
      <c r="O522" s="80"/>
      <c r="P522" s="78"/>
      <c r="Q522" s="78"/>
      <c r="R522" s="78"/>
      <c r="S522" s="80"/>
      <c r="T522" s="81"/>
    </row>
    <row r="523" spans="1:24" x14ac:dyDescent="0.25">
      <c r="A523" s="1"/>
      <c r="B523" s="82" t="s">
        <v>0</v>
      </c>
      <c r="C523" s="83"/>
      <c r="D523" s="82"/>
      <c r="E523" s="82"/>
      <c r="F523" s="82"/>
      <c r="G523" s="82"/>
      <c r="H523" s="221" t="s">
        <v>1</v>
      </c>
      <c r="I523" s="222"/>
      <c r="J523" s="222"/>
      <c r="K523" s="222"/>
      <c r="L523" s="222"/>
      <c r="M523" s="222"/>
      <c r="N523" s="222"/>
      <c r="O523" s="222"/>
      <c r="P523" s="217" t="s">
        <v>2</v>
      </c>
      <c r="Q523" s="218"/>
      <c r="R523" s="218"/>
      <c r="S523" s="218"/>
      <c r="T523" s="219"/>
    </row>
    <row r="524" spans="1:24" ht="45" x14ac:dyDescent="0.25">
      <c r="B524" s="84" t="s">
        <v>3</v>
      </c>
      <c r="C524" s="19" t="s">
        <v>4</v>
      </c>
      <c r="D524" s="85" t="s">
        <v>5</v>
      </c>
      <c r="E524" s="85" t="s">
        <v>6</v>
      </c>
      <c r="F524" s="85" t="s">
        <v>157</v>
      </c>
      <c r="G524" s="85" t="s">
        <v>158</v>
      </c>
      <c r="H524" s="85" t="s">
        <v>9</v>
      </c>
      <c r="I524" s="85" t="s">
        <v>10</v>
      </c>
      <c r="J524" s="85" t="s">
        <v>11</v>
      </c>
      <c r="K524" s="196"/>
      <c r="L524" s="86" t="s">
        <v>13</v>
      </c>
      <c r="M524" s="25" t="s">
        <v>14</v>
      </c>
      <c r="N524" s="25" t="s">
        <v>15</v>
      </c>
      <c r="O524" s="25" t="s">
        <v>16</v>
      </c>
      <c r="P524" s="84" t="s">
        <v>17</v>
      </c>
      <c r="Q524" s="18" t="s">
        <v>18</v>
      </c>
      <c r="R524" s="18" t="s">
        <v>19</v>
      </c>
      <c r="S524" s="25" t="s">
        <v>20</v>
      </c>
      <c r="T524" s="25" t="s">
        <v>21</v>
      </c>
    </row>
    <row r="525" spans="1:24" ht="4.1500000000000004" customHeight="1" x14ac:dyDescent="0.25">
      <c r="B525" s="87"/>
      <c r="C525" s="88"/>
      <c r="D525" s="89"/>
      <c r="E525" s="89"/>
      <c r="F525" s="89"/>
      <c r="G525" s="89"/>
      <c r="H525" s="89"/>
      <c r="I525" s="89"/>
      <c r="J525" s="89"/>
      <c r="K525" s="90"/>
      <c r="L525" s="91"/>
      <c r="M525" s="92"/>
      <c r="N525" s="92"/>
      <c r="O525" s="92"/>
      <c r="P525" s="89"/>
      <c r="Q525" s="89"/>
      <c r="R525" s="89"/>
      <c r="S525" s="92"/>
      <c r="T525" s="93"/>
    </row>
    <row r="526" spans="1:24" x14ac:dyDescent="0.25">
      <c r="B526" s="38">
        <f>B518+1</f>
        <v>28</v>
      </c>
      <c r="C526" s="95">
        <v>1.2</v>
      </c>
      <c r="D526" s="96" t="s">
        <v>656</v>
      </c>
      <c r="E526" s="96" t="s">
        <v>160</v>
      </c>
      <c r="F526" s="97" t="s">
        <v>161</v>
      </c>
      <c r="G526" s="98" t="s">
        <v>691</v>
      </c>
      <c r="H526" s="42" t="s">
        <v>692</v>
      </c>
      <c r="I526" s="43" t="s">
        <v>575</v>
      </c>
      <c r="J526" s="99" t="str">
        <f>CONCATENATE(G526,": ",H526,": ",I526)</f>
        <v>Plaza Robles High: Combined: Exterior Area: Mini Wallpack: CFL 26W 1L</v>
      </c>
      <c r="K526" s="100"/>
      <c r="L526" s="44">
        <v>26</v>
      </c>
      <c r="M526" s="44">
        <v>9</v>
      </c>
      <c r="N526" s="44">
        <v>1</v>
      </c>
      <c r="O526" s="44">
        <v>0</v>
      </c>
      <c r="P526" s="44" t="s">
        <v>1931</v>
      </c>
      <c r="Q526" s="44">
        <v>1500</v>
      </c>
      <c r="R526" s="44">
        <v>150</v>
      </c>
      <c r="S526" s="44">
        <v>10</v>
      </c>
      <c r="T526" s="44">
        <f>M526</f>
        <v>9</v>
      </c>
    </row>
    <row r="527" spans="1:24" ht="4.1500000000000004" customHeight="1" x14ac:dyDescent="0.25">
      <c r="B527" s="87"/>
      <c r="C527" s="88"/>
      <c r="D527" s="89"/>
      <c r="E527" s="89"/>
      <c r="F527" s="89"/>
      <c r="G527" s="89"/>
      <c r="H527" s="89"/>
      <c r="I527" s="89"/>
      <c r="J527" s="89"/>
      <c r="K527" s="90"/>
      <c r="L527" s="91"/>
      <c r="M527" s="92"/>
      <c r="N527" s="92"/>
      <c r="O527" s="92"/>
      <c r="P527" s="89"/>
      <c r="Q527" s="89"/>
      <c r="R527" s="89"/>
      <c r="S527" s="92"/>
      <c r="T527" s="93"/>
    </row>
    <row r="528" spans="1:24" x14ac:dyDescent="0.25">
      <c r="B528" s="61" t="s">
        <v>165</v>
      </c>
      <c r="C528" s="62"/>
      <c r="D528" s="63"/>
      <c r="E528" s="63"/>
      <c r="F528" s="64"/>
      <c r="G528" s="64"/>
      <c r="H528" s="64"/>
      <c r="I528" s="64"/>
      <c r="J528" s="64"/>
      <c r="K528" s="100"/>
      <c r="L528" s="102"/>
      <c r="M528" s="67">
        <v>9</v>
      </c>
      <c r="N528" s="68"/>
      <c r="O528" s="67">
        <v>0</v>
      </c>
      <c r="P528" s="101"/>
      <c r="Q528" s="101"/>
      <c r="R528" s="101"/>
      <c r="S528" s="68"/>
      <c r="T528" s="67">
        <f>SUM(T526:T527)</f>
        <v>9</v>
      </c>
    </row>
    <row r="529" spans="1:24" x14ac:dyDescent="0.25">
      <c r="J529" s="74"/>
    </row>
    <row r="530" spans="1:24" s="13" customFormat="1" ht="15.75" x14ac:dyDescent="0.25">
      <c r="B530" s="4" t="s">
        <v>2310</v>
      </c>
      <c r="C530" s="75"/>
      <c r="D530" s="76"/>
      <c r="E530" s="76"/>
      <c r="F530" s="77"/>
      <c r="G530" s="77"/>
      <c r="H530" s="77"/>
      <c r="I530" s="77"/>
      <c r="J530" s="77"/>
      <c r="K530" s="77"/>
      <c r="L530" s="79"/>
      <c r="M530" s="80"/>
      <c r="N530" s="80"/>
      <c r="O530" s="80"/>
      <c r="P530" s="78"/>
      <c r="Q530" s="78"/>
      <c r="R530" s="78"/>
      <c r="S530" s="80"/>
      <c r="T530" s="81"/>
    </row>
    <row r="531" spans="1:24" x14ac:dyDescent="0.25">
      <c r="A531" s="1"/>
      <c r="B531" s="82" t="s">
        <v>0</v>
      </c>
      <c r="C531" s="83"/>
      <c r="D531" s="82"/>
      <c r="E531" s="82"/>
      <c r="F531" s="82"/>
      <c r="G531" s="82"/>
      <c r="H531" s="221" t="s">
        <v>1</v>
      </c>
      <c r="I531" s="222"/>
      <c r="J531" s="222"/>
      <c r="K531" s="222"/>
      <c r="L531" s="222"/>
      <c r="M531" s="222"/>
      <c r="N531" s="222"/>
      <c r="O531" s="222"/>
      <c r="P531" s="217" t="s">
        <v>2</v>
      </c>
      <c r="Q531" s="218"/>
      <c r="R531" s="218"/>
      <c r="S531" s="218"/>
      <c r="T531" s="219"/>
    </row>
    <row r="532" spans="1:24" ht="45" x14ac:dyDescent="0.25">
      <c r="B532" s="84" t="s">
        <v>3</v>
      </c>
      <c r="C532" s="19" t="s">
        <v>4</v>
      </c>
      <c r="D532" s="85" t="s">
        <v>5</v>
      </c>
      <c r="E532" s="85" t="s">
        <v>6</v>
      </c>
      <c r="F532" s="85" t="s">
        <v>157</v>
      </c>
      <c r="G532" s="85" t="s">
        <v>158</v>
      </c>
      <c r="H532" s="85" t="s">
        <v>9</v>
      </c>
      <c r="I532" s="85" t="s">
        <v>10</v>
      </c>
      <c r="J532" s="85" t="s">
        <v>11</v>
      </c>
      <c r="K532" s="196"/>
      <c r="L532" s="86" t="s">
        <v>13</v>
      </c>
      <c r="M532" s="25" t="s">
        <v>14</v>
      </c>
      <c r="N532" s="25" t="s">
        <v>15</v>
      </c>
      <c r="O532" s="25" t="s">
        <v>16</v>
      </c>
      <c r="P532" s="84" t="s">
        <v>17</v>
      </c>
      <c r="Q532" s="18" t="s">
        <v>18</v>
      </c>
      <c r="R532" s="18" t="s">
        <v>19</v>
      </c>
      <c r="S532" s="25" t="s">
        <v>20</v>
      </c>
      <c r="T532" s="25" t="s">
        <v>21</v>
      </c>
    </row>
    <row r="533" spans="1:24" ht="4.1500000000000004" customHeight="1" x14ac:dyDescent="0.25">
      <c r="B533" s="87"/>
      <c r="C533" s="88"/>
      <c r="D533" s="89"/>
      <c r="E533" s="89"/>
      <c r="F533" s="89"/>
      <c r="G533" s="89"/>
      <c r="H533" s="89"/>
      <c r="I533" s="89"/>
      <c r="J533" s="89"/>
      <c r="K533" s="90"/>
      <c r="L533" s="91"/>
      <c r="M533" s="92"/>
      <c r="N533" s="92"/>
      <c r="O533" s="92"/>
      <c r="P533" s="89"/>
      <c r="Q533" s="89"/>
      <c r="R533" s="89"/>
      <c r="S533" s="92"/>
      <c r="T533" s="93"/>
    </row>
    <row r="534" spans="1:24" x14ac:dyDescent="0.25">
      <c r="B534" s="38">
        <v>1</v>
      </c>
      <c r="C534" s="95">
        <v>1.2</v>
      </c>
      <c r="D534" s="96" t="s">
        <v>693</v>
      </c>
      <c r="E534" s="96" t="s">
        <v>349</v>
      </c>
      <c r="F534" s="97" t="s">
        <v>694</v>
      </c>
      <c r="G534" s="98" t="s">
        <v>695</v>
      </c>
      <c r="H534" s="42" t="s">
        <v>351</v>
      </c>
      <c r="I534" s="43" t="s">
        <v>302</v>
      </c>
      <c r="J534" s="99" t="str">
        <f>CONCATENATE(G534,": ",H534,": ",I534)</f>
        <v>Podesta Ranch Elementary: Campus: Walkway: 15' Poletop Round: HPS 150W</v>
      </c>
      <c r="K534" s="100"/>
      <c r="L534" s="44">
        <v>188</v>
      </c>
      <c r="M534" s="44">
        <v>13</v>
      </c>
      <c r="N534" s="44">
        <v>1</v>
      </c>
      <c r="O534" s="44">
        <v>0</v>
      </c>
      <c r="P534" s="44" t="s">
        <v>1920</v>
      </c>
      <c r="Q534" s="44">
        <v>5250</v>
      </c>
      <c r="R534" s="44">
        <v>150</v>
      </c>
      <c r="S534" s="44">
        <v>35</v>
      </c>
      <c r="T534" s="44">
        <f>M534</f>
        <v>13</v>
      </c>
    </row>
    <row r="535" spans="1:24" x14ac:dyDescent="0.25">
      <c r="B535" s="38">
        <f>B534+1</f>
        <v>2</v>
      </c>
      <c r="C535" s="95">
        <v>1.2</v>
      </c>
      <c r="D535" s="96" t="s">
        <v>693</v>
      </c>
      <c r="E535" s="96" t="s">
        <v>349</v>
      </c>
      <c r="F535" s="97" t="s">
        <v>567</v>
      </c>
      <c r="G535" s="98" t="s">
        <v>696</v>
      </c>
      <c r="H535" s="42" t="s">
        <v>654</v>
      </c>
      <c r="I535" s="43" t="s">
        <v>355</v>
      </c>
      <c r="J535" s="99" t="str">
        <f t="shared" ref="J535" si="57">CONCATENATE(G535,": ",H535,": ",I535)</f>
        <v>Podesta Ranch Elementary: Campus: Parking Lot: 25' Round Pole Arm Area: HPS 250W</v>
      </c>
      <c r="K535" s="100"/>
      <c r="L535" s="44">
        <v>295</v>
      </c>
      <c r="M535" s="44">
        <v>22</v>
      </c>
      <c r="N535" s="44">
        <v>1</v>
      </c>
      <c r="O535" s="44">
        <v>0</v>
      </c>
      <c r="P535" s="44" t="s">
        <v>1921</v>
      </c>
      <c r="Q535" s="46">
        <v>12000</v>
      </c>
      <c r="R535" s="47">
        <v>160</v>
      </c>
      <c r="S535" s="44">
        <v>75</v>
      </c>
      <c r="T535" s="44">
        <f>M535</f>
        <v>22</v>
      </c>
    </row>
    <row r="536" spans="1:24" ht="4.1500000000000004" customHeight="1" x14ac:dyDescent="0.25">
      <c r="B536" s="87"/>
      <c r="C536" s="88"/>
      <c r="D536" s="89"/>
      <c r="E536" s="89"/>
      <c r="F536" s="89"/>
      <c r="G536" s="89"/>
      <c r="H536" s="89"/>
      <c r="I536" s="89"/>
      <c r="J536" s="89"/>
      <c r="K536" s="90"/>
      <c r="L536" s="91"/>
      <c r="M536" s="92"/>
      <c r="N536" s="92"/>
      <c r="O536" s="92"/>
      <c r="P536" s="89"/>
      <c r="Q536" s="89"/>
      <c r="R536" s="89"/>
      <c r="S536" s="92"/>
      <c r="T536" s="93"/>
    </row>
    <row r="537" spans="1:24" x14ac:dyDescent="0.25">
      <c r="B537" s="61" t="s">
        <v>165</v>
      </c>
      <c r="C537" s="62"/>
      <c r="D537" s="63"/>
      <c r="E537" s="63"/>
      <c r="F537" s="64"/>
      <c r="G537" s="64"/>
      <c r="H537" s="64"/>
      <c r="I537" s="64"/>
      <c r="J537" s="64"/>
      <c r="K537" s="100"/>
      <c r="L537" s="102"/>
      <c r="M537" s="67">
        <v>35</v>
      </c>
      <c r="N537" s="68"/>
      <c r="O537" s="67">
        <v>0</v>
      </c>
      <c r="P537" s="101"/>
      <c r="Q537" s="101"/>
      <c r="R537" s="101"/>
      <c r="S537" s="68"/>
      <c r="T537" s="67">
        <f>SUM(T534:T536)</f>
        <v>35</v>
      </c>
    </row>
    <row r="538" spans="1:24" x14ac:dyDescent="0.25">
      <c r="J538" s="74"/>
    </row>
    <row r="539" spans="1:24" s="13" customFormat="1" ht="15.75" x14ac:dyDescent="0.25">
      <c r="A539" s="3"/>
      <c r="B539" s="4" t="s">
        <v>2311</v>
      </c>
      <c r="C539" s="5"/>
      <c r="D539" s="6"/>
      <c r="E539" s="6"/>
      <c r="F539" s="6"/>
      <c r="G539" s="7"/>
      <c r="H539" s="7"/>
      <c r="I539" s="7"/>
      <c r="J539" s="7"/>
      <c r="K539" s="7"/>
      <c r="L539" s="9"/>
      <c r="M539" s="10"/>
      <c r="N539" s="10"/>
      <c r="O539" s="10"/>
      <c r="P539" s="8"/>
      <c r="Q539" s="8"/>
      <c r="R539" s="8"/>
      <c r="S539" s="10"/>
      <c r="T539" s="11"/>
      <c r="U539" s="10"/>
      <c r="V539" s="11"/>
      <c r="W539" s="12"/>
    </row>
    <row r="540" spans="1:24" x14ac:dyDescent="0.25">
      <c r="A540" s="1"/>
      <c r="B540" s="220" t="s">
        <v>0</v>
      </c>
      <c r="C540" s="220"/>
      <c r="D540" s="220"/>
      <c r="E540" s="220"/>
      <c r="F540" s="220"/>
      <c r="G540" s="220"/>
      <c r="H540" s="221" t="s">
        <v>1</v>
      </c>
      <c r="I540" s="222"/>
      <c r="J540" s="222"/>
      <c r="K540" s="222"/>
      <c r="L540" s="222"/>
      <c r="M540" s="222"/>
      <c r="N540" s="222"/>
      <c r="O540" s="222"/>
      <c r="P540" s="217" t="s">
        <v>2</v>
      </c>
      <c r="Q540" s="218"/>
      <c r="R540" s="218"/>
      <c r="S540" s="218"/>
      <c r="T540" s="219"/>
      <c r="U540" s="14"/>
      <c r="V540" s="15"/>
      <c r="W540" s="16"/>
    </row>
    <row r="541" spans="1:24" ht="45" x14ac:dyDescent="0.25">
      <c r="A541" s="17"/>
      <c r="B541" s="18" t="s">
        <v>3</v>
      </c>
      <c r="C541" s="19" t="s">
        <v>4</v>
      </c>
      <c r="D541" s="18" t="s">
        <v>5</v>
      </c>
      <c r="E541" s="18" t="s">
        <v>6</v>
      </c>
      <c r="F541" s="18" t="s">
        <v>7</v>
      </c>
      <c r="G541" s="18" t="s">
        <v>8</v>
      </c>
      <c r="H541" s="18" t="s">
        <v>9</v>
      </c>
      <c r="I541" s="18" t="s">
        <v>10</v>
      </c>
      <c r="J541" s="18" t="s">
        <v>11</v>
      </c>
      <c r="K541" s="20" t="s">
        <v>12</v>
      </c>
      <c r="L541" s="21" t="s">
        <v>13</v>
      </c>
      <c r="M541" s="22" t="s">
        <v>14</v>
      </c>
      <c r="N541" s="22" t="s">
        <v>15</v>
      </c>
      <c r="O541" s="22" t="s">
        <v>16</v>
      </c>
      <c r="P541" s="18" t="s">
        <v>17</v>
      </c>
      <c r="Q541" s="18" t="s">
        <v>18</v>
      </c>
      <c r="R541" s="18" t="s">
        <v>19</v>
      </c>
      <c r="S541" s="22" t="s">
        <v>20</v>
      </c>
      <c r="T541" s="22" t="s">
        <v>21</v>
      </c>
      <c r="U541" s="23" t="s">
        <v>22</v>
      </c>
      <c r="V541" s="22" t="s">
        <v>23</v>
      </c>
      <c r="W541" s="26"/>
      <c r="X541" s="22" t="s">
        <v>24</v>
      </c>
    </row>
    <row r="542" spans="1:24" ht="4.1500000000000004" customHeight="1" x14ac:dyDescent="0.25">
      <c r="A542" s="27"/>
      <c r="B542" s="28"/>
      <c r="C542" s="29"/>
      <c r="D542" s="30"/>
      <c r="E542" s="30"/>
      <c r="F542" s="30"/>
      <c r="G542" s="30"/>
      <c r="H542" s="31"/>
      <c r="I542" s="31"/>
      <c r="J542" s="31"/>
      <c r="K542" s="32"/>
      <c r="L542" s="33"/>
      <c r="M542" s="34"/>
      <c r="N542" s="34"/>
      <c r="O542" s="34"/>
      <c r="P542" s="31"/>
      <c r="Q542" s="31"/>
      <c r="R542" s="31"/>
      <c r="S542" s="34"/>
      <c r="T542" s="35"/>
      <c r="U542" s="34"/>
      <c r="V542" s="34"/>
      <c r="W542" s="26"/>
      <c r="X542" s="36"/>
    </row>
    <row r="543" spans="1:24" x14ac:dyDescent="0.25">
      <c r="A543" s="37"/>
      <c r="B543" s="38">
        <v>1</v>
      </c>
      <c r="C543" s="38">
        <v>1.1000000000000001</v>
      </c>
      <c r="D543" s="103" t="s">
        <v>697</v>
      </c>
      <c r="E543" s="98" t="s">
        <v>308</v>
      </c>
      <c r="F543" s="41">
        <v>1</v>
      </c>
      <c r="G543" s="41" t="s">
        <v>698</v>
      </c>
      <c r="H543" s="42" t="s">
        <v>84</v>
      </c>
      <c r="I543" s="43" t="s">
        <v>44</v>
      </c>
      <c r="J543" s="43" t="str">
        <f t="shared" ref="J543:J549" si="58">CONCATENATE(G543,": ",H543,": ",I543)</f>
        <v>Turner Academy: Main: 1: Surface Wrap 4': F32T82L</v>
      </c>
      <c r="K543" s="44" t="s">
        <v>1752</v>
      </c>
      <c r="L543" s="44">
        <v>59</v>
      </c>
      <c r="M543" s="44">
        <v>12</v>
      </c>
      <c r="N543" s="44">
        <v>2</v>
      </c>
      <c r="O543" s="45">
        <v>0</v>
      </c>
      <c r="P543" s="44" t="s">
        <v>1909</v>
      </c>
      <c r="Q543" s="44">
        <v>3200</v>
      </c>
      <c r="R543" s="44">
        <v>160</v>
      </c>
      <c r="S543" s="44">
        <v>20</v>
      </c>
      <c r="T543" s="44">
        <f t="shared" ref="T543:T549" si="59">M543</f>
        <v>12</v>
      </c>
      <c r="U543" s="48">
        <f t="shared" ref="U543:U549" si="60">T543*N543</f>
        <v>24</v>
      </c>
      <c r="V543" s="44">
        <v>0</v>
      </c>
      <c r="W543" s="49"/>
      <c r="X543" s="50"/>
    </row>
    <row r="544" spans="1:24" x14ac:dyDescent="0.25">
      <c r="A544" s="37"/>
      <c r="B544" s="38">
        <f>B543+1</f>
        <v>2</v>
      </c>
      <c r="C544" s="38">
        <v>1.1000000000000001</v>
      </c>
      <c r="D544" s="103" t="s">
        <v>697</v>
      </c>
      <c r="E544" s="98" t="s">
        <v>308</v>
      </c>
      <c r="F544" s="41">
        <v>2</v>
      </c>
      <c r="G544" s="41" t="s">
        <v>699</v>
      </c>
      <c r="H544" s="42" t="s">
        <v>84</v>
      </c>
      <c r="I544" s="43" t="s">
        <v>44</v>
      </c>
      <c r="J544" s="43" t="str">
        <f t="shared" si="58"/>
        <v>Turner Academy: Main: 2: Surface Wrap 4': F32T82L</v>
      </c>
      <c r="K544" s="44" t="s">
        <v>1752</v>
      </c>
      <c r="L544" s="44">
        <v>59</v>
      </c>
      <c r="M544" s="44">
        <v>12</v>
      </c>
      <c r="N544" s="44">
        <v>2</v>
      </c>
      <c r="O544" s="45">
        <v>0</v>
      </c>
      <c r="P544" s="44" t="s">
        <v>1909</v>
      </c>
      <c r="Q544" s="44">
        <v>3200</v>
      </c>
      <c r="R544" s="44">
        <v>160</v>
      </c>
      <c r="S544" s="44">
        <v>20</v>
      </c>
      <c r="T544" s="44">
        <f t="shared" si="59"/>
        <v>12</v>
      </c>
      <c r="U544" s="48">
        <f t="shared" si="60"/>
        <v>24</v>
      </c>
      <c r="V544" s="44">
        <v>0</v>
      </c>
      <c r="W544" s="49"/>
      <c r="X544" s="50"/>
    </row>
    <row r="545" spans="1:24" x14ac:dyDescent="0.25">
      <c r="A545" s="37"/>
      <c r="B545" s="38">
        <f t="shared" ref="B545:B549" si="61">B544+1</f>
        <v>3</v>
      </c>
      <c r="C545" s="38">
        <v>1.1000000000000001</v>
      </c>
      <c r="D545" s="103" t="s">
        <v>697</v>
      </c>
      <c r="E545" s="98" t="s">
        <v>308</v>
      </c>
      <c r="F545" s="41">
        <v>3</v>
      </c>
      <c r="G545" s="41" t="s">
        <v>700</v>
      </c>
      <c r="H545" s="42" t="s">
        <v>84</v>
      </c>
      <c r="I545" s="43" t="s">
        <v>44</v>
      </c>
      <c r="J545" s="43" t="str">
        <f t="shared" si="58"/>
        <v>Turner Academy: Main: 3: Surface Wrap 4': F32T82L</v>
      </c>
      <c r="K545" s="44" t="s">
        <v>1752</v>
      </c>
      <c r="L545" s="44">
        <v>59</v>
      </c>
      <c r="M545" s="44">
        <v>12</v>
      </c>
      <c r="N545" s="44">
        <v>2</v>
      </c>
      <c r="O545" s="45">
        <v>0</v>
      </c>
      <c r="P545" s="44" t="s">
        <v>1909</v>
      </c>
      <c r="Q545" s="44">
        <v>3200</v>
      </c>
      <c r="R545" s="44">
        <v>160</v>
      </c>
      <c r="S545" s="44">
        <v>20</v>
      </c>
      <c r="T545" s="44">
        <f t="shared" si="59"/>
        <v>12</v>
      </c>
      <c r="U545" s="48">
        <f t="shared" si="60"/>
        <v>24</v>
      </c>
      <c r="V545" s="44">
        <v>0</v>
      </c>
      <c r="W545" s="49"/>
      <c r="X545" s="50"/>
    </row>
    <row r="546" spans="1:24" x14ac:dyDescent="0.25">
      <c r="A546" s="37"/>
      <c r="B546" s="38">
        <f t="shared" si="61"/>
        <v>4</v>
      </c>
      <c r="C546" s="38">
        <v>1.1000000000000001</v>
      </c>
      <c r="D546" s="103" t="s">
        <v>697</v>
      </c>
      <c r="E546" s="98" t="s">
        <v>308</v>
      </c>
      <c r="F546" s="41" t="s">
        <v>145</v>
      </c>
      <c r="G546" s="41" t="s">
        <v>701</v>
      </c>
      <c r="H546" s="42" t="s">
        <v>84</v>
      </c>
      <c r="I546" s="43" t="s">
        <v>44</v>
      </c>
      <c r="J546" s="43" t="str">
        <f t="shared" si="58"/>
        <v>Turner Academy: Main: Work Rm: Surface Wrap 4': F32T82L</v>
      </c>
      <c r="K546" s="44" t="s">
        <v>1752</v>
      </c>
      <c r="L546" s="44">
        <v>59</v>
      </c>
      <c r="M546" s="44">
        <v>2</v>
      </c>
      <c r="N546" s="44">
        <v>2</v>
      </c>
      <c r="O546" s="45">
        <v>0</v>
      </c>
      <c r="P546" s="44" t="s">
        <v>1909</v>
      </c>
      <c r="Q546" s="44">
        <v>3200</v>
      </c>
      <c r="R546" s="44">
        <v>160</v>
      </c>
      <c r="S546" s="44">
        <v>20</v>
      </c>
      <c r="T546" s="44">
        <f t="shared" si="59"/>
        <v>2</v>
      </c>
      <c r="U546" s="48">
        <f t="shared" si="60"/>
        <v>4</v>
      </c>
      <c r="V546" s="44">
        <v>0</v>
      </c>
      <c r="W546" s="49"/>
      <c r="X546" s="50"/>
    </row>
    <row r="547" spans="1:24" x14ac:dyDescent="0.25">
      <c r="A547" s="37"/>
      <c r="B547" s="38">
        <f t="shared" si="61"/>
        <v>5</v>
      </c>
      <c r="C547" s="38">
        <v>1.1000000000000001</v>
      </c>
      <c r="D547" s="103" t="s">
        <v>697</v>
      </c>
      <c r="E547" s="98" t="s">
        <v>308</v>
      </c>
      <c r="F547" s="41">
        <v>4</v>
      </c>
      <c r="G547" s="41" t="s">
        <v>702</v>
      </c>
      <c r="H547" s="42" t="s">
        <v>88</v>
      </c>
      <c r="I547" s="43" t="s">
        <v>44</v>
      </c>
      <c r="J547" s="43" t="str">
        <f t="shared" si="58"/>
        <v>Turner Academy: Main: 4: Recessed 2'X4' Troffer: F32T82L</v>
      </c>
      <c r="K547" s="44" t="s">
        <v>1752</v>
      </c>
      <c r="L547" s="44">
        <v>59</v>
      </c>
      <c r="M547" s="44">
        <v>12</v>
      </c>
      <c r="N547" s="44">
        <v>2</v>
      </c>
      <c r="O547" s="45">
        <v>0</v>
      </c>
      <c r="P547" s="44" t="s">
        <v>1910</v>
      </c>
      <c r="Q547" s="44">
        <v>3200</v>
      </c>
      <c r="R547" s="44">
        <v>160</v>
      </c>
      <c r="S547" s="44">
        <v>20</v>
      </c>
      <c r="T547" s="44">
        <f t="shared" si="59"/>
        <v>12</v>
      </c>
      <c r="U547" s="48">
        <f t="shared" si="60"/>
        <v>24</v>
      </c>
      <c r="V547" s="44">
        <v>0</v>
      </c>
      <c r="W547" s="49"/>
      <c r="X547" s="50"/>
    </row>
    <row r="548" spans="1:24" x14ac:dyDescent="0.25">
      <c r="A548" s="37"/>
      <c r="B548" s="38">
        <f t="shared" si="61"/>
        <v>6</v>
      </c>
      <c r="C548" s="38">
        <v>1.1000000000000001</v>
      </c>
      <c r="D548" s="103" t="s">
        <v>697</v>
      </c>
      <c r="E548" s="98" t="s">
        <v>308</v>
      </c>
      <c r="F548" s="41">
        <v>5</v>
      </c>
      <c r="G548" s="41" t="s">
        <v>703</v>
      </c>
      <c r="H548" s="42" t="s">
        <v>88</v>
      </c>
      <c r="I548" s="43" t="s">
        <v>44</v>
      </c>
      <c r="J548" s="43" t="str">
        <f t="shared" si="58"/>
        <v>Turner Academy: Main: 5: Recessed 2'X4' Troffer: F32T82L</v>
      </c>
      <c r="K548" s="44" t="s">
        <v>1752</v>
      </c>
      <c r="L548" s="44">
        <v>59</v>
      </c>
      <c r="M548" s="44">
        <v>12</v>
      </c>
      <c r="N548" s="44">
        <v>2</v>
      </c>
      <c r="O548" s="45">
        <v>0</v>
      </c>
      <c r="P548" s="44" t="s">
        <v>1910</v>
      </c>
      <c r="Q548" s="44">
        <v>3200</v>
      </c>
      <c r="R548" s="44">
        <v>160</v>
      </c>
      <c r="S548" s="44">
        <v>20</v>
      </c>
      <c r="T548" s="44">
        <f t="shared" si="59"/>
        <v>12</v>
      </c>
      <c r="U548" s="48">
        <f t="shared" si="60"/>
        <v>24</v>
      </c>
      <c r="V548" s="44">
        <v>0</v>
      </c>
      <c r="W548" s="49"/>
      <c r="X548" s="50"/>
    </row>
    <row r="549" spans="1:24" x14ac:dyDescent="0.25">
      <c r="A549" s="37"/>
      <c r="B549" s="38">
        <f t="shared" si="61"/>
        <v>7</v>
      </c>
      <c r="C549" s="38">
        <v>1.1000000000000001</v>
      </c>
      <c r="D549" s="103" t="s">
        <v>697</v>
      </c>
      <c r="E549" s="98" t="s">
        <v>308</v>
      </c>
      <c r="F549" s="41">
        <v>6</v>
      </c>
      <c r="G549" s="41" t="s">
        <v>704</v>
      </c>
      <c r="H549" s="42" t="s">
        <v>88</v>
      </c>
      <c r="I549" s="43" t="s">
        <v>44</v>
      </c>
      <c r="J549" s="43" t="str">
        <f t="shared" si="58"/>
        <v>Turner Academy: Main: 6: Recessed 2'X4' Troffer: F32T82L</v>
      </c>
      <c r="K549" s="44" t="s">
        <v>1752</v>
      </c>
      <c r="L549" s="44">
        <v>59</v>
      </c>
      <c r="M549" s="44">
        <v>12</v>
      </c>
      <c r="N549" s="44">
        <v>2</v>
      </c>
      <c r="O549" s="45">
        <v>0</v>
      </c>
      <c r="P549" s="44" t="s">
        <v>1910</v>
      </c>
      <c r="Q549" s="44">
        <v>3200</v>
      </c>
      <c r="R549" s="44">
        <v>160</v>
      </c>
      <c r="S549" s="44">
        <v>20</v>
      </c>
      <c r="T549" s="44">
        <f t="shared" si="59"/>
        <v>12</v>
      </c>
      <c r="U549" s="48">
        <f t="shared" si="60"/>
        <v>24</v>
      </c>
      <c r="V549" s="44">
        <v>0</v>
      </c>
      <c r="W549" s="49"/>
      <c r="X549" s="50"/>
    </row>
    <row r="550" spans="1:24" ht="4.1500000000000004" customHeight="1" x14ac:dyDescent="0.25">
      <c r="A550" s="27"/>
      <c r="B550" s="51"/>
      <c r="C550" s="52"/>
      <c r="D550" s="53"/>
      <c r="E550" s="53"/>
      <c r="F550" s="53"/>
      <c r="G550" s="53"/>
      <c r="H550" s="53"/>
      <c r="I550" s="53"/>
      <c r="J550" s="53"/>
      <c r="K550" s="53"/>
      <c r="L550" s="55"/>
      <c r="M550" s="56"/>
      <c r="N550" s="56"/>
      <c r="O550" s="56"/>
      <c r="P550" s="54"/>
      <c r="Q550" s="54"/>
      <c r="R550" s="54"/>
      <c r="S550" s="56"/>
      <c r="T550" s="57"/>
      <c r="U550" s="56"/>
      <c r="V550" s="56"/>
      <c r="W550" s="58"/>
      <c r="X550" s="59"/>
    </row>
    <row r="551" spans="1:24" s="72" customFormat="1" x14ac:dyDescent="0.25">
      <c r="A551" s="60"/>
      <c r="B551" s="61" t="s">
        <v>156</v>
      </c>
      <c r="C551" s="62"/>
      <c r="D551" s="63"/>
      <c r="E551" s="63"/>
      <c r="F551" s="63"/>
      <c r="G551" s="64"/>
      <c r="H551" s="64"/>
      <c r="I551" s="64"/>
      <c r="J551" s="64"/>
      <c r="K551" s="64"/>
      <c r="L551" s="66"/>
      <c r="M551" s="67">
        <v>74</v>
      </c>
      <c r="N551" s="68"/>
      <c r="O551" s="67">
        <v>0</v>
      </c>
      <c r="P551" s="65"/>
      <c r="Q551" s="65"/>
      <c r="R551" s="65"/>
      <c r="S551" s="68"/>
      <c r="T551" s="67">
        <f>SUM(T543:T550)</f>
        <v>74</v>
      </c>
      <c r="U551" s="69">
        <f>SUM(U543:U550)</f>
        <v>148</v>
      </c>
      <c r="V551" s="67">
        <v>0</v>
      </c>
      <c r="W551" s="70"/>
      <c r="X551" s="71"/>
    </row>
    <row r="553" spans="1:24" s="13" customFormat="1" ht="15.75" x14ac:dyDescent="0.25">
      <c r="A553" s="3"/>
      <c r="B553" s="4" t="s">
        <v>2312</v>
      </c>
      <c r="C553" s="5"/>
      <c r="D553" s="6"/>
      <c r="E553" s="6"/>
      <c r="F553" s="6"/>
      <c r="G553" s="7"/>
      <c r="H553" s="7"/>
      <c r="I553" s="7"/>
      <c r="J553" s="7"/>
      <c r="K553" s="7"/>
      <c r="L553" s="9"/>
      <c r="M553" s="10"/>
      <c r="N553" s="10"/>
      <c r="O553" s="10"/>
      <c r="P553" s="8"/>
      <c r="Q553" s="8"/>
      <c r="R553" s="8"/>
      <c r="S553" s="10"/>
      <c r="T553" s="11"/>
      <c r="U553" s="10"/>
      <c r="V553" s="11"/>
      <c r="W553" s="12"/>
    </row>
    <row r="554" spans="1:24" x14ac:dyDescent="0.25">
      <c r="A554" s="1"/>
      <c r="B554" s="220" t="s">
        <v>0</v>
      </c>
      <c r="C554" s="220"/>
      <c r="D554" s="220"/>
      <c r="E554" s="220"/>
      <c r="F554" s="220"/>
      <c r="G554" s="220"/>
      <c r="H554" s="221" t="s">
        <v>1</v>
      </c>
      <c r="I554" s="222"/>
      <c r="J554" s="222"/>
      <c r="K554" s="222"/>
      <c r="L554" s="222"/>
      <c r="M554" s="222"/>
      <c r="N554" s="222"/>
      <c r="O554" s="222"/>
      <c r="P554" s="217" t="s">
        <v>2</v>
      </c>
      <c r="Q554" s="218"/>
      <c r="R554" s="218"/>
      <c r="S554" s="218"/>
      <c r="T554" s="219"/>
      <c r="U554" s="14"/>
      <c r="V554" s="15"/>
      <c r="W554" s="16"/>
    </row>
    <row r="555" spans="1:24" ht="45" x14ac:dyDescent="0.25">
      <c r="A555" s="17"/>
      <c r="B555" s="18" t="s">
        <v>3</v>
      </c>
      <c r="C555" s="19" t="s">
        <v>4</v>
      </c>
      <c r="D555" s="18" t="s">
        <v>5</v>
      </c>
      <c r="E555" s="18" t="s">
        <v>6</v>
      </c>
      <c r="F555" s="18" t="s">
        <v>7</v>
      </c>
      <c r="G555" s="18" t="s">
        <v>8</v>
      </c>
      <c r="H555" s="18" t="s">
        <v>9</v>
      </c>
      <c r="I555" s="18" t="s">
        <v>10</v>
      </c>
      <c r="J555" s="18" t="s">
        <v>11</v>
      </c>
      <c r="K555" s="20" t="s">
        <v>12</v>
      </c>
      <c r="L555" s="21" t="s">
        <v>13</v>
      </c>
      <c r="M555" s="22" t="s">
        <v>14</v>
      </c>
      <c r="N555" s="22" t="s">
        <v>15</v>
      </c>
      <c r="O555" s="22" t="s">
        <v>16</v>
      </c>
      <c r="P555" s="18" t="s">
        <v>17</v>
      </c>
      <c r="Q555" s="18" t="s">
        <v>18</v>
      </c>
      <c r="R555" s="18" t="s">
        <v>19</v>
      </c>
      <c r="S555" s="22" t="s">
        <v>20</v>
      </c>
      <c r="T555" s="22" t="s">
        <v>21</v>
      </c>
      <c r="U555" s="23" t="s">
        <v>22</v>
      </c>
      <c r="V555" s="22" t="s">
        <v>23</v>
      </c>
      <c r="W555" s="26"/>
      <c r="X555" s="22" t="s">
        <v>24</v>
      </c>
    </row>
    <row r="556" spans="1:24" ht="4.1500000000000004" customHeight="1" x14ac:dyDescent="0.25">
      <c r="A556" s="27"/>
      <c r="B556" s="28"/>
      <c r="C556" s="29"/>
      <c r="D556" s="30"/>
      <c r="E556" s="30"/>
      <c r="F556" s="30"/>
      <c r="G556" s="30"/>
      <c r="H556" s="31"/>
      <c r="I556" s="31"/>
      <c r="J556" s="31"/>
      <c r="K556" s="32"/>
      <c r="L556" s="33"/>
      <c r="M556" s="34"/>
      <c r="N556" s="34"/>
      <c r="O556" s="34"/>
      <c r="P556" s="31"/>
      <c r="Q556" s="31"/>
      <c r="R556" s="31"/>
      <c r="S556" s="34"/>
      <c r="T556" s="35"/>
      <c r="U556" s="34"/>
      <c r="V556" s="34"/>
      <c r="W556" s="26"/>
      <c r="X556" s="36"/>
    </row>
    <row r="557" spans="1:24" x14ac:dyDescent="0.25">
      <c r="A557" s="37"/>
      <c r="B557" s="38">
        <v>1</v>
      </c>
      <c r="C557" s="38">
        <v>1.1000000000000001</v>
      </c>
      <c r="D557" s="103" t="s">
        <v>705</v>
      </c>
      <c r="E557" s="98" t="s">
        <v>509</v>
      </c>
      <c r="F557" s="41" t="s">
        <v>706</v>
      </c>
      <c r="G557" s="41" t="s">
        <v>707</v>
      </c>
      <c r="H557" s="42" t="s">
        <v>39</v>
      </c>
      <c r="I557" s="43" t="s">
        <v>40</v>
      </c>
      <c r="J557" s="43" t="str">
        <f t="shared" ref="J557:J581" si="62">CONCATENATE(G557,": ",H557,": ",I557)</f>
        <v>Victor Elementary: Kindergarten: K Storage: Strip 4': F32T81L</v>
      </c>
      <c r="K557" s="44" t="s">
        <v>1752</v>
      </c>
      <c r="L557" s="44">
        <v>31</v>
      </c>
      <c r="M557" s="44">
        <v>1</v>
      </c>
      <c r="N557" s="44">
        <v>1</v>
      </c>
      <c r="O557" s="45">
        <v>0</v>
      </c>
      <c r="P557" s="44" t="s">
        <v>1907</v>
      </c>
      <c r="Q557" s="44">
        <v>1540</v>
      </c>
      <c r="R557" s="47">
        <v>140</v>
      </c>
      <c r="S557" s="44">
        <v>11</v>
      </c>
      <c r="T557" s="44">
        <f t="shared" ref="T557:T581" si="63">M557</f>
        <v>1</v>
      </c>
      <c r="U557" s="48">
        <f t="shared" ref="U557:U581" si="64">T557*N557</f>
        <v>1</v>
      </c>
      <c r="V557" s="44">
        <v>1</v>
      </c>
      <c r="W557" s="49"/>
      <c r="X557" s="50">
        <v>0</v>
      </c>
    </row>
    <row r="558" spans="1:24" x14ac:dyDescent="0.25">
      <c r="A558" s="37"/>
      <c r="B558" s="38">
        <f>B557+1</f>
        <v>2</v>
      </c>
      <c r="C558" s="38">
        <v>1.1000000000000001</v>
      </c>
      <c r="D558" s="103" t="s">
        <v>705</v>
      </c>
      <c r="E558" s="98" t="s">
        <v>184</v>
      </c>
      <c r="F558" s="41" t="s">
        <v>708</v>
      </c>
      <c r="G558" s="41" t="s">
        <v>709</v>
      </c>
      <c r="H558" s="42" t="s">
        <v>84</v>
      </c>
      <c r="I558" s="43" t="s">
        <v>44</v>
      </c>
      <c r="J558" s="43" t="str">
        <f t="shared" si="62"/>
        <v>Victor Elementary: Office: Staff Break Rm: Surface Wrap 4': F32T82L</v>
      </c>
      <c r="K558" s="44" t="s">
        <v>1752</v>
      </c>
      <c r="L558" s="44">
        <v>59</v>
      </c>
      <c r="M558" s="44">
        <v>5</v>
      </c>
      <c r="N558" s="44">
        <v>2</v>
      </c>
      <c r="O558" s="45">
        <v>0</v>
      </c>
      <c r="P558" s="44" t="s">
        <v>1909</v>
      </c>
      <c r="Q558" s="44">
        <v>3200</v>
      </c>
      <c r="R558" s="44">
        <v>160</v>
      </c>
      <c r="S558" s="44">
        <v>20</v>
      </c>
      <c r="T558" s="44">
        <f t="shared" si="63"/>
        <v>5</v>
      </c>
      <c r="U558" s="48">
        <f t="shared" si="64"/>
        <v>10</v>
      </c>
      <c r="V558" s="44">
        <v>0</v>
      </c>
      <c r="W558" s="49"/>
      <c r="X558" s="50" t="s">
        <v>1893</v>
      </c>
    </row>
    <row r="559" spans="1:24" x14ac:dyDescent="0.25">
      <c r="A559" s="37"/>
      <c r="B559" s="38">
        <f t="shared" ref="B559:B581" si="65">B558+1</f>
        <v>3</v>
      </c>
      <c r="C559" s="38">
        <v>1.1000000000000001</v>
      </c>
      <c r="D559" s="103" t="s">
        <v>705</v>
      </c>
      <c r="E559" s="98" t="s">
        <v>184</v>
      </c>
      <c r="F559" s="41" t="s">
        <v>70</v>
      </c>
      <c r="G559" s="41" t="s">
        <v>710</v>
      </c>
      <c r="H559" s="42" t="s">
        <v>39</v>
      </c>
      <c r="I559" s="43" t="s">
        <v>44</v>
      </c>
      <c r="J559" s="43" t="str">
        <f t="shared" si="62"/>
        <v>Victor Elementary: Office: Staff RR: Strip 4': F32T82L</v>
      </c>
      <c r="K559" s="44" t="s">
        <v>1752</v>
      </c>
      <c r="L559" s="44">
        <v>59</v>
      </c>
      <c r="M559" s="44">
        <v>1</v>
      </c>
      <c r="N559" s="44">
        <v>2</v>
      </c>
      <c r="O559" s="45">
        <v>0</v>
      </c>
      <c r="P559" s="44" t="s">
        <v>1908</v>
      </c>
      <c r="Q559" s="44">
        <v>3080</v>
      </c>
      <c r="R559" s="44">
        <v>140</v>
      </c>
      <c r="S559" s="44">
        <v>22</v>
      </c>
      <c r="T559" s="44">
        <f t="shared" si="63"/>
        <v>1</v>
      </c>
      <c r="U559" s="48">
        <f t="shared" si="64"/>
        <v>2</v>
      </c>
      <c r="V559" s="44">
        <v>1</v>
      </c>
      <c r="W559" s="49"/>
      <c r="X559" s="50" t="s">
        <v>1894</v>
      </c>
    </row>
    <row r="560" spans="1:24" x14ac:dyDescent="0.25">
      <c r="A560" s="37"/>
      <c r="B560" s="38">
        <f t="shared" si="65"/>
        <v>4</v>
      </c>
      <c r="C560" s="38">
        <v>1.1000000000000001</v>
      </c>
      <c r="D560" s="103" t="s">
        <v>705</v>
      </c>
      <c r="E560" s="98" t="s">
        <v>114</v>
      </c>
      <c r="F560" s="41" t="s">
        <v>480</v>
      </c>
      <c r="G560" s="41" t="s">
        <v>711</v>
      </c>
      <c r="H560" s="42" t="s">
        <v>84</v>
      </c>
      <c r="I560" s="43" t="s">
        <v>44</v>
      </c>
      <c r="J560" s="43" t="str">
        <f t="shared" si="62"/>
        <v>Victor Elementary: Library: Copy Rm: Surface Wrap 4': F32T82L</v>
      </c>
      <c r="K560" s="44" t="s">
        <v>1752</v>
      </c>
      <c r="L560" s="44">
        <v>59</v>
      </c>
      <c r="M560" s="44">
        <v>3</v>
      </c>
      <c r="N560" s="44">
        <v>2</v>
      </c>
      <c r="O560" s="45">
        <v>0</v>
      </c>
      <c r="P560" s="44" t="s">
        <v>1909</v>
      </c>
      <c r="Q560" s="44">
        <v>3200</v>
      </c>
      <c r="R560" s="44">
        <v>160</v>
      </c>
      <c r="S560" s="44">
        <v>20</v>
      </c>
      <c r="T560" s="44">
        <f t="shared" si="63"/>
        <v>3</v>
      </c>
      <c r="U560" s="48">
        <f t="shared" si="64"/>
        <v>6</v>
      </c>
      <c r="V560" s="44">
        <v>0</v>
      </c>
      <c r="W560" s="49"/>
      <c r="X560" s="50">
        <v>0</v>
      </c>
    </row>
    <row r="561" spans="1:24" x14ac:dyDescent="0.25">
      <c r="A561" s="37"/>
      <c r="B561" s="38">
        <f t="shared" si="65"/>
        <v>5</v>
      </c>
      <c r="C561" s="38">
        <v>1.1000000000000001</v>
      </c>
      <c r="D561" s="103" t="s">
        <v>705</v>
      </c>
      <c r="E561" s="98" t="s">
        <v>114</v>
      </c>
      <c r="F561" s="41" t="s">
        <v>60</v>
      </c>
      <c r="G561" s="41" t="s">
        <v>712</v>
      </c>
      <c r="H561" s="42" t="s">
        <v>84</v>
      </c>
      <c r="I561" s="43" t="s">
        <v>44</v>
      </c>
      <c r="J561" s="43" t="str">
        <f t="shared" si="62"/>
        <v>Victor Elementary: Library: Storage: Surface Wrap 4': F32T82L</v>
      </c>
      <c r="K561" s="44" t="s">
        <v>1752</v>
      </c>
      <c r="L561" s="44">
        <v>59</v>
      </c>
      <c r="M561" s="44">
        <v>2</v>
      </c>
      <c r="N561" s="44">
        <v>2</v>
      </c>
      <c r="O561" s="45">
        <v>0</v>
      </c>
      <c r="P561" s="44" t="s">
        <v>1908</v>
      </c>
      <c r="Q561" s="44">
        <v>3080</v>
      </c>
      <c r="R561" s="44">
        <v>140</v>
      </c>
      <c r="S561" s="44">
        <v>22</v>
      </c>
      <c r="T561" s="44">
        <f t="shared" si="63"/>
        <v>2</v>
      </c>
      <c r="U561" s="48">
        <f t="shared" si="64"/>
        <v>4</v>
      </c>
      <c r="V561" s="44">
        <v>2</v>
      </c>
      <c r="W561" s="49"/>
      <c r="X561" s="50">
        <v>0</v>
      </c>
    </row>
    <row r="562" spans="1:24" x14ac:dyDescent="0.25">
      <c r="A562" s="37"/>
      <c r="B562" s="38">
        <f t="shared" si="65"/>
        <v>6</v>
      </c>
      <c r="C562" s="38">
        <v>1.1000000000000001</v>
      </c>
      <c r="D562" s="103" t="s">
        <v>705</v>
      </c>
      <c r="E562" s="98" t="s">
        <v>114</v>
      </c>
      <c r="F562" s="41" t="s">
        <v>713</v>
      </c>
      <c r="G562" s="41" t="s">
        <v>714</v>
      </c>
      <c r="H562" s="42" t="s">
        <v>39</v>
      </c>
      <c r="I562" s="43" t="s">
        <v>44</v>
      </c>
      <c r="J562" s="43" t="str">
        <f t="shared" si="62"/>
        <v>Victor Elementary: Library: Closet: Strip 4': F32T82L</v>
      </c>
      <c r="K562" s="44" t="s">
        <v>1752</v>
      </c>
      <c r="L562" s="44">
        <v>59</v>
      </c>
      <c r="M562" s="44">
        <v>1</v>
      </c>
      <c r="N562" s="44">
        <v>2</v>
      </c>
      <c r="O562" s="45">
        <v>0</v>
      </c>
      <c r="P562" s="44" t="s">
        <v>1908</v>
      </c>
      <c r="Q562" s="44">
        <v>3080</v>
      </c>
      <c r="R562" s="44">
        <v>140</v>
      </c>
      <c r="S562" s="44">
        <v>22</v>
      </c>
      <c r="T562" s="44">
        <f t="shared" si="63"/>
        <v>1</v>
      </c>
      <c r="U562" s="48">
        <f t="shared" si="64"/>
        <v>2</v>
      </c>
      <c r="V562" s="44">
        <v>1</v>
      </c>
      <c r="W562" s="49"/>
      <c r="X562" s="50" t="s">
        <v>1895</v>
      </c>
    </row>
    <row r="563" spans="1:24" x14ac:dyDescent="0.25">
      <c r="A563" s="37"/>
      <c r="B563" s="38">
        <f t="shared" si="65"/>
        <v>7</v>
      </c>
      <c r="C563" s="38">
        <v>1.1000000000000001</v>
      </c>
      <c r="D563" s="103" t="s">
        <v>705</v>
      </c>
      <c r="E563" s="98" t="s">
        <v>114</v>
      </c>
      <c r="F563" s="41" t="s">
        <v>72</v>
      </c>
      <c r="G563" s="41" t="s">
        <v>715</v>
      </c>
      <c r="H563" s="42" t="s">
        <v>39</v>
      </c>
      <c r="I563" s="43" t="s">
        <v>44</v>
      </c>
      <c r="J563" s="43" t="str">
        <f t="shared" si="62"/>
        <v>Victor Elementary: Library: Boy's RR: Strip 4': F32T82L</v>
      </c>
      <c r="K563" s="44" t="s">
        <v>1752</v>
      </c>
      <c r="L563" s="44">
        <v>59</v>
      </c>
      <c r="M563" s="44">
        <v>1</v>
      </c>
      <c r="N563" s="44">
        <v>2</v>
      </c>
      <c r="O563" s="45">
        <v>0</v>
      </c>
      <c r="P563" s="44" t="s">
        <v>1908</v>
      </c>
      <c r="Q563" s="44">
        <v>3080</v>
      </c>
      <c r="R563" s="44">
        <v>140</v>
      </c>
      <c r="S563" s="44">
        <v>22</v>
      </c>
      <c r="T563" s="44">
        <f t="shared" si="63"/>
        <v>1</v>
      </c>
      <c r="U563" s="48">
        <f t="shared" si="64"/>
        <v>2</v>
      </c>
      <c r="V563" s="44">
        <v>1</v>
      </c>
      <c r="W563" s="49"/>
      <c r="X563" s="50" t="s">
        <v>1894</v>
      </c>
    </row>
    <row r="564" spans="1:24" x14ac:dyDescent="0.25">
      <c r="A564" s="37"/>
      <c r="B564" s="38">
        <f t="shared" si="65"/>
        <v>8</v>
      </c>
      <c r="C564" s="38">
        <v>1.1000000000000001</v>
      </c>
      <c r="D564" s="103" t="s">
        <v>705</v>
      </c>
      <c r="E564" s="98" t="s">
        <v>114</v>
      </c>
      <c r="F564" s="41" t="s">
        <v>67</v>
      </c>
      <c r="G564" s="41" t="s">
        <v>716</v>
      </c>
      <c r="H564" s="42" t="s">
        <v>39</v>
      </c>
      <c r="I564" s="43" t="s">
        <v>44</v>
      </c>
      <c r="J564" s="43" t="str">
        <f t="shared" si="62"/>
        <v>Victor Elementary: Library: Girl's RR: Strip 4': F32T82L</v>
      </c>
      <c r="K564" s="44" t="s">
        <v>1752</v>
      </c>
      <c r="L564" s="44">
        <v>59</v>
      </c>
      <c r="M564" s="44">
        <v>1</v>
      </c>
      <c r="N564" s="44">
        <v>2</v>
      </c>
      <c r="O564" s="45">
        <v>0</v>
      </c>
      <c r="P564" s="44" t="s">
        <v>1908</v>
      </c>
      <c r="Q564" s="44">
        <v>3080</v>
      </c>
      <c r="R564" s="44">
        <v>140</v>
      </c>
      <c r="S564" s="44">
        <v>22</v>
      </c>
      <c r="T564" s="44">
        <f t="shared" si="63"/>
        <v>1</v>
      </c>
      <c r="U564" s="48">
        <f t="shared" si="64"/>
        <v>2</v>
      </c>
      <c r="V564" s="44">
        <v>1</v>
      </c>
      <c r="W564" s="49"/>
      <c r="X564" s="50" t="s">
        <v>1894</v>
      </c>
    </row>
    <row r="565" spans="1:24" x14ac:dyDescent="0.25">
      <c r="A565" s="37"/>
      <c r="B565" s="38">
        <f t="shared" si="65"/>
        <v>9</v>
      </c>
      <c r="C565" s="38">
        <v>1.1000000000000001</v>
      </c>
      <c r="D565" s="103" t="s">
        <v>705</v>
      </c>
      <c r="E565" s="98" t="s">
        <v>509</v>
      </c>
      <c r="F565" s="41" t="s">
        <v>717</v>
      </c>
      <c r="G565" s="41" t="s">
        <v>718</v>
      </c>
      <c r="H565" s="42" t="s">
        <v>39</v>
      </c>
      <c r="I565" s="43" t="s">
        <v>44</v>
      </c>
      <c r="J565" s="43" t="str">
        <f t="shared" si="62"/>
        <v>Victor Elementary: Kindergarten: K RR: Strip 4': F32T82L</v>
      </c>
      <c r="K565" s="44" t="s">
        <v>1752</v>
      </c>
      <c r="L565" s="44">
        <v>59</v>
      </c>
      <c r="M565" s="44">
        <v>1</v>
      </c>
      <c r="N565" s="44">
        <v>2</v>
      </c>
      <c r="O565" s="45">
        <v>0</v>
      </c>
      <c r="P565" s="44" t="s">
        <v>1908</v>
      </c>
      <c r="Q565" s="44">
        <v>3080</v>
      </c>
      <c r="R565" s="44">
        <v>140</v>
      </c>
      <c r="S565" s="44">
        <v>22</v>
      </c>
      <c r="T565" s="44">
        <f t="shared" si="63"/>
        <v>1</v>
      </c>
      <c r="U565" s="48">
        <f t="shared" si="64"/>
        <v>2</v>
      </c>
      <c r="V565" s="44">
        <v>1</v>
      </c>
      <c r="W565" s="49"/>
      <c r="X565" s="50" t="s">
        <v>1873</v>
      </c>
    </row>
    <row r="566" spans="1:24" x14ac:dyDescent="0.25">
      <c r="A566" s="37"/>
      <c r="B566" s="38">
        <f t="shared" si="65"/>
        <v>10</v>
      </c>
      <c r="C566" s="38">
        <v>1.1000000000000001</v>
      </c>
      <c r="D566" s="103" t="s">
        <v>705</v>
      </c>
      <c r="E566" s="98" t="s">
        <v>114</v>
      </c>
      <c r="F566" s="41">
        <v>1</v>
      </c>
      <c r="G566" s="41" t="s">
        <v>719</v>
      </c>
      <c r="H566" s="42" t="s">
        <v>88</v>
      </c>
      <c r="I566" s="43" t="s">
        <v>44</v>
      </c>
      <c r="J566" s="43" t="str">
        <f t="shared" si="62"/>
        <v>Victor Elementary: Library: 1: Recessed 2'X4' Troffer: F32T82L</v>
      </c>
      <c r="K566" s="44" t="s">
        <v>1752</v>
      </c>
      <c r="L566" s="44">
        <v>59</v>
      </c>
      <c r="M566" s="44">
        <v>19</v>
      </c>
      <c r="N566" s="44">
        <v>2</v>
      </c>
      <c r="O566" s="45">
        <v>0</v>
      </c>
      <c r="P566" s="44" t="s">
        <v>1910</v>
      </c>
      <c r="Q566" s="44">
        <v>3200</v>
      </c>
      <c r="R566" s="44">
        <v>160</v>
      </c>
      <c r="S566" s="44">
        <v>20</v>
      </c>
      <c r="T566" s="44">
        <f t="shared" si="63"/>
        <v>19</v>
      </c>
      <c r="U566" s="48">
        <f t="shared" si="64"/>
        <v>38</v>
      </c>
      <c r="V566" s="44">
        <v>0</v>
      </c>
      <c r="W566" s="49"/>
      <c r="X566" s="50" t="s">
        <v>1896</v>
      </c>
    </row>
    <row r="567" spans="1:24" x14ac:dyDescent="0.25">
      <c r="A567" s="37"/>
      <c r="B567" s="38">
        <f t="shared" si="65"/>
        <v>11</v>
      </c>
      <c r="C567" s="38">
        <v>1.1000000000000001</v>
      </c>
      <c r="D567" s="103" t="s">
        <v>705</v>
      </c>
      <c r="E567" s="98" t="s">
        <v>114</v>
      </c>
      <c r="F567" s="41">
        <v>2</v>
      </c>
      <c r="G567" s="41" t="s">
        <v>720</v>
      </c>
      <c r="H567" s="42" t="s">
        <v>88</v>
      </c>
      <c r="I567" s="43" t="s">
        <v>44</v>
      </c>
      <c r="J567" s="43" t="str">
        <f t="shared" si="62"/>
        <v>Victor Elementary: Library: 2: Recessed 2'X4' Troffer: F32T82L</v>
      </c>
      <c r="K567" s="44" t="s">
        <v>1752</v>
      </c>
      <c r="L567" s="44">
        <v>59</v>
      </c>
      <c r="M567" s="44">
        <v>18</v>
      </c>
      <c r="N567" s="44">
        <v>2</v>
      </c>
      <c r="O567" s="45">
        <v>0</v>
      </c>
      <c r="P567" s="44" t="s">
        <v>1910</v>
      </c>
      <c r="Q567" s="44">
        <v>3200</v>
      </c>
      <c r="R567" s="44">
        <v>160</v>
      </c>
      <c r="S567" s="44">
        <v>20</v>
      </c>
      <c r="T567" s="44">
        <f t="shared" si="63"/>
        <v>18</v>
      </c>
      <c r="U567" s="48">
        <f t="shared" si="64"/>
        <v>36</v>
      </c>
      <c r="V567" s="44">
        <v>0</v>
      </c>
      <c r="W567" s="49"/>
      <c r="X567" s="50" t="s">
        <v>1897</v>
      </c>
    </row>
    <row r="568" spans="1:24" x14ac:dyDescent="0.25">
      <c r="A568" s="37"/>
      <c r="B568" s="38">
        <f t="shared" si="65"/>
        <v>12</v>
      </c>
      <c r="C568" s="38">
        <v>1.1000000000000001</v>
      </c>
      <c r="D568" s="103" t="s">
        <v>705</v>
      </c>
      <c r="E568" s="98" t="s">
        <v>114</v>
      </c>
      <c r="F568" s="41">
        <v>3</v>
      </c>
      <c r="G568" s="41" t="s">
        <v>721</v>
      </c>
      <c r="H568" s="42" t="s">
        <v>88</v>
      </c>
      <c r="I568" s="43" t="s">
        <v>44</v>
      </c>
      <c r="J568" s="43" t="str">
        <f t="shared" si="62"/>
        <v>Victor Elementary: Library: 3: Recessed 2'X4' Troffer: F32T82L</v>
      </c>
      <c r="K568" s="44" t="s">
        <v>1752</v>
      </c>
      <c r="L568" s="44">
        <v>59</v>
      </c>
      <c r="M568" s="44">
        <v>19</v>
      </c>
      <c r="N568" s="44">
        <v>2</v>
      </c>
      <c r="O568" s="45">
        <v>0</v>
      </c>
      <c r="P568" s="44" t="s">
        <v>1910</v>
      </c>
      <c r="Q568" s="44">
        <v>3200</v>
      </c>
      <c r="R568" s="44">
        <v>160</v>
      </c>
      <c r="S568" s="44">
        <v>20</v>
      </c>
      <c r="T568" s="44">
        <f t="shared" si="63"/>
        <v>19</v>
      </c>
      <c r="U568" s="48">
        <f t="shared" si="64"/>
        <v>38</v>
      </c>
      <c r="V568" s="44">
        <v>0</v>
      </c>
      <c r="W568" s="49"/>
      <c r="X568" s="50" t="s">
        <v>1896</v>
      </c>
    </row>
    <row r="569" spans="1:24" x14ac:dyDescent="0.25">
      <c r="A569" s="37"/>
      <c r="B569" s="38">
        <f t="shared" si="65"/>
        <v>13</v>
      </c>
      <c r="C569" s="38">
        <v>1.1000000000000001</v>
      </c>
      <c r="D569" s="103" t="s">
        <v>705</v>
      </c>
      <c r="E569" s="98" t="s">
        <v>114</v>
      </c>
      <c r="F569" s="41">
        <v>4</v>
      </c>
      <c r="G569" s="41" t="s">
        <v>722</v>
      </c>
      <c r="H569" s="42" t="s">
        <v>88</v>
      </c>
      <c r="I569" s="43" t="s">
        <v>44</v>
      </c>
      <c r="J569" s="43" t="str">
        <f t="shared" si="62"/>
        <v>Victor Elementary: Library: 4: Recessed 2'X4' Troffer: F32T82L</v>
      </c>
      <c r="K569" s="44" t="s">
        <v>1752</v>
      </c>
      <c r="L569" s="44">
        <v>59</v>
      </c>
      <c r="M569" s="44">
        <v>21</v>
      </c>
      <c r="N569" s="44">
        <v>2</v>
      </c>
      <c r="O569" s="45">
        <v>0</v>
      </c>
      <c r="P569" s="44" t="s">
        <v>1910</v>
      </c>
      <c r="Q569" s="44">
        <v>3200</v>
      </c>
      <c r="R569" s="44">
        <v>160</v>
      </c>
      <c r="S569" s="44">
        <v>20</v>
      </c>
      <c r="T569" s="44">
        <f t="shared" si="63"/>
        <v>21</v>
      </c>
      <c r="U569" s="48">
        <f t="shared" si="64"/>
        <v>42</v>
      </c>
      <c r="V569" s="44">
        <v>0</v>
      </c>
      <c r="W569" s="49"/>
      <c r="X569" s="50">
        <v>0</v>
      </c>
    </row>
    <row r="570" spans="1:24" x14ac:dyDescent="0.25">
      <c r="A570" s="37"/>
      <c r="B570" s="38">
        <f t="shared" si="65"/>
        <v>14</v>
      </c>
      <c r="C570" s="38">
        <v>1.1000000000000001</v>
      </c>
      <c r="D570" s="103" t="s">
        <v>705</v>
      </c>
      <c r="E570" s="98" t="s">
        <v>114</v>
      </c>
      <c r="F570" s="41">
        <v>5</v>
      </c>
      <c r="G570" s="41" t="s">
        <v>723</v>
      </c>
      <c r="H570" s="42" t="s">
        <v>88</v>
      </c>
      <c r="I570" s="43" t="s">
        <v>44</v>
      </c>
      <c r="J570" s="43" t="str">
        <f t="shared" si="62"/>
        <v>Victor Elementary: Library: 5: Recessed 2'X4' Troffer: F32T82L</v>
      </c>
      <c r="K570" s="44" t="s">
        <v>1752</v>
      </c>
      <c r="L570" s="44">
        <v>59</v>
      </c>
      <c r="M570" s="44">
        <v>20</v>
      </c>
      <c r="N570" s="44">
        <v>2</v>
      </c>
      <c r="O570" s="45">
        <v>0</v>
      </c>
      <c r="P570" s="44" t="s">
        <v>1910</v>
      </c>
      <c r="Q570" s="44">
        <v>3200</v>
      </c>
      <c r="R570" s="44">
        <v>160</v>
      </c>
      <c r="S570" s="44">
        <v>20</v>
      </c>
      <c r="T570" s="44">
        <f t="shared" si="63"/>
        <v>20</v>
      </c>
      <c r="U570" s="48">
        <f t="shared" si="64"/>
        <v>40</v>
      </c>
      <c r="V570" s="44">
        <v>0</v>
      </c>
      <c r="W570" s="49"/>
      <c r="X570" s="50" t="s">
        <v>1898</v>
      </c>
    </row>
    <row r="571" spans="1:24" x14ac:dyDescent="0.25">
      <c r="A571" s="37"/>
      <c r="B571" s="38">
        <f t="shared" si="65"/>
        <v>15</v>
      </c>
      <c r="C571" s="38">
        <v>1.1000000000000001</v>
      </c>
      <c r="D571" s="103" t="s">
        <v>705</v>
      </c>
      <c r="E571" s="98" t="s">
        <v>114</v>
      </c>
      <c r="F571" s="41">
        <v>6</v>
      </c>
      <c r="G571" s="41" t="s">
        <v>724</v>
      </c>
      <c r="H571" s="42" t="s">
        <v>88</v>
      </c>
      <c r="I571" s="43" t="s">
        <v>44</v>
      </c>
      <c r="J571" s="43" t="str">
        <f t="shared" si="62"/>
        <v>Victor Elementary: Library: 6: Recessed 2'X4' Troffer: F32T82L</v>
      </c>
      <c r="K571" s="44" t="s">
        <v>1752</v>
      </c>
      <c r="L571" s="44">
        <v>59</v>
      </c>
      <c r="M571" s="44">
        <v>21</v>
      </c>
      <c r="N571" s="44">
        <v>2</v>
      </c>
      <c r="O571" s="45">
        <v>0</v>
      </c>
      <c r="P571" s="44" t="s">
        <v>1910</v>
      </c>
      <c r="Q571" s="44">
        <v>3200</v>
      </c>
      <c r="R571" s="44">
        <v>160</v>
      </c>
      <c r="S571" s="44">
        <v>20</v>
      </c>
      <c r="T571" s="44">
        <f t="shared" si="63"/>
        <v>21</v>
      </c>
      <c r="U571" s="48">
        <f t="shared" si="64"/>
        <v>42</v>
      </c>
      <c r="V571" s="44">
        <v>0</v>
      </c>
      <c r="W571" s="49"/>
      <c r="X571" s="50">
        <v>0</v>
      </c>
    </row>
    <row r="572" spans="1:24" x14ac:dyDescent="0.25">
      <c r="A572" s="37"/>
      <c r="B572" s="38">
        <f t="shared" si="65"/>
        <v>16</v>
      </c>
      <c r="C572" s="38">
        <v>1.1000000000000001</v>
      </c>
      <c r="D572" s="103" t="s">
        <v>705</v>
      </c>
      <c r="E572" s="98" t="s">
        <v>114</v>
      </c>
      <c r="F572" s="41">
        <v>7</v>
      </c>
      <c r="G572" s="41" t="s">
        <v>725</v>
      </c>
      <c r="H572" s="42" t="s">
        <v>88</v>
      </c>
      <c r="I572" s="43" t="s">
        <v>44</v>
      </c>
      <c r="J572" s="43" t="str">
        <f t="shared" si="62"/>
        <v>Victor Elementary: Library: 7: Recessed 2'X4' Troffer: F32T82L</v>
      </c>
      <c r="K572" s="44" t="s">
        <v>1752</v>
      </c>
      <c r="L572" s="44">
        <v>59</v>
      </c>
      <c r="M572" s="44">
        <v>19</v>
      </c>
      <c r="N572" s="44">
        <v>2</v>
      </c>
      <c r="O572" s="45">
        <v>0</v>
      </c>
      <c r="P572" s="44" t="s">
        <v>1910</v>
      </c>
      <c r="Q572" s="44">
        <v>3200</v>
      </c>
      <c r="R572" s="44">
        <v>160</v>
      </c>
      <c r="S572" s="44">
        <v>20</v>
      </c>
      <c r="T572" s="44">
        <f t="shared" si="63"/>
        <v>19</v>
      </c>
      <c r="U572" s="48">
        <f t="shared" si="64"/>
        <v>38</v>
      </c>
      <c r="V572" s="44">
        <v>0</v>
      </c>
      <c r="W572" s="49"/>
      <c r="X572" s="50" t="s">
        <v>1896</v>
      </c>
    </row>
    <row r="573" spans="1:24" x14ac:dyDescent="0.25">
      <c r="A573" s="37"/>
      <c r="B573" s="38">
        <f t="shared" si="65"/>
        <v>17</v>
      </c>
      <c r="C573" s="38">
        <v>1.1000000000000001</v>
      </c>
      <c r="D573" s="103" t="s">
        <v>705</v>
      </c>
      <c r="E573" s="98" t="s">
        <v>114</v>
      </c>
      <c r="F573" s="41">
        <v>8</v>
      </c>
      <c r="G573" s="41" t="s">
        <v>726</v>
      </c>
      <c r="H573" s="42" t="s">
        <v>88</v>
      </c>
      <c r="I573" s="43" t="s">
        <v>44</v>
      </c>
      <c r="J573" s="43" t="str">
        <f t="shared" si="62"/>
        <v>Victor Elementary: Library: 8: Recessed 2'X4' Troffer: F32T82L</v>
      </c>
      <c r="K573" s="44" t="s">
        <v>1752</v>
      </c>
      <c r="L573" s="44">
        <v>59</v>
      </c>
      <c r="M573" s="44">
        <v>21</v>
      </c>
      <c r="N573" s="44">
        <v>2</v>
      </c>
      <c r="O573" s="45">
        <v>0</v>
      </c>
      <c r="P573" s="44" t="s">
        <v>1910</v>
      </c>
      <c r="Q573" s="44">
        <v>3200</v>
      </c>
      <c r="R573" s="44">
        <v>160</v>
      </c>
      <c r="S573" s="44">
        <v>20</v>
      </c>
      <c r="T573" s="44">
        <f t="shared" si="63"/>
        <v>21</v>
      </c>
      <c r="U573" s="48">
        <f t="shared" si="64"/>
        <v>42</v>
      </c>
      <c r="V573" s="44">
        <v>0</v>
      </c>
      <c r="W573" s="49"/>
      <c r="X573" s="50">
        <v>0</v>
      </c>
    </row>
    <row r="574" spans="1:24" x14ac:dyDescent="0.25">
      <c r="A574" s="37"/>
      <c r="B574" s="38">
        <f t="shared" si="65"/>
        <v>18</v>
      </c>
      <c r="C574" s="38">
        <v>1.1000000000000001</v>
      </c>
      <c r="D574" s="103" t="s">
        <v>705</v>
      </c>
      <c r="E574" s="98" t="s">
        <v>509</v>
      </c>
      <c r="F574" s="41" t="s">
        <v>727</v>
      </c>
      <c r="G574" s="41" t="s">
        <v>728</v>
      </c>
      <c r="H574" s="42" t="s">
        <v>88</v>
      </c>
      <c r="I574" s="43" t="s">
        <v>44</v>
      </c>
      <c r="J574" s="43" t="str">
        <f t="shared" si="62"/>
        <v>Victor Elementary: Kindergarten: K: Recessed 2'X4' Troffer: F32T82L</v>
      </c>
      <c r="K574" s="44" t="s">
        <v>1752</v>
      </c>
      <c r="L574" s="44">
        <v>59</v>
      </c>
      <c r="M574" s="44">
        <v>24</v>
      </c>
      <c r="N574" s="44">
        <v>2</v>
      </c>
      <c r="O574" s="45">
        <v>0</v>
      </c>
      <c r="P574" s="44" t="s">
        <v>1910</v>
      </c>
      <c r="Q574" s="44">
        <v>3200</v>
      </c>
      <c r="R574" s="44">
        <v>160</v>
      </c>
      <c r="S574" s="44">
        <v>20</v>
      </c>
      <c r="T574" s="44">
        <f t="shared" si="63"/>
        <v>24</v>
      </c>
      <c r="U574" s="48">
        <f t="shared" si="64"/>
        <v>48</v>
      </c>
      <c r="V574" s="44">
        <v>0</v>
      </c>
      <c r="W574" s="49"/>
      <c r="X574" s="50">
        <v>0</v>
      </c>
    </row>
    <row r="575" spans="1:24" x14ac:dyDescent="0.25">
      <c r="A575" s="37"/>
      <c r="B575" s="38">
        <f t="shared" si="65"/>
        <v>19</v>
      </c>
      <c r="C575" s="38">
        <v>1.1000000000000001</v>
      </c>
      <c r="D575" s="103" t="s">
        <v>705</v>
      </c>
      <c r="E575" s="98" t="s">
        <v>32</v>
      </c>
      <c r="F575" s="41">
        <v>10</v>
      </c>
      <c r="G575" s="41" t="s">
        <v>729</v>
      </c>
      <c r="H575" s="42" t="s">
        <v>88</v>
      </c>
      <c r="I575" s="43" t="s">
        <v>299</v>
      </c>
      <c r="J575" s="43" t="str">
        <f t="shared" si="62"/>
        <v>Victor Elementary: Portable: 10: Recessed 2'X4' Troffer: F32T84L</v>
      </c>
      <c r="K575" s="44" t="s">
        <v>1752</v>
      </c>
      <c r="L575" s="44">
        <v>112</v>
      </c>
      <c r="M575" s="44">
        <v>10</v>
      </c>
      <c r="N575" s="44">
        <v>4</v>
      </c>
      <c r="O575" s="45">
        <v>0</v>
      </c>
      <c r="P575" s="44" t="s">
        <v>1924</v>
      </c>
      <c r="Q575" s="44">
        <v>4800</v>
      </c>
      <c r="R575" s="44">
        <v>160</v>
      </c>
      <c r="S575" s="44">
        <v>30</v>
      </c>
      <c r="T575" s="44">
        <f t="shared" si="63"/>
        <v>10</v>
      </c>
      <c r="U575" s="48">
        <f t="shared" si="64"/>
        <v>40</v>
      </c>
      <c r="V575" s="44">
        <v>0</v>
      </c>
      <c r="W575" s="49"/>
      <c r="X575" s="50">
        <v>0</v>
      </c>
    </row>
    <row r="576" spans="1:24" x14ac:dyDescent="0.25">
      <c r="A576" s="37"/>
      <c r="B576" s="38">
        <f t="shared" si="65"/>
        <v>20</v>
      </c>
      <c r="C576" s="38">
        <v>1.1000000000000001</v>
      </c>
      <c r="D576" s="103" t="s">
        <v>705</v>
      </c>
      <c r="E576" s="98" t="s">
        <v>32</v>
      </c>
      <c r="F576" s="41">
        <v>11</v>
      </c>
      <c r="G576" s="41" t="s">
        <v>730</v>
      </c>
      <c r="H576" s="42" t="s">
        <v>88</v>
      </c>
      <c r="I576" s="43" t="s">
        <v>299</v>
      </c>
      <c r="J576" s="43" t="str">
        <f t="shared" si="62"/>
        <v>Victor Elementary: Portable: 11: Recessed 2'X4' Troffer: F32T84L</v>
      </c>
      <c r="K576" s="44" t="s">
        <v>1752</v>
      </c>
      <c r="L576" s="44">
        <v>112</v>
      </c>
      <c r="M576" s="44">
        <v>10</v>
      </c>
      <c r="N576" s="44">
        <v>4</v>
      </c>
      <c r="O576" s="45">
        <v>0</v>
      </c>
      <c r="P576" s="44" t="s">
        <v>1924</v>
      </c>
      <c r="Q576" s="44">
        <v>4800</v>
      </c>
      <c r="R576" s="44">
        <v>160</v>
      </c>
      <c r="S576" s="44">
        <v>30</v>
      </c>
      <c r="T576" s="44">
        <f t="shared" si="63"/>
        <v>10</v>
      </c>
      <c r="U576" s="48">
        <f t="shared" si="64"/>
        <v>40</v>
      </c>
      <c r="V576" s="44">
        <v>0</v>
      </c>
      <c r="W576" s="49"/>
      <c r="X576" s="50">
        <v>0</v>
      </c>
    </row>
    <row r="577" spans="1:24" x14ac:dyDescent="0.25">
      <c r="A577" s="37"/>
      <c r="B577" s="38">
        <f t="shared" si="65"/>
        <v>21</v>
      </c>
      <c r="C577" s="38">
        <v>1.1000000000000001</v>
      </c>
      <c r="D577" s="103" t="s">
        <v>705</v>
      </c>
      <c r="E577" s="98" t="s">
        <v>32</v>
      </c>
      <c r="F577" s="41">
        <v>12</v>
      </c>
      <c r="G577" s="41" t="s">
        <v>731</v>
      </c>
      <c r="H577" s="42" t="s">
        <v>88</v>
      </c>
      <c r="I577" s="43" t="s">
        <v>299</v>
      </c>
      <c r="J577" s="43" t="str">
        <f t="shared" si="62"/>
        <v>Victor Elementary: Portable: 12: Recessed 2'X4' Troffer: F32T84L</v>
      </c>
      <c r="K577" s="44" t="s">
        <v>1752</v>
      </c>
      <c r="L577" s="44">
        <v>112</v>
      </c>
      <c r="M577" s="44">
        <v>10</v>
      </c>
      <c r="N577" s="44">
        <v>4</v>
      </c>
      <c r="O577" s="45">
        <v>0</v>
      </c>
      <c r="P577" s="44" t="s">
        <v>1924</v>
      </c>
      <c r="Q577" s="44">
        <v>4800</v>
      </c>
      <c r="R577" s="44">
        <v>160</v>
      </c>
      <c r="S577" s="44">
        <v>30</v>
      </c>
      <c r="T577" s="44">
        <f t="shared" si="63"/>
        <v>10</v>
      </c>
      <c r="U577" s="48">
        <f t="shared" si="64"/>
        <v>40</v>
      </c>
      <c r="V577" s="44">
        <v>0</v>
      </c>
      <c r="W577" s="49"/>
      <c r="X577" s="50">
        <v>0</v>
      </c>
    </row>
    <row r="578" spans="1:24" x14ac:dyDescent="0.25">
      <c r="A578" s="37"/>
      <c r="B578" s="38">
        <f t="shared" si="65"/>
        <v>22</v>
      </c>
      <c r="C578" s="38">
        <v>1.1000000000000001</v>
      </c>
      <c r="D578" s="103" t="s">
        <v>705</v>
      </c>
      <c r="E578" s="98" t="s">
        <v>32</v>
      </c>
      <c r="F578" s="41">
        <v>13</v>
      </c>
      <c r="G578" s="41" t="s">
        <v>732</v>
      </c>
      <c r="H578" s="42" t="s">
        <v>88</v>
      </c>
      <c r="I578" s="43" t="s">
        <v>299</v>
      </c>
      <c r="J578" s="43" t="str">
        <f t="shared" si="62"/>
        <v>Victor Elementary: Portable: 13: Recessed 2'X4' Troffer: F32T84L</v>
      </c>
      <c r="K578" s="44" t="s">
        <v>1752</v>
      </c>
      <c r="L578" s="44">
        <v>112</v>
      </c>
      <c r="M578" s="44">
        <v>10</v>
      </c>
      <c r="N578" s="44">
        <v>4</v>
      </c>
      <c r="O578" s="45">
        <v>0</v>
      </c>
      <c r="P578" s="44" t="s">
        <v>1924</v>
      </c>
      <c r="Q578" s="44">
        <v>4800</v>
      </c>
      <c r="R578" s="44">
        <v>160</v>
      </c>
      <c r="S578" s="44">
        <v>30</v>
      </c>
      <c r="T578" s="44">
        <f t="shared" si="63"/>
        <v>10</v>
      </c>
      <c r="U578" s="48">
        <f t="shared" si="64"/>
        <v>40</v>
      </c>
      <c r="V578" s="44">
        <v>0</v>
      </c>
      <c r="W578" s="49"/>
      <c r="X578" s="50">
        <v>0</v>
      </c>
    </row>
    <row r="579" spans="1:24" x14ac:dyDescent="0.25">
      <c r="A579" s="37"/>
      <c r="B579" s="38">
        <f t="shared" si="65"/>
        <v>23</v>
      </c>
      <c r="C579" s="38">
        <v>1.1000000000000001</v>
      </c>
      <c r="D579" s="103" t="s">
        <v>705</v>
      </c>
      <c r="E579" s="98" t="s">
        <v>32</v>
      </c>
      <c r="F579" s="41" t="s">
        <v>733</v>
      </c>
      <c r="G579" s="41" t="s">
        <v>734</v>
      </c>
      <c r="H579" s="42" t="s">
        <v>88</v>
      </c>
      <c r="I579" s="43" t="s">
        <v>299</v>
      </c>
      <c r="J579" s="43" t="str">
        <f t="shared" si="62"/>
        <v>Victor Elementary: Portable: Staff/ Intermediate RR: Recessed 2'X4' Troffer: F32T84L</v>
      </c>
      <c r="K579" s="44" t="s">
        <v>1752</v>
      </c>
      <c r="L579" s="44">
        <v>112</v>
      </c>
      <c r="M579" s="44">
        <v>1</v>
      </c>
      <c r="N579" s="44">
        <v>4</v>
      </c>
      <c r="O579" s="45">
        <v>0</v>
      </c>
      <c r="P579" s="44" t="s">
        <v>1924</v>
      </c>
      <c r="Q579" s="44">
        <v>4800</v>
      </c>
      <c r="R579" s="44">
        <v>160</v>
      </c>
      <c r="S579" s="44">
        <v>30</v>
      </c>
      <c r="T579" s="44">
        <f t="shared" si="63"/>
        <v>1</v>
      </c>
      <c r="U579" s="48">
        <f t="shared" si="64"/>
        <v>4</v>
      </c>
      <c r="V579" s="44">
        <v>0</v>
      </c>
      <c r="W579" s="49"/>
      <c r="X579" s="50" t="s">
        <v>1894</v>
      </c>
    </row>
    <row r="580" spans="1:24" x14ac:dyDescent="0.25">
      <c r="A580" s="37"/>
      <c r="B580" s="38">
        <f t="shared" si="65"/>
        <v>24</v>
      </c>
      <c r="C580" s="38">
        <v>1.1000000000000001</v>
      </c>
      <c r="D580" s="103" t="s">
        <v>705</v>
      </c>
      <c r="E580" s="98" t="s">
        <v>32</v>
      </c>
      <c r="F580" s="41">
        <v>9</v>
      </c>
      <c r="G580" s="41" t="s">
        <v>735</v>
      </c>
      <c r="H580" s="42" t="s">
        <v>88</v>
      </c>
      <c r="I580" s="43" t="s">
        <v>299</v>
      </c>
      <c r="J580" s="43" t="str">
        <f t="shared" si="62"/>
        <v>Victor Elementary: Portable: 9: Recessed 2'X4' Troffer: F32T84L</v>
      </c>
      <c r="K580" s="44" t="s">
        <v>1752</v>
      </c>
      <c r="L580" s="44">
        <v>112</v>
      </c>
      <c r="M580" s="44">
        <v>12</v>
      </c>
      <c r="N580" s="44">
        <v>4</v>
      </c>
      <c r="O580" s="45">
        <v>0</v>
      </c>
      <c r="P580" s="44" t="s">
        <v>1924</v>
      </c>
      <c r="Q580" s="44">
        <v>4800</v>
      </c>
      <c r="R580" s="44">
        <v>160</v>
      </c>
      <c r="S580" s="44">
        <v>30</v>
      </c>
      <c r="T580" s="44">
        <f t="shared" si="63"/>
        <v>12</v>
      </c>
      <c r="U580" s="48">
        <f t="shared" si="64"/>
        <v>48</v>
      </c>
      <c r="V580" s="44">
        <v>0</v>
      </c>
      <c r="W580" s="49"/>
      <c r="X580" s="50">
        <v>0</v>
      </c>
    </row>
    <row r="581" spans="1:24" x14ac:dyDescent="0.25">
      <c r="A581" s="37"/>
      <c r="B581" s="38">
        <f t="shared" si="65"/>
        <v>25</v>
      </c>
      <c r="C581" s="38">
        <v>1.1000000000000001</v>
      </c>
      <c r="D581" s="103" t="s">
        <v>705</v>
      </c>
      <c r="E581" s="98" t="s">
        <v>114</v>
      </c>
      <c r="F581" s="41" t="s">
        <v>114</v>
      </c>
      <c r="G581" s="41" t="s">
        <v>736</v>
      </c>
      <c r="H581" s="42" t="s">
        <v>151</v>
      </c>
      <c r="I581" s="43" t="s">
        <v>152</v>
      </c>
      <c r="J581" s="43" t="str">
        <f t="shared" si="62"/>
        <v>Victor Elementary: Library: Library: Pendant D/ID: F32T86L</v>
      </c>
      <c r="K581" s="44" t="s">
        <v>1752</v>
      </c>
      <c r="L581" s="44">
        <v>175</v>
      </c>
      <c r="M581" s="44">
        <v>16</v>
      </c>
      <c r="N581" s="44">
        <v>6</v>
      </c>
      <c r="O581" s="45">
        <v>0</v>
      </c>
      <c r="P581" s="44" t="s">
        <v>1912</v>
      </c>
      <c r="Q581" s="44">
        <v>9240</v>
      </c>
      <c r="R581" s="44">
        <v>140</v>
      </c>
      <c r="S581" s="44">
        <v>66</v>
      </c>
      <c r="T581" s="44">
        <f t="shared" si="63"/>
        <v>16</v>
      </c>
      <c r="U581" s="48">
        <f t="shared" si="64"/>
        <v>96</v>
      </c>
      <c r="V581" s="44">
        <v>32</v>
      </c>
      <c r="W581" s="49"/>
      <c r="X581" s="50">
        <v>0</v>
      </c>
    </row>
    <row r="582" spans="1:24" ht="4.1500000000000004" customHeight="1" x14ac:dyDescent="0.25">
      <c r="A582" s="27"/>
      <c r="B582" s="51"/>
      <c r="C582" s="52"/>
      <c r="D582" s="53"/>
      <c r="E582" s="53"/>
      <c r="F582" s="53"/>
      <c r="G582" s="53"/>
      <c r="H582" s="53"/>
      <c r="I582" s="53"/>
      <c r="J582" s="53"/>
      <c r="K582" s="53"/>
      <c r="L582" s="55"/>
      <c r="M582" s="56"/>
      <c r="N582" s="56"/>
      <c r="O582" s="56"/>
      <c r="P582" s="54"/>
      <c r="Q582" s="54"/>
      <c r="R582" s="54"/>
      <c r="S582" s="56"/>
      <c r="T582" s="57"/>
      <c r="U582" s="56"/>
      <c r="V582" s="56"/>
      <c r="W582" s="58"/>
      <c r="X582" s="59"/>
    </row>
    <row r="583" spans="1:24" s="72" customFormat="1" x14ac:dyDescent="0.25">
      <c r="A583" s="60"/>
      <c r="B583" s="61" t="s">
        <v>156</v>
      </c>
      <c r="C583" s="62"/>
      <c r="D583" s="63"/>
      <c r="E583" s="63"/>
      <c r="F583" s="63"/>
      <c r="G583" s="64"/>
      <c r="H583" s="64"/>
      <c r="I583" s="64"/>
      <c r="J583" s="64"/>
      <c r="K583" s="64"/>
      <c r="L583" s="66"/>
      <c r="M583" s="67">
        <v>267</v>
      </c>
      <c r="N583" s="68"/>
      <c r="O583" s="67">
        <v>0</v>
      </c>
      <c r="P583" s="65"/>
      <c r="Q583" s="65"/>
      <c r="R583" s="65"/>
      <c r="S583" s="68"/>
      <c r="T583" s="67">
        <f>SUM(T557:T582)</f>
        <v>267</v>
      </c>
      <c r="U583" s="69">
        <f>SUM(U557:U582)</f>
        <v>703</v>
      </c>
      <c r="V583" s="67">
        <v>40</v>
      </c>
      <c r="W583" s="70"/>
      <c r="X583" s="71"/>
    </row>
    <row r="585" spans="1:24" s="13" customFormat="1" ht="15.75" x14ac:dyDescent="0.25">
      <c r="A585" s="3"/>
      <c r="B585" s="4" t="s">
        <v>2313</v>
      </c>
      <c r="C585" s="5"/>
      <c r="D585" s="6"/>
      <c r="E585" s="6"/>
      <c r="F585" s="6"/>
      <c r="G585" s="7"/>
      <c r="H585" s="7"/>
      <c r="I585" s="7"/>
      <c r="J585" s="7"/>
      <c r="K585" s="7"/>
      <c r="L585" s="9"/>
      <c r="M585" s="10"/>
      <c r="N585" s="10"/>
      <c r="O585" s="10"/>
      <c r="P585" s="8"/>
      <c r="Q585" s="8"/>
      <c r="R585" s="8"/>
      <c r="S585" s="10"/>
      <c r="T585" s="11"/>
      <c r="U585" s="10"/>
      <c r="V585" s="11"/>
      <c r="W585" s="12"/>
    </row>
    <row r="586" spans="1:24" x14ac:dyDescent="0.25">
      <c r="A586" s="1"/>
      <c r="B586" s="220" t="s">
        <v>0</v>
      </c>
      <c r="C586" s="220"/>
      <c r="D586" s="220"/>
      <c r="E586" s="220"/>
      <c r="F586" s="220"/>
      <c r="G586" s="220"/>
      <c r="H586" s="221" t="s">
        <v>1</v>
      </c>
      <c r="I586" s="222"/>
      <c r="J586" s="222"/>
      <c r="K586" s="222"/>
      <c r="L586" s="222"/>
      <c r="M586" s="222"/>
      <c r="N586" s="222"/>
      <c r="O586" s="222"/>
      <c r="P586" s="217" t="s">
        <v>2</v>
      </c>
      <c r="Q586" s="218"/>
      <c r="R586" s="218"/>
      <c r="S586" s="218"/>
      <c r="T586" s="219"/>
      <c r="U586" s="14"/>
      <c r="V586" s="15"/>
      <c r="W586" s="16"/>
    </row>
    <row r="587" spans="1:24" ht="45" x14ac:dyDescent="0.25">
      <c r="A587" s="17"/>
      <c r="B587" s="18" t="s">
        <v>3</v>
      </c>
      <c r="C587" s="19" t="s">
        <v>4</v>
      </c>
      <c r="D587" s="18" t="s">
        <v>5</v>
      </c>
      <c r="E587" s="18" t="s">
        <v>6</v>
      </c>
      <c r="F587" s="18" t="s">
        <v>7</v>
      </c>
      <c r="G587" s="18" t="s">
        <v>8</v>
      </c>
      <c r="H587" s="18" t="s">
        <v>9</v>
      </c>
      <c r="I587" s="18" t="s">
        <v>10</v>
      </c>
      <c r="J587" s="18" t="s">
        <v>11</v>
      </c>
      <c r="K587" s="20" t="s">
        <v>12</v>
      </c>
      <c r="L587" s="21" t="s">
        <v>13</v>
      </c>
      <c r="M587" s="22" t="s">
        <v>14</v>
      </c>
      <c r="N587" s="22" t="s">
        <v>15</v>
      </c>
      <c r="O587" s="22" t="s">
        <v>16</v>
      </c>
      <c r="P587" s="18" t="s">
        <v>17</v>
      </c>
      <c r="Q587" s="18" t="s">
        <v>18</v>
      </c>
      <c r="R587" s="18" t="s">
        <v>19</v>
      </c>
      <c r="S587" s="22" t="s">
        <v>20</v>
      </c>
      <c r="T587" s="22" t="s">
        <v>21</v>
      </c>
      <c r="U587" s="23" t="s">
        <v>22</v>
      </c>
      <c r="V587" s="22" t="s">
        <v>23</v>
      </c>
      <c r="W587" s="26"/>
      <c r="X587" s="22" t="s">
        <v>24</v>
      </c>
    </row>
    <row r="588" spans="1:24" ht="4.1500000000000004" customHeight="1" x14ac:dyDescent="0.25">
      <c r="A588" s="27"/>
      <c r="B588" s="28"/>
      <c r="C588" s="29"/>
      <c r="D588" s="30"/>
      <c r="E588" s="30"/>
      <c r="F588" s="30"/>
      <c r="G588" s="30"/>
      <c r="H588" s="31"/>
      <c r="I588" s="31"/>
      <c r="J588" s="31"/>
      <c r="K588" s="32"/>
      <c r="L588" s="33"/>
      <c r="M588" s="34"/>
      <c r="N588" s="34"/>
      <c r="O588" s="34"/>
      <c r="P588" s="31"/>
      <c r="Q588" s="31"/>
      <c r="R588" s="31"/>
      <c r="S588" s="34"/>
      <c r="T588" s="35"/>
      <c r="U588" s="34"/>
      <c r="V588" s="34"/>
      <c r="W588" s="26"/>
      <c r="X588" s="36"/>
    </row>
    <row r="589" spans="1:24" x14ac:dyDescent="0.25">
      <c r="A589" s="37"/>
      <c r="B589" s="38">
        <v>1</v>
      </c>
      <c r="C589" s="38">
        <v>1.1000000000000001</v>
      </c>
      <c r="D589" s="103" t="s">
        <v>737</v>
      </c>
      <c r="E589" s="98" t="s">
        <v>738</v>
      </c>
      <c r="F589" s="41" t="s">
        <v>114</v>
      </c>
      <c r="G589" s="41" t="s">
        <v>739</v>
      </c>
      <c r="H589" s="42" t="s">
        <v>740</v>
      </c>
      <c r="I589" s="43" t="s">
        <v>741</v>
      </c>
      <c r="J589" s="43" t="str">
        <f t="shared" ref="J589:J651" si="66">CONCATENATE(G589,": ",H589,": ",I589)</f>
        <v>Wagner-Holt Elementary: B: Library: Can Recessed 4'': INC 45W 1L PAR30</v>
      </c>
      <c r="K589" s="44" t="s">
        <v>1752</v>
      </c>
      <c r="L589" s="44">
        <v>45</v>
      </c>
      <c r="M589" s="44">
        <v>10</v>
      </c>
      <c r="N589" s="44">
        <v>1</v>
      </c>
      <c r="O589" s="45">
        <v>0</v>
      </c>
      <c r="P589" s="44" t="s">
        <v>1938</v>
      </c>
      <c r="Q589" s="44">
        <v>600</v>
      </c>
      <c r="R589" s="44">
        <v>120</v>
      </c>
      <c r="S589" s="44">
        <v>5</v>
      </c>
      <c r="T589" s="44">
        <f t="shared" ref="T589:T620" si="67">M589</f>
        <v>10</v>
      </c>
      <c r="U589" s="48">
        <f t="shared" ref="U589:U620" si="68">T589*N589</f>
        <v>10</v>
      </c>
      <c r="V589" s="44">
        <v>0</v>
      </c>
      <c r="W589" s="49"/>
      <c r="X589" s="50">
        <v>0</v>
      </c>
    </row>
    <row r="590" spans="1:24" x14ac:dyDescent="0.25">
      <c r="A590" s="37"/>
      <c r="B590" s="38">
        <f>B589+1</f>
        <v>2</v>
      </c>
      <c r="C590" s="38">
        <v>1.1000000000000001</v>
      </c>
      <c r="D590" s="103" t="s">
        <v>737</v>
      </c>
      <c r="E590" s="98" t="s">
        <v>742</v>
      </c>
      <c r="F590" s="41" t="s">
        <v>222</v>
      </c>
      <c r="G590" s="41" t="s">
        <v>743</v>
      </c>
      <c r="H590" s="42" t="s">
        <v>84</v>
      </c>
      <c r="I590" s="43" t="s">
        <v>44</v>
      </c>
      <c r="J590" s="43" t="str">
        <f t="shared" si="66"/>
        <v>Wagner-Holt Elementary: H: Custodial: Surface Wrap 4': F32T82L</v>
      </c>
      <c r="K590" s="44" t="s">
        <v>1752</v>
      </c>
      <c r="L590" s="44">
        <v>59</v>
      </c>
      <c r="M590" s="44">
        <v>2</v>
      </c>
      <c r="N590" s="44">
        <v>2</v>
      </c>
      <c r="O590" s="45">
        <v>0</v>
      </c>
      <c r="P590" s="44" t="s">
        <v>1908</v>
      </c>
      <c r="Q590" s="44">
        <v>3080</v>
      </c>
      <c r="R590" s="44">
        <v>140</v>
      </c>
      <c r="S590" s="44">
        <v>22</v>
      </c>
      <c r="T590" s="44">
        <f t="shared" si="67"/>
        <v>2</v>
      </c>
      <c r="U590" s="48">
        <f t="shared" si="68"/>
        <v>4</v>
      </c>
      <c r="V590" s="44">
        <v>2</v>
      </c>
      <c r="W590" s="49"/>
      <c r="X590" s="50">
        <v>0</v>
      </c>
    </row>
    <row r="591" spans="1:24" x14ac:dyDescent="0.25">
      <c r="A591" s="37"/>
      <c r="B591" s="38">
        <f t="shared" ref="B591:B651" si="69">B590+1</f>
        <v>3</v>
      </c>
      <c r="C591" s="38">
        <v>1.1000000000000001</v>
      </c>
      <c r="D591" s="103" t="s">
        <v>737</v>
      </c>
      <c r="E591" s="98" t="s">
        <v>742</v>
      </c>
      <c r="F591" s="41" t="s">
        <v>744</v>
      </c>
      <c r="G591" s="41" t="s">
        <v>745</v>
      </c>
      <c r="H591" s="42" t="s">
        <v>84</v>
      </c>
      <c r="I591" s="43" t="s">
        <v>44</v>
      </c>
      <c r="J591" s="43" t="str">
        <f t="shared" si="66"/>
        <v>Wagner-Holt Elementary: H: Staff RR 2: Surface Wrap 4': F32T82L</v>
      </c>
      <c r="K591" s="44" t="s">
        <v>1752</v>
      </c>
      <c r="L591" s="44">
        <v>59</v>
      </c>
      <c r="M591" s="44">
        <v>1</v>
      </c>
      <c r="N591" s="44">
        <v>2</v>
      </c>
      <c r="O591" s="45">
        <v>0</v>
      </c>
      <c r="P591" s="44" t="s">
        <v>1909</v>
      </c>
      <c r="Q591" s="44">
        <v>3200</v>
      </c>
      <c r="R591" s="44">
        <v>160</v>
      </c>
      <c r="S591" s="44">
        <v>20</v>
      </c>
      <c r="T591" s="44">
        <f t="shared" si="67"/>
        <v>1</v>
      </c>
      <c r="U591" s="48">
        <f t="shared" si="68"/>
        <v>2</v>
      </c>
      <c r="V591" s="44">
        <v>0</v>
      </c>
      <c r="W591" s="49"/>
      <c r="X591" s="50">
        <v>0</v>
      </c>
    </row>
    <row r="592" spans="1:24" x14ac:dyDescent="0.25">
      <c r="A592" s="37"/>
      <c r="B592" s="38">
        <f t="shared" si="69"/>
        <v>4</v>
      </c>
      <c r="C592" s="38">
        <v>1.1000000000000001</v>
      </c>
      <c r="D592" s="103" t="s">
        <v>737</v>
      </c>
      <c r="E592" s="98" t="s">
        <v>742</v>
      </c>
      <c r="F592" s="41" t="s">
        <v>67</v>
      </c>
      <c r="G592" s="41" t="s">
        <v>746</v>
      </c>
      <c r="H592" s="42" t="s">
        <v>84</v>
      </c>
      <c r="I592" s="43" t="s">
        <v>44</v>
      </c>
      <c r="J592" s="43" t="str">
        <f t="shared" si="66"/>
        <v>Wagner-Holt Elementary: H: Girl's RR: Surface Wrap 4': F32T82L</v>
      </c>
      <c r="K592" s="44" t="s">
        <v>1752</v>
      </c>
      <c r="L592" s="44">
        <v>59</v>
      </c>
      <c r="M592" s="44">
        <v>2</v>
      </c>
      <c r="N592" s="44">
        <v>2</v>
      </c>
      <c r="O592" s="45">
        <v>0</v>
      </c>
      <c r="P592" s="44" t="s">
        <v>1909</v>
      </c>
      <c r="Q592" s="44">
        <v>3200</v>
      </c>
      <c r="R592" s="44">
        <v>160</v>
      </c>
      <c r="S592" s="44">
        <v>20</v>
      </c>
      <c r="T592" s="44">
        <f t="shared" si="67"/>
        <v>2</v>
      </c>
      <c r="U592" s="48">
        <f t="shared" si="68"/>
        <v>4</v>
      </c>
      <c r="V592" s="44">
        <v>0</v>
      </c>
      <c r="W592" s="49"/>
      <c r="X592" s="50">
        <v>0</v>
      </c>
    </row>
    <row r="593" spans="1:24" x14ac:dyDescent="0.25">
      <c r="A593" s="37"/>
      <c r="B593" s="38">
        <f t="shared" si="69"/>
        <v>5</v>
      </c>
      <c r="C593" s="38">
        <v>1.1000000000000001</v>
      </c>
      <c r="D593" s="103" t="s">
        <v>737</v>
      </c>
      <c r="E593" s="98" t="s">
        <v>742</v>
      </c>
      <c r="F593" s="41" t="s">
        <v>72</v>
      </c>
      <c r="G593" s="41" t="s">
        <v>747</v>
      </c>
      <c r="H593" s="42" t="s">
        <v>84</v>
      </c>
      <c r="I593" s="43" t="s">
        <v>44</v>
      </c>
      <c r="J593" s="43" t="str">
        <f t="shared" si="66"/>
        <v>Wagner-Holt Elementary: H: Boy's RR: Surface Wrap 4': F32T82L</v>
      </c>
      <c r="K593" s="44" t="s">
        <v>1752</v>
      </c>
      <c r="L593" s="44">
        <v>59</v>
      </c>
      <c r="M593" s="44">
        <v>2</v>
      </c>
      <c r="N593" s="44">
        <v>2</v>
      </c>
      <c r="O593" s="45">
        <v>0</v>
      </c>
      <c r="P593" s="44" t="s">
        <v>1909</v>
      </c>
      <c r="Q593" s="44">
        <v>3200</v>
      </c>
      <c r="R593" s="44">
        <v>160</v>
      </c>
      <c r="S593" s="44">
        <v>20</v>
      </c>
      <c r="T593" s="44">
        <f t="shared" si="67"/>
        <v>2</v>
      </c>
      <c r="U593" s="48">
        <f t="shared" si="68"/>
        <v>4</v>
      </c>
      <c r="V593" s="44">
        <v>0</v>
      </c>
      <c r="W593" s="49"/>
      <c r="X593" s="50" t="s">
        <v>1899</v>
      </c>
    </row>
    <row r="594" spans="1:24" x14ac:dyDescent="0.25">
      <c r="A594" s="37"/>
      <c r="B594" s="38">
        <f t="shared" si="69"/>
        <v>6</v>
      </c>
      <c r="C594" s="38">
        <v>1.1000000000000001</v>
      </c>
      <c r="D594" s="103" t="s">
        <v>737</v>
      </c>
      <c r="E594" s="98" t="s">
        <v>742</v>
      </c>
      <c r="F594" s="41" t="s">
        <v>748</v>
      </c>
      <c r="G594" s="41" t="s">
        <v>749</v>
      </c>
      <c r="H594" s="42" t="s">
        <v>84</v>
      </c>
      <c r="I594" s="43" t="s">
        <v>44</v>
      </c>
      <c r="J594" s="43" t="str">
        <f t="shared" si="66"/>
        <v>Wagner-Holt Elementary: H: H Work Rm: Surface Wrap 4': F32T82L</v>
      </c>
      <c r="K594" s="44" t="s">
        <v>1752</v>
      </c>
      <c r="L594" s="44">
        <v>59</v>
      </c>
      <c r="M594" s="44">
        <v>2</v>
      </c>
      <c r="N594" s="44">
        <v>2</v>
      </c>
      <c r="O594" s="45">
        <v>0</v>
      </c>
      <c r="P594" s="44" t="s">
        <v>1909</v>
      </c>
      <c r="Q594" s="44">
        <v>3200</v>
      </c>
      <c r="R594" s="44">
        <v>160</v>
      </c>
      <c r="S594" s="44">
        <v>20</v>
      </c>
      <c r="T594" s="44">
        <f t="shared" si="67"/>
        <v>2</v>
      </c>
      <c r="U594" s="48">
        <f t="shared" si="68"/>
        <v>4</v>
      </c>
      <c r="V594" s="44">
        <v>0</v>
      </c>
      <c r="W594" s="49"/>
      <c r="X594" s="50">
        <v>0</v>
      </c>
    </row>
    <row r="595" spans="1:24" x14ac:dyDescent="0.25">
      <c r="A595" s="37"/>
      <c r="B595" s="38">
        <f t="shared" si="69"/>
        <v>7</v>
      </c>
      <c r="C595" s="38">
        <v>1.1000000000000001</v>
      </c>
      <c r="D595" s="103" t="s">
        <v>737</v>
      </c>
      <c r="E595" s="98" t="s">
        <v>26</v>
      </c>
      <c r="F595" s="41" t="s">
        <v>750</v>
      </c>
      <c r="G595" s="41" t="s">
        <v>751</v>
      </c>
      <c r="H595" s="42" t="s">
        <v>84</v>
      </c>
      <c r="I595" s="43" t="s">
        <v>44</v>
      </c>
      <c r="J595" s="43" t="str">
        <f t="shared" si="66"/>
        <v>Wagner-Holt Elementary: MPR: Break Rm: Surface Wrap 4': F32T82L</v>
      </c>
      <c r="K595" s="44" t="s">
        <v>1752</v>
      </c>
      <c r="L595" s="44">
        <v>59</v>
      </c>
      <c r="M595" s="44">
        <v>2</v>
      </c>
      <c r="N595" s="44">
        <v>2</v>
      </c>
      <c r="O595" s="45">
        <v>0</v>
      </c>
      <c r="P595" s="44" t="s">
        <v>1909</v>
      </c>
      <c r="Q595" s="44">
        <v>3200</v>
      </c>
      <c r="R595" s="44">
        <v>160</v>
      </c>
      <c r="S595" s="44">
        <v>20</v>
      </c>
      <c r="T595" s="44">
        <f t="shared" si="67"/>
        <v>2</v>
      </c>
      <c r="U595" s="48">
        <f t="shared" si="68"/>
        <v>4</v>
      </c>
      <c r="V595" s="44">
        <v>0</v>
      </c>
      <c r="W595" s="49"/>
      <c r="X595" s="50">
        <v>0</v>
      </c>
    </row>
    <row r="596" spans="1:24" x14ac:dyDescent="0.25">
      <c r="A596" s="37"/>
      <c r="B596" s="38">
        <f t="shared" si="69"/>
        <v>8</v>
      </c>
      <c r="C596" s="38">
        <v>1.1000000000000001</v>
      </c>
      <c r="D596" s="103" t="s">
        <v>737</v>
      </c>
      <c r="E596" s="98" t="s">
        <v>26</v>
      </c>
      <c r="F596" s="41" t="s">
        <v>180</v>
      </c>
      <c r="G596" s="41" t="s">
        <v>752</v>
      </c>
      <c r="H596" s="42" t="s">
        <v>39</v>
      </c>
      <c r="I596" s="43" t="s">
        <v>44</v>
      </c>
      <c r="J596" s="43" t="str">
        <f t="shared" si="66"/>
        <v>Wagner-Holt Elementary: MPR: Stage: Strip 4': F32T82L</v>
      </c>
      <c r="K596" s="44" t="s">
        <v>1752</v>
      </c>
      <c r="L596" s="44">
        <v>59</v>
      </c>
      <c r="M596" s="44">
        <v>16</v>
      </c>
      <c r="N596" s="44">
        <v>2</v>
      </c>
      <c r="O596" s="45">
        <v>0</v>
      </c>
      <c r="P596" s="44" t="s">
        <v>1908</v>
      </c>
      <c r="Q596" s="44">
        <v>3080</v>
      </c>
      <c r="R596" s="44">
        <v>140</v>
      </c>
      <c r="S596" s="44">
        <v>22</v>
      </c>
      <c r="T596" s="44">
        <f t="shared" si="67"/>
        <v>16</v>
      </c>
      <c r="U596" s="48">
        <f t="shared" si="68"/>
        <v>32</v>
      </c>
      <c r="V596" s="44">
        <v>16</v>
      </c>
      <c r="W596" s="49"/>
      <c r="X596" s="50">
        <v>0</v>
      </c>
    </row>
    <row r="597" spans="1:24" x14ac:dyDescent="0.25">
      <c r="A597" s="37"/>
      <c r="B597" s="38">
        <f t="shared" si="69"/>
        <v>9</v>
      </c>
      <c r="C597" s="38">
        <v>1.1000000000000001</v>
      </c>
      <c r="D597" s="103" t="s">
        <v>737</v>
      </c>
      <c r="E597" s="98" t="s">
        <v>26</v>
      </c>
      <c r="F597" s="41" t="s">
        <v>56</v>
      </c>
      <c r="G597" s="41" t="s">
        <v>753</v>
      </c>
      <c r="H597" s="42" t="s">
        <v>84</v>
      </c>
      <c r="I597" s="43" t="s">
        <v>44</v>
      </c>
      <c r="J597" s="43" t="str">
        <f t="shared" si="66"/>
        <v>Wagner-Holt Elementary: MPR: Kitchen: Surface Wrap 4': F32T82L</v>
      </c>
      <c r="K597" s="44" t="s">
        <v>1752</v>
      </c>
      <c r="L597" s="44">
        <v>59</v>
      </c>
      <c r="M597" s="44">
        <v>18</v>
      </c>
      <c r="N597" s="44">
        <v>2</v>
      </c>
      <c r="O597" s="45">
        <v>2</v>
      </c>
      <c r="P597" s="44" t="s">
        <v>1909</v>
      </c>
      <c r="Q597" s="44">
        <v>3200</v>
      </c>
      <c r="R597" s="44">
        <v>160</v>
      </c>
      <c r="S597" s="44">
        <v>20</v>
      </c>
      <c r="T597" s="44">
        <f t="shared" si="67"/>
        <v>18</v>
      </c>
      <c r="U597" s="48">
        <f t="shared" si="68"/>
        <v>36</v>
      </c>
      <c r="V597" s="44">
        <v>0</v>
      </c>
      <c r="W597" s="49"/>
      <c r="X597" s="50">
        <v>0</v>
      </c>
    </row>
    <row r="598" spans="1:24" x14ac:dyDescent="0.25">
      <c r="A598" s="37"/>
      <c r="B598" s="38">
        <f t="shared" si="69"/>
        <v>10</v>
      </c>
      <c r="C598" s="38">
        <v>1.1000000000000001</v>
      </c>
      <c r="D598" s="103" t="s">
        <v>737</v>
      </c>
      <c r="E598" s="98" t="s">
        <v>26</v>
      </c>
      <c r="F598" s="41" t="s">
        <v>222</v>
      </c>
      <c r="G598" s="41" t="s">
        <v>754</v>
      </c>
      <c r="H598" s="42" t="s">
        <v>84</v>
      </c>
      <c r="I598" s="43" t="s">
        <v>44</v>
      </c>
      <c r="J598" s="43" t="str">
        <f t="shared" si="66"/>
        <v>Wagner-Holt Elementary: MPR: Custodial: Surface Wrap 4': F32T82L</v>
      </c>
      <c r="K598" s="44" t="s">
        <v>1752</v>
      </c>
      <c r="L598" s="44">
        <v>59</v>
      </c>
      <c r="M598" s="44">
        <v>4</v>
      </c>
      <c r="N598" s="44">
        <v>2</v>
      </c>
      <c r="O598" s="45">
        <v>0</v>
      </c>
      <c r="P598" s="44" t="s">
        <v>1908</v>
      </c>
      <c r="Q598" s="44">
        <v>3080</v>
      </c>
      <c r="R598" s="44">
        <v>140</v>
      </c>
      <c r="S598" s="44">
        <v>22</v>
      </c>
      <c r="T598" s="44">
        <f t="shared" si="67"/>
        <v>4</v>
      </c>
      <c r="U598" s="48">
        <f t="shared" si="68"/>
        <v>8</v>
      </c>
      <c r="V598" s="44">
        <v>4</v>
      </c>
      <c r="W598" s="49"/>
      <c r="X598" s="50">
        <v>0</v>
      </c>
    </row>
    <row r="599" spans="1:24" x14ac:dyDescent="0.25">
      <c r="A599" s="37"/>
      <c r="B599" s="38">
        <f t="shared" si="69"/>
        <v>11</v>
      </c>
      <c r="C599" s="38">
        <v>1.1000000000000001</v>
      </c>
      <c r="D599" s="103" t="s">
        <v>737</v>
      </c>
      <c r="E599" s="98" t="s">
        <v>26</v>
      </c>
      <c r="F599" s="41" t="s">
        <v>755</v>
      </c>
      <c r="G599" s="41" t="s">
        <v>756</v>
      </c>
      <c r="H599" s="42" t="s">
        <v>84</v>
      </c>
      <c r="I599" s="43" t="s">
        <v>44</v>
      </c>
      <c r="J599" s="43" t="str">
        <f t="shared" si="66"/>
        <v>Wagner-Holt Elementary: MPR: Fire Riser Rm: Surface Wrap 4': F32T82L</v>
      </c>
      <c r="K599" s="44" t="s">
        <v>1752</v>
      </c>
      <c r="L599" s="44">
        <v>59</v>
      </c>
      <c r="M599" s="44">
        <v>6</v>
      </c>
      <c r="N599" s="44">
        <v>2</v>
      </c>
      <c r="O599" s="45">
        <v>0</v>
      </c>
      <c r="P599" s="44" t="s">
        <v>1908</v>
      </c>
      <c r="Q599" s="44">
        <v>3080</v>
      </c>
      <c r="R599" s="44">
        <v>140</v>
      </c>
      <c r="S599" s="44">
        <v>22</v>
      </c>
      <c r="T599" s="44">
        <f t="shared" si="67"/>
        <v>6</v>
      </c>
      <c r="U599" s="48">
        <f t="shared" si="68"/>
        <v>12</v>
      </c>
      <c r="V599" s="44">
        <v>6</v>
      </c>
      <c r="W599" s="49"/>
      <c r="X599" s="50">
        <v>0</v>
      </c>
    </row>
    <row r="600" spans="1:24" x14ac:dyDescent="0.25">
      <c r="A600" s="37"/>
      <c r="B600" s="38">
        <f t="shared" si="69"/>
        <v>12</v>
      </c>
      <c r="C600" s="38">
        <v>1.1000000000000001</v>
      </c>
      <c r="D600" s="103" t="s">
        <v>737</v>
      </c>
      <c r="E600" s="98" t="s">
        <v>757</v>
      </c>
      <c r="F600" s="41" t="s">
        <v>209</v>
      </c>
      <c r="G600" s="41" t="s">
        <v>758</v>
      </c>
      <c r="H600" s="42" t="s">
        <v>84</v>
      </c>
      <c r="I600" s="43" t="s">
        <v>44</v>
      </c>
      <c r="J600" s="43" t="str">
        <f t="shared" si="66"/>
        <v>Wagner-Holt Elementary: D: Electric Rm: Surface Wrap 4': F32T82L</v>
      </c>
      <c r="K600" s="44" t="s">
        <v>1752</v>
      </c>
      <c r="L600" s="44">
        <v>59</v>
      </c>
      <c r="M600" s="44">
        <v>2</v>
      </c>
      <c r="N600" s="44">
        <v>2</v>
      </c>
      <c r="O600" s="45">
        <v>0</v>
      </c>
      <c r="P600" s="44" t="s">
        <v>1908</v>
      </c>
      <c r="Q600" s="44">
        <v>3080</v>
      </c>
      <c r="R600" s="44">
        <v>140</v>
      </c>
      <c r="S600" s="44">
        <v>22</v>
      </c>
      <c r="T600" s="44">
        <f t="shared" si="67"/>
        <v>2</v>
      </c>
      <c r="U600" s="48">
        <f t="shared" si="68"/>
        <v>4</v>
      </c>
      <c r="V600" s="44">
        <v>2</v>
      </c>
      <c r="W600" s="49"/>
      <c r="X600" s="50">
        <v>0</v>
      </c>
    </row>
    <row r="601" spans="1:24" x14ac:dyDescent="0.25">
      <c r="A601" s="37"/>
      <c r="B601" s="38">
        <f t="shared" si="69"/>
        <v>13</v>
      </c>
      <c r="C601" s="38">
        <v>1.1000000000000001</v>
      </c>
      <c r="D601" s="103" t="s">
        <v>737</v>
      </c>
      <c r="E601" s="98" t="s">
        <v>757</v>
      </c>
      <c r="F601" s="41" t="s">
        <v>759</v>
      </c>
      <c r="G601" s="41" t="s">
        <v>760</v>
      </c>
      <c r="H601" s="42" t="s">
        <v>84</v>
      </c>
      <c r="I601" s="43" t="s">
        <v>44</v>
      </c>
      <c r="J601" s="43" t="str">
        <f t="shared" si="66"/>
        <v>Wagner-Holt Elementary: D: D3 RR: Surface Wrap 4': F32T82L</v>
      </c>
      <c r="K601" s="44" t="s">
        <v>1752</v>
      </c>
      <c r="L601" s="44">
        <v>59</v>
      </c>
      <c r="M601" s="44">
        <v>1</v>
      </c>
      <c r="N601" s="44">
        <v>2</v>
      </c>
      <c r="O601" s="45">
        <v>0</v>
      </c>
      <c r="P601" s="44" t="s">
        <v>1909</v>
      </c>
      <c r="Q601" s="44">
        <v>3200</v>
      </c>
      <c r="R601" s="44">
        <v>160</v>
      </c>
      <c r="S601" s="44">
        <v>20</v>
      </c>
      <c r="T601" s="44">
        <f t="shared" si="67"/>
        <v>1</v>
      </c>
      <c r="U601" s="48">
        <f t="shared" si="68"/>
        <v>2</v>
      </c>
      <c r="V601" s="44">
        <v>0</v>
      </c>
      <c r="W601" s="49"/>
      <c r="X601" s="50">
        <v>0</v>
      </c>
    </row>
    <row r="602" spans="1:24" x14ac:dyDescent="0.25">
      <c r="A602" s="37"/>
      <c r="B602" s="38">
        <f t="shared" si="69"/>
        <v>14</v>
      </c>
      <c r="C602" s="38">
        <v>1.1000000000000001</v>
      </c>
      <c r="D602" s="103" t="s">
        <v>737</v>
      </c>
      <c r="E602" s="98" t="s">
        <v>757</v>
      </c>
      <c r="F602" s="41" t="s">
        <v>761</v>
      </c>
      <c r="G602" s="41" t="s">
        <v>762</v>
      </c>
      <c r="H602" s="42" t="s">
        <v>84</v>
      </c>
      <c r="I602" s="43" t="s">
        <v>44</v>
      </c>
      <c r="J602" s="43" t="str">
        <f t="shared" si="66"/>
        <v>Wagner-Holt Elementary: D: D4 RR: Surface Wrap 4': F32T82L</v>
      </c>
      <c r="K602" s="44" t="s">
        <v>1752</v>
      </c>
      <c r="L602" s="44">
        <v>59</v>
      </c>
      <c r="M602" s="44">
        <v>1</v>
      </c>
      <c r="N602" s="44">
        <v>2</v>
      </c>
      <c r="O602" s="45">
        <v>0</v>
      </c>
      <c r="P602" s="44" t="s">
        <v>1909</v>
      </c>
      <c r="Q602" s="44">
        <v>3200</v>
      </c>
      <c r="R602" s="44">
        <v>160</v>
      </c>
      <c r="S602" s="44">
        <v>20</v>
      </c>
      <c r="T602" s="44">
        <f t="shared" si="67"/>
        <v>1</v>
      </c>
      <c r="U602" s="48">
        <f t="shared" si="68"/>
        <v>2</v>
      </c>
      <c r="V602" s="44">
        <v>0</v>
      </c>
      <c r="W602" s="49"/>
      <c r="X602" s="50">
        <v>0</v>
      </c>
    </row>
    <row r="603" spans="1:24" x14ac:dyDescent="0.25">
      <c r="A603" s="37"/>
      <c r="B603" s="38">
        <f t="shared" si="69"/>
        <v>15</v>
      </c>
      <c r="C603" s="38">
        <v>1.1000000000000001</v>
      </c>
      <c r="D603" s="103" t="s">
        <v>737</v>
      </c>
      <c r="E603" s="98" t="s">
        <v>738</v>
      </c>
      <c r="F603" s="41" t="s">
        <v>114</v>
      </c>
      <c r="G603" s="41" t="s">
        <v>739</v>
      </c>
      <c r="H603" s="42" t="s">
        <v>176</v>
      </c>
      <c r="I603" s="43" t="s">
        <v>44</v>
      </c>
      <c r="J603" s="43" t="str">
        <f t="shared" si="66"/>
        <v>Wagner-Holt Elementary: B: Library: Pendant 4': F32T82L</v>
      </c>
      <c r="K603" s="44" t="s">
        <v>1752</v>
      </c>
      <c r="L603" s="44">
        <v>59</v>
      </c>
      <c r="M603" s="44">
        <v>20</v>
      </c>
      <c r="N603" s="44">
        <v>2</v>
      </c>
      <c r="O603" s="45">
        <v>2</v>
      </c>
      <c r="P603" s="44" t="s">
        <v>1908</v>
      </c>
      <c r="Q603" s="44">
        <v>3080</v>
      </c>
      <c r="R603" s="44">
        <v>140</v>
      </c>
      <c r="S603" s="44">
        <v>22</v>
      </c>
      <c r="T603" s="44">
        <f t="shared" si="67"/>
        <v>20</v>
      </c>
      <c r="U603" s="48">
        <f t="shared" si="68"/>
        <v>40</v>
      </c>
      <c r="V603" s="44">
        <v>20</v>
      </c>
      <c r="W603" s="49"/>
      <c r="X603" s="50">
        <v>0</v>
      </c>
    </row>
    <row r="604" spans="1:24" x14ac:dyDescent="0.25">
      <c r="A604" s="37"/>
      <c r="B604" s="38">
        <f t="shared" si="69"/>
        <v>16</v>
      </c>
      <c r="C604" s="38">
        <v>1.1000000000000001</v>
      </c>
      <c r="D604" s="103" t="s">
        <v>737</v>
      </c>
      <c r="E604" s="98" t="s">
        <v>738</v>
      </c>
      <c r="F604" s="41" t="s">
        <v>763</v>
      </c>
      <c r="G604" s="41" t="s">
        <v>764</v>
      </c>
      <c r="H604" s="42" t="s">
        <v>84</v>
      </c>
      <c r="I604" s="43" t="s">
        <v>44</v>
      </c>
      <c r="J604" s="43" t="str">
        <f t="shared" si="66"/>
        <v>Wagner-Holt Elementary: B: AV Rm: Surface Wrap 4': F32T82L</v>
      </c>
      <c r="K604" s="44" t="s">
        <v>1752</v>
      </c>
      <c r="L604" s="44">
        <v>59</v>
      </c>
      <c r="M604" s="44">
        <v>2</v>
      </c>
      <c r="N604" s="44">
        <v>2</v>
      </c>
      <c r="O604" s="45">
        <v>2</v>
      </c>
      <c r="P604" s="44" t="s">
        <v>1909</v>
      </c>
      <c r="Q604" s="44">
        <v>3200</v>
      </c>
      <c r="R604" s="44">
        <v>160</v>
      </c>
      <c r="S604" s="44">
        <v>20</v>
      </c>
      <c r="T604" s="44">
        <f t="shared" si="67"/>
        <v>2</v>
      </c>
      <c r="U604" s="48">
        <f t="shared" si="68"/>
        <v>4</v>
      </c>
      <c r="V604" s="44">
        <v>0</v>
      </c>
      <c r="W604" s="49"/>
      <c r="X604" s="50">
        <v>0</v>
      </c>
    </row>
    <row r="605" spans="1:24" x14ac:dyDescent="0.25">
      <c r="A605" s="37"/>
      <c r="B605" s="38">
        <f t="shared" si="69"/>
        <v>17</v>
      </c>
      <c r="C605" s="38">
        <v>1.1000000000000001</v>
      </c>
      <c r="D605" s="103" t="s">
        <v>737</v>
      </c>
      <c r="E605" s="98" t="s">
        <v>765</v>
      </c>
      <c r="F605" s="41" t="s">
        <v>766</v>
      </c>
      <c r="G605" s="41" t="s">
        <v>767</v>
      </c>
      <c r="H605" s="42" t="s">
        <v>88</v>
      </c>
      <c r="I605" s="43" t="s">
        <v>44</v>
      </c>
      <c r="J605" s="43" t="str">
        <f t="shared" si="66"/>
        <v>Wagner-Holt Elementary: A: A2: Recessed 2'X4' Troffer: F32T82L</v>
      </c>
      <c r="K605" s="44" t="s">
        <v>1752</v>
      </c>
      <c r="L605" s="44">
        <v>59</v>
      </c>
      <c r="M605" s="44">
        <v>17</v>
      </c>
      <c r="N605" s="44">
        <v>2</v>
      </c>
      <c r="O605" s="45">
        <v>2</v>
      </c>
      <c r="P605" s="44" t="s">
        <v>1910</v>
      </c>
      <c r="Q605" s="44">
        <v>3200</v>
      </c>
      <c r="R605" s="44">
        <v>160</v>
      </c>
      <c r="S605" s="44">
        <v>20</v>
      </c>
      <c r="T605" s="44">
        <f t="shared" si="67"/>
        <v>17</v>
      </c>
      <c r="U605" s="48">
        <f t="shared" si="68"/>
        <v>34</v>
      </c>
      <c r="V605" s="44">
        <v>0</v>
      </c>
      <c r="W605" s="49"/>
      <c r="X605" s="50" t="s">
        <v>1900</v>
      </c>
    </row>
    <row r="606" spans="1:24" x14ac:dyDescent="0.25">
      <c r="A606" s="37"/>
      <c r="B606" s="38">
        <f t="shared" si="69"/>
        <v>18</v>
      </c>
      <c r="C606" s="38">
        <v>1.1000000000000001</v>
      </c>
      <c r="D606" s="103" t="s">
        <v>737</v>
      </c>
      <c r="E606" s="98" t="s">
        <v>765</v>
      </c>
      <c r="F606" s="41" t="s">
        <v>768</v>
      </c>
      <c r="G606" s="41" t="s">
        <v>769</v>
      </c>
      <c r="H606" s="42" t="s">
        <v>88</v>
      </c>
      <c r="I606" s="43" t="s">
        <v>44</v>
      </c>
      <c r="J606" s="43" t="str">
        <f t="shared" si="66"/>
        <v>Wagner-Holt Elementary: A: A3: Recessed 2'X4' Troffer: F32T82L</v>
      </c>
      <c r="K606" s="44" t="s">
        <v>1752</v>
      </c>
      <c r="L606" s="44">
        <v>59</v>
      </c>
      <c r="M606" s="44">
        <v>28</v>
      </c>
      <c r="N606" s="44">
        <v>2</v>
      </c>
      <c r="O606" s="45">
        <v>2</v>
      </c>
      <c r="P606" s="44" t="s">
        <v>1910</v>
      </c>
      <c r="Q606" s="44">
        <v>3200</v>
      </c>
      <c r="R606" s="44">
        <v>160</v>
      </c>
      <c r="S606" s="44">
        <v>20</v>
      </c>
      <c r="T606" s="44">
        <f t="shared" si="67"/>
        <v>28</v>
      </c>
      <c r="U606" s="48">
        <f t="shared" si="68"/>
        <v>56</v>
      </c>
      <c r="V606" s="44">
        <v>0</v>
      </c>
      <c r="W606" s="49"/>
      <c r="X606" s="50" t="s">
        <v>1900</v>
      </c>
    </row>
    <row r="607" spans="1:24" x14ac:dyDescent="0.25">
      <c r="A607" s="37"/>
      <c r="B607" s="38">
        <f t="shared" si="69"/>
        <v>19</v>
      </c>
      <c r="C607" s="38">
        <v>1.1000000000000001</v>
      </c>
      <c r="D607" s="103" t="s">
        <v>737</v>
      </c>
      <c r="E607" s="98" t="s">
        <v>765</v>
      </c>
      <c r="F607" s="41" t="s">
        <v>770</v>
      </c>
      <c r="G607" s="41" t="s">
        <v>771</v>
      </c>
      <c r="H607" s="42" t="s">
        <v>88</v>
      </c>
      <c r="I607" s="43" t="s">
        <v>44</v>
      </c>
      <c r="J607" s="43" t="str">
        <f t="shared" si="66"/>
        <v>Wagner-Holt Elementary: A: A4: Recessed 2'X4' Troffer: F32T82L</v>
      </c>
      <c r="K607" s="44" t="s">
        <v>1752</v>
      </c>
      <c r="L607" s="44">
        <v>59</v>
      </c>
      <c r="M607" s="44">
        <v>28</v>
      </c>
      <c r="N607" s="44">
        <v>2</v>
      </c>
      <c r="O607" s="45">
        <v>2</v>
      </c>
      <c r="P607" s="44" t="s">
        <v>1910</v>
      </c>
      <c r="Q607" s="44">
        <v>3200</v>
      </c>
      <c r="R607" s="44">
        <v>160</v>
      </c>
      <c r="S607" s="44">
        <v>20</v>
      </c>
      <c r="T607" s="44">
        <f t="shared" si="67"/>
        <v>28</v>
      </c>
      <c r="U607" s="48">
        <f t="shared" si="68"/>
        <v>56</v>
      </c>
      <c r="V607" s="44">
        <v>0</v>
      </c>
      <c r="W607" s="49"/>
      <c r="X607" s="50" t="s">
        <v>1901</v>
      </c>
    </row>
    <row r="608" spans="1:24" x14ac:dyDescent="0.25">
      <c r="A608" s="37"/>
      <c r="B608" s="38">
        <f t="shared" si="69"/>
        <v>20</v>
      </c>
      <c r="C608" s="38">
        <v>1.1000000000000001</v>
      </c>
      <c r="D608" s="103" t="s">
        <v>737</v>
      </c>
      <c r="E608" s="98" t="s">
        <v>765</v>
      </c>
      <c r="F608" s="41" t="s">
        <v>772</v>
      </c>
      <c r="G608" s="41" t="s">
        <v>773</v>
      </c>
      <c r="H608" s="42" t="s">
        <v>88</v>
      </c>
      <c r="I608" s="43" t="s">
        <v>44</v>
      </c>
      <c r="J608" s="43" t="str">
        <f t="shared" si="66"/>
        <v>Wagner-Holt Elementary: A: A5: Recessed 2'X4' Troffer: F32T82L</v>
      </c>
      <c r="K608" s="44" t="s">
        <v>1752</v>
      </c>
      <c r="L608" s="44">
        <v>59</v>
      </c>
      <c r="M608" s="44">
        <v>28</v>
      </c>
      <c r="N608" s="44">
        <v>2</v>
      </c>
      <c r="O608" s="45">
        <v>2</v>
      </c>
      <c r="P608" s="44" t="s">
        <v>1910</v>
      </c>
      <c r="Q608" s="44">
        <v>3200</v>
      </c>
      <c r="R608" s="44">
        <v>160</v>
      </c>
      <c r="S608" s="44">
        <v>20</v>
      </c>
      <c r="T608" s="44">
        <f t="shared" si="67"/>
        <v>28</v>
      </c>
      <c r="U608" s="48">
        <f t="shared" si="68"/>
        <v>56</v>
      </c>
      <c r="V608" s="44">
        <v>0</v>
      </c>
      <c r="W608" s="49"/>
      <c r="X608" s="50" t="s">
        <v>1901</v>
      </c>
    </row>
    <row r="609" spans="1:24" x14ac:dyDescent="0.25">
      <c r="A609" s="37"/>
      <c r="B609" s="38">
        <f t="shared" si="69"/>
        <v>21</v>
      </c>
      <c r="C609" s="38">
        <v>1.1000000000000001</v>
      </c>
      <c r="D609" s="103" t="s">
        <v>737</v>
      </c>
      <c r="E609" s="98" t="s">
        <v>765</v>
      </c>
      <c r="F609" s="41" t="s">
        <v>774</v>
      </c>
      <c r="G609" s="41" t="s">
        <v>775</v>
      </c>
      <c r="H609" s="42" t="s">
        <v>88</v>
      </c>
      <c r="I609" s="43" t="s">
        <v>44</v>
      </c>
      <c r="J609" s="43" t="str">
        <f t="shared" si="66"/>
        <v>Wagner-Holt Elementary: A: A6: Recessed 2'X4' Troffer: F32T82L</v>
      </c>
      <c r="K609" s="44" t="s">
        <v>1752</v>
      </c>
      <c r="L609" s="44">
        <v>59</v>
      </c>
      <c r="M609" s="44">
        <v>28</v>
      </c>
      <c r="N609" s="44">
        <v>2</v>
      </c>
      <c r="O609" s="45">
        <v>2</v>
      </c>
      <c r="P609" s="44" t="s">
        <v>1910</v>
      </c>
      <c r="Q609" s="44">
        <v>3200</v>
      </c>
      <c r="R609" s="44">
        <v>160</v>
      </c>
      <c r="S609" s="44">
        <v>20</v>
      </c>
      <c r="T609" s="44">
        <f t="shared" si="67"/>
        <v>28</v>
      </c>
      <c r="U609" s="48">
        <f t="shared" si="68"/>
        <v>56</v>
      </c>
      <c r="V609" s="44">
        <v>0</v>
      </c>
      <c r="W609" s="49"/>
      <c r="X609" s="50" t="s">
        <v>1902</v>
      </c>
    </row>
    <row r="610" spans="1:24" x14ac:dyDescent="0.25">
      <c r="A610" s="37"/>
      <c r="B610" s="38">
        <f t="shared" si="69"/>
        <v>22</v>
      </c>
      <c r="C610" s="38">
        <v>1.1000000000000001</v>
      </c>
      <c r="D610" s="103" t="s">
        <v>737</v>
      </c>
      <c r="E610" s="98" t="s">
        <v>765</v>
      </c>
      <c r="F610" s="41" t="s">
        <v>776</v>
      </c>
      <c r="G610" s="41" t="s">
        <v>777</v>
      </c>
      <c r="H610" s="42" t="s">
        <v>88</v>
      </c>
      <c r="I610" s="43" t="s">
        <v>44</v>
      </c>
      <c r="J610" s="43" t="str">
        <f t="shared" si="66"/>
        <v>Wagner-Holt Elementary: A: A7: Recessed 2'X4' Troffer: F32T82L</v>
      </c>
      <c r="K610" s="44" t="s">
        <v>1752</v>
      </c>
      <c r="L610" s="44">
        <v>59</v>
      </c>
      <c r="M610" s="44">
        <v>28</v>
      </c>
      <c r="N610" s="44">
        <v>2</v>
      </c>
      <c r="O610" s="45">
        <v>2</v>
      </c>
      <c r="P610" s="44" t="s">
        <v>1910</v>
      </c>
      <c r="Q610" s="44">
        <v>3200</v>
      </c>
      <c r="R610" s="44">
        <v>160</v>
      </c>
      <c r="S610" s="44">
        <v>20</v>
      </c>
      <c r="T610" s="44">
        <f t="shared" si="67"/>
        <v>28</v>
      </c>
      <c r="U610" s="48">
        <f t="shared" si="68"/>
        <v>56</v>
      </c>
      <c r="V610" s="44">
        <v>0</v>
      </c>
      <c r="W610" s="49"/>
      <c r="X610" s="50" t="s">
        <v>1901</v>
      </c>
    </row>
    <row r="611" spans="1:24" x14ac:dyDescent="0.25">
      <c r="A611" s="37"/>
      <c r="B611" s="38">
        <f t="shared" si="69"/>
        <v>23</v>
      </c>
      <c r="C611" s="38">
        <v>1.1000000000000001</v>
      </c>
      <c r="D611" s="103" t="s">
        <v>737</v>
      </c>
      <c r="E611" s="98" t="s">
        <v>765</v>
      </c>
      <c r="F611" s="41" t="s">
        <v>778</v>
      </c>
      <c r="G611" s="41" t="s">
        <v>779</v>
      </c>
      <c r="H611" s="42" t="s">
        <v>88</v>
      </c>
      <c r="I611" s="43" t="s">
        <v>44</v>
      </c>
      <c r="J611" s="43" t="str">
        <f t="shared" si="66"/>
        <v>Wagner-Holt Elementary: A: A1: Recessed 2'X4' Troffer: F32T82L</v>
      </c>
      <c r="K611" s="44" t="s">
        <v>1752</v>
      </c>
      <c r="L611" s="44">
        <v>59</v>
      </c>
      <c r="M611" s="44">
        <v>10</v>
      </c>
      <c r="N611" s="44">
        <v>2</v>
      </c>
      <c r="O611" s="45">
        <v>2</v>
      </c>
      <c r="P611" s="44" t="s">
        <v>1910</v>
      </c>
      <c r="Q611" s="44">
        <v>3200</v>
      </c>
      <c r="R611" s="44">
        <v>160</v>
      </c>
      <c r="S611" s="44">
        <v>20</v>
      </c>
      <c r="T611" s="44">
        <f t="shared" si="67"/>
        <v>10</v>
      </c>
      <c r="U611" s="48">
        <f t="shared" si="68"/>
        <v>20</v>
      </c>
      <c r="V611" s="44">
        <v>0</v>
      </c>
      <c r="W611" s="49"/>
      <c r="X611" s="50" t="s">
        <v>1902</v>
      </c>
    </row>
    <row r="612" spans="1:24" x14ac:dyDescent="0.25">
      <c r="A612" s="37"/>
      <c r="B612" s="38">
        <f t="shared" si="69"/>
        <v>24</v>
      </c>
      <c r="C612" s="38">
        <v>1.1000000000000001</v>
      </c>
      <c r="D612" s="103" t="s">
        <v>737</v>
      </c>
      <c r="E612" s="98" t="s">
        <v>780</v>
      </c>
      <c r="F612" s="41" t="s">
        <v>781</v>
      </c>
      <c r="G612" s="41" t="s">
        <v>782</v>
      </c>
      <c r="H612" s="42" t="s">
        <v>88</v>
      </c>
      <c r="I612" s="43" t="s">
        <v>44</v>
      </c>
      <c r="J612" s="43" t="str">
        <f t="shared" si="66"/>
        <v>Wagner-Holt Elementary: F: F1: Recessed 2'X4' Troffer: F32T82L</v>
      </c>
      <c r="K612" s="44" t="s">
        <v>1752</v>
      </c>
      <c r="L612" s="44">
        <v>59</v>
      </c>
      <c r="M612" s="44">
        <v>24</v>
      </c>
      <c r="N612" s="44">
        <v>2</v>
      </c>
      <c r="O612" s="45">
        <v>2</v>
      </c>
      <c r="P612" s="44" t="s">
        <v>1910</v>
      </c>
      <c r="Q612" s="44">
        <v>3200</v>
      </c>
      <c r="R612" s="44">
        <v>160</v>
      </c>
      <c r="S612" s="44">
        <v>20</v>
      </c>
      <c r="T612" s="44">
        <f t="shared" si="67"/>
        <v>24</v>
      </c>
      <c r="U612" s="48">
        <f t="shared" si="68"/>
        <v>48</v>
      </c>
      <c r="V612" s="44">
        <v>0</v>
      </c>
      <c r="W612" s="49"/>
      <c r="X612" s="50" t="s">
        <v>1901</v>
      </c>
    </row>
    <row r="613" spans="1:24" x14ac:dyDescent="0.25">
      <c r="A613" s="37"/>
      <c r="B613" s="38">
        <f t="shared" si="69"/>
        <v>25</v>
      </c>
      <c r="C613" s="38">
        <v>1.1000000000000001</v>
      </c>
      <c r="D613" s="103" t="s">
        <v>737</v>
      </c>
      <c r="E613" s="98" t="s">
        <v>780</v>
      </c>
      <c r="F613" s="41" t="s">
        <v>783</v>
      </c>
      <c r="G613" s="41" t="s">
        <v>784</v>
      </c>
      <c r="H613" s="42" t="s">
        <v>88</v>
      </c>
      <c r="I613" s="43" t="s">
        <v>44</v>
      </c>
      <c r="J613" s="43" t="str">
        <f t="shared" si="66"/>
        <v>Wagner-Holt Elementary: F: F2: Recessed 2'X4' Troffer: F32T82L</v>
      </c>
      <c r="K613" s="44" t="s">
        <v>1752</v>
      </c>
      <c r="L613" s="44">
        <v>59</v>
      </c>
      <c r="M613" s="44">
        <v>24</v>
      </c>
      <c r="N613" s="44">
        <v>2</v>
      </c>
      <c r="O613" s="45">
        <v>2</v>
      </c>
      <c r="P613" s="44" t="s">
        <v>1910</v>
      </c>
      <c r="Q613" s="44">
        <v>3200</v>
      </c>
      <c r="R613" s="44">
        <v>160</v>
      </c>
      <c r="S613" s="44">
        <v>20</v>
      </c>
      <c r="T613" s="44">
        <f t="shared" si="67"/>
        <v>24</v>
      </c>
      <c r="U613" s="48">
        <f t="shared" si="68"/>
        <v>48</v>
      </c>
      <c r="V613" s="44">
        <v>0</v>
      </c>
      <c r="W613" s="49"/>
      <c r="X613" s="50" t="s">
        <v>1901</v>
      </c>
    </row>
    <row r="614" spans="1:24" x14ac:dyDescent="0.25">
      <c r="A614" s="37"/>
      <c r="B614" s="38">
        <f t="shared" si="69"/>
        <v>26</v>
      </c>
      <c r="C614" s="38">
        <v>1.1000000000000001</v>
      </c>
      <c r="D614" s="103" t="s">
        <v>737</v>
      </c>
      <c r="E614" s="98" t="s">
        <v>780</v>
      </c>
      <c r="F614" s="41" t="s">
        <v>785</v>
      </c>
      <c r="G614" s="41" t="s">
        <v>786</v>
      </c>
      <c r="H614" s="42" t="s">
        <v>88</v>
      </c>
      <c r="I614" s="43" t="s">
        <v>44</v>
      </c>
      <c r="J614" s="43" t="str">
        <f t="shared" si="66"/>
        <v>Wagner-Holt Elementary: F: F3: Recessed 2'X4' Troffer: F32T82L</v>
      </c>
      <c r="K614" s="44" t="s">
        <v>1752</v>
      </c>
      <c r="L614" s="44">
        <v>59</v>
      </c>
      <c r="M614" s="44">
        <v>24</v>
      </c>
      <c r="N614" s="44">
        <v>2</v>
      </c>
      <c r="O614" s="45">
        <v>2</v>
      </c>
      <c r="P614" s="44" t="s">
        <v>1910</v>
      </c>
      <c r="Q614" s="44">
        <v>3200</v>
      </c>
      <c r="R614" s="44">
        <v>160</v>
      </c>
      <c r="S614" s="44">
        <v>20</v>
      </c>
      <c r="T614" s="44">
        <f t="shared" si="67"/>
        <v>24</v>
      </c>
      <c r="U614" s="48">
        <f t="shared" si="68"/>
        <v>48</v>
      </c>
      <c r="V614" s="44">
        <v>0</v>
      </c>
      <c r="W614" s="49"/>
      <c r="X614" s="50" t="s">
        <v>1901</v>
      </c>
    </row>
    <row r="615" spans="1:24" x14ac:dyDescent="0.25">
      <c r="A615" s="37"/>
      <c r="B615" s="38">
        <f t="shared" si="69"/>
        <v>27</v>
      </c>
      <c r="C615" s="38">
        <v>1.1000000000000001</v>
      </c>
      <c r="D615" s="103" t="s">
        <v>737</v>
      </c>
      <c r="E615" s="98" t="s">
        <v>780</v>
      </c>
      <c r="F615" s="41" t="s">
        <v>787</v>
      </c>
      <c r="G615" s="41" t="s">
        <v>788</v>
      </c>
      <c r="H615" s="42" t="s">
        <v>88</v>
      </c>
      <c r="I615" s="43" t="s">
        <v>44</v>
      </c>
      <c r="J615" s="43" t="str">
        <f t="shared" si="66"/>
        <v>Wagner-Holt Elementary: F: F4: Recessed 2'X4' Troffer: F32T82L</v>
      </c>
      <c r="K615" s="44" t="s">
        <v>1752</v>
      </c>
      <c r="L615" s="44">
        <v>59</v>
      </c>
      <c r="M615" s="44">
        <v>24</v>
      </c>
      <c r="N615" s="44">
        <v>2</v>
      </c>
      <c r="O615" s="45">
        <v>2</v>
      </c>
      <c r="P615" s="44" t="s">
        <v>1910</v>
      </c>
      <c r="Q615" s="44">
        <v>3200</v>
      </c>
      <c r="R615" s="44">
        <v>160</v>
      </c>
      <c r="S615" s="44">
        <v>20</v>
      </c>
      <c r="T615" s="44">
        <f t="shared" si="67"/>
        <v>24</v>
      </c>
      <c r="U615" s="48">
        <f t="shared" si="68"/>
        <v>48</v>
      </c>
      <c r="V615" s="44">
        <v>0</v>
      </c>
      <c r="W615" s="49"/>
      <c r="X615" s="50" t="s">
        <v>1901</v>
      </c>
    </row>
    <row r="616" spans="1:24" x14ac:dyDescent="0.25">
      <c r="A616" s="37"/>
      <c r="B616" s="38">
        <f t="shared" si="69"/>
        <v>28</v>
      </c>
      <c r="C616" s="38">
        <v>1.1000000000000001</v>
      </c>
      <c r="D616" s="103" t="s">
        <v>737</v>
      </c>
      <c r="E616" s="98" t="s">
        <v>742</v>
      </c>
      <c r="F616" s="41" t="s">
        <v>789</v>
      </c>
      <c r="G616" s="41" t="s">
        <v>790</v>
      </c>
      <c r="H616" s="42" t="s">
        <v>88</v>
      </c>
      <c r="I616" s="43" t="s">
        <v>44</v>
      </c>
      <c r="J616" s="43" t="str">
        <f t="shared" si="66"/>
        <v>Wagner-Holt Elementary: H: H1: Recessed 2'X4' Troffer: F32T82L</v>
      </c>
      <c r="K616" s="44" t="s">
        <v>1752</v>
      </c>
      <c r="L616" s="44">
        <v>59</v>
      </c>
      <c r="M616" s="44">
        <v>24</v>
      </c>
      <c r="N616" s="44">
        <v>2</v>
      </c>
      <c r="O616" s="45">
        <v>2</v>
      </c>
      <c r="P616" s="44" t="s">
        <v>1910</v>
      </c>
      <c r="Q616" s="44">
        <v>3200</v>
      </c>
      <c r="R616" s="44">
        <v>160</v>
      </c>
      <c r="S616" s="44">
        <v>20</v>
      </c>
      <c r="T616" s="44">
        <f t="shared" si="67"/>
        <v>24</v>
      </c>
      <c r="U616" s="48">
        <f t="shared" si="68"/>
        <v>48</v>
      </c>
      <c r="V616" s="44">
        <v>0</v>
      </c>
      <c r="W616" s="49"/>
      <c r="X616" s="50" t="s">
        <v>1899</v>
      </c>
    </row>
    <row r="617" spans="1:24" x14ac:dyDescent="0.25">
      <c r="A617" s="37"/>
      <c r="B617" s="38">
        <f t="shared" si="69"/>
        <v>29</v>
      </c>
      <c r="C617" s="38">
        <v>1.1000000000000001</v>
      </c>
      <c r="D617" s="103" t="s">
        <v>737</v>
      </c>
      <c r="E617" s="98" t="s">
        <v>742</v>
      </c>
      <c r="F617" s="41" t="s">
        <v>791</v>
      </c>
      <c r="G617" s="41" t="s">
        <v>792</v>
      </c>
      <c r="H617" s="42" t="s">
        <v>88</v>
      </c>
      <c r="I617" s="43" t="s">
        <v>44</v>
      </c>
      <c r="J617" s="43" t="str">
        <f t="shared" si="66"/>
        <v>Wagner-Holt Elementary: H: H3: Recessed 2'X4' Troffer: F32T82L</v>
      </c>
      <c r="K617" s="44" t="s">
        <v>1752</v>
      </c>
      <c r="L617" s="44">
        <v>59</v>
      </c>
      <c r="M617" s="44">
        <v>19</v>
      </c>
      <c r="N617" s="44">
        <v>2</v>
      </c>
      <c r="O617" s="45">
        <v>2</v>
      </c>
      <c r="P617" s="44" t="s">
        <v>1910</v>
      </c>
      <c r="Q617" s="44">
        <v>3200</v>
      </c>
      <c r="R617" s="44">
        <v>160</v>
      </c>
      <c r="S617" s="44">
        <v>20</v>
      </c>
      <c r="T617" s="44">
        <f t="shared" si="67"/>
        <v>19</v>
      </c>
      <c r="U617" s="48">
        <f t="shared" si="68"/>
        <v>38</v>
      </c>
      <c r="V617" s="44">
        <v>0</v>
      </c>
      <c r="W617" s="49"/>
      <c r="X617" s="50" t="s">
        <v>1903</v>
      </c>
    </row>
    <row r="618" spans="1:24" x14ac:dyDescent="0.25">
      <c r="A618" s="37"/>
      <c r="B618" s="38">
        <f t="shared" si="69"/>
        <v>30</v>
      </c>
      <c r="C618" s="38">
        <v>1.1000000000000001</v>
      </c>
      <c r="D618" s="103" t="s">
        <v>737</v>
      </c>
      <c r="E618" s="98" t="s">
        <v>742</v>
      </c>
      <c r="F618" s="41" t="s">
        <v>793</v>
      </c>
      <c r="G618" s="41" t="s">
        <v>794</v>
      </c>
      <c r="H618" s="42" t="s">
        <v>88</v>
      </c>
      <c r="I618" s="43" t="s">
        <v>44</v>
      </c>
      <c r="J618" s="43" t="str">
        <f t="shared" si="66"/>
        <v>Wagner-Holt Elementary: H: H5: Recessed 2'X4' Troffer: F32T82L</v>
      </c>
      <c r="K618" s="44" t="s">
        <v>1752</v>
      </c>
      <c r="L618" s="44">
        <v>59</v>
      </c>
      <c r="M618" s="44">
        <v>12</v>
      </c>
      <c r="N618" s="44">
        <v>2</v>
      </c>
      <c r="O618" s="45">
        <v>2</v>
      </c>
      <c r="P618" s="44" t="s">
        <v>1910</v>
      </c>
      <c r="Q618" s="44">
        <v>3200</v>
      </c>
      <c r="R618" s="44">
        <v>160</v>
      </c>
      <c r="S618" s="44">
        <v>20</v>
      </c>
      <c r="T618" s="44">
        <f t="shared" si="67"/>
        <v>12</v>
      </c>
      <c r="U618" s="48">
        <f t="shared" si="68"/>
        <v>24</v>
      </c>
      <c r="V618" s="44">
        <v>0</v>
      </c>
      <c r="W618" s="49"/>
      <c r="X618" s="50" t="s">
        <v>1904</v>
      </c>
    </row>
    <row r="619" spans="1:24" x14ac:dyDescent="0.25">
      <c r="A619" s="37"/>
      <c r="B619" s="38">
        <f t="shared" si="69"/>
        <v>31</v>
      </c>
      <c r="C619" s="38">
        <v>1.1000000000000001</v>
      </c>
      <c r="D619" s="103" t="s">
        <v>737</v>
      </c>
      <c r="E619" s="98" t="s">
        <v>742</v>
      </c>
      <c r="F619" s="41" t="s">
        <v>795</v>
      </c>
      <c r="G619" s="41" t="s">
        <v>796</v>
      </c>
      <c r="H619" s="42" t="s">
        <v>88</v>
      </c>
      <c r="I619" s="43" t="s">
        <v>44</v>
      </c>
      <c r="J619" s="43" t="str">
        <f t="shared" si="66"/>
        <v>Wagner-Holt Elementary: H: H7: Recessed 2'X4' Troffer: F32T82L</v>
      </c>
      <c r="K619" s="44" t="s">
        <v>1752</v>
      </c>
      <c r="L619" s="44">
        <v>59</v>
      </c>
      <c r="M619" s="44">
        <v>19</v>
      </c>
      <c r="N619" s="44">
        <v>2</v>
      </c>
      <c r="O619" s="45">
        <v>2</v>
      </c>
      <c r="P619" s="44" t="s">
        <v>1910</v>
      </c>
      <c r="Q619" s="44">
        <v>3200</v>
      </c>
      <c r="R619" s="44">
        <v>160</v>
      </c>
      <c r="S619" s="44">
        <v>20</v>
      </c>
      <c r="T619" s="44">
        <f t="shared" si="67"/>
        <v>19</v>
      </c>
      <c r="U619" s="48">
        <f t="shared" si="68"/>
        <v>38</v>
      </c>
      <c r="V619" s="44">
        <v>0</v>
      </c>
      <c r="W619" s="49"/>
      <c r="X619" s="50" t="s">
        <v>1903</v>
      </c>
    </row>
    <row r="620" spans="1:24" x14ac:dyDescent="0.25">
      <c r="A620" s="37"/>
      <c r="B620" s="38">
        <f t="shared" si="69"/>
        <v>32</v>
      </c>
      <c r="C620" s="38">
        <v>1.1000000000000001</v>
      </c>
      <c r="D620" s="103" t="s">
        <v>737</v>
      </c>
      <c r="E620" s="98" t="s">
        <v>742</v>
      </c>
      <c r="F620" s="41" t="s">
        <v>797</v>
      </c>
      <c r="G620" s="41" t="s">
        <v>798</v>
      </c>
      <c r="H620" s="42" t="s">
        <v>88</v>
      </c>
      <c r="I620" s="43" t="s">
        <v>44</v>
      </c>
      <c r="J620" s="43" t="str">
        <f t="shared" si="66"/>
        <v>Wagner-Holt Elementary: H: H8: Recessed 2'X4' Troffer: F32T82L</v>
      </c>
      <c r="K620" s="44" t="s">
        <v>1752</v>
      </c>
      <c r="L620" s="44">
        <v>59</v>
      </c>
      <c r="M620" s="44">
        <v>23</v>
      </c>
      <c r="N620" s="44">
        <v>2</v>
      </c>
      <c r="O620" s="45">
        <v>2</v>
      </c>
      <c r="P620" s="44" t="s">
        <v>1910</v>
      </c>
      <c r="Q620" s="44">
        <v>3200</v>
      </c>
      <c r="R620" s="44">
        <v>160</v>
      </c>
      <c r="S620" s="44">
        <v>20</v>
      </c>
      <c r="T620" s="44">
        <f t="shared" si="67"/>
        <v>23</v>
      </c>
      <c r="U620" s="48">
        <f t="shared" si="68"/>
        <v>46</v>
      </c>
      <c r="V620" s="44">
        <v>0</v>
      </c>
      <c r="W620" s="49"/>
      <c r="X620" s="50" t="s">
        <v>1899</v>
      </c>
    </row>
    <row r="621" spans="1:24" x14ac:dyDescent="0.25">
      <c r="A621" s="37"/>
      <c r="B621" s="38">
        <f t="shared" si="69"/>
        <v>33</v>
      </c>
      <c r="C621" s="38">
        <v>1.1000000000000001</v>
      </c>
      <c r="D621" s="103" t="s">
        <v>737</v>
      </c>
      <c r="E621" s="98" t="s">
        <v>742</v>
      </c>
      <c r="F621" s="41" t="s">
        <v>799</v>
      </c>
      <c r="G621" s="41" t="s">
        <v>800</v>
      </c>
      <c r="H621" s="42" t="s">
        <v>88</v>
      </c>
      <c r="I621" s="43" t="s">
        <v>44</v>
      </c>
      <c r="J621" s="43" t="str">
        <f t="shared" si="66"/>
        <v>Wagner-Holt Elementary: H: H10: Recessed 2'X4' Troffer: F32T82L</v>
      </c>
      <c r="K621" s="44" t="s">
        <v>1752</v>
      </c>
      <c r="L621" s="44">
        <v>59</v>
      </c>
      <c r="M621" s="44">
        <v>24</v>
      </c>
      <c r="N621" s="44">
        <v>2</v>
      </c>
      <c r="O621" s="45">
        <v>2</v>
      </c>
      <c r="P621" s="44" t="s">
        <v>1910</v>
      </c>
      <c r="Q621" s="44">
        <v>3200</v>
      </c>
      <c r="R621" s="44">
        <v>160</v>
      </c>
      <c r="S621" s="44">
        <v>20</v>
      </c>
      <c r="T621" s="44">
        <f t="shared" ref="T621:T651" si="70">M621</f>
        <v>24</v>
      </c>
      <c r="U621" s="48">
        <f t="shared" ref="U621:U651" si="71">T621*N621</f>
        <v>48</v>
      </c>
      <c r="V621" s="44">
        <v>0</v>
      </c>
      <c r="W621" s="49"/>
      <c r="X621" s="50" t="s">
        <v>1899</v>
      </c>
    </row>
    <row r="622" spans="1:24" x14ac:dyDescent="0.25">
      <c r="A622" s="37"/>
      <c r="B622" s="38">
        <f t="shared" si="69"/>
        <v>34</v>
      </c>
      <c r="C622" s="38">
        <v>1.1000000000000001</v>
      </c>
      <c r="D622" s="103" t="s">
        <v>737</v>
      </c>
      <c r="E622" s="98" t="s">
        <v>742</v>
      </c>
      <c r="F622" s="41" t="s">
        <v>801</v>
      </c>
      <c r="G622" s="41" t="s">
        <v>802</v>
      </c>
      <c r="H622" s="42" t="s">
        <v>88</v>
      </c>
      <c r="I622" s="43" t="s">
        <v>44</v>
      </c>
      <c r="J622" s="43" t="str">
        <f t="shared" si="66"/>
        <v>Wagner-Holt Elementary: H: H9: Recessed 2'X4' Troffer: F32T82L</v>
      </c>
      <c r="K622" s="44" t="s">
        <v>1752</v>
      </c>
      <c r="L622" s="44">
        <v>59</v>
      </c>
      <c r="M622" s="44">
        <v>24</v>
      </c>
      <c r="N622" s="44">
        <v>2</v>
      </c>
      <c r="O622" s="45">
        <v>2</v>
      </c>
      <c r="P622" s="44" t="s">
        <v>1910</v>
      </c>
      <c r="Q622" s="44">
        <v>3200</v>
      </c>
      <c r="R622" s="44">
        <v>160</v>
      </c>
      <c r="S622" s="44">
        <v>20</v>
      </c>
      <c r="T622" s="44">
        <f t="shared" si="70"/>
        <v>24</v>
      </c>
      <c r="U622" s="48">
        <f t="shared" si="71"/>
        <v>48</v>
      </c>
      <c r="V622" s="44">
        <v>0</v>
      </c>
      <c r="W622" s="49"/>
      <c r="X622" s="50" t="s">
        <v>1899</v>
      </c>
    </row>
    <row r="623" spans="1:24" x14ac:dyDescent="0.25">
      <c r="A623" s="37"/>
      <c r="B623" s="38">
        <f t="shared" si="69"/>
        <v>35</v>
      </c>
      <c r="C623" s="38">
        <v>1.1000000000000001</v>
      </c>
      <c r="D623" s="103" t="s">
        <v>737</v>
      </c>
      <c r="E623" s="98" t="s">
        <v>742</v>
      </c>
      <c r="F623" s="41" t="s">
        <v>803</v>
      </c>
      <c r="G623" s="41" t="s">
        <v>804</v>
      </c>
      <c r="H623" s="42" t="s">
        <v>88</v>
      </c>
      <c r="I623" s="43" t="s">
        <v>44</v>
      </c>
      <c r="J623" s="43" t="str">
        <f t="shared" si="66"/>
        <v>Wagner-Holt Elementary: H: H6: Recessed 2'X4' Troffer: F32T82L</v>
      </c>
      <c r="K623" s="44" t="s">
        <v>1752</v>
      </c>
      <c r="L623" s="44">
        <v>59</v>
      </c>
      <c r="M623" s="44">
        <v>24</v>
      </c>
      <c r="N623" s="44">
        <v>2</v>
      </c>
      <c r="O623" s="45">
        <v>2</v>
      </c>
      <c r="P623" s="44" t="s">
        <v>1910</v>
      </c>
      <c r="Q623" s="44">
        <v>3200</v>
      </c>
      <c r="R623" s="44">
        <v>160</v>
      </c>
      <c r="S623" s="44">
        <v>20</v>
      </c>
      <c r="T623" s="44">
        <f t="shared" si="70"/>
        <v>24</v>
      </c>
      <c r="U623" s="48">
        <f t="shared" si="71"/>
        <v>48</v>
      </c>
      <c r="V623" s="44">
        <v>0</v>
      </c>
      <c r="W623" s="49"/>
      <c r="X623" s="50" t="s">
        <v>1899</v>
      </c>
    </row>
    <row r="624" spans="1:24" x14ac:dyDescent="0.25">
      <c r="A624" s="37"/>
      <c r="B624" s="38">
        <f t="shared" si="69"/>
        <v>36</v>
      </c>
      <c r="C624" s="38">
        <v>1.1000000000000001</v>
      </c>
      <c r="D624" s="103" t="s">
        <v>737</v>
      </c>
      <c r="E624" s="98" t="s">
        <v>742</v>
      </c>
      <c r="F624" s="41" t="s">
        <v>805</v>
      </c>
      <c r="G624" s="41" t="s">
        <v>806</v>
      </c>
      <c r="H624" s="42" t="s">
        <v>88</v>
      </c>
      <c r="I624" s="43" t="s">
        <v>44</v>
      </c>
      <c r="J624" s="43" t="str">
        <f t="shared" si="66"/>
        <v>Wagner-Holt Elementary: H: H4: Recessed 2'X4' Troffer: F32T82L</v>
      </c>
      <c r="K624" s="44" t="s">
        <v>1752</v>
      </c>
      <c r="L624" s="44">
        <v>59</v>
      </c>
      <c r="M624" s="44">
        <v>24</v>
      </c>
      <c r="N624" s="44">
        <v>2</v>
      </c>
      <c r="O624" s="45">
        <v>2</v>
      </c>
      <c r="P624" s="44" t="s">
        <v>1910</v>
      </c>
      <c r="Q624" s="44">
        <v>3200</v>
      </c>
      <c r="R624" s="44">
        <v>160</v>
      </c>
      <c r="S624" s="44">
        <v>20</v>
      </c>
      <c r="T624" s="44">
        <f t="shared" si="70"/>
        <v>24</v>
      </c>
      <c r="U624" s="48">
        <f t="shared" si="71"/>
        <v>48</v>
      </c>
      <c r="V624" s="44">
        <v>0</v>
      </c>
      <c r="W624" s="49"/>
      <c r="X624" s="50" t="s">
        <v>1899</v>
      </c>
    </row>
    <row r="625" spans="1:24" x14ac:dyDescent="0.25">
      <c r="A625" s="37"/>
      <c r="B625" s="38">
        <f t="shared" si="69"/>
        <v>37</v>
      </c>
      <c r="C625" s="38">
        <v>1.1000000000000001</v>
      </c>
      <c r="D625" s="103" t="s">
        <v>737</v>
      </c>
      <c r="E625" s="98" t="s">
        <v>742</v>
      </c>
      <c r="F625" s="41" t="s">
        <v>807</v>
      </c>
      <c r="G625" s="41" t="s">
        <v>808</v>
      </c>
      <c r="H625" s="42" t="s">
        <v>88</v>
      </c>
      <c r="I625" s="43" t="s">
        <v>44</v>
      </c>
      <c r="J625" s="43" t="str">
        <f t="shared" si="66"/>
        <v>Wagner-Holt Elementary: H: H2: Recessed 2'X4' Troffer: F32T82L</v>
      </c>
      <c r="K625" s="44" t="s">
        <v>1752</v>
      </c>
      <c r="L625" s="44">
        <v>59</v>
      </c>
      <c r="M625" s="44">
        <v>21</v>
      </c>
      <c r="N625" s="44">
        <v>2</v>
      </c>
      <c r="O625" s="45">
        <v>2</v>
      </c>
      <c r="P625" s="44" t="s">
        <v>1910</v>
      </c>
      <c r="Q625" s="44">
        <v>3200</v>
      </c>
      <c r="R625" s="44">
        <v>160</v>
      </c>
      <c r="S625" s="44">
        <v>20</v>
      </c>
      <c r="T625" s="44">
        <f t="shared" si="70"/>
        <v>21</v>
      </c>
      <c r="U625" s="48">
        <f t="shared" si="71"/>
        <v>42</v>
      </c>
      <c r="V625" s="44">
        <v>0</v>
      </c>
      <c r="W625" s="49"/>
      <c r="X625" s="50" t="s">
        <v>1905</v>
      </c>
    </row>
    <row r="626" spans="1:24" x14ac:dyDescent="0.25">
      <c r="A626" s="37"/>
      <c r="B626" s="38">
        <f t="shared" si="69"/>
        <v>38</v>
      </c>
      <c r="C626" s="38">
        <v>1.1000000000000001</v>
      </c>
      <c r="D626" s="103" t="s">
        <v>737</v>
      </c>
      <c r="E626" s="98" t="s">
        <v>26</v>
      </c>
      <c r="F626" s="41" t="s">
        <v>750</v>
      </c>
      <c r="G626" s="41" t="s">
        <v>751</v>
      </c>
      <c r="H626" s="42" t="s">
        <v>88</v>
      </c>
      <c r="I626" s="43" t="s">
        <v>44</v>
      </c>
      <c r="J626" s="43" t="str">
        <f t="shared" si="66"/>
        <v>Wagner-Holt Elementary: MPR: Break Rm: Recessed 2'X4' Troffer: F32T82L</v>
      </c>
      <c r="K626" s="44" t="s">
        <v>1752</v>
      </c>
      <c r="L626" s="44">
        <v>59</v>
      </c>
      <c r="M626" s="44">
        <v>6</v>
      </c>
      <c r="N626" s="44">
        <v>2</v>
      </c>
      <c r="O626" s="45">
        <v>0</v>
      </c>
      <c r="P626" s="44" t="s">
        <v>1910</v>
      </c>
      <c r="Q626" s="44">
        <v>3200</v>
      </c>
      <c r="R626" s="44">
        <v>160</v>
      </c>
      <c r="S626" s="44">
        <v>20</v>
      </c>
      <c r="T626" s="44">
        <f t="shared" si="70"/>
        <v>6</v>
      </c>
      <c r="U626" s="48">
        <f t="shared" si="71"/>
        <v>12</v>
      </c>
      <c r="V626" s="44">
        <v>0</v>
      </c>
      <c r="W626" s="49"/>
      <c r="X626" s="50">
        <v>0</v>
      </c>
    </row>
    <row r="627" spans="1:24" x14ac:dyDescent="0.25">
      <c r="A627" s="37"/>
      <c r="B627" s="38">
        <f t="shared" si="69"/>
        <v>39</v>
      </c>
      <c r="C627" s="38">
        <v>1.1000000000000001</v>
      </c>
      <c r="D627" s="103" t="s">
        <v>737</v>
      </c>
      <c r="E627" s="98" t="s">
        <v>26</v>
      </c>
      <c r="F627" s="41" t="s">
        <v>809</v>
      </c>
      <c r="G627" s="41" t="s">
        <v>810</v>
      </c>
      <c r="H627" s="42" t="s">
        <v>88</v>
      </c>
      <c r="I627" s="43" t="s">
        <v>44</v>
      </c>
      <c r="J627" s="43" t="str">
        <f t="shared" si="66"/>
        <v>Wagner-Holt Elementary: MPR: Music Rm: Recessed 2'X4' Troffer: F32T82L</v>
      </c>
      <c r="K627" s="44" t="s">
        <v>1752</v>
      </c>
      <c r="L627" s="44">
        <v>59</v>
      </c>
      <c r="M627" s="44">
        <v>24</v>
      </c>
      <c r="N627" s="44">
        <v>2</v>
      </c>
      <c r="O627" s="45">
        <v>2</v>
      </c>
      <c r="P627" s="44" t="s">
        <v>1910</v>
      </c>
      <c r="Q627" s="44">
        <v>3200</v>
      </c>
      <c r="R627" s="44">
        <v>160</v>
      </c>
      <c r="S627" s="44">
        <v>20</v>
      </c>
      <c r="T627" s="44">
        <f t="shared" si="70"/>
        <v>24</v>
      </c>
      <c r="U627" s="48">
        <f t="shared" si="71"/>
        <v>48</v>
      </c>
      <c r="V627" s="44">
        <v>0</v>
      </c>
      <c r="W627" s="49"/>
      <c r="X627" s="50">
        <v>0</v>
      </c>
    </row>
    <row r="628" spans="1:24" x14ac:dyDescent="0.25">
      <c r="A628" s="37"/>
      <c r="B628" s="38">
        <f t="shared" si="69"/>
        <v>40</v>
      </c>
      <c r="C628" s="38">
        <v>1.1000000000000001</v>
      </c>
      <c r="D628" s="103" t="s">
        <v>737</v>
      </c>
      <c r="E628" s="98" t="s">
        <v>757</v>
      </c>
      <c r="F628" s="41" t="s">
        <v>184</v>
      </c>
      <c r="G628" s="41" t="s">
        <v>811</v>
      </c>
      <c r="H628" s="42" t="s">
        <v>88</v>
      </c>
      <c r="I628" s="43" t="s">
        <v>44</v>
      </c>
      <c r="J628" s="43" t="str">
        <f t="shared" si="66"/>
        <v>Wagner-Holt Elementary: D: Office: Recessed 2'X4' Troffer: F32T82L</v>
      </c>
      <c r="K628" s="44" t="s">
        <v>1752</v>
      </c>
      <c r="L628" s="44">
        <v>59</v>
      </c>
      <c r="M628" s="44">
        <v>11</v>
      </c>
      <c r="N628" s="44">
        <v>2</v>
      </c>
      <c r="O628" s="45">
        <v>2</v>
      </c>
      <c r="P628" s="44" t="s">
        <v>1910</v>
      </c>
      <c r="Q628" s="44">
        <v>3200</v>
      </c>
      <c r="R628" s="44">
        <v>160</v>
      </c>
      <c r="S628" s="44">
        <v>20</v>
      </c>
      <c r="T628" s="44">
        <f t="shared" si="70"/>
        <v>11</v>
      </c>
      <c r="U628" s="48">
        <f t="shared" si="71"/>
        <v>22</v>
      </c>
      <c r="V628" s="44">
        <v>0</v>
      </c>
      <c r="W628" s="49"/>
      <c r="X628" s="50">
        <v>0</v>
      </c>
    </row>
    <row r="629" spans="1:24" x14ac:dyDescent="0.25">
      <c r="A629" s="37"/>
      <c r="B629" s="38">
        <f t="shared" si="69"/>
        <v>41</v>
      </c>
      <c r="C629" s="38">
        <v>1.1000000000000001</v>
      </c>
      <c r="D629" s="103" t="s">
        <v>737</v>
      </c>
      <c r="E629" s="98" t="s">
        <v>757</v>
      </c>
      <c r="F629" s="41" t="s">
        <v>89</v>
      </c>
      <c r="G629" s="41" t="s">
        <v>812</v>
      </c>
      <c r="H629" s="42" t="s">
        <v>88</v>
      </c>
      <c r="I629" s="43" t="s">
        <v>44</v>
      </c>
      <c r="J629" s="43" t="str">
        <f t="shared" si="66"/>
        <v>Wagner-Holt Elementary: D: Vice Principal: Recessed 2'X4' Troffer: F32T82L</v>
      </c>
      <c r="K629" s="44" t="s">
        <v>1752</v>
      </c>
      <c r="L629" s="44">
        <v>59</v>
      </c>
      <c r="M629" s="44">
        <v>2</v>
      </c>
      <c r="N629" s="44">
        <v>2</v>
      </c>
      <c r="O629" s="45">
        <v>0</v>
      </c>
      <c r="P629" s="44" t="s">
        <v>1910</v>
      </c>
      <c r="Q629" s="44">
        <v>3200</v>
      </c>
      <c r="R629" s="44">
        <v>160</v>
      </c>
      <c r="S629" s="44">
        <v>20</v>
      </c>
      <c r="T629" s="44">
        <f t="shared" si="70"/>
        <v>2</v>
      </c>
      <c r="U629" s="48">
        <f t="shared" si="71"/>
        <v>4</v>
      </c>
      <c r="V629" s="44">
        <v>0</v>
      </c>
      <c r="W629" s="49"/>
      <c r="X629" s="50">
        <v>0</v>
      </c>
    </row>
    <row r="630" spans="1:24" x14ac:dyDescent="0.25">
      <c r="A630" s="37"/>
      <c r="B630" s="38">
        <f t="shared" si="69"/>
        <v>42</v>
      </c>
      <c r="C630" s="38">
        <v>1.1000000000000001</v>
      </c>
      <c r="D630" s="103" t="s">
        <v>737</v>
      </c>
      <c r="E630" s="98" t="s">
        <v>757</v>
      </c>
      <c r="F630" s="41" t="s">
        <v>70</v>
      </c>
      <c r="G630" s="41" t="s">
        <v>813</v>
      </c>
      <c r="H630" s="42" t="s">
        <v>88</v>
      </c>
      <c r="I630" s="43" t="s">
        <v>44</v>
      </c>
      <c r="J630" s="43" t="str">
        <f t="shared" si="66"/>
        <v>Wagner-Holt Elementary: D: Staff RR: Recessed 2'X4' Troffer: F32T82L</v>
      </c>
      <c r="K630" s="44" t="s">
        <v>1752</v>
      </c>
      <c r="L630" s="44">
        <v>59</v>
      </c>
      <c r="M630" s="44">
        <v>1</v>
      </c>
      <c r="N630" s="44">
        <v>2</v>
      </c>
      <c r="O630" s="45">
        <v>0</v>
      </c>
      <c r="P630" s="44" t="s">
        <v>1910</v>
      </c>
      <c r="Q630" s="44">
        <v>3200</v>
      </c>
      <c r="R630" s="44">
        <v>160</v>
      </c>
      <c r="S630" s="44">
        <v>20</v>
      </c>
      <c r="T630" s="44">
        <f t="shared" si="70"/>
        <v>1</v>
      </c>
      <c r="U630" s="48">
        <f t="shared" si="71"/>
        <v>2</v>
      </c>
      <c r="V630" s="44">
        <v>0</v>
      </c>
      <c r="W630" s="49"/>
      <c r="X630" s="50">
        <v>0</v>
      </c>
    </row>
    <row r="631" spans="1:24" x14ac:dyDescent="0.25">
      <c r="A631" s="37"/>
      <c r="B631" s="38">
        <f t="shared" si="69"/>
        <v>43</v>
      </c>
      <c r="C631" s="38">
        <v>1.1000000000000001</v>
      </c>
      <c r="D631" s="103" t="s">
        <v>737</v>
      </c>
      <c r="E631" s="98" t="s">
        <v>757</v>
      </c>
      <c r="F631" s="41" t="s">
        <v>91</v>
      </c>
      <c r="G631" s="41" t="s">
        <v>814</v>
      </c>
      <c r="H631" s="42" t="s">
        <v>88</v>
      </c>
      <c r="I631" s="43" t="s">
        <v>44</v>
      </c>
      <c r="J631" s="43" t="str">
        <f t="shared" si="66"/>
        <v>Wagner-Holt Elementary: D: Principal: Recessed 2'X4' Troffer: F32T82L</v>
      </c>
      <c r="K631" s="44" t="s">
        <v>1752</v>
      </c>
      <c r="L631" s="44">
        <v>59</v>
      </c>
      <c r="M631" s="44">
        <v>4</v>
      </c>
      <c r="N631" s="44">
        <v>2</v>
      </c>
      <c r="O631" s="45">
        <v>1</v>
      </c>
      <c r="P631" s="44" t="s">
        <v>1910</v>
      </c>
      <c r="Q631" s="44">
        <v>3200</v>
      </c>
      <c r="R631" s="44">
        <v>160</v>
      </c>
      <c r="S631" s="44">
        <v>20</v>
      </c>
      <c r="T631" s="44">
        <f t="shared" si="70"/>
        <v>4</v>
      </c>
      <c r="U631" s="48">
        <f t="shared" si="71"/>
        <v>8</v>
      </c>
      <c r="V631" s="44">
        <v>0</v>
      </c>
      <c r="W631" s="49"/>
      <c r="X631" s="50">
        <v>0</v>
      </c>
    </row>
    <row r="632" spans="1:24" x14ac:dyDescent="0.25">
      <c r="A632" s="37"/>
      <c r="B632" s="38">
        <f t="shared" si="69"/>
        <v>44</v>
      </c>
      <c r="C632" s="38">
        <v>1.1000000000000001</v>
      </c>
      <c r="D632" s="103" t="s">
        <v>737</v>
      </c>
      <c r="E632" s="98" t="s">
        <v>757</v>
      </c>
      <c r="F632" s="41" t="s">
        <v>815</v>
      </c>
      <c r="G632" s="41" t="s">
        <v>816</v>
      </c>
      <c r="H632" s="42" t="s">
        <v>88</v>
      </c>
      <c r="I632" s="43" t="s">
        <v>44</v>
      </c>
      <c r="J632" s="43" t="str">
        <f t="shared" si="66"/>
        <v>Wagner-Holt Elementary: D: Nurse Office: Recessed 2'X4' Troffer: F32T82L</v>
      </c>
      <c r="K632" s="44" t="s">
        <v>1752</v>
      </c>
      <c r="L632" s="44">
        <v>59</v>
      </c>
      <c r="M632" s="44">
        <v>3</v>
      </c>
      <c r="N632" s="44">
        <v>2</v>
      </c>
      <c r="O632" s="45">
        <v>1</v>
      </c>
      <c r="P632" s="44" t="s">
        <v>1910</v>
      </c>
      <c r="Q632" s="44">
        <v>3200</v>
      </c>
      <c r="R632" s="44">
        <v>160</v>
      </c>
      <c r="S632" s="44">
        <v>20</v>
      </c>
      <c r="T632" s="44">
        <f t="shared" si="70"/>
        <v>3</v>
      </c>
      <c r="U632" s="48">
        <f t="shared" si="71"/>
        <v>6</v>
      </c>
      <c r="V632" s="44">
        <v>0</v>
      </c>
      <c r="W632" s="49"/>
      <c r="X632" s="50">
        <v>0</v>
      </c>
    </row>
    <row r="633" spans="1:24" x14ac:dyDescent="0.25">
      <c r="A633" s="37"/>
      <c r="B633" s="38">
        <f t="shared" si="69"/>
        <v>45</v>
      </c>
      <c r="C633" s="38">
        <v>1.1000000000000001</v>
      </c>
      <c r="D633" s="103" t="s">
        <v>737</v>
      </c>
      <c r="E633" s="98" t="s">
        <v>757</v>
      </c>
      <c r="F633" s="41" t="s">
        <v>817</v>
      </c>
      <c r="G633" s="41" t="s">
        <v>818</v>
      </c>
      <c r="H633" s="42" t="s">
        <v>88</v>
      </c>
      <c r="I633" s="43" t="s">
        <v>44</v>
      </c>
      <c r="J633" s="43" t="str">
        <f t="shared" si="66"/>
        <v>Wagner-Holt Elementary: D: D3: Recessed 2'X4' Troffer: F32T82L</v>
      </c>
      <c r="K633" s="44" t="s">
        <v>1752</v>
      </c>
      <c r="L633" s="44">
        <v>59</v>
      </c>
      <c r="M633" s="44">
        <v>18</v>
      </c>
      <c r="N633" s="44">
        <v>2</v>
      </c>
      <c r="O633" s="45">
        <v>2</v>
      </c>
      <c r="P633" s="44" t="s">
        <v>1910</v>
      </c>
      <c r="Q633" s="44">
        <v>3200</v>
      </c>
      <c r="R633" s="44">
        <v>160</v>
      </c>
      <c r="S633" s="44">
        <v>20</v>
      </c>
      <c r="T633" s="44">
        <f t="shared" si="70"/>
        <v>18</v>
      </c>
      <c r="U633" s="48">
        <f t="shared" si="71"/>
        <v>36</v>
      </c>
      <c r="V633" s="44">
        <v>0</v>
      </c>
      <c r="W633" s="49"/>
      <c r="X633" s="50">
        <v>0</v>
      </c>
    </row>
    <row r="634" spans="1:24" x14ac:dyDescent="0.25">
      <c r="A634" s="37"/>
      <c r="B634" s="38">
        <f t="shared" si="69"/>
        <v>46</v>
      </c>
      <c r="C634" s="38">
        <v>1.1000000000000001</v>
      </c>
      <c r="D634" s="104" t="s">
        <v>737</v>
      </c>
      <c r="E634" s="105" t="s">
        <v>757</v>
      </c>
      <c r="F634" s="106" t="s">
        <v>819</v>
      </c>
      <c r="G634" s="106" t="s">
        <v>820</v>
      </c>
      <c r="H634" s="107" t="s">
        <v>88</v>
      </c>
      <c r="I634" s="108" t="s">
        <v>44</v>
      </c>
      <c r="J634" s="43" t="str">
        <f t="shared" si="66"/>
        <v>Wagner-Holt Elementary: D: D4: Recessed 2'X4' Troffer: F32T82L</v>
      </c>
      <c r="K634" s="44" t="s">
        <v>1752</v>
      </c>
      <c r="L634" s="44">
        <v>59</v>
      </c>
      <c r="M634" s="44">
        <v>18</v>
      </c>
      <c r="N634" s="44">
        <v>2</v>
      </c>
      <c r="O634" s="45">
        <v>2</v>
      </c>
      <c r="P634" s="44" t="s">
        <v>1910</v>
      </c>
      <c r="Q634" s="44">
        <v>3200</v>
      </c>
      <c r="R634" s="44">
        <v>160</v>
      </c>
      <c r="S634" s="44">
        <v>20</v>
      </c>
      <c r="T634" s="44">
        <f t="shared" si="70"/>
        <v>18</v>
      </c>
      <c r="U634" s="48">
        <f t="shared" si="71"/>
        <v>36</v>
      </c>
      <c r="V634" s="44">
        <v>0</v>
      </c>
      <c r="W634" s="49"/>
      <c r="X634" s="50">
        <v>0</v>
      </c>
    </row>
    <row r="635" spans="1:24" x14ac:dyDescent="0.25">
      <c r="A635" s="37"/>
      <c r="B635" s="38">
        <f t="shared" si="69"/>
        <v>47</v>
      </c>
      <c r="C635" s="38">
        <v>1.1000000000000001</v>
      </c>
      <c r="D635" s="104" t="s">
        <v>737</v>
      </c>
      <c r="E635" s="105" t="s">
        <v>821</v>
      </c>
      <c r="F635" s="106" t="s">
        <v>822</v>
      </c>
      <c r="G635" s="106" t="s">
        <v>823</v>
      </c>
      <c r="H635" s="107" t="s">
        <v>88</v>
      </c>
      <c r="I635" s="108" t="s">
        <v>44</v>
      </c>
      <c r="J635" s="43" t="str">
        <f t="shared" si="66"/>
        <v>Wagner-Holt Elementary: E: E1: Recessed 2'X4' Troffer: F32T82L</v>
      </c>
      <c r="K635" s="44" t="s">
        <v>1752</v>
      </c>
      <c r="L635" s="44">
        <v>59</v>
      </c>
      <c r="M635" s="44">
        <v>24</v>
      </c>
      <c r="N635" s="44">
        <v>2</v>
      </c>
      <c r="O635" s="45">
        <v>2</v>
      </c>
      <c r="P635" s="44" t="s">
        <v>1910</v>
      </c>
      <c r="Q635" s="44">
        <v>3200</v>
      </c>
      <c r="R635" s="44">
        <v>160</v>
      </c>
      <c r="S635" s="44">
        <v>20</v>
      </c>
      <c r="T635" s="44">
        <f t="shared" si="70"/>
        <v>24</v>
      </c>
      <c r="U635" s="48">
        <f t="shared" si="71"/>
        <v>48</v>
      </c>
      <c r="V635" s="44">
        <v>0</v>
      </c>
      <c r="W635" s="49"/>
      <c r="X635" s="50">
        <v>0</v>
      </c>
    </row>
    <row r="636" spans="1:24" x14ac:dyDescent="0.25">
      <c r="A636" s="37"/>
      <c r="B636" s="38">
        <f t="shared" si="69"/>
        <v>48</v>
      </c>
      <c r="C636" s="38">
        <v>1.1000000000000001</v>
      </c>
      <c r="D636" s="104" t="s">
        <v>737</v>
      </c>
      <c r="E636" s="105" t="s">
        <v>821</v>
      </c>
      <c r="F636" s="106" t="s">
        <v>824</v>
      </c>
      <c r="G636" s="106" t="s">
        <v>825</v>
      </c>
      <c r="H636" s="107" t="s">
        <v>88</v>
      </c>
      <c r="I636" s="108" t="s">
        <v>44</v>
      </c>
      <c r="J636" s="43" t="str">
        <f t="shared" si="66"/>
        <v>Wagner-Holt Elementary: E: E2: Recessed 2'X4' Troffer: F32T82L</v>
      </c>
      <c r="K636" s="44" t="s">
        <v>1752</v>
      </c>
      <c r="L636" s="44">
        <v>59</v>
      </c>
      <c r="M636" s="44">
        <v>24</v>
      </c>
      <c r="N636" s="44">
        <v>2</v>
      </c>
      <c r="O636" s="45">
        <v>2</v>
      </c>
      <c r="P636" s="44" t="s">
        <v>1910</v>
      </c>
      <c r="Q636" s="44">
        <v>3200</v>
      </c>
      <c r="R636" s="44">
        <v>160</v>
      </c>
      <c r="S636" s="44">
        <v>20</v>
      </c>
      <c r="T636" s="44">
        <f t="shared" si="70"/>
        <v>24</v>
      </c>
      <c r="U636" s="48">
        <f t="shared" si="71"/>
        <v>48</v>
      </c>
      <c r="V636" s="44">
        <v>0</v>
      </c>
      <c r="W636" s="49"/>
      <c r="X636" s="50">
        <v>0</v>
      </c>
    </row>
    <row r="637" spans="1:24" x14ac:dyDescent="0.25">
      <c r="A637" s="37"/>
      <c r="B637" s="38">
        <f t="shared" si="69"/>
        <v>49</v>
      </c>
      <c r="C637" s="38">
        <v>1.1000000000000001</v>
      </c>
      <c r="D637" s="104" t="s">
        <v>737</v>
      </c>
      <c r="E637" s="105" t="s">
        <v>821</v>
      </c>
      <c r="F637" s="106" t="s">
        <v>826</v>
      </c>
      <c r="G637" s="106" t="s">
        <v>827</v>
      </c>
      <c r="H637" s="107" t="s">
        <v>88</v>
      </c>
      <c r="I637" s="108" t="s">
        <v>44</v>
      </c>
      <c r="J637" s="43" t="str">
        <f t="shared" si="66"/>
        <v>Wagner-Holt Elementary: E: E3: Recessed 2'X4' Troffer: F32T82L</v>
      </c>
      <c r="K637" s="44" t="s">
        <v>1752</v>
      </c>
      <c r="L637" s="44">
        <v>59</v>
      </c>
      <c r="M637" s="44">
        <v>24</v>
      </c>
      <c r="N637" s="44">
        <v>2</v>
      </c>
      <c r="O637" s="45">
        <v>2</v>
      </c>
      <c r="P637" s="44" t="s">
        <v>1910</v>
      </c>
      <c r="Q637" s="44">
        <v>3200</v>
      </c>
      <c r="R637" s="44">
        <v>160</v>
      </c>
      <c r="S637" s="44">
        <v>20</v>
      </c>
      <c r="T637" s="44">
        <f t="shared" si="70"/>
        <v>24</v>
      </c>
      <c r="U637" s="48">
        <f t="shared" si="71"/>
        <v>48</v>
      </c>
      <c r="V637" s="44">
        <v>0</v>
      </c>
      <c r="W637" s="49"/>
      <c r="X637" s="50">
        <v>0</v>
      </c>
    </row>
    <row r="638" spans="1:24" x14ac:dyDescent="0.25">
      <c r="A638" s="37"/>
      <c r="B638" s="38">
        <f t="shared" si="69"/>
        <v>50</v>
      </c>
      <c r="C638" s="38">
        <v>1.1000000000000001</v>
      </c>
      <c r="D638" s="104" t="s">
        <v>737</v>
      </c>
      <c r="E638" s="105" t="s">
        <v>821</v>
      </c>
      <c r="F638" s="106" t="s">
        <v>828</v>
      </c>
      <c r="G638" s="106" t="s">
        <v>829</v>
      </c>
      <c r="H638" s="107" t="s">
        <v>88</v>
      </c>
      <c r="I638" s="108" t="s">
        <v>44</v>
      </c>
      <c r="J638" s="43" t="str">
        <f t="shared" si="66"/>
        <v>Wagner-Holt Elementary: E: E4: Recessed 2'X4' Troffer: F32T82L</v>
      </c>
      <c r="K638" s="44" t="s">
        <v>1752</v>
      </c>
      <c r="L638" s="44">
        <v>59</v>
      </c>
      <c r="M638" s="44">
        <v>24</v>
      </c>
      <c r="N638" s="44">
        <v>2</v>
      </c>
      <c r="O638" s="45">
        <v>2</v>
      </c>
      <c r="P638" s="44" t="s">
        <v>1910</v>
      </c>
      <c r="Q638" s="44">
        <v>3200</v>
      </c>
      <c r="R638" s="44">
        <v>160</v>
      </c>
      <c r="S638" s="44">
        <v>20</v>
      </c>
      <c r="T638" s="44">
        <f t="shared" si="70"/>
        <v>24</v>
      </c>
      <c r="U638" s="48">
        <f t="shared" si="71"/>
        <v>48</v>
      </c>
      <c r="V638" s="44">
        <v>0</v>
      </c>
      <c r="W638" s="49"/>
      <c r="X638" s="50">
        <v>0</v>
      </c>
    </row>
    <row r="639" spans="1:24" x14ac:dyDescent="0.25">
      <c r="A639" s="37"/>
      <c r="B639" s="38">
        <f t="shared" si="69"/>
        <v>51</v>
      </c>
      <c r="C639" s="38">
        <v>1.1000000000000001</v>
      </c>
      <c r="D639" s="104" t="s">
        <v>737</v>
      </c>
      <c r="E639" s="105" t="s">
        <v>821</v>
      </c>
      <c r="F639" s="106" t="s">
        <v>830</v>
      </c>
      <c r="G639" s="106" t="s">
        <v>831</v>
      </c>
      <c r="H639" s="107" t="s">
        <v>88</v>
      </c>
      <c r="I639" s="108" t="s">
        <v>44</v>
      </c>
      <c r="J639" s="43" t="str">
        <f t="shared" si="66"/>
        <v>Wagner-Holt Elementary: E: E5: Recessed 2'X4' Troffer: F32T82L</v>
      </c>
      <c r="K639" s="44" t="s">
        <v>1752</v>
      </c>
      <c r="L639" s="44">
        <v>59</v>
      </c>
      <c r="M639" s="44">
        <v>24</v>
      </c>
      <c r="N639" s="44">
        <v>2</v>
      </c>
      <c r="O639" s="45">
        <v>2</v>
      </c>
      <c r="P639" s="44" t="s">
        <v>1910</v>
      </c>
      <c r="Q639" s="44">
        <v>3200</v>
      </c>
      <c r="R639" s="44">
        <v>160</v>
      </c>
      <c r="S639" s="44">
        <v>20</v>
      </c>
      <c r="T639" s="44">
        <f t="shared" si="70"/>
        <v>24</v>
      </c>
      <c r="U639" s="48">
        <f t="shared" si="71"/>
        <v>48</v>
      </c>
      <c r="V639" s="44">
        <v>0</v>
      </c>
      <c r="W639" s="49"/>
      <c r="X639" s="50">
        <v>0</v>
      </c>
    </row>
    <row r="640" spans="1:24" x14ac:dyDescent="0.25">
      <c r="A640" s="37"/>
      <c r="B640" s="38">
        <f t="shared" si="69"/>
        <v>52</v>
      </c>
      <c r="C640" s="38">
        <v>1.1000000000000001</v>
      </c>
      <c r="D640" s="104" t="s">
        <v>737</v>
      </c>
      <c r="E640" s="105" t="s">
        <v>738</v>
      </c>
      <c r="F640" s="106" t="s">
        <v>832</v>
      </c>
      <c r="G640" s="106" t="s">
        <v>833</v>
      </c>
      <c r="H640" s="107" t="s">
        <v>88</v>
      </c>
      <c r="I640" s="108" t="s">
        <v>44</v>
      </c>
      <c r="J640" s="43" t="str">
        <f t="shared" si="66"/>
        <v>Wagner-Holt Elementary: B: Psych. Office: Recessed 2'X4' Troffer: F32T82L</v>
      </c>
      <c r="K640" s="44" t="s">
        <v>1752</v>
      </c>
      <c r="L640" s="44">
        <v>59</v>
      </c>
      <c r="M640" s="44">
        <v>3</v>
      </c>
      <c r="N640" s="44">
        <v>2</v>
      </c>
      <c r="O640" s="45">
        <v>0</v>
      </c>
      <c r="P640" s="44" t="s">
        <v>1910</v>
      </c>
      <c r="Q640" s="44">
        <v>3200</v>
      </c>
      <c r="R640" s="44">
        <v>160</v>
      </c>
      <c r="S640" s="44">
        <v>20</v>
      </c>
      <c r="T640" s="44">
        <f t="shared" si="70"/>
        <v>3</v>
      </c>
      <c r="U640" s="48">
        <f t="shared" si="71"/>
        <v>6</v>
      </c>
      <c r="V640" s="44">
        <v>0</v>
      </c>
      <c r="W640" s="49"/>
      <c r="X640" s="50">
        <v>0</v>
      </c>
    </row>
    <row r="641" spans="1:24" x14ac:dyDescent="0.25">
      <c r="A641" s="37"/>
      <c r="B641" s="38">
        <f t="shared" si="69"/>
        <v>53</v>
      </c>
      <c r="C641" s="38">
        <v>1.1000000000000001</v>
      </c>
      <c r="D641" s="104" t="s">
        <v>737</v>
      </c>
      <c r="E641" s="105" t="s">
        <v>738</v>
      </c>
      <c r="F641" s="106" t="s">
        <v>834</v>
      </c>
      <c r="G641" s="106" t="s">
        <v>835</v>
      </c>
      <c r="H641" s="107" t="s">
        <v>88</v>
      </c>
      <c r="I641" s="108" t="s">
        <v>44</v>
      </c>
      <c r="J641" s="43" t="str">
        <f t="shared" si="66"/>
        <v>Wagner-Holt Elementary: B: B3: Recessed 2'X4' Troffer: F32T82L</v>
      </c>
      <c r="K641" s="44" t="s">
        <v>1752</v>
      </c>
      <c r="L641" s="44">
        <v>59</v>
      </c>
      <c r="M641" s="44">
        <v>19</v>
      </c>
      <c r="N641" s="44">
        <v>2</v>
      </c>
      <c r="O641" s="45">
        <v>2</v>
      </c>
      <c r="P641" s="44" t="s">
        <v>1910</v>
      </c>
      <c r="Q641" s="44">
        <v>3200</v>
      </c>
      <c r="R641" s="44">
        <v>160</v>
      </c>
      <c r="S641" s="44">
        <v>20</v>
      </c>
      <c r="T641" s="44">
        <f t="shared" si="70"/>
        <v>19</v>
      </c>
      <c r="U641" s="48">
        <f t="shared" si="71"/>
        <v>38</v>
      </c>
      <c r="V641" s="44">
        <v>0</v>
      </c>
      <c r="W641" s="49"/>
      <c r="X641" s="50">
        <v>0</v>
      </c>
    </row>
    <row r="642" spans="1:24" x14ac:dyDescent="0.25">
      <c r="A642" s="37"/>
      <c r="B642" s="38">
        <f t="shared" si="69"/>
        <v>54</v>
      </c>
      <c r="C642" s="38">
        <v>1.1000000000000001</v>
      </c>
      <c r="D642" s="104" t="s">
        <v>737</v>
      </c>
      <c r="E642" s="105" t="s">
        <v>738</v>
      </c>
      <c r="F642" s="106" t="s">
        <v>836</v>
      </c>
      <c r="G642" s="106" t="s">
        <v>837</v>
      </c>
      <c r="H642" s="107" t="s">
        <v>88</v>
      </c>
      <c r="I642" s="108" t="s">
        <v>44</v>
      </c>
      <c r="J642" s="43" t="str">
        <f t="shared" si="66"/>
        <v>Wagner-Holt Elementary: B: B2: Recessed 2'X4' Troffer: F32T82L</v>
      </c>
      <c r="K642" s="44" t="s">
        <v>1752</v>
      </c>
      <c r="L642" s="44">
        <v>59</v>
      </c>
      <c r="M642" s="44">
        <v>21</v>
      </c>
      <c r="N642" s="44">
        <v>2</v>
      </c>
      <c r="O642" s="45">
        <v>2</v>
      </c>
      <c r="P642" s="44" t="s">
        <v>1910</v>
      </c>
      <c r="Q642" s="44">
        <v>3200</v>
      </c>
      <c r="R642" s="44">
        <v>160</v>
      </c>
      <c r="S642" s="44">
        <v>20</v>
      </c>
      <c r="T642" s="44">
        <f t="shared" si="70"/>
        <v>21</v>
      </c>
      <c r="U642" s="48">
        <f t="shared" si="71"/>
        <v>42</v>
      </c>
      <c r="V642" s="44">
        <v>0</v>
      </c>
      <c r="W642" s="49"/>
      <c r="X642" s="50">
        <v>0</v>
      </c>
    </row>
    <row r="643" spans="1:24" x14ac:dyDescent="0.25">
      <c r="A643" s="37"/>
      <c r="B643" s="38">
        <f t="shared" si="69"/>
        <v>55</v>
      </c>
      <c r="C643" s="38">
        <v>1.1000000000000001</v>
      </c>
      <c r="D643" s="104" t="s">
        <v>737</v>
      </c>
      <c r="E643" s="105" t="s">
        <v>738</v>
      </c>
      <c r="F643" s="106" t="s">
        <v>838</v>
      </c>
      <c r="G643" s="106" t="s">
        <v>839</v>
      </c>
      <c r="H643" s="107" t="s">
        <v>88</v>
      </c>
      <c r="I643" s="108" t="s">
        <v>44</v>
      </c>
      <c r="J643" s="43" t="str">
        <f t="shared" si="66"/>
        <v>Wagner-Holt Elementary: B: B6: Recessed 2'X4' Troffer: F32T82L</v>
      </c>
      <c r="K643" s="44" t="s">
        <v>1752</v>
      </c>
      <c r="L643" s="44">
        <v>59</v>
      </c>
      <c r="M643" s="44">
        <v>19</v>
      </c>
      <c r="N643" s="44">
        <v>2</v>
      </c>
      <c r="O643" s="45">
        <v>2</v>
      </c>
      <c r="P643" s="44" t="s">
        <v>1910</v>
      </c>
      <c r="Q643" s="44">
        <v>3200</v>
      </c>
      <c r="R643" s="44">
        <v>160</v>
      </c>
      <c r="S643" s="44">
        <v>20</v>
      </c>
      <c r="T643" s="44">
        <f t="shared" si="70"/>
        <v>19</v>
      </c>
      <c r="U643" s="48">
        <f t="shared" si="71"/>
        <v>38</v>
      </c>
      <c r="V643" s="44">
        <v>0</v>
      </c>
      <c r="W643" s="49"/>
      <c r="X643" s="50">
        <v>0</v>
      </c>
    </row>
    <row r="644" spans="1:24" x14ac:dyDescent="0.25">
      <c r="A644" s="37"/>
      <c r="B644" s="38">
        <f t="shared" si="69"/>
        <v>56</v>
      </c>
      <c r="C644" s="38">
        <v>1.1000000000000001</v>
      </c>
      <c r="D644" s="104" t="s">
        <v>737</v>
      </c>
      <c r="E644" s="105" t="s">
        <v>738</v>
      </c>
      <c r="F644" s="106" t="s">
        <v>840</v>
      </c>
      <c r="G644" s="106" t="s">
        <v>841</v>
      </c>
      <c r="H644" s="107" t="s">
        <v>88</v>
      </c>
      <c r="I644" s="108" t="s">
        <v>44</v>
      </c>
      <c r="J644" s="43" t="str">
        <f t="shared" si="66"/>
        <v>Wagner-Holt Elementary: B: B5: Recessed 2'X4' Troffer: F32T82L</v>
      </c>
      <c r="K644" s="44" t="s">
        <v>1752</v>
      </c>
      <c r="L644" s="44">
        <v>59</v>
      </c>
      <c r="M644" s="44">
        <v>19</v>
      </c>
      <c r="N644" s="44">
        <v>2</v>
      </c>
      <c r="O644" s="45">
        <v>2</v>
      </c>
      <c r="P644" s="44" t="s">
        <v>1910</v>
      </c>
      <c r="Q644" s="44">
        <v>3200</v>
      </c>
      <c r="R644" s="44">
        <v>160</v>
      </c>
      <c r="S644" s="44">
        <v>20</v>
      </c>
      <c r="T644" s="44">
        <f t="shared" si="70"/>
        <v>19</v>
      </c>
      <c r="U644" s="48">
        <f t="shared" si="71"/>
        <v>38</v>
      </c>
      <c r="V644" s="44">
        <v>0</v>
      </c>
      <c r="W644" s="49"/>
      <c r="X644" s="50">
        <v>0</v>
      </c>
    </row>
    <row r="645" spans="1:24" x14ac:dyDescent="0.25">
      <c r="A645" s="37"/>
      <c r="B645" s="38">
        <f t="shared" si="69"/>
        <v>57</v>
      </c>
      <c r="C645" s="38">
        <v>1.1000000000000001</v>
      </c>
      <c r="D645" s="104" t="s">
        <v>737</v>
      </c>
      <c r="E645" s="105" t="s">
        <v>738</v>
      </c>
      <c r="F645" s="106" t="s">
        <v>842</v>
      </c>
      <c r="G645" s="106" t="s">
        <v>843</v>
      </c>
      <c r="H645" s="107" t="s">
        <v>88</v>
      </c>
      <c r="I645" s="108" t="s">
        <v>44</v>
      </c>
      <c r="J645" s="43" t="str">
        <f t="shared" si="66"/>
        <v>Wagner-Holt Elementary: B: B7: Recessed 2'X4' Troffer: F32T82L</v>
      </c>
      <c r="K645" s="44" t="s">
        <v>1752</v>
      </c>
      <c r="L645" s="44">
        <v>59</v>
      </c>
      <c r="M645" s="44">
        <v>19</v>
      </c>
      <c r="N645" s="44">
        <v>2</v>
      </c>
      <c r="O645" s="45">
        <v>2</v>
      </c>
      <c r="P645" s="44" t="s">
        <v>1910</v>
      </c>
      <c r="Q645" s="44">
        <v>3200</v>
      </c>
      <c r="R645" s="44">
        <v>160</v>
      </c>
      <c r="S645" s="44">
        <v>20</v>
      </c>
      <c r="T645" s="44">
        <f t="shared" si="70"/>
        <v>19</v>
      </c>
      <c r="U645" s="48">
        <f t="shared" si="71"/>
        <v>38</v>
      </c>
      <c r="V645" s="44">
        <v>0</v>
      </c>
      <c r="W645" s="49"/>
      <c r="X645" s="50">
        <v>0</v>
      </c>
    </row>
    <row r="646" spans="1:24" x14ac:dyDescent="0.25">
      <c r="A646" s="37"/>
      <c r="B646" s="38">
        <f t="shared" si="69"/>
        <v>58</v>
      </c>
      <c r="C646" s="38">
        <v>1.1000000000000001</v>
      </c>
      <c r="D646" s="104" t="s">
        <v>737</v>
      </c>
      <c r="E646" s="105" t="s">
        <v>738</v>
      </c>
      <c r="F646" s="106" t="s">
        <v>844</v>
      </c>
      <c r="G646" s="106" t="s">
        <v>845</v>
      </c>
      <c r="H646" s="107" t="s">
        <v>88</v>
      </c>
      <c r="I646" s="108" t="s">
        <v>44</v>
      </c>
      <c r="J646" s="43" t="str">
        <f t="shared" si="66"/>
        <v>Wagner-Holt Elementary: B: B8: Recessed 2'X4' Troffer: F32T82L</v>
      </c>
      <c r="K646" s="44" t="s">
        <v>1752</v>
      </c>
      <c r="L646" s="44">
        <v>59</v>
      </c>
      <c r="M646" s="44">
        <v>19</v>
      </c>
      <c r="N646" s="44">
        <v>2</v>
      </c>
      <c r="O646" s="45">
        <v>2</v>
      </c>
      <c r="P646" s="44" t="s">
        <v>1910</v>
      </c>
      <c r="Q646" s="44">
        <v>3200</v>
      </c>
      <c r="R646" s="44">
        <v>160</v>
      </c>
      <c r="S646" s="44">
        <v>20</v>
      </c>
      <c r="T646" s="44">
        <f t="shared" si="70"/>
        <v>19</v>
      </c>
      <c r="U646" s="48">
        <f t="shared" si="71"/>
        <v>38</v>
      </c>
      <c r="V646" s="44">
        <v>0</v>
      </c>
      <c r="W646" s="49"/>
      <c r="X646" s="50">
        <v>0</v>
      </c>
    </row>
    <row r="647" spans="1:24" x14ac:dyDescent="0.25">
      <c r="A647" s="37"/>
      <c r="B647" s="38">
        <f t="shared" si="69"/>
        <v>59</v>
      </c>
      <c r="C647" s="38">
        <v>1.1000000000000001</v>
      </c>
      <c r="D647" s="103" t="s">
        <v>737</v>
      </c>
      <c r="E647" s="98" t="s">
        <v>738</v>
      </c>
      <c r="F647" s="41" t="s">
        <v>846</v>
      </c>
      <c r="G647" s="41" t="s">
        <v>847</v>
      </c>
      <c r="H647" s="42" t="s">
        <v>88</v>
      </c>
      <c r="I647" s="43" t="s">
        <v>44</v>
      </c>
      <c r="J647" s="43" t="str">
        <f t="shared" si="66"/>
        <v>Wagner-Holt Elementary: B: B1: Recessed 2'X4' Troffer: F32T82L</v>
      </c>
      <c r="K647" s="44" t="s">
        <v>1752</v>
      </c>
      <c r="L647" s="44">
        <v>59</v>
      </c>
      <c r="M647" s="44">
        <v>21</v>
      </c>
      <c r="N647" s="44">
        <v>2</v>
      </c>
      <c r="O647" s="45">
        <v>2</v>
      </c>
      <c r="P647" s="44" t="s">
        <v>1910</v>
      </c>
      <c r="Q647" s="44">
        <v>3200</v>
      </c>
      <c r="R647" s="44">
        <v>160</v>
      </c>
      <c r="S647" s="44">
        <v>20</v>
      </c>
      <c r="T647" s="44">
        <f t="shared" si="70"/>
        <v>21</v>
      </c>
      <c r="U647" s="48">
        <f t="shared" si="71"/>
        <v>42</v>
      </c>
      <c r="V647" s="44">
        <v>0</v>
      </c>
      <c r="W647" s="49"/>
      <c r="X647" s="50">
        <v>0</v>
      </c>
    </row>
    <row r="648" spans="1:24" x14ac:dyDescent="0.25">
      <c r="A648" s="37"/>
      <c r="B648" s="38">
        <f t="shared" si="69"/>
        <v>60</v>
      </c>
      <c r="C648" s="38">
        <v>1.1000000000000001</v>
      </c>
      <c r="D648" s="103" t="s">
        <v>737</v>
      </c>
      <c r="E648" s="98" t="s">
        <v>848</v>
      </c>
      <c r="F648" s="41" t="s">
        <v>849</v>
      </c>
      <c r="G648" s="41" t="s">
        <v>850</v>
      </c>
      <c r="H648" s="42" t="s">
        <v>88</v>
      </c>
      <c r="I648" s="43" t="s">
        <v>147</v>
      </c>
      <c r="J648" s="43" t="str">
        <f t="shared" si="66"/>
        <v>Wagner-Holt Elementary: G: G1: Recessed 2'X4' Troffer: F32T83L</v>
      </c>
      <c r="K648" s="44" t="s">
        <v>1752</v>
      </c>
      <c r="L648" s="44">
        <v>89</v>
      </c>
      <c r="M648" s="44">
        <v>13</v>
      </c>
      <c r="N648" s="44">
        <v>3</v>
      </c>
      <c r="O648" s="45">
        <v>1</v>
      </c>
      <c r="P648" s="44" t="s">
        <v>1911</v>
      </c>
      <c r="Q648" s="44">
        <v>3840</v>
      </c>
      <c r="R648" s="44">
        <v>160</v>
      </c>
      <c r="S648" s="44">
        <v>24</v>
      </c>
      <c r="T648" s="44">
        <f t="shared" si="70"/>
        <v>13</v>
      </c>
      <c r="U648" s="48">
        <f t="shared" si="71"/>
        <v>39</v>
      </c>
      <c r="V648" s="44">
        <v>0</v>
      </c>
      <c r="W648" s="49"/>
      <c r="X648" s="50" t="s">
        <v>1901</v>
      </c>
    </row>
    <row r="649" spans="1:24" x14ac:dyDescent="0.25">
      <c r="A649" s="37"/>
      <c r="B649" s="38">
        <f t="shared" si="69"/>
        <v>61</v>
      </c>
      <c r="C649" s="38">
        <v>1.1000000000000001</v>
      </c>
      <c r="D649" s="103" t="s">
        <v>737</v>
      </c>
      <c r="E649" s="98" t="s">
        <v>848</v>
      </c>
      <c r="F649" s="41" t="s">
        <v>851</v>
      </c>
      <c r="G649" s="41" t="s">
        <v>852</v>
      </c>
      <c r="H649" s="42" t="s">
        <v>88</v>
      </c>
      <c r="I649" s="43" t="s">
        <v>147</v>
      </c>
      <c r="J649" s="43" t="str">
        <f t="shared" si="66"/>
        <v>Wagner-Holt Elementary: G: G2: Recessed 2'X4' Troffer: F32T83L</v>
      </c>
      <c r="K649" s="44" t="s">
        <v>1752</v>
      </c>
      <c r="L649" s="44">
        <v>89</v>
      </c>
      <c r="M649" s="44">
        <v>10</v>
      </c>
      <c r="N649" s="44">
        <v>3</v>
      </c>
      <c r="O649" s="45">
        <v>1</v>
      </c>
      <c r="P649" s="44" t="s">
        <v>1911</v>
      </c>
      <c r="Q649" s="44">
        <v>3840</v>
      </c>
      <c r="R649" s="44">
        <v>160</v>
      </c>
      <c r="S649" s="44">
        <v>24</v>
      </c>
      <c r="T649" s="44">
        <f t="shared" si="70"/>
        <v>10</v>
      </c>
      <c r="U649" s="48">
        <f t="shared" si="71"/>
        <v>30</v>
      </c>
      <c r="V649" s="44">
        <v>0</v>
      </c>
      <c r="W649" s="49"/>
      <c r="X649" s="50" t="s">
        <v>1901</v>
      </c>
    </row>
    <row r="650" spans="1:24" x14ac:dyDescent="0.25">
      <c r="A650" s="37"/>
      <c r="B650" s="38">
        <f t="shared" si="69"/>
        <v>62</v>
      </c>
      <c r="C650" s="38">
        <v>1.1000000000000001</v>
      </c>
      <c r="D650" s="103" t="s">
        <v>737</v>
      </c>
      <c r="E650" s="98" t="s">
        <v>757</v>
      </c>
      <c r="F650" s="41" t="s">
        <v>477</v>
      </c>
      <c r="G650" s="41" t="s">
        <v>853</v>
      </c>
      <c r="H650" s="42" t="s">
        <v>88</v>
      </c>
      <c r="I650" s="43" t="s">
        <v>147</v>
      </c>
      <c r="J650" s="43" t="str">
        <f t="shared" si="66"/>
        <v>Wagner-Holt Elementary: D: Teacher Work Rm: Recessed 2'X4' Troffer: F32T83L</v>
      </c>
      <c r="K650" s="44" t="s">
        <v>1752</v>
      </c>
      <c r="L650" s="44">
        <v>89</v>
      </c>
      <c r="M650" s="44">
        <v>6</v>
      </c>
      <c r="N650" s="44">
        <v>3</v>
      </c>
      <c r="O650" s="45">
        <v>1</v>
      </c>
      <c r="P650" s="44" t="s">
        <v>1911</v>
      </c>
      <c r="Q650" s="44">
        <v>3840</v>
      </c>
      <c r="R650" s="44">
        <v>160</v>
      </c>
      <c r="S650" s="44">
        <v>24</v>
      </c>
      <c r="T650" s="44">
        <f t="shared" si="70"/>
        <v>6</v>
      </c>
      <c r="U650" s="48">
        <f t="shared" si="71"/>
        <v>18</v>
      </c>
      <c r="V650" s="44">
        <v>0</v>
      </c>
      <c r="W650" s="49"/>
      <c r="X650" s="50">
        <v>0</v>
      </c>
    </row>
    <row r="651" spans="1:24" x14ac:dyDescent="0.25">
      <c r="A651" s="37"/>
      <c r="B651" s="38">
        <f t="shared" si="69"/>
        <v>63</v>
      </c>
      <c r="C651" s="38">
        <v>1.1000000000000001</v>
      </c>
      <c r="D651" s="103" t="s">
        <v>737</v>
      </c>
      <c r="E651" s="98" t="s">
        <v>26</v>
      </c>
      <c r="F651" s="41" t="s">
        <v>26</v>
      </c>
      <c r="G651" s="41" t="s">
        <v>854</v>
      </c>
      <c r="H651" s="42" t="s">
        <v>154</v>
      </c>
      <c r="I651" s="43" t="s">
        <v>155</v>
      </c>
      <c r="J651" s="43" t="str">
        <f t="shared" si="66"/>
        <v>Wagner-Holt Elementary: MPR: MPR: Surface Mount Highbay 2'X4': F54T5/HO 4L</v>
      </c>
      <c r="K651" s="44" t="s">
        <v>1752</v>
      </c>
      <c r="L651" s="44">
        <v>234</v>
      </c>
      <c r="M651" s="44">
        <v>16</v>
      </c>
      <c r="N651" s="44">
        <v>4</v>
      </c>
      <c r="O651" s="45">
        <v>4</v>
      </c>
      <c r="P651" s="44" t="s">
        <v>1913</v>
      </c>
      <c r="Q651" s="44">
        <v>15000</v>
      </c>
      <c r="R651" s="47">
        <v>176.47058823529412</v>
      </c>
      <c r="S651" s="44">
        <v>85</v>
      </c>
      <c r="T651" s="44">
        <f t="shared" si="70"/>
        <v>16</v>
      </c>
      <c r="U651" s="48">
        <f t="shared" si="71"/>
        <v>64</v>
      </c>
      <c r="V651" s="44">
        <v>0</v>
      </c>
      <c r="W651" s="49"/>
      <c r="X651" s="50">
        <v>0</v>
      </c>
    </row>
    <row r="652" spans="1:24" ht="4.1500000000000004" customHeight="1" x14ac:dyDescent="0.25">
      <c r="A652" s="27"/>
      <c r="B652" s="51"/>
      <c r="C652" s="52"/>
      <c r="D652" s="53"/>
      <c r="E652" s="53"/>
      <c r="F652" s="53"/>
      <c r="G652" s="53"/>
      <c r="H652" s="53"/>
      <c r="I652" s="53"/>
      <c r="J652" s="53"/>
      <c r="K652" s="53"/>
      <c r="L652" s="55"/>
      <c r="M652" s="56"/>
      <c r="N652" s="56"/>
      <c r="O652" s="56"/>
      <c r="P652" s="54"/>
      <c r="Q652" s="54"/>
      <c r="R652" s="54"/>
      <c r="S652" s="56"/>
      <c r="T652" s="57"/>
      <c r="U652" s="56"/>
      <c r="V652" s="56"/>
      <c r="W652" s="58"/>
      <c r="X652" s="59"/>
    </row>
    <row r="653" spans="1:24" s="72" customFormat="1" x14ac:dyDescent="0.25">
      <c r="A653" s="60"/>
      <c r="B653" s="61" t="s">
        <v>156</v>
      </c>
      <c r="C653" s="62"/>
      <c r="D653" s="63"/>
      <c r="E653" s="63"/>
      <c r="F653" s="63"/>
      <c r="G653" s="64"/>
      <c r="H653" s="64"/>
      <c r="I653" s="64"/>
      <c r="J653" s="64"/>
      <c r="K653" s="64"/>
      <c r="L653" s="66"/>
      <c r="M653" s="67">
        <v>960</v>
      </c>
      <c r="N653" s="68"/>
      <c r="O653" s="67">
        <v>89</v>
      </c>
      <c r="P653" s="65"/>
      <c r="Q653" s="65"/>
      <c r="R653" s="65"/>
      <c r="S653" s="68"/>
      <c r="T653" s="67">
        <f>SUM(T589:T652)</f>
        <v>960</v>
      </c>
      <c r="U653" s="69">
        <f>SUM(U589:U652)</f>
        <v>1971</v>
      </c>
      <c r="V653" s="67">
        <v>50</v>
      </c>
      <c r="W653" s="70"/>
      <c r="X653" s="71"/>
    </row>
    <row r="655" spans="1:24" s="13" customFormat="1" ht="15.75" x14ac:dyDescent="0.25">
      <c r="B655" s="4" t="s">
        <v>2314</v>
      </c>
      <c r="C655" s="75"/>
      <c r="D655" s="76"/>
      <c r="E655" s="76"/>
      <c r="F655" s="77"/>
      <c r="G655" s="77"/>
      <c r="H655" s="77"/>
      <c r="I655" s="77"/>
      <c r="J655" s="77"/>
      <c r="K655" s="77"/>
      <c r="L655" s="79"/>
      <c r="M655" s="80"/>
      <c r="N655" s="80"/>
      <c r="O655" s="80"/>
      <c r="P655" s="78"/>
      <c r="Q655" s="78"/>
      <c r="R655" s="78"/>
      <c r="S655" s="80"/>
      <c r="T655" s="81"/>
    </row>
    <row r="656" spans="1:24" x14ac:dyDescent="0.25">
      <c r="A656" s="1"/>
      <c r="B656" s="82" t="s">
        <v>0</v>
      </c>
      <c r="C656" s="83"/>
      <c r="D656" s="82"/>
      <c r="E656" s="82"/>
      <c r="F656" s="82"/>
      <c r="G656" s="82"/>
      <c r="H656" s="221" t="s">
        <v>1</v>
      </c>
      <c r="I656" s="222"/>
      <c r="J656" s="222"/>
      <c r="K656" s="222"/>
      <c r="L656" s="222"/>
      <c r="M656" s="222"/>
      <c r="N656" s="222"/>
      <c r="O656" s="222"/>
      <c r="P656" s="217" t="s">
        <v>2</v>
      </c>
      <c r="Q656" s="218"/>
      <c r="R656" s="218"/>
      <c r="S656" s="218"/>
      <c r="T656" s="219"/>
    </row>
    <row r="657" spans="2:20" ht="45" x14ac:dyDescent="0.25">
      <c r="B657" s="84" t="s">
        <v>3</v>
      </c>
      <c r="C657" s="19" t="s">
        <v>4</v>
      </c>
      <c r="D657" s="85" t="s">
        <v>5</v>
      </c>
      <c r="E657" s="85" t="s">
        <v>6</v>
      </c>
      <c r="F657" s="85" t="s">
        <v>157</v>
      </c>
      <c r="G657" s="85" t="s">
        <v>158</v>
      </c>
      <c r="H657" s="85" t="s">
        <v>9</v>
      </c>
      <c r="I657" s="85" t="s">
        <v>10</v>
      </c>
      <c r="J657" s="85" t="s">
        <v>11</v>
      </c>
      <c r="K657" s="196"/>
      <c r="L657" s="86" t="s">
        <v>13</v>
      </c>
      <c r="M657" s="25" t="s">
        <v>14</v>
      </c>
      <c r="N657" s="25" t="s">
        <v>15</v>
      </c>
      <c r="O657" s="25" t="s">
        <v>16</v>
      </c>
      <c r="P657" s="84" t="s">
        <v>17</v>
      </c>
      <c r="Q657" s="18" t="s">
        <v>18</v>
      </c>
      <c r="R657" s="18" t="s">
        <v>19</v>
      </c>
      <c r="S657" s="25" t="s">
        <v>20</v>
      </c>
      <c r="T657" s="25" t="s">
        <v>21</v>
      </c>
    </row>
    <row r="658" spans="2:20" ht="4.1500000000000004" customHeight="1" x14ac:dyDescent="0.25">
      <c r="B658" s="87"/>
      <c r="C658" s="88"/>
      <c r="D658" s="89"/>
      <c r="E658" s="89"/>
      <c r="F658" s="89"/>
      <c r="G658" s="89"/>
      <c r="H658" s="89"/>
      <c r="I658" s="89"/>
      <c r="J658" s="89"/>
      <c r="K658" s="90"/>
      <c r="L658" s="91"/>
      <c r="M658" s="92"/>
      <c r="N658" s="92"/>
      <c r="O658" s="92"/>
      <c r="P658" s="89"/>
      <c r="Q658" s="89"/>
      <c r="R658" s="89"/>
      <c r="S658" s="92"/>
      <c r="T658" s="93"/>
    </row>
    <row r="659" spans="2:20" x14ac:dyDescent="0.25">
      <c r="B659" s="38">
        <f>B651+1</f>
        <v>64</v>
      </c>
      <c r="C659" s="95">
        <v>1.2</v>
      </c>
      <c r="D659" s="96" t="s">
        <v>737</v>
      </c>
      <c r="E659" s="96" t="s">
        <v>114</v>
      </c>
      <c r="F659" s="97" t="s">
        <v>161</v>
      </c>
      <c r="G659" s="98" t="s">
        <v>855</v>
      </c>
      <c r="H659" s="42" t="s">
        <v>163</v>
      </c>
      <c r="I659" s="43" t="s">
        <v>164</v>
      </c>
      <c r="J659" s="99" t="str">
        <f>CONCATENATE(G659,": ",H659,": ",I659)</f>
        <v>Wagner-Holt Elementary: Library: Exterior: Can Recessed 10": CFM 32W 1L</v>
      </c>
      <c r="K659" s="100"/>
      <c r="L659" s="44">
        <v>36.799999999999997</v>
      </c>
      <c r="M659" s="44">
        <v>5</v>
      </c>
      <c r="N659" s="44">
        <v>1</v>
      </c>
      <c r="O659" s="44">
        <v>0</v>
      </c>
      <c r="P659" s="44" t="s">
        <v>1914</v>
      </c>
      <c r="Q659" s="44">
        <v>1800</v>
      </c>
      <c r="R659" s="44">
        <v>150</v>
      </c>
      <c r="S659" s="44">
        <v>12</v>
      </c>
      <c r="T659" s="44">
        <f t="shared" ref="T659:T667" si="72">M659</f>
        <v>5</v>
      </c>
    </row>
    <row r="660" spans="2:20" x14ac:dyDescent="0.25">
      <c r="B660" s="38">
        <f>B659+1</f>
        <v>65</v>
      </c>
      <c r="C660" s="95">
        <v>1.2</v>
      </c>
      <c r="D660" s="96" t="s">
        <v>737</v>
      </c>
      <c r="E660" s="96" t="s">
        <v>856</v>
      </c>
      <c r="F660" s="97" t="s">
        <v>161</v>
      </c>
      <c r="G660" s="98" t="s">
        <v>857</v>
      </c>
      <c r="H660" s="42" t="s">
        <v>163</v>
      </c>
      <c r="I660" s="43" t="s">
        <v>164</v>
      </c>
      <c r="J660" s="99" t="str">
        <f t="shared" ref="J660:J667" si="73">CONCATENATE(G660,": ",H660,": ",I660)</f>
        <v>Wagner-Holt Elementary: A Bldg: Exterior: Can Recessed 10": CFM 32W 1L</v>
      </c>
      <c r="K660" s="100"/>
      <c r="L660" s="44">
        <v>36.799999999999997</v>
      </c>
      <c r="M660" s="44">
        <v>10</v>
      </c>
      <c r="N660" s="44">
        <v>1</v>
      </c>
      <c r="O660" s="44">
        <v>0</v>
      </c>
      <c r="P660" s="44" t="s">
        <v>1914</v>
      </c>
      <c r="Q660" s="44">
        <v>1800</v>
      </c>
      <c r="R660" s="44">
        <v>150</v>
      </c>
      <c r="S660" s="44">
        <v>12</v>
      </c>
      <c r="T660" s="44">
        <f t="shared" si="72"/>
        <v>10</v>
      </c>
    </row>
    <row r="661" spans="2:20" x14ac:dyDescent="0.25">
      <c r="B661" s="38">
        <f t="shared" ref="B661:B667" si="74">B660+1</f>
        <v>66</v>
      </c>
      <c r="C661" s="95">
        <v>1.2</v>
      </c>
      <c r="D661" s="96" t="s">
        <v>737</v>
      </c>
      <c r="E661" s="96" t="s">
        <v>858</v>
      </c>
      <c r="F661" s="97" t="s">
        <v>161</v>
      </c>
      <c r="G661" s="98" t="s">
        <v>859</v>
      </c>
      <c r="H661" s="42" t="s">
        <v>163</v>
      </c>
      <c r="I661" s="43" t="s">
        <v>164</v>
      </c>
      <c r="J661" s="99" t="str">
        <f t="shared" si="73"/>
        <v>Wagner-Holt Elementary: Office / MPR: Exterior: Can Recessed 10": CFM 32W 1L</v>
      </c>
      <c r="K661" s="100"/>
      <c r="L661" s="44">
        <v>36.799999999999997</v>
      </c>
      <c r="M661" s="44">
        <v>13</v>
      </c>
      <c r="N661" s="44">
        <v>1</v>
      </c>
      <c r="O661" s="44">
        <v>0</v>
      </c>
      <c r="P661" s="44" t="s">
        <v>1914</v>
      </c>
      <c r="Q661" s="44">
        <v>1800</v>
      </c>
      <c r="R661" s="44">
        <v>150</v>
      </c>
      <c r="S661" s="44">
        <v>12</v>
      </c>
      <c r="T661" s="44">
        <f t="shared" si="72"/>
        <v>13</v>
      </c>
    </row>
    <row r="662" spans="2:20" x14ac:dyDescent="0.25">
      <c r="B662" s="38">
        <f t="shared" si="74"/>
        <v>67</v>
      </c>
      <c r="C662" s="95">
        <v>1.2</v>
      </c>
      <c r="D662" s="96" t="s">
        <v>737</v>
      </c>
      <c r="E662" s="96" t="s">
        <v>860</v>
      </c>
      <c r="F662" s="97" t="s">
        <v>570</v>
      </c>
      <c r="G662" s="98" t="s">
        <v>861</v>
      </c>
      <c r="H662" s="42" t="s">
        <v>301</v>
      </c>
      <c r="I662" s="43" t="s">
        <v>302</v>
      </c>
      <c r="J662" s="99" t="str">
        <f t="shared" si="73"/>
        <v>Wagner-Holt Elementary: H Bldg: Exterior: Wallpack: HPS 150W</v>
      </c>
      <c r="K662" s="100"/>
      <c r="L662" s="44">
        <v>188</v>
      </c>
      <c r="M662" s="44">
        <v>13</v>
      </c>
      <c r="N662" s="44">
        <v>1</v>
      </c>
      <c r="O662" s="44">
        <v>0</v>
      </c>
      <c r="P662" s="44" t="s">
        <v>1917</v>
      </c>
      <c r="Q662" s="44">
        <v>4200</v>
      </c>
      <c r="R662" s="44">
        <v>150</v>
      </c>
      <c r="S662" s="44">
        <v>28</v>
      </c>
      <c r="T662" s="44">
        <f t="shared" si="72"/>
        <v>13</v>
      </c>
    </row>
    <row r="663" spans="2:20" x14ac:dyDescent="0.25">
      <c r="B663" s="38">
        <f t="shared" si="74"/>
        <v>68</v>
      </c>
      <c r="C663" s="95">
        <v>1.2</v>
      </c>
      <c r="D663" s="96" t="s">
        <v>737</v>
      </c>
      <c r="E663" s="96" t="s">
        <v>114</v>
      </c>
      <c r="F663" s="97" t="s">
        <v>570</v>
      </c>
      <c r="G663" s="98" t="s">
        <v>855</v>
      </c>
      <c r="H663" s="42" t="s">
        <v>301</v>
      </c>
      <c r="I663" s="43" t="s">
        <v>302</v>
      </c>
      <c r="J663" s="99" t="str">
        <f t="shared" si="73"/>
        <v>Wagner-Holt Elementary: Library: Exterior: Wallpack: HPS 150W</v>
      </c>
      <c r="K663" s="100"/>
      <c r="L663" s="44">
        <v>188</v>
      </c>
      <c r="M663" s="44">
        <v>8</v>
      </c>
      <c r="N663" s="44">
        <v>1</v>
      </c>
      <c r="O663" s="44">
        <v>0</v>
      </c>
      <c r="P663" s="44" t="s">
        <v>1917</v>
      </c>
      <c r="Q663" s="44">
        <v>4200</v>
      </c>
      <c r="R663" s="44">
        <v>150</v>
      </c>
      <c r="S663" s="44">
        <v>28</v>
      </c>
      <c r="T663" s="44">
        <f t="shared" si="72"/>
        <v>8</v>
      </c>
    </row>
    <row r="664" spans="2:20" x14ac:dyDescent="0.25">
      <c r="B664" s="38">
        <f t="shared" si="74"/>
        <v>69</v>
      </c>
      <c r="C664" s="95">
        <v>1.2</v>
      </c>
      <c r="D664" s="96" t="s">
        <v>737</v>
      </c>
      <c r="E664" s="96" t="s">
        <v>856</v>
      </c>
      <c r="F664" s="97" t="s">
        <v>570</v>
      </c>
      <c r="G664" s="98" t="s">
        <v>857</v>
      </c>
      <c r="H664" s="42" t="s">
        <v>301</v>
      </c>
      <c r="I664" s="43" t="s">
        <v>302</v>
      </c>
      <c r="J664" s="99" t="str">
        <f t="shared" si="73"/>
        <v>Wagner-Holt Elementary: A Bldg: Exterior: Wallpack: HPS 150W</v>
      </c>
      <c r="K664" s="100"/>
      <c r="L664" s="44">
        <v>188</v>
      </c>
      <c r="M664" s="44">
        <v>7</v>
      </c>
      <c r="N664" s="44">
        <v>1</v>
      </c>
      <c r="O664" s="44">
        <v>0</v>
      </c>
      <c r="P664" s="44" t="s">
        <v>1917</v>
      </c>
      <c r="Q664" s="44">
        <v>4200</v>
      </c>
      <c r="R664" s="44">
        <v>150</v>
      </c>
      <c r="S664" s="44">
        <v>28</v>
      </c>
      <c r="T664" s="44">
        <f t="shared" si="72"/>
        <v>7</v>
      </c>
    </row>
    <row r="665" spans="2:20" x14ac:dyDescent="0.25">
      <c r="B665" s="38">
        <f t="shared" si="74"/>
        <v>70</v>
      </c>
      <c r="C665" s="95">
        <v>1.2</v>
      </c>
      <c r="D665" s="96" t="s">
        <v>737</v>
      </c>
      <c r="E665" s="96" t="s">
        <v>858</v>
      </c>
      <c r="F665" s="97" t="s">
        <v>570</v>
      </c>
      <c r="G665" s="98" t="s">
        <v>859</v>
      </c>
      <c r="H665" s="42" t="s">
        <v>301</v>
      </c>
      <c r="I665" s="43" t="s">
        <v>302</v>
      </c>
      <c r="J665" s="99" t="str">
        <f t="shared" si="73"/>
        <v>Wagner-Holt Elementary: Office / MPR: Exterior: Wallpack: HPS 150W</v>
      </c>
      <c r="K665" s="100"/>
      <c r="L665" s="44">
        <v>188</v>
      </c>
      <c r="M665" s="44">
        <v>14</v>
      </c>
      <c r="N665" s="44">
        <v>1</v>
      </c>
      <c r="O665" s="44">
        <v>0</v>
      </c>
      <c r="P665" s="44" t="s">
        <v>1917</v>
      </c>
      <c r="Q665" s="44">
        <v>4200</v>
      </c>
      <c r="R665" s="44">
        <v>150</v>
      </c>
      <c r="S665" s="44">
        <v>28</v>
      </c>
      <c r="T665" s="44">
        <f t="shared" si="72"/>
        <v>14</v>
      </c>
    </row>
    <row r="666" spans="2:20" x14ac:dyDescent="0.25">
      <c r="B666" s="38">
        <f t="shared" si="74"/>
        <v>71</v>
      </c>
      <c r="C666" s="95">
        <v>1.2</v>
      </c>
      <c r="D666" s="96" t="s">
        <v>737</v>
      </c>
      <c r="E666" s="96" t="s">
        <v>32</v>
      </c>
      <c r="F666" s="97" t="s">
        <v>570</v>
      </c>
      <c r="G666" s="98" t="s">
        <v>862</v>
      </c>
      <c r="H666" s="42" t="s">
        <v>301</v>
      </c>
      <c r="I666" s="43" t="s">
        <v>302</v>
      </c>
      <c r="J666" s="99" t="str">
        <f t="shared" si="73"/>
        <v>Wagner-Holt Elementary: Portable: Exterior: Wallpack: HPS 150W</v>
      </c>
      <c r="K666" s="100"/>
      <c r="L666" s="44">
        <v>188</v>
      </c>
      <c r="M666" s="44">
        <v>11</v>
      </c>
      <c r="N666" s="44">
        <v>1</v>
      </c>
      <c r="O666" s="44">
        <v>0</v>
      </c>
      <c r="P666" s="44" t="s">
        <v>1917</v>
      </c>
      <c r="Q666" s="44">
        <v>4200</v>
      </c>
      <c r="R666" s="44">
        <v>150</v>
      </c>
      <c r="S666" s="44">
        <v>28</v>
      </c>
      <c r="T666" s="44">
        <f t="shared" si="72"/>
        <v>11</v>
      </c>
    </row>
    <row r="667" spans="2:20" x14ac:dyDescent="0.25">
      <c r="B667" s="38">
        <f t="shared" si="74"/>
        <v>72</v>
      </c>
      <c r="C667" s="95">
        <v>1.2</v>
      </c>
      <c r="D667" s="96" t="s">
        <v>737</v>
      </c>
      <c r="E667" s="96" t="s">
        <v>349</v>
      </c>
      <c r="F667" s="97" t="s">
        <v>567</v>
      </c>
      <c r="G667" s="98" t="s">
        <v>863</v>
      </c>
      <c r="H667" s="42" t="s">
        <v>864</v>
      </c>
      <c r="I667" s="43" t="s">
        <v>355</v>
      </c>
      <c r="J667" s="99" t="str">
        <f t="shared" si="73"/>
        <v>Wagner-Holt Elementary: Campus: Parking Lot: 25' Poletop Square: HPS 250W</v>
      </c>
      <c r="K667" s="100"/>
      <c r="L667" s="44">
        <v>295</v>
      </c>
      <c r="M667" s="44">
        <v>3</v>
      </c>
      <c r="N667" s="44">
        <v>1</v>
      </c>
      <c r="O667" s="44">
        <v>0</v>
      </c>
      <c r="P667" s="44" t="s">
        <v>1939</v>
      </c>
      <c r="Q667" s="44">
        <v>9000</v>
      </c>
      <c r="R667" s="44">
        <v>150</v>
      </c>
      <c r="S667" s="44">
        <v>60</v>
      </c>
      <c r="T667" s="44">
        <f t="shared" si="72"/>
        <v>3</v>
      </c>
    </row>
    <row r="668" spans="2:20" ht="4.1500000000000004" customHeight="1" x14ac:dyDescent="0.25">
      <c r="B668" s="87"/>
      <c r="C668" s="88"/>
      <c r="D668" s="89"/>
      <c r="E668" s="89"/>
      <c r="F668" s="89"/>
      <c r="G668" s="89"/>
      <c r="H668" s="89"/>
      <c r="I668" s="89"/>
      <c r="J668" s="89"/>
      <c r="K668" s="90"/>
      <c r="L668" s="91"/>
      <c r="M668" s="92"/>
      <c r="N668" s="92"/>
      <c r="O668" s="92"/>
      <c r="P668" s="89"/>
      <c r="Q668" s="89"/>
      <c r="R668" s="89"/>
      <c r="S668" s="92"/>
      <c r="T668" s="93"/>
    </row>
    <row r="669" spans="2:20" x14ac:dyDescent="0.25">
      <c r="B669" s="61" t="s">
        <v>165</v>
      </c>
      <c r="C669" s="62"/>
      <c r="D669" s="63"/>
      <c r="E669" s="63"/>
      <c r="F669" s="64"/>
      <c r="G669" s="64"/>
      <c r="H669" s="64"/>
      <c r="I669" s="64"/>
      <c r="J669" s="64"/>
      <c r="K669" s="100"/>
      <c r="L669" s="102"/>
      <c r="M669" s="67">
        <v>84</v>
      </c>
      <c r="N669" s="68"/>
      <c r="O669" s="67">
        <v>0</v>
      </c>
      <c r="P669" s="101"/>
      <c r="Q669" s="101"/>
      <c r="R669" s="101"/>
      <c r="S669" s="68"/>
      <c r="T669" s="67">
        <f>SUM(T659:T668)</f>
        <v>84</v>
      </c>
    </row>
    <row r="670" spans="2:20" x14ac:dyDescent="0.25">
      <c r="J670" s="74"/>
    </row>
    <row r="673" spans="1:24" s="13" customFormat="1" ht="15.75" x14ac:dyDescent="0.25">
      <c r="B673" s="4" t="s">
        <v>2316</v>
      </c>
      <c r="C673" s="75"/>
      <c r="D673" s="76"/>
      <c r="E673" s="76"/>
      <c r="F673" s="77"/>
      <c r="G673" s="77"/>
      <c r="H673" s="77"/>
      <c r="I673" s="77"/>
      <c r="J673" s="77"/>
      <c r="K673" s="77"/>
      <c r="L673" s="79"/>
      <c r="M673" s="80"/>
      <c r="N673" s="80"/>
      <c r="O673" s="80"/>
      <c r="P673" s="78"/>
      <c r="Q673" s="78"/>
      <c r="R673" s="78"/>
      <c r="S673" s="80"/>
      <c r="T673" s="81"/>
      <c r="U673" s="80"/>
      <c r="V673" s="81"/>
    </row>
    <row r="674" spans="1:24" x14ac:dyDescent="0.25">
      <c r="A674" s="1"/>
      <c r="B674" s="82" t="s">
        <v>0</v>
      </c>
      <c r="C674" s="83"/>
      <c r="D674" s="82"/>
      <c r="E674" s="82"/>
      <c r="F674" s="82"/>
      <c r="G674" s="82"/>
      <c r="H674" s="221" t="s">
        <v>1</v>
      </c>
      <c r="I674" s="222"/>
      <c r="J674" s="222"/>
      <c r="K674" s="222"/>
      <c r="L674" s="222"/>
      <c r="M674" s="222"/>
      <c r="N674" s="222"/>
      <c r="O674" s="222"/>
      <c r="P674" s="217" t="s">
        <v>2</v>
      </c>
      <c r="Q674" s="218"/>
      <c r="R674" s="218"/>
      <c r="S674" s="218"/>
      <c r="T674" s="219"/>
      <c r="U674" s="14"/>
      <c r="V674" s="15"/>
      <c r="W674" s="16"/>
    </row>
    <row r="675" spans="1:24" ht="45" x14ac:dyDescent="0.25">
      <c r="B675" s="19" t="s">
        <v>4</v>
      </c>
      <c r="C675" s="19"/>
      <c r="D675" s="85"/>
      <c r="E675" s="85" t="s">
        <v>5</v>
      </c>
      <c r="F675" s="85"/>
      <c r="G675" s="85"/>
      <c r="H675" s="85"/>
      <c r="I675" s="85"/>
      <c r="J675" s="85"/>
      <c r="K675" s="196"/>
      <c r="L675" s="86"/>
      <c r="M675" s="25" t="s">
        <v>14</v>
      </c>
      <c r="N675" s="25"/>
      <c r="O675" s="25" t="s">
        <v>16</v>
      </c>
      <c r="P675" s="84"/>
      <c r="Q675" s="18"/>
      <c r="R675" s="18"/>
      <c r="S675" s="25"/>
      <c r="T675" s="25" t="s">
        <v>21</v>
      </c>
      <c r="U675" s="24" t="s">
        <v>22</v>
      </c>
      <c r="V675" s="25" t="s">
        <v>23</v>
      </c>
      <c r="X675" s="22" t="s">
        <v>24</v>
      </c>
    </row>
    <row r="676" spans="1:24" ht="4.1500000000000004" customHeight="1" x14ac:dyDescent="0.25">
      <c r="B676" s="109"/>
      <c r="C676" s="110"/>
      <c r="D676" s="111"/>
      <c r="E676" s="111"/>
      <c r="F676" s="111"/>
      <c r="G676" s="111"/>
      <c r="H676" s="111"/>
      <c r="I676" s="111"/>
      <c r="J676" s="111"/>
      <c r="K676" s="112"/>
      <c r="L676" s="113"/>
      <c r="M676" s="114"/>
      <c r="N676" s="114"/>
      <c r="O676" s="114"/>
      <c r="P676" s="111"/>
      <c r="Q676" s="111"/>
      <c r="R676" s="111"/>
      <c r="S676" s="114"/>
      <c r="T676" s="115"/>
      <c r="U676" s="114"/>
      <c r="V676" s="115"/>
      <c r="X676" s="116"/>
    </row>
    <row r="677" spans="1:24" x14ac:dyDescent="0.25">
      <c r="B677" s="38">
        <v>1.1000000000000001</v>
      </c>
      <c r="C677" s="117"/>
      <c r="D677" s="96"/>
      <c r="E677" s="96" t="s">
        <v>25</v>
      </c>
      <c r="F677" s="97"/>
      <c r="G677" s="98"/>
      <c r="H677" s="42"/>
      <c r="I677" s="43"/>
      <c r="J677" s="99"/>
      <c r="K677" s="100"/>
      <c r="L677" s="44"/>
      <c r="M677" s="44">
        <v>955</v>
      </c>
      <c r="N677" s="44"/>
      <c r="O677" s="44">
        <v>82</v>
      </c>
      <c r="P677" s="44"/>
      <c r="Q677" s="44"/>
      <c r="R677" s="44"/>
      <c r="S677" s="44"/>
      <c r="T677" s="44">
        <f t="shared" ref="T677:U691" si="75">SUMIFS(T:T,$D:$D,$E677,$C:$C,$B677)</f>
        <v>955</v>
      </c>
      <c r="U677" s="48">
        <f t="shared" si="75"/>
        <v>2048</v>
      </c>
      <c r="V677" s="44">
        <v>106</v>
      </c>
      <c r="X677" s="50"/>
    </row>
    <row r="678" spans="1:24" x14ac:dyDescent="0.25">
      <c r="B678" s="38">
        <v>1.1000000000000001</v>
      </c>
      <c r="C678" s="117"/>
      <c r="D678" s="96"/>
      <c r="E678" s="96" t="s">
        <v>166</v>
      </c>
      <c r="F678" s="97"/>
      <c r="G678" s="98"/>
      <c r="H678" s="42"/>
      <c r="I678" s="43"/>
      <c r="J678" s="99"/>
      <c r="K678" s="100"/>
      <c r="L678" s="44"/>
      <c r="M678" s="44">
        <v>1049</v>
      </c>
      <c r="N678" s="44"/>
      <c r="O678" s="44">
        <v>67</v>
      </c>
      <c r="P678" s="44"/>
      <c r="Q678" s="44"/>
      <c r="R678" s="44"/>
      <c r="S678" s="44"/>
      <c r="T678" s="44">
        <f t="shared" si="75"/>
        <v>1049</v>
      </c>
      <c r="U678" s="48">
        <f t="shared" si="75"/>
        <v>2084</v>
      </c>
      <c r="V678" s="44">
        <v>149</v>
      </c>
      <c r="X678" s="50"/>
    </row>
    <row r="679" spans="1:24" x14ac:dyDescent="0.25">
      <c r="B679" s="38">
        <v>1.1000000000000001</v>
      </c>
      <c r="C679" s="117"/>
      <c r="D679" s="96"/>
      <c r="E679" s="96" t="s">
        <v>307</v>
      </c>
      <c r="F679" s="97"/>
      <c r="G679" s="98"/>
      <c r="H679" s="42"/>
      <c r="I679" s="43"/>
      <c r="J679" s="99"/>
      <c r="K679" s="100"/>
      <c r="L679" s="44"/>
      <c r="M679" s="44">
        <v>164</v>
      </c>
      <c r="N679" s="44"/>
      <c r="O679" s="44">
        <v>0</v>
      </c>
      <c r="P679" s="44"/>
      <c r="Q679" s="44"/>
      <c r="R679" s="44"/>
      <c r="S679" s="44"/>
      <c r="T679" s="44">
        <f t="shared" si="75"/>
        <v>164</v>
      </c>
      <c r="U679" s="48">
        <f t="shared" si="75"/>
        <v>333</v>
      </c>
      <c r="V679" s="44">
        <v>39</v>
      </c>
      <c r="X679" s="50"/>
    </row>
    <row r="680" spans="1:24" x14ac:dyDescent="0.25">
      <c r="B680" s="38">
        <v>1.1000000000000001</v>
      </c>
      <c r="C680" s="117"/>
      <c r="D680" s="96"/>
      <c r="E680" s="96" t="s">
        <v>337</v>
      </c>
      <c r="F680" s="97"/>
      <c r="G680" s="98"/>
      <c r="H680" s="42"/>
      <c r="I680" s="43"/>
      <c r="J680" s="99"/>
      <c r="K680" s="100"/>
      <c r="L680" s="44"/>
      <c r="M680" s="44">
        <v>0</v>
      </c>
      <c r="N680" s="44"/>
      <c r="O680" s="44">
        <v>0</v>
      </c>
      <c r="P680" s="44"/>
      <c r="Q680" s="44"/>
      <c r="R680" s="44"/>
      <c r="S680" s="44"/>
      <c r="T680" s="44">
        <f t="shared" si="75"/>
        <v>0</v>
      </c>
      <c r="U680" s="48">
        <f t="shared" si="75"/>
        <v>0</v>
      </c>
      <c r="V680" s="44">
        <v>0</v>
      </c>
      <c r="X680" s="50"/>
    </row>
    <row r="681" spans="1:24" x14ac:dyDescent="0.25">
      <c r="B681" s="38">
        <v>1.1000000000000001</v>
      </c>
      <c r="C681" s="117"/>
      <c r="D681" s="96"/>
      <c r="E681" s="96" t="s">
        <v>356</v>
      </c>
      <c r="F681" s="97"/>
      <c r="G681" s="98"/>
      <c r="H681" s="42"/>
      <c r="I681" s="43"/>
      <c r="J681" s="99"/>
      <c r="K681" s="100"/>
      <c r="L681" s="44"/>
      <c r="M681" s="44">
        <v>261</v>
      </c>
      <c r="N681" s="44"/>
      <c r="O681" s="44">
        <v>0</v>
      </c>
      <c r="P681" s="44"/>
      <c r="Q681" s="44"/>
      <c r="R681" s="44"/>
      <c r="S681" s="44"/>
      <c r="T681" s="44">
        <f t="shared" si="75"/>
        <v>261</v>
      </c>
      <c r="U681" s="48">
        <f t="shared" si="75"/>
        <v>1042</v>
      </c>
      <c r="V681" s="44">
        <v>0</v>
      </c>
      <c r="X681" s="50"/>
    </row>
    <row r="682" spans="1:24" x14ac:dyDescent="0.25">
      <c r="B682" s="38">
        <v>1.1000000000000001</v>
      </c>
      <c r="C682" s="117"/>
      <c r="D682" s="96"/>
      <c r="E682" s="96" t="s">
        <v>433</v>
      </c>
      <c r="F682" s="97"/>
      <c r="G682" s="98"/>
      <c r="H682" s="42"/>
      <c r="I682" s="43"/>
      <c r="J682" s="99"/>
      <c r="K682" s="100"/>
      <c r="L682" s="44"/>
      <c r="M682" s="44">
        <v>142</v>
      </c>
      <c r="N682" s="44"/>
      <c r="O682" s="44">
        <v>0</v>
      </c>
      <c r="P682" s="44"/>
      <c r="Q682" s="44"/>
      <c r="R682" s="44"/>
      <c r="S682" s="44"/>
      <c r="T682" s="44">
        <f t="shared" si="75"/>
        <v>142</v>
      </c>
      <c r="U682" s="48">
        <f t="shared" si="75"/>
        <v>304</v>
      </c>
      <c r="V682" s="44">
        <v>42</v>
      </c>
      <c r="X682" s="50"/>
    </row>
    <row r="683" spans="1:24" x14ac:dyDescent="0.25">
      <c r="B683" s="38">
        <v>1.1000000000000001</v>
      </c>
      <c r="C683" s="117"/>
      <c r="D683" s="96"/>
      <c r="E683" s="96" t="s">
        <v>488</v>
      </c>
      <c r="F683" s="97"/>
      <c r="G683" s="98"/>
      <c r="H683" s="42"/>
      <c r="I683" s="43"/>
      <c r="J683" s="99"/>
      <c r="K683" s="100"/>
      <c r="L683" s="44"/>
      <c r="M683" s="44">
        <v>501</v>
      </c>
      <c r="N683" s="44"/>
      <c r="O683" s="44">
        <v>43</v>
      </c>
      <c r="P683" s="44"/>
      <c r="Q683" s="44"/>
      <c r="R683" s="44"/>
      <c r="S683" s="44"/>
      <c r="T683" s="44">
        <f t="shared" si="75"/>
        <v>501</v>
      </c>
      <c r="U683" s="48">
        <f t="shared" si="75"/>
        <v>1463</v>
      </c>
      <c r="V683" s="44">
        <v>126</v>
      </c>
      <c r="X683" s="50"/>
    </row>
    <row r="684" spans="1:24" x14ac:dyDescent="0.25">
      <c r="B684" s="38">
        <v>1.1000000000000001</v>
      </c>
      <c r="C684" s="117"/>
      <c r="D684" s="96"/>
      <c r="E684" s="96" t="s">
        <v>573</v>
      </c>
      <c r="F684" s="97"/>
      <c r="G684" s="98"/>
      <c r="H684" s="42"/>
      <c r="I684" s="43"/>
      <c r="J684" s="99"/>
      <c r="K684" s="100"/>
      <c r="L684" s="44"/>
      <c r="M684" s="44">
        <v>0</v>
      </c>
      <c r="N684" s="44"/>
      <c r="O684" s="44">
        <v>0</v>
      </c>
      <c r="P684" s="44"/>
      <c r="Q684" s="44"/>
      <c r="R684" s="44"/>
      <c r="S684" s="44"/>
      <c r="T684" s="44">
        <f t="shared" si="75"/>
        <v>0</v>
      </c>
      <c r="U684" s="48">
        <f t="shared" si="75"/>
        <v>0</v>
      </c>
      <c r="V684" s="44">
        <v>0</v>
      </c>
      <c r="X684" s="50"/>
    </row>
    <row r="685" spans="1:24" x14ac:dyDescent="0.25">
      <c r="B685" s="38">
        <v>1.1000000000000001</v>
      </c>
      <c r="C685" s="117"/>
      <c r="D685" s="96"/>
      <c r="E685" s="96" t="s">
        <v>865</v>
      </c>
      <c r="F685" s="97"/>
      <c r="G685" s="98"/>
      <c r="H685" s="42"/>
      <c r="I685" s="43"/>
      <c r="J685" s="99"/>
      <c r="K685" s="100"/>
      <c r="L685" s="44"/>
      <c r="M685" s="44">
        <v>0</v>
      </c>
      <c r="N685" s="44"/>
      <c r="O685" s="44">
        <v>0</v>
      </c>
      <c r="P685" s="44"/>
      <c r="Q685" s="44"/>
      <c r="R685" s="44"/>
      <c r="S685" s="44"/>
      <c r="T685" s="44">
        <f t="shared" si="75"/>
        <v>0</v>
      </c>
      <c r="U685" s="48">
        <f t="shared" si="75"/>
        <v>0</v>
      </c>
      <c r="V685" s="44">
        <v>0</v>
      </c>
      <c r="X685" s="50"/>
    </row>
    <row r="686" spans="1:24" x14ac:dyDescent="0.25">
      <c r="B686" s="38">
        <v>1.1000000000000001</v>
      </c>
      <c r="C686" s="117"/>
      <c r="D686" s="96"/>
      <c r="E686" s="96" t="s">
        <v>581</v>
      </c>
      <c r="F686" s="97"/>
      <c r="G686" s="98"/>
      <c r="H686" s="42"/>
      <c r="I686" s="43"/>
      <c r="J686" s="99"/>
      <c r="K686" s="100"/>
      <c r="L686" s="44"/>
      <c r="M686" s="44">
        <v>715</v>
      </c>
      <c r="N686" s="44"/>
      <c r="O686" s="44">
        <v>59</v>
      </c>
      <c r="P686" s="44"/>
      <c r="Q686" s="44"/>
      <c r="R686" s="44"/>
      <c r="S686" s="44"/>
      <c r="T686" s="44">
        <f t="shared" si="75"/>
        <v>715</v>
      </c>
      <c r="U686" s="48">
        <f t="shared" si="75"/>
        <v>1502</v>
      </c>
      <c r="V686" s="44">
        <v>47</v>
      </c>
      <c r="X686" s="50"/>
    </row>
    <row r="687" spans="1:24" x14ac:dyDescent="0.25">
      <c r="B687" s="38">
        <v>1.1000000000000001</v>
      </c>
      <c r="C687" s="117"/>
      <c r="D687" s="96"/>
      <c r="E687" s="96" t="s">
        <v>656</v>
      </c>
      <c r="F687" s="97"/>
      <c r="G687" s="98"/>
      <c r="H687" s="42"/>
      <c r="I687" s="43"/>
      <c r="J687" s="99"/>
      <c r="K687" s="100"/>
      <c r="L687" s="44"/>
      <c r="M687" s="44">
        <v>374</v>
      </c>
      <c r="N687" s="44"/>
      <c r="O687" s="44">
        <v>36</v>
      </c>
      <c r="P687" s="44"/>
      <c r="Q687" s="44"/>
      <c r="R687" s="44"/>
      <c r="S687" s="44"/>
      <c r="T687" s="44">
        <f t="shared" si="75"/>
        <v>374</v>
      </c>
      <c r="U687" s="48">
        <f t="shared" si="75"/>
        <v>874</v>
      </c>
      <c r="V687" s="44">
        <v>96</v>
      </c>
      <c r="X687" s="50"/>
    </row>
    <row r="688" spans="1:24" x14ac:dyDescent="0.25">
      <c r="B688" s="38">
        <v>1.1000000000000001</v>
      </c>
      <c r="C688" s="117"/>
      <c r="D688" s="96"/>
      <c r="E688" s="96" t="s">
        <v>693</v>
      </c>
      <c r="F688" s="97"/>
      <c r="G688" s="98"/>
      <c r="H688" s="42"/>
      <c r="I688" s="43"/>
      <c r="J688" s="99"/>
      <c r="K688" s="100"/>
      <c r="L688" s="44"/>
      <c r="M688" s="44">
        <v>0</v>
      </c>
      <c r="N688" s="44"/>
      <c r="O688" s="44">
        <v>0</v>
      </c>
      <c r="P688" s="44"/>
      <c r="Q688" s="44"/>
      <c r="R688" s="44"/>
      <c r="S688" s="44"/>
      <c r="T688" s="44">
        <f t="shared" si="75"/>
        <v>0</v>
      </c>
      <c r="U688" s="48">
        <f t="shared" si="75"/>
        <v>0</v>
      </c>
      <c r="V688" s="44">
        <v>0</v>
      </c>
      <c r="X688" s="50"/>
    </row>
    <row r="689" spans="1:24" x14ac:dyDescent="0.25">
      <c r="B689" s="38">
        <v>1.1000000000000001</v>
      </c>
      <c r="C689" s="117"/>
      <c r="D689" s="96"/>
      <c r="E689" s="96" t="s">
        <v>697</v>
      </c>
      <c r="F689" s="97"/>
      <c r="G689" s="98"/>
      <c r="H689" s="42"/>
      <c r="I689" s="43"/>
      <c r="J689" s="99"/>
      <c r="K689" s="100"/>
      <c r="L689" s="44"/>
      <c r="M689" s="44">
        <v>74</v>
      </c>
      <c r="N689" s="44"/>
      <c r="O689" s="44">
        <v>0</v>
      </c>
      <c r="P689" s="44"/>
      <c r="Q689" s="44"/>
      <c r="R689" s="44"/>
      <c r="S689" s="44"/>
      <c r="T689" s="44">
        <f t="shared" si="75"/>
        <v>74</v>
      </c>
      <c r="U689" s="48">
        <f t="shared" si="75"/>
        <v>148</v>
      </c>
      <c r="V689" s="44">
        <v>0</v>
      </c>
      <c r="X689" s="50"/>
    </row>
    <row r="690" spans="1:24" x14ac:dyDescent="0.25">
      <c r="B690" s="38">
        <v>1.1000000000000001</v>
      </c>
      <c r="C690" s="117"/>
      <c r="D690" s="96"/>
      <c r="E690" s="96" t="s">
        <v>705</v>
      </c>
      <c r="F690" s="97"/>
      <c r="G690" s="98"/>
      <c r="H690" s="42"/>
      <c r="I690" s="43"/>
      <c r="J690" s="99"/>
      <c r="K690" s="100"/>
      <c r="L690" s="44"/>
      <c r="M690" s="44">
        <v>267</v>
      </c>
      <c r="N690" s="44"/>
      <c r="O690" s="44">
        <v>0</v>
      </c>
      <c r="P690" s="44"/>
      <c r="Q690" s="44"/>
      <c r="R690" s="44"/>
      <c r="S690" s="44"/>
      <c r="T690" s="44">
        <f t="shared" si="75"/>
        <v>267</v>
      </c>
      <c r="U690" s="48">
        <f t="shared" si="75"/>
        <v>703</v>
      </c>
      <c r="V690" s="44">
        <v>40</v>
      </c>
      <c r="X690" s="50"/>
    </row>
    <row r="691" spans="1:24" x14ac:dyDescent="0.25">
      <c r="B691" s="38">
        <v>1.1000000000000001</v>
      </c>
      <c r="C691" s="117"/>
      <c r="D691" s="96"/>
      <c r="E691" s="96" t="s">
        <v>737</v>
      </c>
      <c r="F691" s="97"/>
      <c r="G691" s="98"/>
      <c r="H691" s="42"/>
      <c r="I691" s="43"/>
      <c r="J691" s="99"/>
      <c r="K691" s="100"/>
      <c r="L691" s="44"/>
      <c r="M691" s="44">
        <v>960</v>
      </c>
      <c r="N691" s="44"/>
      <c r="O691" s="44">
        <v>89</v>
      </c>
      <c r="P691" s="44"/>
      <c r="Q691" s="44"/>
      <c r="R691" s="44"/>
      <c r="S691" s="44"/>
      <c r="T691" s="44">
        <f t="shared" si="75"/>
        <v>960</v>
      </c>
      <c r="U691" s="48">
        <f t="shared" si="75"/>
        <v>1971</v>
      </c>
      <c r="V691" s="44">
        <v>50</v>
      </c>
      <c r="X691" s="50"/>
    </row>
    <row r="692" spans="1:24" ht="4.1500000000000004" customHeight="1" x14ac:dyDescent="0.25">
      <c r="B692" s="109"/>
      <c r="C692" s="110"/>
      <c r="D692" s="111"/>
      <c r="E692" s="111"/>
      <c r="F692" s="111"/>
      <c r="G692" s="111"/>
      <c r="H692" s="111"/>
      <c r="I692" s="111"/>
      <c r="J692" s="111"/>
      <c r="K692" s="112"/>
      <c r="L692" s="113"/>
      <c r="M692" s="114"/>
      <c r="N692" s="114"/>
      <c r="O692" s="114"/>
      <c r="P692" s="111"/>
      <c r="Q692" s="111"/>
      <c r="R692" s="111"/>
      <c r="S692" s="114"/>
      <c r="T692" s="115"/>
      <c r="U692" s="114"/>
      <c r="V692" s="115"/>
      <c r="X692" s="116"/>
    </row>
    <row r="693" spans="1:24" x14ac:dyDescent="0.25">
      <c r="B693" s="61" t="s">
        <v>165</v>
      </c>
      <c r="C693" s="62"/>
      <c r="D693" s="63"/>
      <c r="E693" s="63"/>
      <c r="F693" s="64"/>
      <c r="G693" s="64"/>
      <c r="H693" s="64"/>
      <c r="I693" s="64"/>
      <c r="J693" s="64"/>
      <c r="K693" s="100"/>
      <c r="L693" s="102"/>
      <c r="M693" s="67">
        <v>5462</v>
      </c>
      <c r="N693" s="68"/>
      <c r="O693" s="67">
        <v>376</v>
      </c>
      <c r="P693" s="101"/>
      <c r="Q693" s="101"/>
      <c r="R693" s="101"/>
      <c r="S693" s="68"/>
      <c r="T693" s="67">
        <f>SUM(T677:T692)</f>
        <v>5462</v>
      </c>
      <c r="U693" s="69">
        <f>SUM(U677:U692)</f>
        <v>12472</v>
      </c>
      <c r="V693" s="67">
        <v>695</v>
      </c>
      <c r="X693" s="71"/>
    </row>
    <row r="696" spans="1:24" s="13" customFormat="1" ht="15.75" x14ac:dyDescent="0.25">
      <c r="B696" s="4" t="s">
        <v>2315</v>
      </c>
      <c r="C696" s="75"/>
      <c r="D696" s="76"/>
      <c r="E696" s="76"/>
      <c r="F696" s="77"/>
      <c r="G696" s="77"/>
      <c r="H696" s="77"/>
      <c r="I696" s="77"/>
      <c r="J696" s="77"/>
      <c r="K696" s="77"/>
      <c r="L696" s="79"/>
      <c r="M696" s="80"/>
      <c r="N696" s="80"/>
      <c r="O696" s="80"/>
      <c r="P696" s="78"/>
      <c r="Q696" s="78"/>
      <c r="R696" s="78"/>
      <c r="S696" s="80"/>
      <c r="T696" s="81"/>
      <c r="U696" s="80"/>
      <c r="V696" s="81"/>
    </row>
    <row r="697" spans="1:24" x14ac:dyDescent="0.25">
      <c r="A697" s="1"/>
      <c r="B697" s="82" t="s">
        <v>0</v>
      </c>
      <c r="C697" s="83"/>
      <c r="D697" s="82"/>
      <c r="E697" s="82"/>
      <c r="F697" s="82"/>
      <c r="G697" s="82"/>
      <c r="H697" s="221" t="s">
        <v>1</v>
      </c>
      <c r="I697" s="222"/>
      <c r="J697" s="222"/>
      <c r="K697" s="222"/>
      <c r="L697" s="222"/>
      <c r="M697" s="222"/>
      <c r="N697" s="222"/>
      <c r="O697" s="222"/>
      <c r="P697" s="217" t="s">
        <v>2</v>
      </c>
      <c r="Q697" s="218"/>
      <c r="R697" s="218"/>
      <c r="S697" s="218"/>
      <c r="T697" s="219"/>
      <c r="U697" s="14"/>
      <c r="V697" s="15"/>
      <c r="W697" s="16"/>
    </row>
    <row r="698" spans="1:24" ht="45" x14ac:dyDescent="0.25">
      <c r="B698" s="19" t="s">
        <v>4</v>
      </c>
      <c r="C698" s="19"/>
      <c r="D698" s="85"/>
      <c r="E698" s="85" t="s">
        <v>5</v>
      </c>
      <c r="F698" s="85"/>
      <c r="G698" s="85"/>
      <c r="H698" s="85"/>
      <c r="I698" s="85"/>
      <c r="J698" s="85"/>
      <c r="K698" s="196"/>
      <c r="L698" s="86"/>
      <c r="M698" s="25" t="s">
        <v>14</v>
      </c>
      <c r="N698" s="25"/>
      <c r="O698" s="25" t="s">
        <v>16</v>
      </c>
      <c r="P698" s="84"/>
      <c r="Q698" s="18"/>
      <c r="R698" s="18"/>
      <c r="S698" s="25"/>
      <c r="T698" s="25" t="s">
        <v>21</v>
      </c>
      <c r="U698" s="24" t="s">
        <v>22</v>
      </c>
      <c r="V698" s="25" t="s">
        <v>23</v>
      </c>
      <c r="X698" s="22" t="s">
        <v>24</v>
      </c>
    </row>
    <row r="699" spans="1:24" ht="4.1500000000000004" customHeight="1" x14ac:dyDescent="0.25">
      <c r="B699" s="118"/>
      <c r="C699" s="119"/>
      <c r="D699" s="120"/>
      <c r="E699" s="120"/>
      <c r="F699" s="120"/>
      <c r="G699" s="120"/>
      <c r="H699" s="120"/>
      <c r="I699" s="120"/>
      <c r="J699" s="120"/>
      <c r="K699" s="121"/>
      <c r="L699" s="122"/>
      <c r="M699" s="123"/>
      <c r="N699" s="123"/>
      <c r="O699" s="123"/>
      <c r="P699" s="120"/>
      <c r="Q699" s="120"/>
      <c r="R699" s="120"/>
      <c r="S699" s="123"/>
      <c r="T699" s="124"/>
      <c r="U699" s="123"/>
      <c r="V699" s="124"/>
      <c r="X699" s="125"/>
    </row>
    <row r="700" spans="1:24" x14ac:dyDescent="0.25">
      <c r="B700" s="38">
        <v>1.2</v>
      </c>
      <c r="C700" s="117"/>
      <c r="D700" s="96"/>
      <c r="E700" s="96" t="s">
        <v>25</v>
      </c>
      <c r="F700" s="97"/>
      <c r="G700" s="98"/>
      <c r="H700" s="42"/>
      <c r="I700" s="43"/>
      <c r="J700" s="99"/>
      <c r="K700" s="100"/>
      <c r="L700" s="44"/>
      <c r="M700" s="44">
        <v>32</v>
      </c>
      <c r="N700" s="44"/>
      <c r="O700" s="44">
        <v>0</v>
      </c>
      <c r="P700" s="44"/>
      <c r="Q700" s="44"/>
      <c r="R700" s="44"/>
      <c r="S700" s="44"/>
      <c r="T700" s="44">
        <f t="shared" ref="T700:U714" si="76">SUMIFS(T:T,$D:$D,$E700,$C:$C,$B700)</f>
        <v>32</v>
      </c>
      <c r="U700" s="48">
        <f t="shared" si="76"/>
        <v>0</v>
      </c>
      <c r="V700" s="44">
        <v>0</v>
      </c>
      <c r="X700" s="50"/>
    </row>
    <row r="701" spans="1:24" x14ac:dyDescent="0.25">
      <c r="B701" s="38">
        <v>1.2</v>
      </c>
      <c r="C701" s="117"/>
      <c r="D701" s="96"/>
      <c r="E701" s="96" t="s">
        <v>166</v>
      </c>
      <c r="F701" s="97"/>
      <c r="G701" s="98"/>
      <c r="H701" s="42"/>
      <c r="I701" s="43"/>
      <c r="J701" s="99"/>
      <c r="K701" s="100"/>
      <c r="L701" s="44"/>
      <c r="M701" s="44">
        <v>39</v>
      </c>
      <c r="N701" s="44"/>
      <c r="O701" s="44">
        <v>0</v>
      </c>
      <c r="P701" s="44"/>
      <c r="Q701" s="44"/>
      <c r="R701" s="44"/>
      <c r="S701" s="44"/>
      <c r="T701" s="44">
        <f t="shared" si="76"/>
        <v>39</v>
      </c>
      <c r="U701" s="48">
        <f t="shared" si="76"/>
        <v>0</v>
      </c>
      <c r="V701" s="44">
        <v>0</v>
      </c>
      <c r="X701" s="50"/>
    </row>
    <row r="702" spans="1:24" x14ac:dyDescent="0.25">
      <c r="B702" s="38">
        <v>1.2</v>
      </c>
      <c r="C702" s="117"/>
      <c r="D702" s="96"/>
      <c r="E702" s="96" t="s">
        <v>307</v>
      </c>
      <c r="F702" s="97"/>
      <c r="G702" s="98"/>
      <c r="H702" s="42"/>
      <c r="I702" s="43"/>
      <c r="J702" s="99"/>
      <c r="K702" s="100"/>
      <c r="L702" s="44"/>
      <c r="M702" s="44">
        <v>0</v>
      </c>
      <c r="N702" s="44"/>
      <c r="O702" s="44">
        <v>0</v>
      </c>
      <c r="P702" s="44"/>
      <c r="Q702" s="44"/>
      <c r="R702" s="44"/>
      <c r="S702" s="44"/>
      <c r="T702" s="44">
        <f t="shared" si="76"/>
        <v>0</v>
      </c>
      <c r="U702" s="48">
        <f t="shared" si="76"/>
        <v>0</v>
      </c>
      <c r="V702" s="44">
        <v>0</v>
      </c>
      <c r="X702" s="50"/>
    </row>
    <row r="703" spans="1:24" x14ac:dyDescent="0.25">
      <c r="B703" s="38">
        <v>1.2</v>
      </c>
      <c r="C703" s="117"/>
      <c r="D703" s="96"/>
      <c r="E703" s="96" t="s">
        <v>337</v>
      </c>
      <c r="F703" s="97"/>
      <c r="G703" s="98"/>
      <c r="H703" s="42"/>
      <c r="I703" s="43"/>
      <c r="J703" s="99"/>
      <c r="K703" s="100"/>
      <c r="L703" s="44"/>
      <c r="M703" s="44">
        <v>53</v>
      </c>
      <c r="N703" s="44"/>
      <c r="O703" s="44">
        <v>0</v>
      </c>
      <c r="P703" s="44"/>
      <c r="Q703" s="44"/>
      <c r="R703" s="44"/>
      <c r="S703" s="44"/>
      <c r="T703" s="44">
        <f t="shared" si="76"/>
        <v>53</v>
      </c>
      <c r="U703" s="48">
        <f t="shared" si="76"/>
        <v>53</v>
      </c>
      <c r="V703" s="44">
        <v>0</v>
      </c>
      <c r="X703" s="50"/>
    </row>
    <row r="704" spans="1:24" x14ac:dyDescent="0.25">
      <c r="B704" s="38">
        <v>1.2</v>
      </c>
      <c r="C704" s="117"/>
      <c r="D704" s="96"/>
      <c r="E704" s="96" t="s">
        <v>356</v>
      </c>
      <c r="F704" s="97"/>
      <c r="G704" s="98"/>
      <c r="H704" s="42"/>
      <c r="I704" s="43"/>
      <c r="J704" s="99"/>
      <c r="K704" s="100"/>
      <c r="L704" s="44"/>
      <c r="M704" s="44">
        <v>0</v>
      </c>
      <c r="N704" s="44"/>
      <c r="O704" s="44">
        <v>0</v>
      </c>
      <c r="P704" s="44"/>
      <c r="Q704" s="44"/>
      <c r="R704" s="44"/>
      <c r="S704" s="44"/>
      <c r="T704" s="44">
        <f t="shared" si="76"/>
        <v>0</v>
      </c>
      <c r="U704" s="48">
        <f t="shared" si="76"/>
        <v>0</v>
      </c>
      <c r="V704" s="44">
        <v>0</v>
      </c>
      <c r="X704" s="50"/>
    </row>
    <row r="705" spans="2:24" x14ac:dyDescent="0.25">
      <c r="B705" s="38">
        <v>1.2</v>
      </c>
      <c r="C705" s="117"/>
      <c r="D705" s="96"/>
      <c r="E705" s="96" t="s">
        <v>433</v>
      </c>
      <c r="F705" s="97"/>
      <c r="G705" s="98"/>
      <c r="H705" s="42"/>
      <c r="I705" s="43"/>
      <c r="J705" s="99"/>
      <c r="K705" s="100"/>
      <c r="L705" s="44"/>
      <c r="M705" s="44">
        <v>0</v>
      </c>
      <c r="N705" s="44"/>
      <c r="O705" s="44">
        <v>0</v>
      </c>
      <c r="P705" s="44"/>
      <c r="Q705" s="44"/>
      <c r="R705" s="44"/>
      <c r="S705" s="44"/>
      <c r="T705" s="44">
        <f t="shared" si="76"/>
        <v>0</v>
      </c>
      <c r="U705" s="48">
        <f t="shared" si="76"/>
        <v>0</v>
      </c>
      <c r="V705" s="44">
        <v>0</v>
      </c>
      <c r="X705" s="50"/>
    </row>
    <row r="706" spans="2:24" x14ac:dyDescent="0.25">
      <c r="B706" s="38">
        <v>1.2</v>
      </c>
      <c r="C706" s="117"/>
      <c r="D706" s="96"/>
      <c r="E706" s="96" t="s">
        <v>488</v>
      </c>
      <c r="F706" s="97"/>
      <c r="G706" s="98"/>
      <c r="H706" s="42"/>
      <c r="I706" s="43"/>
      <c r="J706" s="99"/>
      <c r="K706" s="100"/>
      <c r="L706" s="44"/>
      <c r="M706" s="44">
        <v>37</v>
      </c>
      <c r="N706" s="44"/>
      <c r="O706" s="44">
        <v>0</v>
      </c>
      <c r="P706" s="44"/>
      <c r="Q706" s="44"/>
      <c r="R706" s="44"/>
      <c r="S706" s="44"/>
      <c r="T706" s="44">
        <f t="shared" si="76"/>
        <v>37</v>
      </c>
      <c r="U706" s="48">
        <f t="shared" si="76"/>
        <v>0</v>
      </c>
      <c r="V706" s="44">
        <v>0</v>
      </c>
      <c r="X706" s="50"/>
    </row>
    <row r="707" spans="2:24" x14ac:dyDescent="0.25">
      <c r="B707" s="38">
        <v>1.2</v>
      </c>
      <c r="C707" s="117"/>
      <c r="D707" s="96"/>
      <c r="E707" s="96" t="s">
        <v>573</v>
      </c>
      <c r="F707" s="97"/>
      <c r="G707" s="98"/>
      <c r="H707" s="42"/>
      <c r="I707" s="43"/>
      <c r="J707" s="99"/>
      <c r="K707" s="100"/>
      <c r="L707" s="44"/>
      <c r="M707" s="44">
        <v>74</v>
      </c>
      <c r="N707" s="44"/>
      <c r="O707" s="44">
        <v>0</v>
      </c>
      <c r="P707" s="44"/>
      <c r="Q707" s="44"/>
      <c r="R707" s="44"/>
      <c r="S707" s="44"/>
      <c r="T707" s="44">
        <f t="shared" si="76"/>
        <v>74</v>
      </c>
      <c r="U707" s="48">
        <f t="shared" si="76"/>
        <v>0</v>
      </c>
      <c r="V707" s="44">
        <v>0</v>
      </c>
      <c r="X707" s="50"/>
    </row>
    <row r="708" spans="2:24" x14ac:dyDescent="0.25">
      <c r="B708" s="38">
        <v>1.2</v>
      </c>
      <c r="C708" s="117"/>
      <c r="D708" s="96"/>
      <c r="E708" s="96" t="s">
        <v>865</v>
      </c>
      <c r="F708" s="97"/>
      <c r="G708" s="98"/>
      <c r="H708" s="42"/>
      <c r="I708" s="43"/>
      <c r="J708" s="99"/>
      <c r="K708" s="100"/>
      <c r="L708" s="44"/>
      <c r="M708" s="44">
        <v>0</v>
      </c>
      <c r="N708" s="44"/>
      <c r="O708" s="44">
        <v>0</v>
      </c>
      <c r="P708" s="44"/>
      <c r="Q708" s="44"/>
      <c r="R708" s="44"/>
      <c r="S708" s="44"/>
      <c r="T708" s="44">
        <f t="shared" si="76"/>
        <v>0</v>
      </c>
      <c r="U708" s="48">
        <f t="shared" si="76"/>
        <v>0</v>
      </c>
      <c r="V708" s="44">
        <v>0</v>
      </c>
      <c r="X708" s="50"/>
    </row>
    <row r="709" spans="2:24" x14ac:dyDescent="0.25">
      <c r="B709" s="38">
        <v>1.2</v>
      </c>
      <c r="C709" s="117"/>
      <c r="D709" s="96"/>
      <c r="E709" s="96" t="s">
        <v>581</v>
      </c>
      <c r="F709" s="97"/>
      <c r="G709" s="98"/>
      <c r="H709" s="42"/>
      <c r="I709" s="43"/>
      <c r="J709" s="99"/>
      <c r="K709" s="100"/>
      <c r="L709" s="44"/>
      <c r="M709" s="44">
        <v>8</v>
      </c>
      <c r="N709" s="44"/>
      <c r="O709" s="44">
        <v>0</v>
      </c>
      <c r="P709" s="44"/>
      <c r="Q709" s="44"/>
      <c r="R709" s="44"/>
      <c r="S709" s="44"/>
      <c r="T709" s="44">
        <f t="shared" si="76"/>
        <v>8</v>
      </c>
      <c r="U709" s="48">
        <f t="shared" si="76"/>
        <v>0</v>
      </c>
      <c r="V709" s="44">
        <v>0</v>
      </c>
      <c r="X709" s="50"/>
    </row>
    <row r="710" spans="2:24" x14ac:dyDescent="0.25">
      <c r="B710" s="38">
        <v>1.2</v>
      </c>
      <c r="C710" s="117"/>
      <c r="D710" s="96"/>
      <c r="E710" s="96" t="s">
        <v>656</v>
      </c>
      <c r="F710" s="97"/>
      <c r="G710" s="98"/>
      <c r="H710" s="42"/>
      <c r="I710" s="43"/>
      <c r="J710" s="99"/>
      <c r="K710" s="100"/>
      <c r="L710" s="44"/>
      <c r="M710" s="44">
        <v>9</v>
      </c>
      <c r="N710" s="44"/>
      <c r="O710" s="44">
        <v>0</v>
      </c>
      <c r="P710" s="44"/>
      <c r="Q710" s="44"/>
      <c r="R710" s="44"/>
      <c r="S710" s="44"/>
      <c r="T710" s="44">
        <f t="shared" si="76"/>
        <v>9</v>
      </c>
      <c r="U710" s="48">
        <f t="shared" si="76"/>
        <v>0</v>
      </c>
      <c r="V710" s="44">
        <v>0</v>
      </c>
      <c r="X710" s="50"/>
    </row>
    <row r="711" spans="2:24" x14ac:dyDescent="0.25">
      <c r="B711" s="38">
        <v>1.2</v>
      </c>
      <c r="C711" s="117"/>
      <c r="D711" s="96"/>
      <c r="E711" s="96" t="s">
        <v>693</v>
      </c>
      <c r="F711" s="97"/>
      <c r="G711" s="98"/>
      <c r="H711" s="42"/>
      <c r="I711" s="43"/>
      <c r="J711" s="99"/>
      <c r="K711" s="100"/>
      <c r="L711" s="44"/>
      <c r="M711" s="44">
        <v>35</v>
      </c>
      <c r="N711" s="44"/>
      <c r="O711" s="44">
        <v>0</v>
      </c>
      <c r="P711" s="44"/>
      <c r="Q711" s="44"/>
      <c r="R711" s="44"/>
      <c r="S711" s="44"/>
      <c r="T711" s="44">
        <f t="shared" si="76"/>
        <v>35</v>
      </c>
      <c r="U711" s="48">
        <f t="shared" si="76"/>
        <v>0</v>
      </c>
      <c r="V711" s="44">
        <v>0</v>
      </c>
      <c r="X711" s="50"/>
    </row>
    <row r="712" spans="2:24" x14ac:dyDescent="0.25">
      <c r="B712" s="38">
        <v>1.2</v>
      </c>
      <c r="C712" s="117"/>
      <c r="D712" s="96"/>
      <c r="E712" s="96" t="s">
        <v>697</v>
      </c>
      <c r="F712" s="97"/>
      <c r="G712" s="98"/>
      <c r="H712" s="42"/>
      <c r="I712" s="43"/>
      <c r="J712" s="99"/>
      <c r="K712" s="100"/>
      <c r="L712" s="44"/>
      <c r="M712" s="44">
        <v>0</v>
      </c>
      <c r="N712" s="44"/>
      <c r="O712" s="44">
        <v>0</v>
      </c>
      <c r="P712" s="44"/>
      <c r="Q712" s="44"/>
      <c r="R712" s="44"/>
      <c r="S712" s="44"/>
      <c r="T712" s="44">
        <f t="shared" si="76"/>
        <v>0</v>
      </c>
      <c r="U712" s="48">
        <f t="shared" si="76"/>
        <v>0</v>
      </c>
      <c r="V712" s="44">
        <v>0</v>
      </c>
      <c r="X712" s="50"/>
    </row>
    <row r="713" spans="2:24" x14ac:dyDescent="0.25">
      <c r="B713" s="38">
        <v>1.2</v>
      </c>
      <c r="C713" s="117"/>
      <c r="D713" s="96"/>
      <c r="E713" s="96" t="s">
        <v>705</v>
      </c>
      <c r="F713" s="97"/>
      <c r="G713" s="98"/>
      <c r="H713" s="42"/>
      <c r="I713" s="43"/>
      <c r="J713" s="99"/>
      <c r="K713" s="100"/>
      <c r="L713" s="44"/>
      <c r="M713" s="44">
        <v>0</v>
      </c>
      <c r="N713" s="44"/>
      <c r="O713" s="44">
        <v>0</v>
      </c>
      <c r="P713" s="44"/>
      <c r="Q713" s="44"/>
      <c r="R713" s="44"/>
      <c r="S713" s="44"/>
      <c r="T713" s="44">
        <f t="shared" si="76"/>
        <v>0</v>
      </c>
      <c r="U713" s="48">
        <f t="shared" si="76"/>
        <v>0</v>
      </c>
      <c r="V713" s="44">
        <v>0</v>
      </c>
      <c r="X713" s="50"/>
    </row>
    <row r="714" spans="2:24" x14ac:dyDescent="0.25">
      <c r="B714" s="38">
        <v>1.2</v>
      </c>
      <c r="C714" s="117"/>
      <c r="D714" s="96"/>
      <c r="E714" s="96" t="s">
        <v>737</v>
      </c>
      <c r="F714" s="97"/>
      <c r="G714" s="98"/>
      <c r="H714" s="42"/>
      <c r="I714" s="43"/>
      <c r="J714" s="99"/>
      <c r="K714" s="100"/>
      <c r="L714" s="44"/>
      <c r="M714" s="44">
        <v>84</v>
      </c>
      <c r="N714" s="44"/>
      <c r="O714" s="44">
        <v>0</v>
      </c>
      <c r="P714" s="44"/>
      <c r="Q714" s="44"/>
      <c r="R714" s="44"/>
      <c r="S714" s="44"/>
      <c r="T714" s="44">
        <f t="shared" si="76"/>
        <v>84</v>
      </c>
      <c r="U714" s="48">
        <f t="shared" si="76"/>
        <v>0</v>
      </c>
      <c r="V714" s="44">
        <v>0</v>
      </c>
      <c r="X714" s="50"/>
    </row>
    <row r="715" spans="2:24" ht="4.1500000000000004" customHeight="1" x14ac:dyDescent="0.25">
      <c r="B715" s="118"/>
      <c r="C715" s="119"/>
      <c r="D715" s="120"/>
      <c r="E715" s="120"/>
      <c r="F715" s="120"/>
      <c r="G715" s="120"/>
      <c r="H715" s="120"/>
      <c r="I715" s="120"/>
      <c r="J715" s="120"/>
      <c r="K715" s="121"/>
      <c r="L715" s="122"/>
      <c r="M715" s="123"/>
      <c r="N715" s="123"/>
      <c r="O715" s="123"/>
      <c r="P715" s="120"/>
      <c r="Q715" s="120"/>
      <c r="R715" s="120"/>
      <c r="S715" s="123"/>
      <c r="T715" s="124"/>
      <c r="U715" s="123"/>
      <c r="V715" s="124"/>
      <c r="X715" s="125"/>
    </row>
    <row r="716" spans="2:24" x14ac:dyDescent="0.25">
      <c r="B716" s="61" t="s">
        <v>165</v>
      </c>
      <c r="C716" s="62"/>
      <c r="D716" s="63"/>
      <c r="E716" s="63"/>
      <c r="F716" s="64"/>
      <c r="G716" s="64"/>
      <c r="H716" s="64"/>
      <c r="I716" s="64"/>
      <c r="J716" s="64"/>
      <c r="K716" s="100"/>
      <c r="L716" s="102"/>
      <c r="M716" s="67">
        <v>371</v>
      </c>
      <c r="N716" s="68"/>
      <c r="O716" s="67">
        <v>0</v>
      </c>
      <c r="P716" s="101"/>
      <c r="Q716" s="101"/>
      <c r="R716" s="101"/>
      <c r="S716" s="68"/>
      <c r="T716" s="67">
        <f>SUM(T700:T715)</f>
        <v>371</v>
      </c>
      <c r="U716" s="69">
        <f>SUM(U700:U715)</f>
        <v>53</v>
      </c>
      <c r="V716" s="67">
        <v>0</v>
      </c>
      <c r="X716" s="71"/>
    </row>
  </sheetData>
  <mergeCells count="54">
    <mergeCell ref="H697:O697"/>
    <mergeCell ref="P697:T697"/>
    <mergeCell ref="H674:O674"/>
    <mergeCell ref="P674:T674"/>
    <mergeCell ref="H656:O656"/>
    <mergeCell ref="P656:T656"/>
    <mergeCell ref="B586:G586"/>
    <mergeCell ref="H586:O586"/>
    <mergeCell ref="P586:T586"/>
    <mergeCell ref="B554:G554"/>
    <mergeCell ref="H554:O554"/>
    <mergeCell ref="P554:T554"/>
    <mergeCell ref="B540:G540"/>
    <mergeCell ref="H540:O540"/>
    <mergeCell ref="P540:T540"/>
    <mergeCell ref="H531:O531"/>
    <mergeCell ref="P531:T531"/>
    <mergeCell ref="H523:O523"/>
    <mergeCell ref="P523:T523"/>
    <mergeCell ref="B489:G489"/>
    <mergeCell ref="H489:O489"/>
    <mergeCell ref="P489:T489"/>
    <mergeCell ref="H481:O481"/>
    <mergeCell ref="P481:T481"/>
    <mergeCell ref="B419:G419"/>
    <mergeCell ref="H419:O419"/>
    <mergeCell ref="P419:T419"/>
    <mergeCell ref="H406:O406"/>
    <mergeCell ref="P406:T406"/>
    <mergeCell ref="H397:O397"/>
    <mergeCell ref="P397:T397"/>
    <mergeCell ref="B330:G330"/>
    <mergeCell ref="H330:O330"/>
    <mergeCell ref="P330:T330"/>
    <mergeCell ref="B287:G287"/>
    <mergeCell ref="H287:O287"/>
    <mergeCell ref="P287:T287"/>
    <mergeCell ref="B240:G240"/>
    <mergeCell ref="H240:O240"/>
    <mergeCell ref="P240:T240"/>
    <mergeCell ref="H226:O226"/>
    <mergeCell ref="P226:T226"/>
    <mergeCell ref="B204:G204"/>
    <mergeCell ref="H204:O204"/>
    <mergeCell ref="P204:T204"/>
    <mergeCell ref="P90:T90"/>
    <mergeCell ref="B2:G2"/>
    <mergeCell ref="H2:O2"/>
    <mergeCell ref="P2:T2"/>
    <mergeCell ref="H194:O194"/>
    <mergeCell ref="P194:T194"/>
    <mergeCell ref="B98:G98"/>
    <mergeCell ref="H98:O98"/>
    <mergeCell ref="P98:T98"/>
  </mergeCells>
  <conditionalFormatting sqref="J1:J1048576">
    <cfRule type="duplicateValues" dxfId="262" priority="258"/>
    <cfRule type="duplicateValues" dxfId="261" priority="257"/>
  </conditionalFormatting>
  <conditionalFormatting sqref="J4 J1 J86:J87">
    <cfRule type="duplicateValues" dxfId="260" priority="618"/>
  </conditionalFormatting>
  <conditionalFormatting sqref="J5">
    <cfRule type="duplicateValues" dxfId="259" priority="256"/>
  </conditionalFormatting>
  <conditionalFormatting sqref="J5:J85">
    <cfRule type="duplicateValues" dxfId="258" priority="255"/>
  </conditionalFormatting>
  <conditionalFormatting sqref="J93">
    <cfRule type="duplicateValues" dxfId="257" priority="254"/>
  </conditionalFormatting>
  <conditionalFormatting sqref="J94">
    <cfRule type="duplicateValues" dxfId="256" priority="253"/>
    <cfRule type="duplicateValues" dxfId="255" priority="252"/>
  </conditionalFormatting>
  <conditionalFormatting sqref="J95 J89 J91:J92">
    <cfRule type="duplicateValues" dxfId="254" priority="614"/>
  </conditionalFormatting>
  <conditionalFormatting sqref="J95:J96 J88:J89 J91:J93">
    <cfRule type="duplicateValues" dxfId="253" priority="617"/>
  </conditionalFormatting>
  <conditionalFormatting sqref="J100:J191 J97">
    <cfRule type="duplicateValues" dxfId="252" priority="602"/>
  </conditionalFormatting>
  <conditionalFormatting sqref="J101">
    <cfRule type="duplicateValues" dxfId="251" priority="247"/>
  </conditionalFormatting>
  <conditionalFormatting sqref="J101:J189">
    <cfRule type="duplicateValues" dxfId="250" priority="246"/>
  </conditionalFormatting>
  <conditionalFormatting sqref="J190:J191 J97 J100">
    <cfRule type="duplicateValues" dxfId="249" priority="604"/>
  </conditionalFormatting>
  <conditionalFormatting sqref="J190:J191 J97 J100:J101">
    <cfRule type="duplicateValues" dxfId="248" priority="607"/>
  </conditionalFormatting>
  <conditionalFormatting sqref="J195:J202 J97 J100:J193">
    <cfRule type="duplicateValues" dxfId="247" priority="588"/>
  </conditionalFormatting>
  <conditionalFormatting sqref="J197:J199">
    <cfRule type="duplicateValues" dxfId="246" priority="243"/>
  </conditionalFormatting>
  <conditionalFormatting sqref="J200">
    <cfRule type="duplicateValues" dxfId="245" priority="241"/>
    <cfRule type="duplicateValues" dxfId="244" priority="242"/>
  </conditionalFormatting>
  <conditionalFormatting sqref="J201 J193 J195:J196">
    <cfRule type="duplicateValues" dxfId="243" priority="592"/>
  </conditionalFormatting>
  <conditionalFormatting sqref="J201:J202 J192:J193 J195:J199">
    <cfRule type="duplicateValues" dxfId="242" priority="595"/>
  </conditionalFormatting>
  <conditionalFormatting sqref="J205:J223 J203">
    <cfRule type="duplicateValues" dxfId="241" priority="576"/>
    <cfRule type="duplicateValues" dxfId="240" priority="577"/>
    <cfRule type="duplicateValues" dxfId="239" priority="575"/>
  </conditionalFormatting>
  <conditionalFormatting sqref="J207:J221">
    <cfRule type="duplicateValues" dxfId="238" priority="235"/>
  </conditionalFormatting>
  <conditionalFormatting sqref="J222:J223 J203 J205:J206">
    <cfRule type="duplicateValues" dxfId="237" priority="581"/>
  </conditionalFormatting>
  <conditionalFormatting sqref="J224">
    <cfRule type="duplicateValues" dxfId="236" priority="232"/>
    <cfRule type="duplicateValues" dxfId="235" priority="233"/>
    <cfRule type="duplicateValues" dxfId="234" priority="230"/>
    <cfRule type="duplicateValues" dxfId="233" priority="231"/>
  </conditionalFormatting>
  <conditionalFormatting sqref="J229">
    <cfRule type="duplicateValues" dxfId="232" priority="226"/>
  </conditionalFormatting>
  <conditionalFormatting sqref="J230">
    <cfRule type="duplicateValues" dxfId="231" priority="224"/>
    <cfRule type="duplicateValues" dxfId="230" priority="222"/>
    <cfRule type="duplicateValues" dxfId="229" priority="223"/>
    <cfRule type="duplicateValues" dxfId="228" priority="225"/>
  </conditionalFormatting>
  <conditionalFormatting sqref="J231">
    <cfRule type="duplicateValues" dxfId="227" priority="218"/>
    <cfRule type="duplicateValues" dxfId="226" priority="219"/>
    <cfRule type="duplicateValues" dxfId="225" priority="220"/>
    <cfRule type="duplicateValues" dxfId="224" priority="221"/>
  </conditionalFormatting>
  <conditionalFormatting sqref="J232:J233">
    <cfRule type="duplicateValues" dxfId="223" priority="214"/>
    <cfRule type="duplicateValues" dxfId="222" priority="215"/>
    <cfRule type="duplicateValues" dxfId="221" priority="216"/>
    <cfRule type="duplicateValues" dxfId="220" priority="217"/>
  </conditionalFormatting>
  <conditionalFormatting sqref="J232:J235">
    <cfRule type="duplicateValues" dxfId="219" priority="213"/>
  </conditionalFormatting>
  <conditionalFormatting sqref="J234:J235">
    <cfRule type="duplicateValues" dxfId="218" priority="212"/>
    <cfRule type="duplicateValues" dxfId="217" priority="211"/>
    <cfRule type="duplicateValues" dxfId="216" priority="210"/>
    <cfRule type="duplicateValues" dxfId="215" priority="209"/>
  </conditionalFormatting>
  <conditionalFormatting sqref="J236">
    <cfRule type="duplicateValues" dxfId="214" priority="208"/>
    <cfRule type="duplicateValues" dxfId="213" priority="207"/>
  </conditionalFormatting>
  <conditionalFormatting sqref="J236:J238 J228:J229 J225">
    <cfRule type="duplicateValues" dxfId="212" priority="557"/>
  </conditionalFormatting>
  <conditionalFormatting sqref="J236:J238 J228:J231 J225">
    <cfRule type="duplicateValues" dxfId="211" priority="561"/>
  </conditionalFormatting>
  <conditionalFormatting sqref="J237 J225 J228">
    <cfRule type="duplicateValues" dxfId="210" priority="565"/>
  </conditionalFormatting>
  <conditionalFormatting sqref="J237:J238 J225 J228:J229">
    <cfRule type="duplicateValues" dxfId="209" priority="568"/>
  </conditionalFormatting>
  <conditionalFormatting sqref="J242:J284 J239">
    <cfRule type="duplicateValues" dxfId="208" priority="542"/>
  </conditionalFormatting>
  <conditionalFormatting sqref="J242:J285 J239">
    <cfRule type="duplicateValues" dxfId="207" priority="544"/>
  </conditionalFormatting>
  <conditionalFormatting sqref="J243">
    <cfRule type="duplicateValues" dxfId="206" priority="200"/>
  </conditionalFormatting>
  <conditionalFormatting sqref="J243:J282">
    <cfRule type="duplicateValues" dxfId="205" priority="199"/>
  </conditionalFormatting>
  <conditionalFormatting sqref="J283:J284 J239 J242">
    <cfRule type="duplicateValues" dxfId="204" priority="547"/>
  </conditionalFormatting>
  <conditionalFormatting sqref="J283:J284 J239 J242:J243">
    <cfRule type="duplicateValues" dxfId="203" priority="550"/>
  </conditionalFormatting>
  <conditionalFormatting sqref="J285">
    <cfRule type="duplicateValues" dxfId="202" priority="196"/>
  </conditionalFormatting>
  <conditionalFormatting sqref="J289:J328 J286">
    <cfRule type="duplicateValues" dxfId="201" priority="526"/>
    <cfRule type="duplicateValues" dxfId="200" priority="527"/>
  </conditionalFormatting>
  <conditionalFormatting sqref="J290">
    <cfRule type="duplicateValues" dxfId="199" priority="193"/>
  </conditionalFormatting>
  <conditionalFormatting sqref="J290:J325">
    <cfRule type="duplicateValues" dxfId="198" priority="192"/>
  </conditionalFormatting>
  <conditionalFormatting sqref="J326:J327 J286 J289">
    <cfRule type="duplicateValues" dxfId="197" priority="532"/>
  </conditionalFormatting>
  <conditionalFormatting sqref="J326:J328 J286 J289:J290">
    <cfRule type="duplicateValues" dxfId="196" priority="535"/>
  </conditionalFormatting>
  <conditionalFormatting sqref="J332:J395 J329">
    <cfRule type="duplicateValues" dxfId="195" priority="513"/>
  </conditionalFormatting>
  <conditionalFormatting sqref="J333">
    <cfRule type="duplicateValues" dxfId="194" priority="188"/>
  </conditionalFormatting>
  <conditionalFormatting sqref="J333:J392">
    <cfRule type="duplicateValues" dxfId="193" priority="187"/>
  </conditionalFormatting>
  <conditionalFormatting sqref="J393:J394 J329 J332">
    <cfRule type="duplicateValues" dxfId="192" priority="516"/>
  </conditionalFormatting>
  <conditionalFormatting sqref="J393:J395 J329 J332:J333">
    <cfRule type="duplicateValues" dxfId="191" priority="519"/>
  </conditionalFormatting>
  <conditionalFormatting sqref="J400:J401">
    <cfRule type="duplicateValues" dxfId="190" priority="184"/>
  </conditionalFormatting>
  <conditionalFormatting sqref="J402">
    <cfRule type="duplicateValues" dxfId="189" priority="183"/>
    <cfRule type="duplicateValues" dxfId="188" priority="182"/>
  </conditionalFormatting>
  <conditionalFormatting sqref="J403 J396 J399">
    <cfRule type="duplicateValues" dxfId="187" priority="506"/>
  </conditionalFormatting>
  <conditionalFormatting sqref="J404">
    <cfRule type="duplicateValues" dxfId="186" priority="180"/>
    <cfRule type="duplicateValues" dxfId="185" priority="179"/>
    <cfRule type="duplicateValues" dxfId="184" priority="178"/>
  </conditionalFormatting>
  <conditionalFormatting sqref="J409">
    <cfRule type="duplicateValues" dxfId="183" priority="175"/>
  </conditionalFormatting>
  <conditionalFormatting sqref="J410">
    <cfRule type="duplicateValues" dxfId="182" priority="173"/>
    <cfRule type="duplicateValues" dxfId="181" priority="172"/>
    <cfRule type="duplicateValues" dxfId="180" priority="171"/>
    <cfRule type="duplicateValues" dxfId="179" priority="174"/>
  </conditionalFormatting>
  <conditionalFormatting sqref="J411">
    <cfRule type="duplicateValues" dxfId="178" priority="169"/>
    <cfRule type="duplicateValues" dxfId="177" priority="168"/>
    <cfRule type="duplicateValues" dxfId="176" priority="167"/>
    <cfRule type="duplicateValues" dxfId="175" priority="170"/>
  </conditionalFormatting>
  <conditionalFormatting sqref="J412:J413">
    <cfRule type="duplicateValues" dxfId="174" priority="166"/>
    <cfRule type="duplicateValues" dxfId="173" priority="165"/>
    <cfRule type="duplicateValues" dxfId="172" priority="164"/>
    <cfRule type="duplicateValues" dxfId="171" priority="163"/>
  </conditionalFormatting>
  <conditionalFormatting sqref="J412:J414">
    <cfRule type="duplicateValues" dxfId="170" priority="162"/>
  </conditionalFormatting>
  <conditionalFormatting sqref="J414">
    <cfRule type="duplicateValues" dxfId="169" priority="160"/>
    <cfRule type="duplicateValues" dxfId="168" priority="161"/>
    <cfRule type="duplicateValues" dxfId="167" priority="159"/>
    <cfRule type="duplicateValues" dxfId="166" priority="158"/>
  </conditionalFormatting>
  <conditionalFormatting sqref="J415">
    <cfRule type="duplicateValues" dxfId="165" priority="157"/>
    <cfRule type="duplicateValues" dxfId="164" priority="156"/>
  </conditionalFormatting>
  <conditionalFormatting sqref="J415:J416 J407:J409 J405">
    <cfRule type="duplicateValues" dxfId="163" priority="490"/>
  </conditionalFormatting>
  <conditionalFormatting sqref="J415:J416 J407:J411 J405">
    <cfRule type="duplicateValues" dxfId="162" priority="493"/>
  </conditionalFormatting>
  <conditionalFormatting sqref="J416 J405 J407:J408">
    <cfRule type="duplicateValues" dxfId="161" priority="496"/>
  </conditionalFormatting>
  <conditionalFormatting sqref="J416 J405 J407:J409">
    <cfRule type="duplicateValues" dxfId="160" priority="499"/>
  </conditionalFormatting>
  <conditionalFormatting sqref="J417 J329 J332:J396 J399:J403">
    <cfRule type="duplicateValues" dxfId="159" priority="151"/>
  </conditionalFormatting>
  <conditionalFormatting sqref="J417 J403 J396 J399:J401">
    <cfRule type="duplicateValues" dxfId="158" priority="150"/>
  </conditionalFormatting>
  <conditionalFormatting sqref="J418">
    <cfRule type="duplicateValues" dxfId="157" priority="628"/>
    <cfRule type="duplicateValues" dxfId="156" priority="627"/>
  </conditionalFormatting>
  <conditionalFormatting sqref="J421 J418">
    <cfRule type="duplicateValues" dxfId="155" priority="149"/>
  </conditionalFormatting>
  <conditionalFormatting sqref="J421:J422 J418">
    <cfRule type="duplicateValues" dxfId="154" priority="148"/>
  </conditionalFormatting>
  <conditionalFormatting sqref="J421:J479">
    <cfRule type="duplicateValues" dxfId="153" priority="480"/>
  </conditionalFormatting>
  <conditionalFormatting sqref="J422">
    <cfRule type="duplicateValues" dxfId="152" priority="144"/>
  </conditionalFormatting>
  <conditionalFormatting sqref="J422:J476">
    <cfRule type="duplicateValues" dxfId="151" priority="143"/>
  </conditionalFormatting>
  <conditionalFormatting sqref="J477:J478">
    <cfRule type="duplicateValues" dxfId="150" priority="482"/>
  </conditionalFormatting>
  <conditionalFormatting sqref="J477:J479">
    <cfRule type="duplicateValues" dxfId="149" priority="483"/>
  </conditionalFormatting>
  <conditionalFormatting sqref="J480 J483">
    <cfRule type="duplicateValues" dxfId="148" priority="140"/>
  </conditionalFormatting>
  <conditionalFormatting sqref="J480 J483:J484">
    <cfRule type="duplicateValues" dxfId="147" priority="139"/>
  </conditionalFormatting>
  <conditionalFormatting sqref="J483:J487 J421:J480">
    <cfRule type="duplicateValues" dxfId="146" priority="469"/>
  </conditionalFormatting>
  <conditionalFormatting sqref="J484">
    <cfRule type="duplicateValues" dxfId="145" priority="137"/>
  </conditionalFormatting>
  <conditionalFormatting sqref="J485">
    <cfRule type="duplicateValues" dxfId="144" priority="136"/>
    <cfRule type="duplicateValues" dxfId="143" priority="135"/>
  </conditionalFormatting>
  <conditionalFormatting sqref="J486">
    <cfRule type="duplicateValues" dxfId="142" priority="472"/>
  </conditionalFormatting>
  <conditionalFormatting sqref="J486:J487">
    <cfRule type="duplicateValues" dxfId="141" priority="473"/>
  </conditionalFormatting>
  <conditionalFormatting sqref="J491:J521 J488">
    <cfRule type="duplicateValues" dxfId="140" priority="456"/>
  </conditionalFormatting>
  <conditionalFormatting sqref="J492">
    <cfRule type="duplicateValues" dxfId="139" priority="130"/>
  </conditionalFormatting>
  <conditionalFormatting sqref="J492:J518">
    <cfRule type="duplicateValues" dxfId="138" priority="129"/>
  </conditionalFormatting>
  <conditionalFormatting sqref="J519:J520 J488 J491">
    <cfRule type="duplicateValues" dxfId="137" priority="459"/>
  </conditionalFormatting>
  <conditionalFormatting sqref="J519:J521 J488 J491:J492">
    <cfRule type="duplicateValues" dxfId="136" priority="462"/>
  </conditionalFormatting>
  <conditionalFormatting sqref="J524:J529 J488 J491:J522">
    <cfRule type="duplicateValues" dxfId="135" priority="440"/>
  </conditionalFormatting>
  <conditionalFormatting sqref="J526">
    <cfRule type="duplicateValues" dxfId="134" priority="126"/>
  </conditionalFormatting>
  <conditionalFormatting sqref="J527">
    <cfRule type="duplicateValues" dxfId="133" priority="124"/>
    <cfRule type="duplicateValues" dxfId="132" priority="125"/>
  </conditionalFormatting>
  <conditionalFormatting sqref="J527:J529">
    <cfRule type="duplicateValues" dxfId="131" priority="444"/>
  </conditionalFormatting>
  <conditionalFormatting sqref="J528 J522 J524:J525">
    <cfRule type="duplicateValues" dxfId="130" priority="446"/>
  </conditionalFormatting>
  <conditionalFormatting sqref="J528:J529 J522 J524:J526">
    <cfRule type="duplicateValues" dxfId="129" priority="449"/>
  </conditionalFormatting>
  <conditionalFormatting sqref="J533:J538 J530">
    <cfRule type="duplicateValues" dxfId="128" priority="423"/>
  </conditionalFormatting>
  <conditionalFormatting sqref="J534">
    <cfRule type="duplicateValues" dxfId="127" priority="117"/>
  </conditionalFormatting>
  <conditionalFormatting sqref="J535">
    <cfRule type="duplicateValues" dxfId="126" priority="116"/>
    <cfRule type="duplicateValues" dxfId="125" priority="115"/>
    <cfRule type="duplicateValues" dxfId="124" priority="114"/>
    <cfRule type="duplicateValues" dxfId="123" priority="113"/>
  </conditionalFormatting>
  <conditionalFormatting sqref="J536">
    <cfRule type="duplicateValues" dxfId="122" priority="112"/>
    <cfRule type="duplicateValues" dxfId="121" priority="111"/>
  </conditionalFormatting>
  <conditionalFormatting sqref="J536:J538 J533:J534 J530">
    <cfRule type="duplicateValues" dxfId="120" priority="426"/>
  </conditionalFormatting>
  <conditionalFormatting sqref="J537 J530 J533">
    <cfRule type="duplicateValues" dxfId="119" priority="430"/>
  </conditionalFormatting>
  <conditionalFormatting sqref="J537:J538 J530 J533:J534">
    <cfRule type="duplicateValues" dxfId="118" priority="433"/>
  </conditionalFormatting>
  <conditionalFormatting sqref="J542:J552 J539">
    <cfRule type="duplicateValues" dxfId="117" priority="410"/>
  </conditionalFormatting>
  <conditionalFormatting sqref="J543">
    <cfRule type="duplicateValues" dxfId="116" priority="106"/>
  </conditionalFormatting>
  <conditionalFormatting sqref="J543:J549">
    <cfRule type="duplicateValues" dxfId="115" priority="105"/>
  </conditionalFormatting>
  <conditionalFormatting sqref="J550:J551 J539 J542">
    <cfRule type="duplicateValues" dxfId="114" priority="413"/>
  </conditionalFormatting>
  <conditionalFormatting sqref="J550:J552 J539 J542:J543">
    <cfRule type="duplicateValues" dxfId="113" priority="416"/>
  </conditionalFormatting>
  <conditionalFormatting sqref="J553">
    <cfRule type="duplicateValues" dxfId="112" priority="635"/>
  </conditionalFormatting>
  <conditionalFormatting sqref="J556:J584 J553">
    <cfRule type="duplicateValues" dxfId="111" priority="397"/>
  </conditionalFormatting>
  <conditionalFormatting sqref="J557">
    <cfRule type="duplicateValues" dxfId="110" priority="100"/>
  </conditionalFormatting>
  <conditionalFormatting sqref="J557:J581">
    <cfRule type="duplicateValues" dxfId="109" priority="99"/>
  </conditionalFormatting>
  <conditionalFormatting sqref="J582:J583 J553 J556">
    <cfRule type="duplicateValues" dxfId="108" priority="400"/>
  </conditionalFormatting>
  <conditionalFormatting sqref="J582:J584 J553 J556:J557">
    <cfRule type="duplicateValues" dxfId="107" priority="403"/>
  </conditionalFormatting>
  <conditionalFormatting sqref="J588:J654 J585">
    <cfRule type="duplicateValues" dxfId="106" priority="384"/>
  </conditionalFormatting>
  <conditionalFormatting sqref="J589">
    <cfRule type="duplicateValues" dxfId="105" priority="95"/>
  </conditionalFormatting>
  <conditionalFormatting sqref="J589:J651">
    <cfRule type="duplicateValues" dxfId="104" priority="94"/>
  </conditionalFormatting>
  <conditionalFormatting sqref="J652:J653 J585 J588">
    <cfRule type="duplicateValues" dxfId="103" priority="387"/>
  </conditionalFormatting>
  <conditionalFormatting sqref="J652:J654 J585 J588:J589">
    <cfRule type="duplicateValues" dxfId="102" priority="390"/>
  </conditionalFormatting>
  <conditionalFormatting sqref="J659">
    <cfRule type="duplicateValues" dxfId="101" priority="91"/>
  </conditionalFormatting>
  <conditionalFormatting sqref="J660">
    <cfRule type="duplicateValues" dxfId="100" priority="89"/>
    <cfRule type="duplicateValues" dxfId="99" priority="87"/>
    <cfRule type="duplicateValues" dxfId="98" priority="88"/>
    <cfRule type="duplicateValues" dxfId="97" priority="90"/>
  </conditionalFormatting>
  <conditionalFormatting sqref="J661">
    <cfRule type="duplicateValues" dxfId="96" priority="86"/>
    <cfRule type="duplicateValues" dxfId="95" priority="85"/>
    <cfRule type="duplicateValues" dxfId="94" priority="84"/>
    <cfRule type="duplicateValues" dxfId="93" priority="83"/>
  </conditionalFormatting>
  <conditionalFormatting sqref="J662:J663">
    <cfRule type="duplicateValues" dxfId="92" priority="82"/>
    <cfRule type="duplicateValues" dxfId="91" priority="80"/>
    <cfRule type="duplicateValues" dxfId="90" priority="81"/>
    <cfRule type="duplicateValues" dxfId="89" priority="79"/>
  </conditionalFormatting>
  <conditionalFormatting sqref="J662:J667">
    <cfRule type="duplicateValues" dxfId="88" priority="78"/>
  </conditionalFormatting>
  <conditionalFormatting sqref="J664:J665">
    <cfRule type="duplicateValues" dxfId="87" priority="75"/>
    <cfRule type="duplicateValues" dxfId="86" priority="76"/>
    <cfRule type="duplicateValues" dxfId="85" priority="77"/>
    <cfRule type="duplicateValues" dxfId="84" priority="74"/>
  </conditionalFormatting>
  <conditionalFormatting sqref="J666:J667">
    <cfRule type="duplicateValues" dxfId="83" priority="70"/>
    <cfRule type="duplicateValues" dxfId="82" priority="73"/>
    <cfRule type="duplicateValues" dxfId="81" priority="71"/>
    <cfRule type="duplicateValues" dxfId="80" priority="72"/>
  </conditionalFormatting>
  <conditionalFormatting sqref="J668">
    <cfRule type="duplicateValues" dxfId="79" priority="68"/>
    <cfRule type="duplicateValues" dxfId="78" priority="69"/>
  </conditionalFormatting>
  <conditionalFormatting sqref="J668:J670 J585 J657:J659 J588:J655">
    <cfRule type="duplicateValues" dxfId="77" priority="332"/>
  </conditionalFormatting>
  <conditionalFormatting sqref="J668:J670 J585 J657:J661 J588:J655">
    <cfRule type="duplicateValues" dxfId="76" priority="337"/>
  </conditionalFormatting>
  <conditionalFormatting sqref="J669 J655 J657:J658">
    <cfRule type="duplicateValues" dxfId="75" priority="342"/>
  </conditionalFormatting>
  <conditionalFormatting sqref="J669:J670 J655 J657:J659">
    <cfRule type="duplicateValues" dxfId="74" priority="345"/>
  </conditionalFormatting>
  <conditionalFormatting sqref="J677">
    <cfRule type="duplicateValues" dxfId="73" priority="63"/>
  </conditionalFormatting>
  <conditionalFormatting sqref="J678">
    <cfRule type="duplicateValues" dxfId="72" priority="59"/>
    <cfRule type="duplicateValues" dxfId="71" priority="60"/>
    <cfRule type="duplicateValues" dxfId="70" priority="61"/>
    <cfRule type="duplicateValues" dxfId="69" priority="62"/>
  </conditionalFormatting>
  <conditionalFormatting sqref="J679">
    <cfRule type="duplicateValues" dxfId="68" priority="55"/>
    <cfRule type="duplicateValues" dxfId="67" priority="58"/>
    <cfRule type="duplicateValues" dxfId="66" priority="57"/>
    <cfRule type="duplicateValues" dxfId="65" priority="56"/>
  </conditionalFormatting>
  <conditionalFormatting sqref="J680:J687">
    <cfRule type="duplicateValues" dxfId="64" priority="54"/>
    <cfRule type="duplicateValues" dxfId="63" priority="53"/>
    <cfRule type="duplicateValues" dxfId="62" priority="52"/>
    <cfRule type="duplicateValues" dxfId="61" priority="51"/>
  </conditionalFormatting>
  <conditionalFormatting sqref="J680:J691">
    <cfRule type="duplicateValues" dxfId="60" priority="50"/>
  </conditionalFormatting>
  <conditionalFormatting sqref="J688:J689">
    <cfRule type="duplicateValues" dxfId="59" priority="46"/>
    <cfRule type="duplicateValues" dxfId="58" priority="47"/>
    <cfRule type="duplicateValues" dxfId="57" priority="48"/>
    <cfRule type="duplicateValues" dxfId="56" priority="49"/>
  </conditionalFormatting>
  <conditionalFormatting sqref="J690:J691">
    <cfRule type="duplicateValues" dxfId="55" priority="45"/>
    <cfRule type="duplicateValues" dxfId="54" priority="42"/>
    <cfRule type="duplicateValues" dxfId="53" priority="43"/>
    <cfRule type="duplicateValues" dxfId="52" priority="44"/>
  </conditionalFormatting>
  <conditionalFormatting sqref="J692">
    <cfRule type="duplicateValues" dxfId="51" priority="40"/>
    <cfRule type="duplicateValues" dxfId="50" priority="41"/>
  </conditionalFormatting>
  <conditionalFormatting sqref="J692:J693 J675:J677 J673">
    <cfRule type="duplicateValues" dxfId="49" priority="39"/>
  </conditionalFormatting>
  <conditionalFormatting sqref="J692:J693 J675:J679 J673">
    <cfRule type="duplicateValues" dxfId="48" priority="38"/>
  </conditionalFormatting>
  <conditionalFormatting sqref="J693 J673 J675:J676">
    <cfRule type="duplicateValues" dxfId="47" priority="37"/>
  </conditionalFormatting>
  <conditionalFormatting sqref="J693 J673 J675:J677">
    <cfRule type="duplicateValues" dxfId="46" priority="36"/>
  </conditionalFormatting>
  <conditionalFormatting sqref="J700">
    <cfRule type="duplicateValues" dxfId="45" priority="34"/>
    <cfRule type="duplicateValues" dxfId="44" priority="33"/>
    <cfRule type="duplicateValues" dxfId="43" priority="35"/>
  </conditionalFormatting>
  <conditionalFormatting sqref="J700:J702">
    <cfRule type="duplicateValues" dxfId="42" priority="32"/>
  </conditionalFormatting>
  <conditionalFormatting sqref="J701">
    <cfRule type="duplicateValues" dxfId="41" priority="31"/>
    <cfRule type="duplicateValues" dxfId="40" priority="30"/>
    <cfRule type="duplicateValues" dxfId="39" priority="28"/>
    <cfRule type="duplicateValues" dxfId="38" priority="29"/>
  </conditionalFormatting>
  <conditionalFormatting sqref="J702">
    <cfRule type="duplicateValues" dxfId="37" priority="24"/>
    <cfRule type="duplicateValues" dxfId="36" priority="27"/>
    <cfRule type="duplicateValues" dxfId="35" priority="26"/>
    <cfRule type="duplicateValues" dxfId="34" priority="25"/>
  </conditionalFormatting>
  <conditionalFormatting sqref="J703:J710">
    <cfRule type="duplicateValues" dxfId="33" priority="20"/>
    <cfRule type="duplicateValues" dxfId="32" priority="21"/>
    <cfRule type="duplicateValues" dxfId="31" priority="23"/>
    <cfRule type="duplicateValues" dxfId="30" priority="22"/>
  </conditionalFormatting>
  <conditionalFormatting sqref="J703:J714">
    <cfRule type="duplicateValues" dxfId="29" priority="19"/>
  </conditionalFormatting>
  <conditionalFormatting sqref="J711:J712">
    <cfRule type="duplicateValues" dxfId="28" priority="18"/>
    <cfRule type="duplicateValues" dxfId="27" priority="17"/>
    <cfRule type="duplicateValues" dxfId="26" priority="15"/>
    <cfRule type="duplicateValues" dxfId="25" priority="16"/>
  </conditionalFormatting>
  <conditionalFormatting sqref="J713:J714">
    <cfRule type="duplicateValues" dxfId="24" priority="11"/>
    <cfRule type="duplicateValues" dxfId="23" priority="12"/>
    <cfRule type="duplicateValues" dxfId="22" priority="13"/>
    <cfRule type="duplicateValues" dxfId="21" priority="14"/>
  </conditionalFormatting>
  <conditionalFormatting sqref="J715">
    <cfRule type="duplicateValues" dxfId="20" priority="9"/>
    <cfRule type="duplicateValues" dxfId="19" priority="10"/>
  </conditionalFormatting>
  <conditionalFormatting sqref="J715:J716 J698:J699 J696">
    <cfRule type="duplicateValues" dxfId="18" priority="8"/>
    <cfRule type="duplicateValues" dxfId="17" priority="7"/>
  </conditionalFormatting>
  <conditionalFormatting sqref="J716 J696 J698:J699">
    <cfRule type="duplicateValues" dxfId="16" priority="5"/>
    <cfRule type="duplicateValues" dxfId="15" priority="6"/>
  </conditionalFormatting>
  <conditionalFormatting sqref="J717:J1048576 J1 J4:J5 J671:J672 J694:J695 J86:J87">
    <cfRule type="duplicateValues" dxfId="14" priority="4"/>
  </conditionalFormatting>
  <conditionalFormatting sqref="J717:J1048576 J1 J91:J96 J671:J672 J694:J695 J4:J89">
    <cfRule type="duplicateValues" dxfId="13" priority="3"/>
  </conditionalFormatting>
  <conditionalFormatting sqref="J717:J1048576 J1 J671:J672 J694:J695 J4:J87">
    <cfRule type="duplicateValues" dxfId="12" priority="2"/>
  </conditionalFormatting>
  <conditionalFormatting sqref="J717:J1048576 J671:J672 J694:J695">
    <cfRule type="duplicateValues" dxfId="11" priority="1"/>
  </conditionalFormatting>
  <pageMargins left="0.25" right="0.25" top="0.75" bottom="0.75" header="0.3" footer="0.3"/>
  <pageSetup scale="71" fitToHeight="0" orientation="landscape" r:id="rId1"/>
  <headerFooter>
    <oddHeader>&amp;LFor Official Use Only&amp;RDO NOT DISTRIBUTE</oddHeader>
    <oddFooter>&amp;LPrepared by Informationn &amp; Energy Services, Inc.&amp;RPage &amp;P</oddFooter>
  </headerFooter>
  <rowBreaks count="17" manualBreakCount="17">
    <brk id="88" min="1" max="21" man="1"/>
    <brk id="96" min="1" max="21" man="1"/>
    <brk id="125" min="1" max="21" man="1"/>
    <brk id="160" min="1" max="21" man="1"/>
    <brk id="192" min="1" max="21" man="1"/>
    <brk id="202" min="1" max="21" man="1"/>
    <brk id="224" min="1" max="21" man="1"/>
    <brk id="238" min="1" max="21" man="1"/>
    <brk id="261" min="1" max="21" man="1"/>
    <brk id="285" min="1" max="21" man="1"/>
    <brk id="327" min="1" max="21" man="1"/>
    <brk id="361" min="1" max="21" man="1"/>
    <brk id="403" min="1" max="21" man="1"/>
    <brk id="417" min="1" max="21" man="1"/>
    <brk id="487" min="1" max="21" man="1"/>
    <brk id="552" min="1" max="21" man="1"/>
    <brk id="584" min="1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29E5C-1627-4F93-A8A4-7DB89DC8D911}">
  <sheetPr>
    <pageSetUpPr fitToPage="1"/>
  </sheetPr>
  <dimension ref="A1:AL91"/>
  <sheetViews>
    <sheetView zoomScaleNormal="100" workbookViewId="0">
      <selection activeCell="AE8" sqref="AE8"/>
    </sheetView>
  </sheetViews>
  <sheetFormatPr defaultColWidth="8.7109375" defaultRowHeight="15.75" x14ac:dyDescent="0.25"/>
  <cols>
    <col min="1" max="1" width="4.7109375" style="13" customWidth="1"/>
    <col min="2" max="2" width="9.5703125" style="2" customWidth="1"/>
    <col min="3" max="3" width="17.85546875" style="2" bestFit="1" customWidth="1"/>
    <col min="4" max="4" width="8.42578125" style="2" customWidth="1"/>
    <col min="5" max="5" width="10.140625" style="2" customWidth="1"/>
    <col min="6" max="6" width="10.5703125" style="2" customWidth="1"/>
    <col min="7" max="7" width="10.28515625" style="2" customWidth="1"/>
    <col min="8" max="8" width="8.140625" style="2" customWidth="1"/>
    <col min="9" max="9" width="11.28515625" style="2" customWidth="1"/>
    <col min="10" max="10" width="30" style="74" hidden="1" customWidth="1"/>
    <col min="11" max="11" width="10.140625" style="2" customWidth="1"/>
    <col min="12" max="12" width="92.85546875" style="74" hidden="1" customWidth="1"/>
    <col min="13" max="13" width="5" style="2" bestFit="1" customWidth="1"/>
    <col min="14" max="14" width="7.28515625" style="2" bestFit="1" customWidth="1"/>
    <col min="15" max="15" width="4.5703125" style="2" bestFit="1" customWidth="1"/>
    <col min="16" max="16" width="8.28515625" style="2" customWidth="1"/>
    <col min="17" max="17" width="4.140625" style="208" customWidth="1"/>
    <col min="18" max="18" width="4.7109375" style="2" customWidth="1"/>
    <col min="19" max="19" width="2.7109375" style="2" customWidth="1"/>
    <col min="20" max="20" width="18.5703125" style="2" customWidth="1"/>
    <col min="21" max="21" width="11.42578125" style="2" customWidth="1"/>
    <col min="22" max="22" width="6.28515625" style="2" bestFit="1" customWidth="1"/>
    <col min="23" max="23" width="5.7109375" style="2" customWidth="1"/>
    <col min="24" max="24" width="2.7109375" style="2" customWidth="1"/>
    <col min="25" max="25" width="1.7109375" style="2" customWidth="1"/>
    <col min="26" max="26" width="23.85546875" style="2" bestFit="1" customWidth="1"/>
    <col min="27" max="27" width="11.14062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204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27"/>
      <c r="C2" s="127"/>
      <c r="D2" s="127"/>
      <c r="E2" s="127"/>
      <c r="F2" s="127"/>
      <c r="G2" s="127"/>
      <c r="H2" s="127"/>
      <c r="I2" s="127"/>
      <c r="J2" s="128"/>
      <c r="K2" s="127"/>
      <c r="L2" s="128"/>
      <c r="M2" s="127"/>
      <c r="N2" s="127"/>
      <c r="O2" s="127"/>
      <c r="P2" s="127"/>
      <c r="Q2" s="204"/>
      <c r="R2" s="127"/>
      <c r="S2" s="127"/>
      <c r="T2" s="127"/>
      <c r="U2" s="127"/>
      <c r="V2" s="127"/>
      <c r="W2" s="127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8" x14ac:dyDescent="0.25">
      <c r="A3" s="126"/>
      <c r="B3" s="130" t="s">
        <v>2060</v>
      </c>
      <c r="C3" s="131"/>
      <c r="D3" s="131"/>
      <c r="E3" s="131"/>
      <c r="F3" s="131"/>
      <c r="G3" s="131"/>
      <c r="H3" s="131"/>
      <c r="I3" s="131"/>
      <c r="J3" s="132"/>
      <c r="K3" s="131"/>
      <c r="L3" s="132"/>
      <c r="M3" s="131"/>
      <c r="N3" s="131"/>
      <c r="O3" s="131"/>
      <c r="P3" s="131"/>
      <c r="Q3" s="205"/>
      <c r="R3" s="131"/>
      <c r="S3" s="131"/>
      <c r="T3" s="131"/>
      <c r="U3" s="131"/>
      <c r="V3" s="131"/>
      <c r="W3" s="1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x14ac:dyDescent="0.25">
      <c r="A4" s="126"/>
      <c r="B4" s="223" t="s">
        <v>0</v>
      </c>
      <c r="C4" s="224"/>
      <c r="D4" s="224"/>
      <c r="E4" s="224"/>
      <c r="F4" s="225"/>
      <c r="G4" s="226" t="s">
        <v>866</v>
      </c>
      <c r="H4" s="227"/>
      <c r="I4" s="227"/>
      <c r="J4" s="227"/>
      <c r="K4" s="227"/>
      <c r="L4" s="227"/>
      <c r="M4" s="227"/>
      <c r="N4" s="227"/>
      <c r="O4" s="227"/>
      <c r="P4" s="227"/>
      <c r="Q4" s="228" t="s">
        <v>867</v>
      </c>
      <c r="R4" s="229"/>
      <c r="S4" s="230"/>
      <c r="T4" s="231" t="s">
        <v>868</v>
      </c>
      <c r="U4" s="232"/>
      <c r="V4" s="232"/>
      <c r="W4" s="233"/>
      <c r="X4" s="129"/>
      <c r="Y4" s="129"/>
      <c r="Z4" s="127"/>
      <c r="AA4" s="127"/>
      <c r="AB4" s="127"/>
      <c r="AC4" s="129"/>
      <c r="AD4" s="129"/>
      <c r="AE4" s="129"/>
      <c r="AF4" s="129"/>
      <c r="AG4" s="129"/>
      <c r="AH4" s="129"/>
      <c r="AI4" s="129"/>
      <c r="AJ4" s="129"/>
      <c r="AK4" s="129"/>
      <c r="AL4" s="127"/>
    </row>
    <row r="5" spans="1:38" s="140" customFormat="1" ht="45" x14ac:dyDescent="0.2">
      <c r="A5" s="135"/>
      <c r="B5" s="136" t="s">
        <v>2064</v>
      </c>
      <c r="C5" s="136" t="s">
        <v>5</v>
      </c>
      <c r="D5" s="136" t="s">
        <v>6</v>
      </c>
      <c r="E5" s="136" t="s">
        <v>869</v>
      </c>
      <c r="F5" s="136" t="s">
        <v>870</v>
      </c>
      <c r="G5" s="136" t="s">
        <v>871</v>
      </c>
      <c r="H5" s="136" t="s">
        <v>872</v>
      </c>
      <c r="I5" s="136" t="s">
        <v>873</v>
      </c>
      <c r="J5" s="136" t="s">
        <v>874</v>
      </c>
      <c r="K5" s="136" t="s">
        <v>875</v>
      </c>
      <c r="L5" s="136" t="s">
        <v>11</v>
      </c>
      <c r="M5" s="136" t="s">
        <v>876</v>
      </c>
      <c r="N5" s="136" t="s">
        <v>877</v>
      </c>
      <c r="O5" s="136" t="s">
        <v>878</v>
      </c>
      <c r="P5" s="136" t="s">
        <v>879</v>
      </c>
      <c r="Q5" s="136" t="s">
        <v>881</v>
      </c>
      <c r="R5" s="136" t="s">
        <v>882</v>
      </c>
      <c r="S5" s="136" t="s">
        <v>883</v>
      </c>
      <c r="T5" s="136" t="s">
        <v>884</v>
      </c>
      <c r="U5" s="136" t="s">
        <v>1941</v>
      </c>
      <c r="V5" s="136" t="s">
        <v>887</v>
      </c>
      <c r="W5" s="136" t="s">
        <v>888</v>
      </c>
      <c r="X5" s="129"/>
      <c r="Y5" s="129"/>
      <c r="Z5" s="137" t="s">
        <v>24</v>
      </c>
      <c r="AA5" s="138" t="s">
        <v>889</v>
      </c>
      <c r="AB5" s="138" t="s">
        <v>890</v>
      </c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40" customFormat="1" ht="4.1500000000000004" customHeight="1" x14ac:dyDescent="0.2">
      <c r="A6" s="135"/>
      <c r="B6" s="14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3"/>
      <c r="X6" s="129"/>
      <c r="Y6" s="129"/>
      <c r="Z6" s="144"/>
      <c r="AA6" s="145"/>
      <c r="AB6" s="146"/>
      <c r="AC6" s="139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1</v>
      </c>
      <c r="B7" s="148" t="s">
        <v>891</v>
      </c>
      <c r="C7" s="148" t="s">
        <v>433</v>
      </c>
      <c r="D7" s="200" t="s">
        <v>892</v>
      </c>
      <c r="E7" s="149" t="s">
        <v>893</v>
      </c>
      <c r="F7" s="149" t="s">
        <v>894</v>
      </c>
      <c r="G7" s="200" t="s">
        <v>895</v>
      </c>
      <c r="H7" s="150" t="s">
        <v>896</v>
      </c>
      <c r="I7" s="150" t="s">
        <v>897</v>
      </c>
      <c r="J7" s="150" t="s">
        <v>898</v>
      </c>
      <c r="K7" s="150" t="s">
        <v>899</v>
      </c>
      <c r="L7" s="151" t="str">
        <f t="shared" ref="L7:L16" si="0">CONCATENATE(B7,C7,D7,E7,F7,J7,K7)</f>
        <v>No ID TagJohn Muir ElementaryAdmin / OfficeRooftopOfficesTrane: TTA048C300A0H08230968</v>
      </c>
      <c r="M7" s="152">
        <v>1993</v>
      </c>
      <c r="N7" s="153">
        <v>4</v>
      </c>
      <c r="O7" s="154">
        <v>7.6</v>
      </c>
      <c r="P7" s="155" t="s">
        <v>1983</v>
      </c>
      <c r="Q7" s="206">
        <v>208</v>
      </c>
      <c r="R7" s="153">
        <v>22</v>
      </c>
      <c r="S7" s="153">
        <v>3</v>
      </c>
      <c r="T7" s="203" t="s">
        <v>900</v>
      </c>
      <c r="U7" s="150" t="s">
        <v>1942</v>
      </c>
      <c r="V7" s="157">
        <f t="shared" ref="V7:V16" si="1">N7</f>
        <v>4</v>
      </c>
      <c r="W7" s="158">
        <v>16</v>
      </c>
      <c r="X7" s="129"/>
      <c r="Y7" s="129"/>
      <c r="Z7" s="160" t="s">
        <v>1946</v>
      </c>
      <c r="AA7" s="155" t="s">
        <v>1947</v>
      </c>
      <c r="AB7" s="159" t="s">
        <v>1948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2</v>
      </c>
      <c r="B8" s="148" t="s">
        <v>891</v>
      </c>
      <c r="C8" s="148" t="s">
        <v>433</v>
      </c>
      <c r="D8" s="200" t="s">
        <v>892</v>
      </c>
      <c r="E8" s="149" t="s">
        <v>893</v>
      </c>
      <c r="F8" s="149" t="s">
        <v>894</v>
      </c>
      <c r="G8" s="200" t="s">
        <v>895</v>
      </c>
      <c r="H8" s="150" t="s">
        <v>896</v>
      </c>
      <c r="I8" s="150" t="s">
        <v>897</v>
      </c>
      <c r="J8" s="150" t="s">
        <v>898</v>
      </c>
      <c r="K8" s="150" t="s">
        <v>902</v>
      </c>
      <c r="L8" s="151" t="str">
        <f t="shared" si="0"/>
        <v>No ID TagJohn Muir ElementaryAdmin / OfficeRooftopOfficesTrane: TTA048C300A0H08230967</v>
      </c>
      <c r="M8" s="152">
        <v>1993</v>
      </c>
      <c r="N8" s="153">
        <v>4</v>
      </c>
      <c r="O8" s="154">
        <v>7.6</v>
      </c>
      <c r="P8" s="155" t="s">
        <v>1983</v>
      </c>
      <c r="Q8" s="206">
        <v>208</v>
      </c>
      <c r="R8" s="153">
        <v>22</v>
      </c>
      <c r="S8" s="153">
        <v>3</v>
      </c>
      <c r="T8" s="203" t="s">
        <v>900</v>
      </c>
      <c r="U8" s="150" t="s">
        <v>1942</v>
      </c>
      <c r="V8" s="157">
        <f t="shared" si="1"/>
        <v>4</v>
      </c>
      <c r="W8" s="158">
        <v>16</v>
      </c>
      <c r="X8" s="129"/>
      <c r="Y8" s="129"/>
      <c r="Z8" s="160" t="s">
        <v>1946</v>
      </c>
      <c r="AA8" s="155" t="s">
        <v>1947</v>
      </c>
      <c r="AB8" s="159" t="s">
        <v>1949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3</v>
      </c>
      <c r="B9" s="148" t="s">
        <v>891</v>
      </c>
      <c r="C9" s="148" t="s">
        <v>433</v>
      </c>
      <c r="D9" s="200" t="s">
        <v>892</v>
      </c>
      <c r="E9" s="149" t="s">
        <v>893</v>
      </c>
      <c r="F9" s="149" t="s">
        <v>894</v>
      </c>
      <c r="G9" s="200" t="s">
        <v>895</v>
      </c>
      <c r="H9" s="150" t="s">
        <v>896</v>
      </c>
      <c r="I9" s="150" t="s">
        <v>897</v>
      </c>
      <c r="J9" s="150" t="s">
        <v>898</v>
      </c>
      <c r="K9" s="150" t="s">
        <v>903</v>
      </c>
      <c r="L9" s="151" t="str">
        <f t="shared" si="0"/>
        <v>No ID TagJohn Muir ElementaryAdmin / OfficeRooftopOfficesTrane: TTA048C300A0H08230969</v>
      </c>
      <c r="M9" s="152">
        <v>1993</v>
      </c>
      <c r="N9" s="153">
        <v>4</v>
      </c>
      <c r="O9" s="154">
        <v>7.6</v>
      </c>
      <c r="P9" s="155" t="s">
        <v>1983</v>
      </c>
      <c r="Q9" s="206">
        <v>208</v>
      </c>
      <c r="R9" s="153">
        <v>22</v>
      </c>
      <c r="S9" s="153">
        <v>3</v>
      </c>
      <c r="T9" s="203" t="s">
        <v>900</v>
      </c>
      <c r="U9" s="150" t="s">
        <v>1942</v>
      </c>
      <c r="V9" s="157">
        <f t="shared" si="1"/>
        <v>4</v>
      </c>
      <c r="W9" s="158">
        <v>16</v>
      </c>
      <c r="X9" s="129"/>
      <c r="Y9" s="129"/>
      <c r="Z9" s="160" t="s">
        <v>1946</v>
      </c>
      <c r="AA9" s="155" t="s">
        <v>1947</v>
      </c>
      <c r="AB9" s="159" t="s">
        <v>1950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4</v>
      </c>
      <c r="B10" s="148" t="s">
        <v>904</v>
      </c>
      <c r="C10" s="148" t="s">
        <v>433</v>
      </c>
      <c r="D10" s="148" t="s">
        <v>26</v>
      </c>
      <c r="E10" s="149" t="s">
        <v>905</v>
      </c>
      <c r="F10" s="149" t="s">
        <v>26</v>
      </c>
      <c r="G10" s="200" t="s">
        <v>895</v>
      </c>
      <c r="H10" s="150" t="s">
        <v>896</v>
      </c>
      <c r="I10" s="150" t="s">
        <v>897</v>
      </c>
      <c r="J10" s="150" t="s">
        <v>898</v>
      </c>
      <c r="K10" s="150" t="s">
        <v>906</v>
      </c>
      <c r="L10" s="151" t="str">
        <f t="shared" si="0"/>
        <v>CU 11John Muir ElementaryMPRGround MountMPRTrane: TTA048C300A0H08230966</v>
      </c>
      <c r="M10" s="152">
        <v>1993</v>
      </c>
      <c r="N10" s="153">
        <v>4</v>
      </c>
      <c r="O10" s="154">
        <v>7.6</v>
      </c>
      <c r="P10" s="155" t="s">
        <v>1983</v>
      </c>
      <c r="Q10" s="206">
        <v>208</v>
      </c>
      <c r="R10" s="153">
        <v>22</v>
      </c>
      <c r="S10" s="153">
        <v>3</v>
      </c>
      <c r="T10" s="203" t="s">
        <v>900</v>
      </c>
      <c r="U10" s="150" t="s">
        <v>1942</v>
      </c>
      <c r="V10" s="157">
        <f t="shared" si="1"/>
        <v>4</v>
      </c>
      <c r="W10" s="158">
        <v>16</v>
      </c>
      <c r="X10" s="129"/>
      <c r="Y10" s="129"/>
      <c r="Z10" s="160" t="s">
        <v>1946</v>
      </c>
      <c r="AA10" s="155" t="s">
        <v>1947</v>
      </c>
      <c r="AB10" s="159" t="s">
        <v>1951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5</v>
      </c>
      <c r="B11" s="148" t="s">
        <v>907</v>
      </c>
      <c r="C11" s="148" t="s">
        <v>433</v>
      </c>
      <c r="D11" s="148" t="s">
        <v>26</v>
      </c>
      <c r="E11" s="149" t="s">
        <v>905</v>
      </c>
      <c r="F11" s="149" t="s">
        <v>26</v>
      </c>
      <c r="G11" s="200" t="s">
        <v>895</v>
      </c>
      <c r="H11" s="150" t="s">
        <v>896</v>
      </c>
      <c r="I11" s="150" t="s">
        <v>897</v>
      </c>
      <c r="J11" s="150" t="s">
        <v>898</v>
      </c>
      <c r="K11" s="150" t="s">
        <v>908</v>
      </c>
      <c r="L11" s="151" t="str">
        <f t="shared" si="0"/>
        <v>CU 4John Muir ElementaryMPRGround MountMPRTrane: TTA048C300A0H08230988</v>
      </c>
      <c r="M11" s="152">
        <v>1993</v>
      </c>
      <c r="N11" s="153">
        <v>4</v>
      </c>
      <c r="O11" s="154">
        <v>7.6</v>
      </c>
      <c r="P11" s="155" t="s">
        <v>1983</v>
      </c>
      <c r="Q11" s="206">
        <v>208</v>
      </c>
      <c r="R11" s="153">
        <v>22</v>
      </c>
      <c r="S11" s="153">
        <v>3</v>
      </c>
      <c r="T11" s="203" t="s">
        <v>900</v>
      </c>
      <c r="U11" s="150" t="s">
        <v>1942</v>
      </c>
      <c r="V11" s="157">
        <f t="shared" si="1"/>
        <v>4</v>
      </c>
      <c r="W11" s="158">
        <v>16</v>
      </c>
      <c r="X11" s="129"/>
      <c r="Y11" s="129"/>
      <c r="Z11" s="160" t="s">
        <v>1946</v>
      </c>
      <c r="AA11" s="155" t="s">
        <v>1947</v>
      </c>
      <c r="AB11" s="159" t="s">
        <v>1952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6</v>
      </c>
      <c r="B12" s="148" t="s">
        <v>909</v>
      </c>
      <c r="C12" s="148" t="s">
        <v>433</v>
      </c>
      <c r="D12" s="148" t="s">
        <v>26</v>
      </c>
      <c r="E12" s="149" t="s">
        <v>905</v>
      </c>
      <c r="F12" s="149" t="s">
        <v>26</v>
      </c>
      <c r="G12" s="200" t="s">
        <v>895</v>
      </c>
      <c r="H12" s="150" t="s">
        <v>896</v>
      </c>
      <c r="I12" s="150" t="s">
        <v>897</v>
      </c>
      <c r="J12" s="150" t="s">
        <v>898</v>
      </c>
      <c r="K12" s="150" t="s">
        <v>910</v>
      </c>
      <c r="L12" s="151" t="str">
        <f t="shared" si="0"/>
        <v>CU 5John Muir ElementaryMPRGround MountMPRTrane: TTA048C300A0H08230964</v>
      </c>
      <c r="M12" s="152">
        <v>1993</v>
      </c>
      <c r="N12" s="153">
        <v>4</v>
      </c>
      <c r="O12" s="154">
        <v>7.6</v>
      </c>
      <c r="P12" s="155" t="s">
        <v>1983</v>
      </c>
      <c r="Q12" s="206">
        <v>208</v>
      </c>
      <c r="R12" s="153">
        <v>22</v>
      </c>
      <c r="S12" s="153">
        <v>3</v>
      </c>
      <c r="T12" s="203" t="s">
        <v>900</v>
      </c>
      <c r="U12" s="150" t="s">
        <v>1942</v>
      </c>
      <c r="V12" s="157">
        <f t="shared" si="1"/>
        <v>4</v>
      </c>
      <c r="W12" s="158">
        <v>16</v>
      </c>
      <c r="X12" s="129"/>
      <c r="Y12" s="129"/>
      <c r="Z12" s="160" t="s">
        <v>1946</v>
      </c>
      <c r="AA12" s="155" t="s">
        <v>1947</v>
      </c>
      <c r="AB12" s="159" t="s">
        <v>1953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7</v>
      </c>
      <c r="B13" s="148" t="s">
        <v>911</v>
      </c>
      <c r="C13" s="148" t="s">
        <v>433</v>
      </c>
      <c r="D13" s="148" t="s">
        <v>26</v>
      </c>
      <c r="E13" s="149" t="s">
        <v>905</v>
      </c>
      <c r="F13" s="149" t="s">
        <v>26</v>
      </c>
      <c r="G13" s="200" t="s">
        <v>895</v>
      </c>
      <c r="H13" s="150" t="s">
        <v>896</v>
      </c>
      <c r="I13" s="150" t="s">
        <v>912</v>
      </c>
      <c r="J13" s="150" t="s">
        <v>913</v>
      </c>
      <c r="K13" s="150" t="s">
        <v>914</v>
      </c>
      <c r="L13" s="151" t="str">
        <f t="shared" si="0"/>
        <v>CU 6John Muir ElementaryMPRGround MountMPRTrane: TTA036C300A0H08230855</v>
      </c>
      <c r="M13" s="152">
        <v>1993</v>
      </c>
      <c r="N13" s="153">
        <v>3</v>
      </c>
      <c r="O13" s="154">
        <v>7.6</v>
      </c>
      <c r="P13" s="155" t="s">
        <v>1983</v>
      </c>
      <c r="Q13" s="206">
        <v>208</v>
      </c>
      <c r="R13" s="153">
        <v>22</v>
      </c>
      <c r="S13" s="153">
        <v>3</v>
      </c>
      <c r="T13" s="203" t="s">
        <v>900</v>
      </c>
      <c r="U13" s="150" t="s">
        <v>1942</v>
      </c>
      <c r="V13" s="157">
        <f t="shared" si="1"/>
        <v>3</v>
      </c>
      <c r="W13" s="158">
        <v>16</v>
      </c>
      <c r="X13" s="129"/>
      <c r="Y13" s="129"/>
      <c r="Z13" s="160" t="s">
        <v>1946</v>
      </c>
      <c r="AA13" s="155" t="s">
        <v>1947</v>
      </c>
      <c r="AB13" s="159" t="s">
        <v>1954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8</v>
      </c>
      <c r="B14" s="148" t="s">
        <v>915</v>
      </c>
      <c r="C14" s="148" t="s">
        <v>433</v>
      </c>
      <c r="D14" s="148" t="s">
        <v>26</v>
      </c>
      <c r="E14" s="149" t="s">
        <v>905</v>
      </c>
      <c r="F14" s="149" t="s">
        <v>26</v>
      </c>
      <c r="G14" s="200" t="s">
        <v>895</v>
      </c>
      <c r="H14" s="150" t="s">
        <v>896</v>
      </c>
      <c r="I14" s="150" t="s">
        <v>897</v>
      </c>
      <c r="J14" s="150" t="s">
        <v>898</v>
      </c>
      <c r="K14" s="150" t="s">
        <v>916</v>
      </c>
      <c r="L14" s="151" t="str">
        <f t="shared" si="0"/>
        <v>CU 7John Muir ElementaryMPRGround MountMPRTrane: TTA048C300A0H08230971</v>
      </c>
      <c r="M14" s="152">
        <v>1993</v>
      </c>
      <c r="N14" s="153">
        <v>4</v>
      </c>
      <c r="O14" s="154">
        <v>7.6</v>
      </c>
      <c r="P14" s="155" t="s">
        <v>1983</v>
      </c>
      <c r="Q14" s="206">
        <v>208</v>
      </c>
      <c r="R14" s="153">
        <v>22</v>
      </c>
      <c r="S14" s="153">
        <v>3</v>
      </c>
      <c r="T14" s="203" t="s">
        <v>900</v>
      </c>
      <c r="U14" s="150" t="s">
        <v>1942</v>
      </c>
      <c r="V14" s="157">
        <f t="shared" si="1"/>
        <v>4</v>
      </c>
      <c r="W14" s="158">
        <v>16</v>
      </c>
      <c r="X14" s="129"/>
      <c r="Y14" s="129"/>
      <c r="Z14" s="160" t="s">
        <v>1946</v>
      </c>
      <c r="AA14" s="155" t="s">
        <v>1947</v>
      </c>
      <c r="AB14" s="159" t="s">
        <v>1955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9</v>
      </c>
      <c r="B15" s="148" t="s">
        <v>917</v>
      </c>
      <c r="C15" s="148" t="s">
        <v>433</v>
      </c>
      <c r="D15" s="148" t="s">
        <v>26</v>
      </c>
      <c r="E15" s="149" t="s">
        <v>893</v>
      </c>
      <c r="F15" s="149" t="s">
        <v>56</v>
      </c>
      <c r="G15" s="200" t="s">
        <v>895</v>
      </c>
      <c r="H15" s="150" t="s">
        <v>896</v>
      </c>
      <c r="I15" s="150" t="s">
        <v>918</v>
      </c>
      <c r="J15" s="150" t="s">
        <v>919</v>
      </c>
      <c r="K15" s="150" t="s">
        <v>920</v>
      </c>
      <c r="L15" s="151" t="str">
        <f t="shared" si="0"/>
        <v>CU 3John Muir ElementaryMPRRooftopKitchenTrane: TTA042C300A0H08230910</v>
      </c>
      <c r="M15" s="152">
        <v>1993</v>
      </c>
      <c r="N15" s="153">
        <v>3.5</v>
      </c>
      <c r="O15" s="154">
        <v>7.6</v>
      </c>
      <c r="P15" s="155" t="s">
        <v>1983</v>
      </c>
      <c r="Q15" s="206">
        <v>208</v>
      </c>
      <c r="R15" s="153">
        <v>22</v>
      </c>
      <c r="S15" s="153">
        <v>3</v>
      </c>
      <c r="T15" s="203" t="s">
        <v>900</v>
      </c>
      <c r="U15" s="150" t="s">
        <v>1942</v>
      </c>
      <c r="V15" s="157">
        <f t="shared" si="1"/>
        <v>3.5</v>
      </c>
      <c r="W15" s="158">
        <v>16</v>
      </c>
      <c r="X15" s="129"/>
      <c r="Y15" s="129"/>
      <c r="Z15" s="160" t="s">
        <v>1946</v>
      </c>
      <c r="AA15" s="155" t="s">
        <v>1947</v>
      </c>
      <c r="AB15" s="159" t="s">
        <v>1956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10</v>
      </c>
      <c r="B16" s="148" t="s">
        <v>921</v>
      </c>
      <c r="C16" s="148" t="s">
        <v>433</v>
      </c>
      <c r="D16" s="148" t="s">
        <v>26</v>
      </c>
      <c r="E16" s="149" t="s">
        <v>893</v>
      </c>
      <c r="F16" s="149" t="s">
        <v>56</v>
      </c>
      <c r="G16" s="200" t="s">
        <v>895</v>
      </c>
      <c r="H16" s="150" t="s">
        <v>896</v>
      </c>
      <c r="I16" s="150" t="s">
        <v>897</v>
      </c>
      <c r="J16" s="150" t="s">
        <v>898</v>
      </c>
      <c r="K16" s="150" t="s">
        <v>922</v>
      </c>
      <c r="L16" s="151" t="str">
        <f t="shared" si="0"/>
        <v>CU 10John Muir ElementaryMPRRooftopKitchenTrane: TTA048C300A0H08230970</v>
      </c>
      <c r="M16" s="152">
        <v>1993</v>
      </c>
      <c r="N16" s="153">
        <v>4</v>
      </c>
      <c r="O16" s="154">
        <v>7.6</v>
      </c>
      <c r="P16" s="155" t="s">
        <v>1983</v>
      </c>
      <c r="Q16" s="206">
        <v>208</v>
      </c>
      <c r="R16" s="153">
        <v>22</v>
      </c>
      <c r="S16" s="153">
        <v>3</v>
      </c>
      <c r="T16" s="203" t="s">
        <v>900</v>
      </c>
      <c r="U16" s="150" t="s">
        <v>1942</v>
      </c>
      <c r="V16" s="157">
        <f t="shared" si="1"/>
        <v>4</v>
      </c>
      <c r="W16" s="158">
        <v>16</v>
      </c>
      <c r="X16" s="129"/>
      <c r="Y16" s="129"/>
      <c r="Z16" s="160" t="s">
        <v>1946</v>
      </c>
      <c r="AA16" s="155" t="s">
        <v>1947</v>
      </c>
      <c r="AB16" s="159" t="s">
        <v>1957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8" s="140" customFormat="1" ht="4.1500000000000004" customHeight="1" x14ac:dyDescent="0.2">
      <c r="A17" s="135"/>
      <c r="B17" s="141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3"/>
      <c r="X17" s="129"/>
      <c r="Y17" s="129"/>
      <c r="Z17" s="144"/>
      <c r="AA17" s="145"/>
      <c r="AB17" s="146"/>
      <c r="AC17" s="139"/>
      <c r="AD17" s="129"/>
      <c r="AE17" s="129"/>
      <c r="AF17" s="129"/>
      <c r="AG17" s="129"/>
      <c r="AH17" s="129"/>
      <c r="AI17" s="129"/>
      <c r="AJ17" s="129"/>
      <c r="AK17" s="129"/>
    </row>
    <row r="18" spans="1:38" s="176" customFormat="1" x14ac:dyDescent="0.25">
      <c r="A18" s="163"/>
      <c r="B18" s="164" t="s">
        <v>165</v>
      </c>
      <c r="C18" s="164"/>
      <c r="D18" s="164"/>
      <c r="E18" s="165"/>
      <c r="F18" s="165"/>
      <c r="G18" s="164"/>
      <c r="H18" s="166"/>
      <c r="I18" s="166"/>
      <c r="J18" s="166"/>
      <c r="K18" s="166"/>
      <c r="L18" s="167"/>
      <c r="M18" s="168"/>
      <c r="N18" s="168">
        <v>38.5</v>
      </c>
      <c r="O18" s="169"/>
      <c r="P18" s="170"/>
      <c r="Q18" s="207"/>
      <c r="R18" s="168"/>
      <c r="S18" s="168"/>
      <c r="T18" s="171"/>
      <c r="U18" s="166"/>
      <c r="V18" s="172">
        <f>SUM(V7:V17)</f>
        <v>38.5</v>
      </c>
      <c r="W18" s="172"/>
      <c r="X18" s="173"/>
      <c r="Y18" s="173"/>
      <c r="Z18" s="174"/>
      <c r="AA18" s="174"/>
      <c r="AB18" s="174"/>
      <c r="AC18" s="175"/>
      <c r="AD18" s="173"/>
      <c r="AE18" s="173"/>
      <c r="AF18" s="173"/>
      <c r="AG18" s="173"/>
      <c r="AH18" s="173"/>
      <c r="AI18" s="173"/>
      <c r="AJ18" s="173"/>
      <c r="AK18" s="173"/>
    </row>
    <row r="19" spans="1:38" x14ac:dyDescent="0.25">
      <c r="A19" s="126"/>
      <c r="B19" s="127"/>
      <c r="C19" s="127"/>
      <c r="D19" s="127"/>
      <c r="E19" s="127"/>
      <c r="F19" s="127"/>
      <c r="G19" s="127"/>
      <c r="H19" s="127"/>
      <c r="I19" s="127"/>
      <c r="J19" s="128"/>
      <c r="K19" s="127"/>
      <c r="L19" s="128"/>
      <c r="M19" s="127"/>
      <c r="N19" s="127"/>
      <c r="O19" s="127"/>
      <c r="P19" s="127"/>
      <c r="Q19" s="204"/>
      <c r="R19" s="127"/>
      <c r="S19" s="127"/>
      <c r="T19" s="127"/>
      <c r="U19" s="127"/>
      <c r="V19" s="127"/>
      <c r="W19" s="127"/>
      <c r="X19" s="129"/>
      <c r="Y19" s="129"/>
      <c r="Z19" s="127"/>
      <c r="AA19" s="127"/>
      <c r="AB19" s="127"/>
      <c r="AC19" s="129"/>
      <c r="AD19" s="129"/>
      <c r="AE19" s="129"/>
      <c r="AF19" s="129"/>
      <c r="AG19" s="129"/>
      <c r="AH19" s="129"/>
      <c r="AI19" s="129"/>
      <c r="AJ19" s="129"/>
      <c r="AK19" s="129"/>
    </row>
    <row r="20" spans="1:38" x14ac:dyDescent="0.25">
      <c r="A20" s="126"/>
      <c r="B20" s="127"/>
      <c r="C20" s="127"/>
      <c r="D20" s="127"/>
      <c r="E20" s="127"/>
      <c r="F20" s="127"/>
      <c r="G20" s="127"/>
      <c r="H20" s="127"/>
      <c r="I20" s="127"/>
      <c r="J20" s="128"/>
      <c r="K20" s="127"/>
      <c r="L20" s="128"/>
      <c r="M20" s="127"/>
      <c r="N20" s="127"/>
      <c r="O20" s="127"/>
      <c r="P20" s="127"/>
      <c r="Q20" s="204"/>
      <c r="R20" s="127"/>
      <c r="S20" s="127"/>
      <c r="T20" s="127"/>
      <c r="U20" s="127"/>
      <c r="V20" s="127"/>
      <c r="W20" s="127"/>
      <c r="X20" s="129"/>
      <c r="Y20" s="129"/>
      <c r="Z20" s="127"/>
      <c r="AA20" s="127"/>
      <c r="AB20" s="127"/>
      <c r="AC20" s="129"/>
      <c r="AD20" s="129"/>
      <c r="AE20" s="129"/>
      <c r="AF20" s="129"/>
      <c r="AG20" s="129"/>
      <c r="AH20" s="129"/>
      <c r="AI20" s="129"/>
      <c r="AJ20" s="129"/>
      <c r="AK20" s="129"/>
    </row>
    <row r="21" spans="1:38" x14ac:dyDescent="0.25">
      <c r="A21" s="126"/>
      <c r="B21" s="130" t="s">
        <v>2059</v>
      </c>
      <c r="C21" s="131"/>
      <c r="D21" s="131"/>
      <c r="E21" s="131"/>
      <c r="F21" s="131"/>
      <c r="G21" s="131"/>
      <c r="H21" s="131"/>
      <c r="I21" s="131"/>
      <c r="J21" s="132"/>
      <c r="K21" s="131"/>
      <c r="L21" s="132"/>
      <c r="M21" s="131"/>
      <c r="N21" s="131"/>
      <c r="O21" s="131"/>
      <c r="P21" s="131"/>
      <c r="Q21" s="205"/>
      <c r="R21" s="131"/>
      <c r="S21" s="131"/>
      <c r="T21" s="131"/>
      <c r="U21" s="131"/>
      <c r="V21" s="131"/>
      <c r="W21" s="133"/>
      <c r="X21" s="129"/>
      <c r="Y21" s="129"/>
      <c r="Z21" s="127"/>
      <c r="AA21" s="127"/>
      <c r="AB21" s="127"/>
      <c r="AC21" s="129"/>
      <c r="AD21" s="129"/>
      <c r="AE21" s="129"/>
      <c r="AF21" s="129"/>
      <c r="AG21" s="129"/>
      <c r="AH21" s="129"/>
      <c r="AI21" s="129"/>
      <c r="AJ21" s="129"/>
      <c r="AK21" s="129"/>
      <c r="AL21" s="127"/>
    </row>
    <row r="22" spans="1:38" x14ac:dyDescent="0.25">
      <c r="A22" s="126"/>
      <c r="B22" s="223" t="s">
        <v>0</v>
      </c>
      <c r="C22" s="224"/>
      <c r="D22" s="224"/>
      <c r="E22" s="224"/>
      <c r="F22" s="225"/>
      <c r="G22" s="226" t="s">
        <v>866</v>
      </c>
      <c r="H22" s="227"/>
      <c r="I22" s="227"/>
      <c r="J22" s="227"/>
      <c r="K22" s="227"/>
      <c r="L22" s="227"/>
      <c r="M22" s="227"/>
      <c r="N22" s="227"/>
      <c r="O22" s="227"/>
      <c r="P22" s="227"/>
      <c r="Q22" s="228" t="s">
        <v>867</v>
      </c>
      <c r="R22" s="229"/>
      <c r="S22" s="230"/>
      <c r="T22" s="231" t="s">
        <v>868</v>
      </c>
      <c r="U22" s="232"/>
      <c r="V22" s="232"/>
      <c r="W22" s="233"/>
      <c r="X22" s="129"/>
      <c r="Y22" s="129"/>
      <c r="Z22" s="127"/>
      <c r="AA22" s="127"/>
      <c r="AB22" s="127"/>
      <c r="AC22" s="129"/>
      <c r="AD22" s="129"/>
      <c r="AE22" s="129"/>
      <c r="AF22" s="129"/>
      <c r="AG22" s="129"/>
      <c r="AH22" s="129"/>
      <c r="AI22" s="129"/>
      <c r="AJ22" s="129"/>
      <c r="AK22" s="129"/>
      <c r="AL22" s="127"/>
    </row>
    <row r="23" spans="1:38" s="140" customFormat="1" ht="45" x14ac:dyDescent="0.2">
      <c r="A23" s="135"/>
      <c r="B23" s="136" t="s">
        <v>2064</v>
      </c>
      <c r="C23" s="136" t="s">
        <v>5</v>
      </c>
      <c r="D23" s="136" t="s">
        <v>6</v>
      </c>
      <c r="E23" s="136" t="s">
        <v>869</v>
      </c>
      <c r="F23" s="136" t="s">
        <v>870</v>
      </c>
      <c r="G23" s="136" t="s">
        <v>871</v>
      </c>
      <c r="H23" s="136" t="s">
        <v>872</v>
      </c>
      <c r="I23" s="136" t="s">
        <v>873</v>
      </c>
      <c r="J23" s="136" t="s">
        <v>874</v>
      </c>
      <c r="K23" s="136" t="s">
        <v>875</v>
      </c>
      <c r="L23" s="136" t="s">
        <v>11</v>
      </c>
      <c r="M23" s="136" t="s">
        <v>876</v>
      </c>
      <c r="N23" s="136" t="s">
        <v>877</v>
      </c>
      <c r="O23" s="136" t="s">
        <v>878</v>
      </c>
      <c r="P23" s="136" t="s">
        <v>879</v>
      </c>
      <c r="Q23" s="136" t="s">
        <v>881</v>
      </c>
      <c r="R23" s="136" t="s">
        <v>882</v>
      </c>
      <c r="S23" s="136" t="s">
        <v>883</v>
      </c>
      <c r="T23" s="136" t="s">
        <v>884</v>
      </c>
      <c r="U23" s="136" t="s">
        <v>1941</v>
      </c>
      <c r="V23" s="136" t="s">
        <v>887</v>
      </c>
      <c r="W23" s="136" t="s">
        <v>888</v>
      </c>
      <c r="X23" s="129"/>
      <c r="Y23" s="129"/>
      <c r="Z23" s="137" t="s">
        <v>24</v>
      </c>
      <c r="AA23" s="138" t="s">
        <v>889</v>
      </c>
      <c r="AB23" s="138" t="s">
        <v>890</v>
      </c>
      <c r="AC23" s="139"/>
      <c r="AD23" s="129"/>
      <c r="AE23" s="129"/>
      <c r="AF23" s="129"/>
      <c r="AG23" s="129"/>
      <c r="AH23" s="129"/>
      <c r="AI23" s="129"/>
      <c r="AJ23" s="129"/>
      <c r="AK23" s="129"/>
    </row>
    <row r="24" spans="1:38" s="140" customFormat="1" ht="4.1500000000000004" customHeight="1" x14ac:dyDescent="0.2">
      <c r="A24" s="135"/>
      <c r="B24" s="141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3"/>
      <c r="X24" s="129"/>
      <c r="Y24" s="129"/>
      <c r="Z24" s="144"/>
      <c r="AA24" s="145"/>
      <c r="AB24" s="146"/>
      <c r="AC24" s="139"/>
      <c r="AD24" s="129"/>
      <c r="AE24" s="129"/>
      <c r="AF24" s="129"/>
      <c r="AG24" s="129"/>
      <c r="AH24" s="129"/>
      <c r="AI24" s="129"/>
      <c r="AJ24" s="129"/>
      <c r="AK24" s="129"/>
    </row>
    <row r="25" spans="1:38" s="162" customFormat="1" ht="22.5" x14ac:dyDescent="0.2">
      <c r="A25" s="147">
        <v>1</v>
      </c>
      <c r="B25" s="148" t="s">
        <v>923</v>
      </c>
      <c r="C25" s="148" t="s">
        <v>924</v>
      </c>
      <c r="D25" s="148" t="s">
        <v>925</v>
      </c>
      <c r="E25" s="201" t="s">
        <v>926</v>
      </c>
      <c r="F25" s="201" t="s">
        <v>927</v>
      </c>
      <c r="G25" s="148" t="s">
        <v>928</v>
      </c>
      <c r="H25" s="150" t="s">
        <v>896</v>
      </c>
      <c r="I25" s="150" t="s">
        <v>929</v>
      </c>
      <c r="J25" s="150" t="s">
        <v>930</v>
      </c>
      <c r="K25" s="150" t="s">
        <v>931</v>
      </c>
      <c r="L25" s="151" t="str">
        <f t="shared" ref="L25:L32" si="2">CONCATENATE(B25,C25,D25,E25,F25,J25,K25)</f>
        <v>AC-C6BRonald McNair HighGymLittle Gym RoofAuxiliary Gym C4 EastTrane: YCD301C4H0CA430100581D</v>
      </c>
      <c r="M25" s="152">
        <v>2004</v>
      </c>
      <c r="N25" s="153">
        <v>25</v>
      </c>
      <c r="O25" s="154">
        <v>9.875</v>
      </c>
      <c r="P25" s="155" t="s">
        <v>1983</v>
      </c>
      <c r="Q25" s="206">
        <v>460</v>
      </c>
      <c r="R25" s="153"/>
      <c r="S25" s="153">
        <v>3</v>
      </c>
      <c r="T25" s="203" t="str">
        <f t="shared" ref="T25:T30" si="3">CONCATENATE("New High Efficiency ",G25," Unit")</f>
        <v>New High Efficiency Gas Package Unit</v>
      </c>
      <c r="U25" s="150" t="s">
        <v>1943</v>
      </c>
      <c r="V25" s="157">
        <f t="shared" ref="V25:V32" si="4">N25</f>
        <v>25</v>
      </c>
      <c r="W25" s="158">
        <v>15.3</v>
      </c>
      <c r="X25" s="129"/>
      <c r="Y25" s="129"/>
      <c r="Z25" s="160">
        <v>0</v>
      </c>
      <c r="AA25" s="155" t="s">
        <v>1958</v>
      </c>
      <c r="AB25" s="159" t="s">
        <v>1959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8" s="162" customFormat="1" ht="22.5" x14ac:dyDescent="0.2">
      <c r="A26" s="147">
        <v>2</v>
      </c>
      <c r="B26" s="148" t="s">
        <v>932</v>
      </c>
      <c r="C26" s="148" t="s">
        <v>924</v>
      </c>
      <c r="D26" s="148" t="s">
        <v>925</v>
      </c>
      <c r="E26" s="201" t="s">
        <v>926</v>
      </c>
      <c r="F26" s="201" t="s">
        <v>933</v>
      </c>
      <c r="G26" s="148" t="s">
        <v>928</v>
      </c>
      <c r="H26" s="150" t="s">
        <v>896</v>
      </c>
      <c r="I26" s="150" t="s">
        <v>929</v>
      </c>
      <c r="J26" s="150" t="s">
        <v>930</v>
      </c>
      <c r="K26" s="150" t="s">
        <v>934</v>
      </c>
      <c r="L26" s="151" t="str">
        <f t="shared" si="2"/>
        <v>AC-C6ARonald McNair HighGymLittle Gym RoofAuxiliary Gym C4 WestTrane: YCD301C4H0CA430100550D</v>
      </c>
      <c r="M26" s="152">
        <v>2004</v>
      </c>
      <c r="N26" s="153">
        <v>25</v>
      </c>
      <c r="O26" s="154">
        <v>9.875</v>
      </c>
      <c r="P26" s="155" t="s">
        <v>1983</v>
      </c>
      <c r="Q26" s="206">
        <v>460</v>
      </c>
      <c r="R26" s="153"/>
      <c r="S26" s="153">
        <v>3</v>
      </c>
      <c r="T26" s="203" t="str">
        <f t="shared" si="3"/>
        <v>New High Efficiency Gas Package Unit</v>
      </c>
      <c r="U26" s="150" t="s">
        <v>1943</v>
      </c>
      <c r="V26" s="157">
        <f t="shared" si="4"/>
        <v>25</v>
      </c>
      <c r="W26" s="158">
        <v>15.3</v>
      </c>
      <c r="X26" s="129"/>
      <c r="Y26" s="129"/>
      <c r="Z26" s="160">
        <v>0</v>
      </c>
      <c r="AA26" s="155" t="s">
        <v>1958</v>
      </c>
      <c r="AB26" s="159" t="s">
        <v>1960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8" s="162" customFormat="1" ht="33.75" x14ac:dyDescent="0.2">
      <c r="A27" s="147">
        <v>3</v>
      </c>
      <c r="B27" s="148" t="s">
        <v>935</v>
      </c>
      <c r="C27" s="148" t="s">
        <v>924</v>
      </c>
      <c r="D27" s="148" t="s">
        <v>925</v>
      </c>
      <c r="E27" s="149" t="s">
        <v>936</v>
      </c>
      <c r="F27" s="201" t="s">
        <v>937</v>
      </c>
      <c r="G27" s="148" t="s">
        <v>928</v>
      </c>
      <c r="H27" s="150" t="s">
        <v>896</v>
      </c>
      <c r="I27" s="202" t="s">
        <v>938</v>
      </c>
      <c r="J27" s="150" t="s">
        <v>939</v>
      </c>
      <c r="K27" s="150" t="s">
        <v>940</v>
      </c>
      <c r="L27" s="151" t="str">
        <f t="shared" si="2"/>
        <v>AC-C1BRonald McNair HighGymBig Gym RoofMain Gym C2 NETrane: YCD600A4HN0B8NC40000000H0000000C04B00959</v>
      </c>
      <c r="M27" s="152">
        <v>2004</v>
      </c>
      <c r="N27" s="153">
        <v>50</v>
      </c>
      <c r="O27" s="154">
        <v>9.48</v>
      </c>
      <c r="P27" s="155" t="s">
        <v>1983</v>
      </c>
      <c r="Q27" s="206">
        <v>460</v>
      </c>
      <c r="R27" s="153"/>
      <c r="S27" s="153">
        <v>3</v>
      </c>
      <c r="T27" s="203" t="str">
        <f t="shared" si="3"/>
        <v>New High Efficiency Gas Package Unit</v>
      </c>
      <c r="U27" s="150" t="s">
        <v>1944</v>
      </c>
      <c r="V27" s="157">
        <f t="shared" si="4"/>
        <v>50</v>
      </c>
      <c r="W27" s="158">
        <v>17.7</v>
      </c>
      <c r="X27" s="129"/>
      <c r="Y27" s="129"/>
      <c r="Z27" s="160" t="s">
        <v>1961</v>
      </c>
      <c r="AA27" s="155" t="s">
        <v>1958</v>
      </c>
      <c r="AB27" s="159" t="s">
        <v>1962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8" s="162" customFormat="1" ht="33.75" x14ac:dyDescent="0.2">
      <c r="A28" s="147">
        <v>4</v>
      </c>
      <c r="B28" s="148" t="s">
        <v>941</v>
      </c>
      <c r="C28" s="148" t="s">
        <v>924</v>
      </c>
      <c r="D28" s="148" t="s">
        <v>925</v>
      </c>
      <c r="E28" s="149" t="s">
        <v>936</v>
      </c>
      <c r="F28" s="201" t="s">
        <v>942</v>
      </c>
      <c r="G28" s="148" t="s">
        <v>928</v>
      </c>
      <c r="H28" s="150" t="s">
        <v>896</v>
      </c>
      <c r="I28" s="202" t="s">
        <v>938</v>
      </c>
      <c r="J28" s="150" t="s">
        <v>939</v>
      </c>
      <c r="K28" s="150" t="s">
        <v>943</v>
      </c>
      <c r="L28" s="151" t="str">
        <f t="shared" si="2"/>
        <v>AC-C2BRonald McNair HighGymBig Gym RoofMain Gym C2 SETrane: YCD600A4HN0B8NC40000000H0000000C04B00961</v>
      </c>
      <c r="M28" s="152">
        <v>2004</v>
      </c>
      <c r="N28" s="153">
        <v>50</v>
      </c>
      <c r="O28" s="154">
        <v>9.48</v>
      </c>
      <c r="P28" s="155" t="s">
        <v>1983</v>
      </c>
      <c r="Q28" s="206">
        <v>460</v>
      </c>
      <c r="R28" s="153"/>
      <c r="S28" s="153">
        <v>3</v>
      </c>
      <c r="T28" s="203" t="str">
        <f t="shared" si="3"/>
        <v>New High Efficiency Gas Package Unit</v>
      </c>
      <c r="U28" s="150" t="s">
        <v>1944</v>
      </c>
      <c r="V28" s="157">
        <f t="shared" si="4"/>
        <v>50</v>
      </c>
      <c r="W28" s="158">
        <v>17.7</v>
      </c>
      <c r="X28" s="129"/>
      <c r="Y28" s="129"/>
      <c r="Z28" s="160" t="s">
        <v>1961</v>
      </c>
      <c r="AA28" s="155" t="s">
        <v>1958</v>
      </c>
      <c r="AB28" s="159" t="s">
        <v>1963</v>
      </c>
      <c r="AC28" s="161"/>
      <c r="AD28" s="129"/>
      <c r="AE28" s="129"/>
      <c r="AF28" s="129"/>
      <c r="AG28" s="129"/>
      <c r="AH28" s="129"/>
      <c r="AI28" s="129"/>
      <c r="AJ28" s="129"/>
      <c r="AK28" s="129"/>
    </row>
    <row r="29" spans="1:38" s="162" customFormat="1" ht="33.75" x14ac:dyDescent="0.2">
      <c r="A29" s="147">
        <v>5</v>
      </c>
      <c r="B29" s="148" t="s">
        <v>944</v>
      </c>
      <c r="C29" s="148" t="s">
        <v>924</v>
      </c>
      <c r="D29" s="148" t="s">
        <v>925</v>
      </c>
      <c r="E29" s="149" t="s">
        <v>936</v>
      </c>
      <c r="F29" s="201" t="s">
        <v>945</v>
      </c>
      <c r="G29" s="148" t="s">
        <v>928</v>
      </c>
      <c r="H29" s="150" t="s">
        <v>896</v>
      </c>
      <c r="I29" s="202" t="s">
        <v>938</v>
      </c>
      <c r="J29" s="150" t="s">
        <v>939</v>
      </c>
      <c r="K29" s="150" t="s">
        <v>946</v>
      </c>
      <c r="L29" s="151" t="str">
        <f t="shared" si="2"/>
        <v>AC-C2ARonald McNair HighGymBig Gym RoofMain Gym C2 SWTrane: YCD600A4HN0B8NC40000000H0000000C04B00960</v>
      </c>
      <c r="M29" s="152">
        <v>2004</v>
      </c>
      <c r="N29" s="153">
        <v>50</v>
      </c>
      <c r="O29" s="154">
        <v>9.48</v>
      </c>
      <c r="P29" s="155" t="s">
        <v>1983</v>
      </c>
      <c r="Q29" s="206">
        <v>460</v>
      </c>
      <c r="R29" s="153"/>
      <c r="S29" s="153">
        <v>3</v>
      </c>
      <c r="T29" s="203" t="str">
        <f t="shared" si="3"/>
        <v>New High Efficiency Gas Package Unit</v>
      </c>
      <c r="U29" s="150" t="s">
        <v>1944</v>
      </c>
      <c r="V29" s="157">
        <f t="shared" si="4"/>
        <v>50</v>
      </c>
      <c r="W29" s="158">
        <v>17.7</v>
      </c>
      <c r="X29" s="129"/>
      <c r="Y29" s="129"/>
      <c r="Z29" s="160">
        <v>0</v>
      </c>
      <c r="AA29" s="155" t="s">
        <v>1958</v>
      </c>
      <c r="AB29" s="159" t="s">
        <v>1964</v>
      </c>
      <c r="AC29" s="161"/>
      <c r="AD29" s="129"/>
      <c r="AE29" s="129"/>
      <c r="AF29" s="129"/>
      <c r="AG29" s="129"/>
      <c r="AH29" s="129"/>
      <c r="AI29" s="129"/>
      <c r="AJ29" s="129"/>
      <c r="AK29" s="129"/>
    </row>
    <row r="30" spans="1:38" s="162" customFormat="1" ht="33.75" x14ac:dyDescent="0.2">
      <c r="A30" s="147">
        <v>6</v>
      </c>
      <c r="B30" s="148" t="s">
        <v>947</v>
      </c>
      <c r="C30" s="148" t="s">
        <v>924</v>
      </c>
      <c r="D30" s="148" t="s">
        <v>925</v>
      </c>
      <c r="E30" s="149" t="s">
        <v>936</v>
      </c>
      <c r="F30" s="201" t="s">
        <v>948</v>
      </c>
      <c r="G30" s="148" t="s">
        <v>928</v>
      </c>
      <c r="H30" s="150" t="s">
        <v>896</v>
      </c>
      <c r="I30" s="202" t="s">
        <v>938</v>
      </c>
      <c r="J30" s="150" t="s">
        <v>939</v>
      </c>
      <c r="K30" s="150" t="s">
        <v>949</v>
      </c>
      <c r="L30" s="151" t="str">
        <f t="shared" si="2"/>
        <v>AC-C1ARonald McNair HighGymBig Gym RoofMain Gym C2 NWTrane: YCD600A4HN0B8NC40000000H0000000C04B00958</v>
      </c>
      <c r="M30" s="152">
        <v>2004</v>
      </c>
      <c r="N30" s="153">
        <v>50</v>
      </c>
      <c r="O30" s="154">
        <v>9.48</v>
      </c>
      <c r="P30" s="155" t="s">
        <v>1983</v>
      </c>
      <c r="Q30" s="206">
        <v>460</v>
      </c>
      <c r="R30" s="153"/>
      <c r="S30" s="153">
        <v>3</v>
      </c>
      <c r="T30" s="203" t="str">
        <f t="shared" si="3"/>
        <v>New High Efficiency Gas Package Unit</v>
      </c>
      <c r="U30" s="150" t="s">
        <v>1944</v>
      </c>
      <c r="V30" s="157">
        <f t="shared" si="4"/>
        <v>50</v>
      </c>
      <c r="W30" s="158">
        <v>17.7</v>
      </c>
      <c r="X30" s="129"/>
      <c r="Y30" s="129"/>
      <c r="Z30" s="160" t="s">
        <v>1961</v>
      </c>
      <c r="AA30" s="155" t="s">
        <v>1958</v>
      </c>
      <c r="AB30" s="159" t="s">
        <v>1965</v>
      </c>
      <c r="AC30" s="161"/>
      <c r="AD30" s="129"/>
      <c r="AE30" s="129"/>
      <c r="AF30" s="129"/>
      <c r="AG30" s="129"/>
      <c r="AH30" s="129"/>
      <c r="AI30" s="129"/>
      <c r="AJ30" s="129"/>
      <c r="AK30" s="129"/>
    </row>
    <row r="31" spans="1:38" s="162" customFormat="1" ht="22.5" x14ac:dyDescent="0.2">
      <c r="A31" s="147">
        <v>7</v>
      </c>
      <c r="B31" s="148" t="s">
        <v>950</v>
      </c>
      <c r="C31" s="148" t="s">
        <v>924</v>
      </c>
      <c r="D31" s="200" t="s">
        <v>951</v>
      </c>
      <c r="E31" s="149" t="s">
        <v>952</v>
      </c>
      <c r="F31" s="201" t="s">
        <v>953</v>
      </c>
      <c r="G31" s="148" t="s">
        <v>928</v>
      </c>
      <c r="H31" s="150" t="s">
        <v>896</v>
      </c>
      <c r="I31" s="150" t="s">
        <v>954</v>
      </c>
      <c r="J31" s="150" t="s">
        <v>955</v>
      </c>
      <c r="K31" s="150" t="s">
        <v>956</v>
      </c>
      <c r="L31" s="151" t="str">
        <f t="shared" si="2"/>
        <v>AC-D8Ronald McNair HighPerforming ArtsTheater RoofRm D38 TheaterTrane: Illegible-</v>
      </c>
      <c r="M31" s="152">
        <v>2005</v>
      </c>
      <c r="N31" s="153">
        <v>50</v>
      </c>
      <c r="O31" s="154">
        <v>9.6000000000000014</v>
      </c>
      <c r="P31" s="155" t="s">
        <v>1983</v>
      </c>
      <c r="Q31" s="206">
        <v>460</v>
      </c>
      <c r="R31" s="153"/>
      <c r="S31" s="153">
        <v>3</v>
      </c>
      <c r="T31" s="203" t="str">
        <f>CONCATENATE("New High Efficiency ",G31," Unit")</f>
        <v>New High Efficiency Gas Package Unit</v>
      </c>
      <c r="U31" s="150" t="s">
        <v>1944</v>
      </c>
      <c r="V31" s="157">
        <f t="shared" si="4"/>
        <v>50</v>
      </c>
      <c r="W31" s="158">
        <v>17.7</v>
      </c>
      <c r="X31" s="129"/>
      <c r="Y31" s="129"/>
      <c r="Z31" s="160" t="s">
        <v>1966</v>
      </c>
      <c r="AA31" s="155" t="s">
        <v>1958</v>
      </c>
      <c r="AB31" s="159" t="s">
        <v>1967</v>
      </c>
      <c r="AC31" s="161"/>
      <c r="AD31" s="129"/>
      <c r="AE31" s="129"/>
      <c r="AF31" s="129"/>
      <c r="AG31" s="129"/>
      <c r="AH31" s="129"/>
      <c r="AI31" s="129"/>
      <c r="AJ31" s="129"/>
      <c r="AK31" s="129"/>
    </row>
    <row r="32" spans="1:38" s="162" customFormat="1" ht="22.5" x14ac:dyDescent="0.2">
      <c r="A32" s="147">
        <v>8</v>
      </c>
      <c r="B32" s="148" t="s">
        <v>957</v>
      </c>
      <c r="C32" s="148" t="s">
        <v>924</v>
      </c>
      <c r="D32" s="200" t="s">
        <v>951</v>
      </c>
      <c r="E32" s="149" t="s">
        <v>958</v>
      </c>
      <c r="F32" s="201" t="s">
        <v>959</v>
      </c>
      <c r="G32" s="148" t="s">
        <v>928</v>
      </c>
      <c r="H32" s="150" t="s">
        <v>896</v>
      </c>
      <c r="I32" s="150" t="s">
        <v>960</v>
      </c>
      <c r="J32" s="150" t="s">
        <v>961</v>
      </c>
      <c r="K32" s="150" t="s">
        <v>962</v>
      </c>
      <c r="L32" s="151" t="str">
        <f t="shared" si="2"/>
        <v>AC-D5Ronald McNair HighPerforming ArtsStage RoofRm D33 StageTrane: YCD181C4H0CA514100942D</v>
      </c>
      <c r="M32" s="152">
        <v>2005</v>
      </c>
      <c r="N32" s="153">
        <v>15</v>
      </c>
      <c r="O32" s="154">
        <v>9.6000000000000014</v>
      </c>
      <c r="P32" s="155" t="s">
        <v>1983</v>
      </c>
      <c r="Q32" s="206">
        <v>460</v>
      </c>
      <c r="R32" s="153"/>
      <c r="S32" s="153">
        <v>3</v>
      </c>
      <c r="T32" s="203" t="str">
        <f>CONCATENATE("New High Efficiency ",G32," Unit")</f>
        <v>New High Efficiency Gas Package Unit</v>
      </c>
      <c r="U32" s="150" t="s">
        <v>1806</v>
      </c>
      <c r="V32" s="157">
        <f t="shared" si="4"/>
        <v>15</v>
      </c>
      <c r="W32" s="158">
        <v>16.5</v>
      </c>
      <c r="X32" s="129"/>
      <c r="Y32" s="129"/>
      <c r="Z32" s="160">
        <v>0</v>
      </c>
      <c r="AA32" s="155" t="s">
        <v>1958</v>
      </c>
      <c r="AB32" s="159" t="s">
        <v>1968</v>
      </c>
      <c r="AC32" s="161"/>
      <c r="AD32" s="129"/>
      <c r="AE32" s="129"/>
      <c r="AF32" s="129"/>
      <c r="AG32" s="129"/>
      <c r="AH32" s="129"/>
      <c r="AI32" s="129"/>
      <c r="AJ32" s="129"/>
      <c r="AK32" s="129"/>
    </row>
    <row r="33" spans="1:38" s="140" customFormat="1" ht="4.1500000000000004" customHeight="1" x14ac:dyDescent="0.2">
      <c r="A33" s="135"/>
      <c r="B33" s="141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3"/>
      <c r="X33" s="129"/>
      <c r="Y33" s="129"/>
      <c r="Z33" s="144"/>
      <c r="AA33" s="145"/>
      <c r="AB33" s="146"/>
      <c r="AC33" s="139"/>
      <c r="AD33" s="129"/>
      <c r="AE33" s="129"/>
      <c r="AF33" s="129"/>
      <c r="AG33" s="129"/>
      <c r="AH33" s="129"/>
      <c r="AI33" s="129"/>
      <c r="AJ33" s="129"/>
      <c r="AK33" s="129"/>
    </row>
    <row r="34" spans="1:38" s="176" customFormat="1" x14ac:dyDescent="0.25">
      <c r="A34" s="163"/>
      <c r="B34" s="164" t="s">
        <v>165</v>
      </c>
      <c r="C34" s="164"/>
      <c r="D34" s="164"/>
      <c r="E34" s="165"/>
      <c r="F34" s="165"/>
      <c r="G34" s="164"/>
      <c r="H34" s="166"/>
      <c r="I34" s="166"/>
      <c r="J34" s="166"/>
      <c r="K34" s="166"/>
      <c r="L34" s="167"/>
      <c r="M34" s="168"/>
      <c r="N34" s="168">
        <v>315</v>
      </c>
      <c r="O34" s="169"/>
      <c r="P34" s="170"/>
      <c r="Q34" s="207"/>
      <c r="R34" s="168"/>
      <c r="S34" s="168"/>
      <c r="T34" s="171"/>
      <c r="U34" s="166"/>
      <c r="V34" s="172">
        <f>SUM(V25:V33)</f>
        <v>315</v>
      </c>
      <c r="W34" s="172"/>
      <c r="X34" s="173"/>
      <c r="Y34" s="173"/>
      <c r="Z34" s="174"/>
      <c r="AA34" s="174"/>
      <c r="AB34" s="174"/>
      <c r="AC34" s="175"/>
      <c r="AD34" s="173"/>
      <c r="AE34" s="173"/>
      <c r="AF34" s="173"/>
      <c r="AG34" s="173"/>
      <c r="AH34" s="173"/>
      <c r="AI34" s="173"/>
      <c r="AJ34" s="173"/>
      <c r="AK34" s="173"/>
    </row>
    <row r="35" spans="1:38" x14ac:dyDescent="0.25">
      <c r="A35" s="126"/>
      <c r="B35" s="127"/>
      <c r="C35" s="127"/>
      <c r="D35" s="127"/>
      <c r="E35" s="127"/>
      <c r="F35" s="127"/>
      <c r="G35" s="127"/>
      <c r="H35" s="127"/>
      <c r="I35" s="127"/>
      <c r="J35" s="128"/>
      <c r="K35" s="127"/>
      <c r="L35" s="128"/>
      <c r="M35" s="127"/>
      <c r="N35" s="127"/>
      <c r="O35" s="127"/>
      <c r="P35" s="127"/>
      <c r="Q35" s="204"/>
      <c r="R35" s="127"/>
      <c r="S35" s="127"/>
      <c r="T35" s="127"/>
      <c r="U35" s="127"/>
      <c r="V35" s="127"/>
      <c r="W35" s="127"/>
      <c r="X35" s="129"/>
      <c r="Y35" s="129"/>
      <c r="Z35" s="127"/>
      <c r="AA35" s="127"/>
      <c r="AB35" s="127"/>
      <c r="AC35" s="129"/>
      <c r="AD35" s="129"/>
      <c r="AE35" s="129"/>
      <c r="AF35" s="129"/>
      <c r="AG35" s="129"/>
      <c r="AH35" s="129"/>
      <c r="AI35" s="129"/>
      <c r="AJ35" s="129"/>
      <c r="AK35" s="129"/>
    </row>
    <row r="36" spans="1:38" x14ac:dyDescent="0.25">
      <c r="A36" s="126"/>
      <c r="B36" s="127"/>
      <c r="C36" s="127"/>
      <c r="D36" s="127"/>
      <c r="E36" s="127"/>
      <c r="F36" s="127"/>
      <c r="G36" s="127"/>
      <c r="H36" s="127"/>
      <c r="I36" s="127"/>
      <c r="J36" s="128"/>
      <c r="K36" s="127"/>
      <c r="L36" s="128"/>
      <c r="M36" s="127"/>
      <c r="N36" s="127"/>
      <c r="O36" s="127"/>
      <c r="P36" s="127"/>
      <c r="Q36" s="204"/>
      <c r="R36" s="127"/>
      <c r="S36" s="127"/>
      <c r="T36" s="127"/>
      <c r="U36" s="127"/>
      <c r="V36" s="127"/>
      <c r="W36" s="127"/>
      <c r="X36" s="129"/>
      <c r="Y36" s="129"/>
      <c r="Z36" s="127"/>
      <c r="AA36" s="127"/>
      <c r="AB36" s="127"/>
      <c r="AC36" s="129"/>
      <c r="AD36" s="129"/>
      <c r="AE36" s="129"/>
      <c r="AF36" s="129"/>
      <c r="AG36" s="129"/>
      <c r="AH36" s="129"/>
      <c r="AI36" s="129"/>
      <c r="AJ36" s="129"/>
      <c r="AK36" s="129"/>
    </row>
    <row r="37" spans="1:38" x14ac:dyDescent="0.25">
      <c r="A37" s="126"/>
      <c r="B37" s="130" t="s">
        <v>2061</v>
      </c>
      <c r="C37" s="131"/>
      <c r="D37" s="131"/>
      <c r="E37" s="131"/>
      <c r="F37" s="131"/>
      <c r="G37" s="131"/>
      <c r="H37" s="131"/>
      <c r="I37" s="131"/>
      <c r="J37" s="132"/>
      <c r="K37" s="131"/>
      <c r="L37" s="132"/>
      <c r="M37" s="131"/>
      <c r="N37" s="131"/>
      <c r="O37" s="131"/>
      <c r="P37" s="131"/>
      <c r="Q37" s="205"/>
      <c r="R37" s="131"/>
      <c r="S37" s="131"/>
      <c r="T37" s="131"/>
      <c r="U37" s="131"/>
      <c r="V37" s="131"/>
      <c r="W37" s="133"/>
      <c r="X37" s="129"/>
      <c r="Y37" s="129"/>
      <c r="Z37" s="127"/>
      <c r="AA37" s="127"/>
      <c r="AB37" s="127"/>
      <c r="AC37" s="129"/>
      <c r="AD37" s="129"/>
      <c r="AE37" s="129"/>
      <c r="AF37" s="129"/>
      <c r="AG37" s="129"/>
      <c r="AH37" s="129"/>
      <c r="AI37" s="129"/>
      <c r="AJ37" s="129"/>
      <c r="AK37" s="129"/>
      <c r="AL37" s="127"/>
    </row>
    <row r="38" spans="1:38" x14ac:dyDescent="0.25">
      <c r="A38" s="126"/>
      <c r="B38" s="223" t="s">
        <v>0</v>
      </c>
      <c r="C38" s="224"/>
      <c r="D38" s="224"/>
      <c r="E38" s="224"/>
      <c r="F38" s="225"/>
      <c r="G38" s="226" t="s">
        <v>866</v>
      </c>
      <c r="H38" s="227"/>
      <c r="I38" s="227"/>
      <c r="J38" s="227"/>
      <c r="K38" s="227"/>
      <c r="L38" s="227"/>
      <c r="M38" s="227"/>
      <c r="N38" s="227"/>
      <c r="O38" s="227"/>
      <c r="P38" s="227"/>
      <c r="Q38" s="228" t="s">
        <v>867</v>
      </c>
      <c r="R38" s="229"/>
      <c r="S38" s="230"/>
      <c r="T38" s="231" t="s">
        <v>868</v>
      </c>
      <c r="U38" s="232"/>
      <c r="V38" s="232"/>
      <c r="W38" s="233"/>
      <c r="X38" s="129"/>
      <c r="Y38" s="129"/>
      <c r="Z38" s="127"/>
      <c r="AA38" s="127"/>
      <c r="AB38" s="127"/>
      <c r="AC38" s="129"/>
      <c r="AD38" s="129"/>
      <c r="AE38" s="129"/>
      <c r="AF38" s="129"/>
      <c r="AG38" s="129"/>
      <c r="AH38" s="129"/>
      <c r="AI38" s="129"/>
      <c r="AJ38" s="129"/>
      <c r="AK38" s="129"/>
      <c r="AL38" s="127"/>
    </row>
    <row r="39" spans="1:38" s="140" customFormat="1" ht="45" x14ac:dyDescent="0.2">
      <c r="A39" s="135"/>
      <c r="B39" s="136" t="s">
        <v>2064</v>
      </c>
      <c r="C39" s="136" t="s">
        <v>5</v>
      </c>
      <c r="D39" s="136" t="s">
        <v>6</v>
      </c>
      <c r="E39" s="136" t="s">
        <v>869</v>
      </c>
      <c r="F39" s="136" t="s">
        <v>870</v>
      </c>
      <c r="G39" s="136" t="s">
        <v>871</v>
      </c>
      <c r="H39" s="136" t="s">
        <v>872</v>
      </c>
      <c r="I39" s="136" t="s">
        <v>873</v>
      </c>
      <c r="J39" s="136" t="s">
        <v>874</v>
      </c>
      <c r="K39" s="136" t="s">
        <v>875</v>
      </c>
      <c r="L39" s="136" t="s">
        <v>11</v>
      </c>
      <c r="M39" s="136" t="s">
        <v>876</v>
      </c>
      <c r="N39" s="136" t="s">
        <v>877</v>
      </c>
      <c r="O39" s="136" t="s">
        <v>878</v>
      </c>
      <c r="P39" s="136" t="s">
        <v>879</v>
      </c>
      <c r="Q39" s="136" t="s">
        <v>881</v>
      </c>
      <c r="R39" s="136" t="s">
        <v>882</v>
      </c>
      <c r="S39" s="136" t="s">
        <v>883</v>
      </c>
      <c r="T39" s="136" t="s">
        <v>884</v>
      </c>
      <c r="U39" s="136" t="s">
        <v>1941</v>
      </c>
      <c r="V39" s="136" t="s">
        <v>887</v>
      </c>
      <c r="W39" s="136" t="s">
        <v>888</v>
      </c>
      <c r="X39" s="129"/>
      <c r="Y39" s="129"/>
      <c r="Z39" s="137" t="s">
        <v>24</v>
      </c>
      <c r="AA39" s="138" t="s">
        <v>889</v>
      </c>
      <c r="AB39" s="138" t="s">
        <v>890</v>
      </c>
      <c r="AC39" s="139"/>
      <c r="AD39" s="129"/>
      <c r="AE39" s="129"/>
      <c r="AF39" s="129"/>
      <c r="AG39" s="129"/>
      <c r="AH39" s="129"/>
      <c r="AI39" s="129"/>
      <c r="AJ39" s="129"/>
      <c r="AK39" s="129"/>
    </row>
    <row r="40" spans="1:38" s="140" customFormat="1" ht="4.1500000000000004" customHeight="1" x14ac:dyDescent="0.2">
      <c r="A40" s="135"/>
      <c r="B40" s="141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3"/>
      <c r="X40" s="129"/>
      <c r="Y40" s="129"/>
      <c r="Z40" s="144"/>
      <c r="AA40" s="145"/>
      <c r="AB40" s="146"/>
      <c r="AC40" s="139"/>
      <c r="AD40" s="129"/>
      <c r="AE40" s="129"/>
      <c r="AF40" s="129"/>
      <c r="AG40" s="129"/>
      <c r="AH40" s="129"/>
      <c r="AI40" s="129"/>
      <c r="AJ40" s="129"/>
      <c r="AK40" s="129"/>
    </row>
    <row r="41" spans="1:38" s="162" customFormat="1" ht="22.5" x14ac:dyDescent="0.2">
      <c r="A41" s="147">
        <v>1</v>
      </c>
      <c r="B41" s="148" t="s">
        <v>891</v>
      </c>
      <c r="C41" s="148" t="s">
        <v>581</v>
      </c>
      <c r="D41" s="148" t="s">
        <v>533</v>
      </c>
      <c r="E41" s="201" t="s">
        <v>905</v>
      </c>
      <c r="F41" s="149" t="s">
        <v>657</v>
      </c>
      <c r="G41" s="200" t="s">
        <v>895</v>
      </c>
      <c r="H41" s="150" t="s">
        <v>901</v>
      </c>
      <c r="I41" s="150" t="s">
        <v>964</v>
      </c>
      <c r="J41" s="150" t="s">
        <v>965</v>
      </c>
      <c r="K41" s="150" t="s">
        <v>956</v>
      </c>
      <c r="L41" s="151" t="str">
        <f t="shared" ref="L41:L42" si="5">CONCATENATE(B41,C41,D41,E41,F41,J41,K41)</f>
        <v>No ID TagParklane ElementaryK2Ground MountClassroomCarrier: No Nameplate-</v>
      </c>
      <c r="M41" s="152" t="s">
        <v>1984</v>
      </c>
      <c r="N41" s="153">
        <v>4</v>
      </c>
      <c r="O41" s="154">
        <v>8.5</v>
      </c>
      <c r="P41" s="155" t="s">
        <v>1983</v>
      </c>
      <c r="Q41" s="206">
        <v>460</v>
      </c>
      <c r="R41" s="153">
        <v>0</v>
      </c>
      <c r="S41" s="153">
        <v>3</v>
      </c>
      <c r="T41" s="203" t="s">
        <v>900</v>
      </c>
      <c r="U41" s="150" t="s">
        <v>1942</v>
      </c>
      <c r="V41" s="157">
        <f t="shared" ref="V41:V42" si="6">N41</f>
        <v>4</v>
      </c>
      <c r="W41" s="158">
        <v>16</v>
      </c>
      <c r="X41" s="129"/>
      <c r="Y41" s="129"/>
      <c r="Z41" s="160" t="s">
        <v>1969</v>
      </c>
      <c r="AA41" s="155" t="s">
        <v>1970</v>
      </c>
      <c r="AB41" s="159" t="s">
        <v>1971</v>
      </c>
      <c r="AC41" s="161"/>
      <c r="AD41" s="129"/>
      <c r="AE41" s="129"/>
      <c r="AF41" s="129"/>
      <c r="AG41" s="129"/>
      <c r="AH41" s="129"/>
      <c r="AI41" s="129"/>
      <c r="AJ41" s="129"/>
      <c r="AK41" s="129"/>
    </row>
    <row r="42" spans="1:38" s="162" customFormat="1" ht="22.5" x14ac:dyDescent="0.2">
      <c r="A42" s="147">
        <v>2</v>
      </c>
      <c r="B42" s="148" t="s">
        <v>891</v>
      </c>
      <c r="C42" s="148" t="s">
        <v>581</v>
      </c>
      <c r="D42" s="148" t="s">
        <v>308</v>
      </c>
      <c r="E42" s="149" t="s">
        <v>893</v>
      </c>
      <c r="F42" s="149" t="s">
        <v>966</v>
      </c>
      <c r="G42" s="148" t="s">
        <v>928</v>
      </c>
      <c r="H42" s="202" t="s">
        <v>967</v>
      </c>
      <c r="I42" s="150" t="s">
        <v>968</v>
      </c>
      <c r="J42" s="150" t="s">
        <v>969</v>
      </c>
      <c r="K42" s="150" t="s">
        <v>970</v>
      </c>
      <c r="L42" s="151" t="str">
        <f t="shared" si="5"/>
        <v>No ID TagParklane ElementaryMainRooftopInteriorSnyder General: CUR085EN5U842332-02</v>
      </c>
      <c r="M42" s="152">
        <v>1996</v>
      </c>
      <c r="N42" s="177">
        <v>8.5</v>
      </c>
      <c r="O42" s="154">
        <v>7.8249999999999993</v>
      </c>
      <c r="P42" s="155" t="s">
        <v>1983</v>
      </c>
      <c r="Q42" s="206">
        <v>460</v>
      </c>
      <c r="R42" s="153">
        <v>0</v>
      </c>
      <c r="S42" s="153">
        <v>3</v>
      </c>
      <c r="T42" s="203" t="str">
        <f>CONCATENATE("New High Efficiency ",G42," Unit")</f>
        <v>New High Efficiency Gas Package Unit</v>
      </c>
      <c r="U42" s="150" t="s">
        <v>1806</v>
      </c>
      <c r="V42" s="178">
        <f t="shared" si="6"/>
        <v>8.5</v>
      </c>
      <c r="W42" s="158">
        <v>17.3</v>
      </c>
      <c r="X42" s="129"/>
      <c r="Y42" s="129"/>
      <c r="Z42" s="160" t="s">
        <v>1966</v>
      </c>
      <c r="AA42" s="155" t="s">
        <v>1958</v>
      </c>
      <c r="AB42" s="159" t="s">
        <v>1972</v>
      </c>
      <c r="AC42" s="161"/>
      <c r="AD42" s="129"/>
      <c r="AE42" s="129"/>
      <c r="AF42" s="129"/>
      <c r="AG42" s="129"/>
      <c r="AH42" s="129"/>
      <c r="AI42" s="129"/>
      <c r="AJ42" s="129"/>
      <c r="AK42" s="129"/>
    </row>
    <row r="43" spans="1:38" s="140" customFormat="1" ht="4.1500000000000004" customHeight="1" x14ac:dyDescent="0.2">
      <c r="A43" s="135"/>
      <c r="B43" s="141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3"/>
      <c r="X43" s="129"/>
      <c r="Y43" s="129"/>
      <c r="Z43" s="144"/>
      <c r="AA43" s="145"/>
      <c r="AB43" s="146"/>
      <c r="AC43" s="139"/>
      <c r="AD43" s="129"/>
      <c r="AE43" s="129"/>
      <c r="AF43" s="129"/>
      <c r="AG43" s="129"/>
      <c r="AH43" s="129"/>
      <c r="AI43" s="129"/>
      <c r="AJ43" s="129"/>
      <c r="AK43" s="129"/>
    </row>
    <row r="44" spans="1:38" s="176" customFormat="1" x14ac:dyDescent="0.25">
      <c r="A44" s="163"/>
      <c r="B44" s="164" t="s">
        <v>165</v>
      </c>
      <c r="C44" s="164"/>
      <c r="D44" s="164"/>
      <c r="E44" s="165"/>
      <c r="F44" s="165"/>
      <c r="G44" s="164"/>
      <c r="H44" s="166"/>
      <c r="I44" s="166"/>
      <c r="J44" s="166"/>
      <c r="K44" s="166"/>
      <c r="L44" s="167"/>
      <c r="M44" s="168"/>
      <c r="N44" s="179">
        <v>12.5</v>
      </c>
      <c r="O44" s="169"/>
      <c r="P44" s="170"/>
      <c r="Q44" s="207"/>
      <c r="R44" s="168"/>
      <c r="S44" s="168"/>
      <c r="T44" s="171"/>
      <c r="U44" s="166"/>
      <c r="V44" s="180">
        <f>SUM(V41:V43)</f>
        <v>12.5</v>
      </c>
      <c r="W44" s="172"/>
      <c r="X44" s="173"/>
      <c r="Y44" s="173"/>
      <c r="Z44" s="174"/>
      <c r="AA44" s="174"/>
      <c r="AB44" s="174"/>
      <c r="AC44" s="175"/>
      <c r="AD44" s="173"/>
      <c r="AE44" s="173"/>
      <c r="AF44" s="173"/>
      <c r="AG44" s="173"/>
      <c r="AH44" s="173"/>
      <c r="AI44" s="173"/>
      <c r="AJ44" s="173"/>
      <c r="AK44" s="173"/>
    </row>
    <row r="45" spans="1:38" x14ac:dyDescent="0.25">
      <c r="A45" s="126"/>
      <c r="B45" s="127"/>
      <c r="C45" s="127"/>
      <c r="D45" s="127"/>
      <c r="E45" s="127"/>
      <c r="F45" s="127"/>
      <c r="G45" s="127"/>
      <c r="H45" s="127"/>
      <c r="I45" s="127"/>
      <c r="J45" s="128"/>
      <c r="K45" s="127"/>
      <c r="L45" s="128"/>
      <c r="M45" s="127"/>
      <c r="N45" s="127"/>
      <c r="O45" s="127"/>
      <c r="P45" s="127"/>
      <c r="Q45" s="204"/>
      <c r="R45" s="127"/>
      <c r="S45" s="127"/>
      <c r="T45" s="127"/>
      <c r="U45" s="127"/>
      <c r="V45" s="127"/>
      <c r="W45" s="127"/>
      <c r="X45" s="129"/>
      <c r="Y45" s="129"/>
      <c r="Z45" s="127"/>
      <c r="AA45" s="127"/>
      <c r="AB45" s="127"/>
      <c r="AC45" s="129"/>
      <c r="AD45" s="129"/>
      <c r="AE45" s="129"/>
      <c r="AF45" s="129"/>
      <c r="AG45" s="129"/>
      <c r="AH45" s="129"/>
      <c r="AI45" s="129"/>
      <c r="AJ45" s="129"/>
      <c r="AK45" s="129"/>
    </row>
    <row r="46" spans="1:38" x14ac:dyDescent="0.25">
      <c r="A46" s="126"/>
      <c r="B46" s="127"/>
      <c r="C46" s="127"/>
      <c r="D46" s="127"/>
      <c r="E46" s="127"/>
      <c r="F46" s="127"/>
      <c r="G46" s="127"/>
      <c r="H46" s="127"/>
      <c r="I46" s="127"/>
      <c r="J46" s="128"/>
      <c r="K46" s="127"/>
      <c r="L46" s="128"/>
      <c r="M46" s="127"/>
      <c r="N46" s="127"/>
      <c r="O46" s="127"/>
      <c r="P46" s="127"/>
      <c r="Q46" s="204"/>
      <c r="R46" s="127"/>
      <c r="S46" s="127"/>
      <c r="T46" s="127"/>
      <c r="U46" s="127"/>
      <c r="V46" s="127"/>
      <c r="W46" s="127"/>
      <c r="X46" s="129"/>
      <c r="Y46" s="129"/>
      <c r="Z46" s="127"/>
      <c r="AA46" s="127"/>
      <c r="AB46" s="127"/>
      <c r="AC46" s="129"/>
      <c r="AD46" s="129"/>
      <c r="AE46" s="129"/>
      <c r="AF46" s="129"/>
      <c r="AG46" s="129"/>
      <c r="AH46" s="129"/>
      <c r="AI46" s="129"/>
      <c r="AJ46" s="129"/>
      <c r="AK46" s="129"/>
    </row>
    <row r="47" spans="1:38" x14ac:dyDescent="0.25">
      <c r="A47" s="126"/>
      <c r="B47" s="130" t="s">
        <v>2062</v>
      </c>
      <c r="C47" s="131"/>
      <c r="D47" s="131"/>
      <c r="E47" s="131"/>
      <c r="F47" s="131"/>
      <c r="G47" s="131"/>
      <c r="H47" s="131"/>
      <c r="I47" s="131"/>
      <c r="J47" s="132"/>
      <c r="K47" s="131"/>
      <c r="L47" s="132"/>
      <c r="M47" s="131"/>
      <c r="N47" s="131"/>
      <c r="O47" s="131"/>
      <c r="P47" s="131"/>
      <c r="Q47" s="205"/>
      <c r="R47" s="131"/>
      <c r="S47" s="131"/>
      <c r="T47" s="131"/>
      <c r="U47" s="131"/>
      <c r="V47" s="131"/>
      <c r="W47" s="133"/>
      <c r="X47" s="129"/>
      <c r="Y47" s="129"/>
      <c r="Z47" s="127"/>
      <c r="AA47" s="127"/>
      <c r="AB47" s="127"/>
      <c r="AC47" s="129"/>
      <c r="AD47" s="129"/>
      <c r="AE47" s="129"/>
      <c r="AF47" s="129"/>
      <c r="AG47" s="129"/>
      <c r="AH47" s="129"/>
      <c r="AI47" s="129"/>
      <c r="AJ47" s="129"/>
      <c r="AK47" s="129"/>
      <c r="AL47" s="127"/>
    </row>
    <row r="48" spans="1:38" x14ac:dyDescent="0.25">
      <c r="A48" s="126"/>
      <c r="B48" s="223" t="s">
        <v>0</v>
      </c>
      <c r="C48" s="224"/>
      <c r="D48" s="224"/>
      <c r="E48" s="224"/>
      <c r="F48" s="225"/>
      <c r="G48" s="226" t="s">
        <v>866</v>
      </c>
      <c r="H48" s="227"/>
      <c r="I48" s="227"/>
      <c r="J48" s="227"/>
      <c r="K48" s="227"/>
      <c r="L48" s="227"/>
      <c r="M48" s="227"/>
      <c r="N48" s="227"/>
      <c r="O48" s="227"/>
      <c r="P48" s="227"/>
      <c r="Q48" s="228" t="s">
        <v>867</v>
      </c>
      <c r="R48" s="229"/>
      <c r="S48" s="230"/>
      <c r="T48" s="231" t="s">
        <v>868</v>
      </c>
      <c r="U48" s="232"/>
      <c r="V48" s="232"/>
      <c r="W48" s="233"/>
      <c r="X48" s="129"/>
      <c r="Y48" s="129"/>
      <c r="Z48" s="127"/>
      <c r="AA48" s="127"/>
      <c r="AB48" s="127"/>
      <c r="AC48" s="129"/>
      <c r="AD48" s="129"/>
      <c r="AE48" s="129"/>
      <c r="AF48" s="129"/>
      <c r="AG48" s="129"/>
      <c r="AH48" s="129"/>
      <c r="AI48" s="129"/>
      <c r="AJ48" s="129"/>
      <c r="AK48" s="129"/>
      <c r="AL48" s="127"/>
    </row>
    <row r="49" spans="1:37" s="140" customFormat="1" ht="45" x14ac:dyDescent="0.2">
      <c r="A49" s="135"/>
      <c r="B49" s="136" t="s">
        <v>2064</v>
      </c>
      <c r="C49" s="136" t="s">
        <v>5</v>
      </c>
      <c r="D49" s="136" t="s">
        <v>6</v>
      </c>
      <c r="E49" s="136" t="s">
        <v>869</v>
      </c>
      <c r="F49" s="136" t="s">
        <v>870</v>
      </c>
      <c r="G49" s="136" t="s">
        <v>871</v>
      </c>
      <c r="H49" s="136" t="s">
        <v>872</v>
      </c>
      <c r="I49" s="136" t="s">
        <v>873</v>
      </c>
      <c r="J49" s="136" t="s">
        <v>874</v>
      </c>
      <c r="K49" s="136" t="s">
        <v>875</v>
      </c>
      <c r="L49" s="136" t="s">
        <v>11</v>
      </c>
      <c r="M49" s="136" t="s">
        <v>876</v>
      </c>
      <c r="N49" s="136" t="s">
        <v>877</v>
      </c>
      <c r="O49" s="136" t="s">
        <v>878</v>
      </c>
      <c r="P49" s="136" t="s">
        <v>879</v>
      </c>
      <c r="Q49" s="136" t="s">
        <v>881</v>
      </c>
      <c r="R49" s="136" t="s">
        <v>882</v>
      </c>
      <c r="S49" s="136" t="s">
        <v>883</v>
      </c>
      <c r="T49" s="136" t="s">
        <v>884</v>
      </c>
      <c r="U49" s="136" t="s">
        <v>1941</v>
      </c>
      <c r="V49" s="136" t="s">
        <v>887</v>
      </c>
      <c r="W49" s="136" t="s">
        <v>888</v>
      </c>
      <c r="X49" s="129"/>
      <c r="Y49" s="129"/>
      <c r="Z49" s="137" t="s">
        <v>24</v>
      </c>
      <c r="AA49" s="138" t="s">
        <v>889</v>
      </c>
      <c r="AB49" s="138" t="s">
        <v>890</v>
      </c>
      <c r="AC49" s="139"/>
      <c r="AD49" s="129"/>
      <c r="AE49" s="129"/>
      <c r="AF49" s="129"/>
      <c r="AG49" s="129"/>
      <c r="AH49" s="129"/>
      <c r="AI49" s="129"/>
      <c r="AJ49" s="129"/>
      <c r="AK49" s="129"/>
    </row>
    <row r="50" spans="1:37" s="140" customFormat="1" ht="4.1500000000000004" customHeight="1" x14ac:dyDescent="0.2">
      <c r="A50" s="135"/>
      <c r="B50" s="141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3"/>
      <c r="X50" s="129"/>
      <c r="Y50" s="129"/>
      <c r="Z50" s="144"/>
      <c r="AA50" s="145"/>
      <c r="AB50" s="146"/>
      <c r="AC50" s="139"/>
      <c r="AD50" s="129"/>
      <c r="AE50" s="129"/>
      <c r="AF50" s="129"/>
      <c r="AG50" s="129"/>
      <c r="AH50" s="129"/>
      <c r="AI50" s="129"/>
      <c r="AJ50" s="129"/>
      <c r="AK50" s="129"/>
    </row>
    <row r="51" spans="1:37" s="162" customFormat="1" ht="22.5" x14ac:dyDescent="0.2">
      <c r="A51" s="147">
        <v>1</v>
      </c>
      <c r="B51" s="148" t="s">
        <v>891</v>
      </c>
      <c r="C51" s="148" t="s">
        <v>971</v>
      </c>
      <c r="D51" s="148" t="s">
        <v>114</v>
      </c>
      <c r="E51" s="149" t="s">
        <v>893</v>
      </c>
      <c r="F51" s="149" t="s">
        <v>114</v>
      </c>
      <c r="G51" s="148" t="s">
        <v>928</v>
      </c>
      <c r="H51" s="202" t="s">
        <v>972</v>
      </c>
      <c r="I51" s="150" t="s">
        <v>973</v>
      </c>
      <c r="J51" s="150" t="s">
        <v>974</v>
      </c>
      <c r="K51" s="150" t="s">
        <v>954</v>
      </c>
      <c r="L51" s="151" t="str">
        <f t="shared" ref="L51:L72" si="7">CONCATENATE(B51,C51,D51,E51,F51,J51,K51)</f>
        <v>No ID TagSutherland ElementaryLibraryRooftopLibraryInter-City Products: PGDB024Illegible</v>
      </c>
      <c r="M51" s="152">
        <v>1992</v>
      </c>
      <c r="N51" s="153">
        <v>2</v>
      </c>
      <c r="O51" s="154">
        <v>7.5249999999999995</v>
      </c>
      <c r="P51" s="155" t="s">
        <v>1983</v>
      </c>
      <c r="Q51" s="206">
        <v>208</v>
      </c>
      <c r="R51" s="153">
        <v>0</v>
      </c>
      <c r="S51" s="153">
        <v>1</v>
      </c>
      <c r="T51" s="203" t="str">
        <f t="shared" ref="T51:T72" si="8">CONCATENATE("New High Efficiency ",G51," Unit")</f>
        <v>New High Efficiency Gas Package Unit</v>
      </c>
      <c r="U51" s="150" t="s">
        <v>1821</v>
      </c>
      <c r="V51" s="157">
        <f t="shared" ref="V51:V72" si="9">N51</f>
        <v>2</v>
      </c>
      <c r="W51" s="158">
        <v>15.2</v>
      </c>
      <c r="X51" s="129"/>
      <c r="Y51" s="129"/>
      <c r="Z51" s="160" t="s">
        <v>1973</v>
      </c>
      <c r="AA51" s="155" t="s">
        <v>1974</v>
      </c>
      <c r="AB51" s="159">
        <v>0</v>
      </c>
      <c r="AC51" s="161"/>
      <c r="AD51" s="129"/>
      <c r="AE51" s="129"/>
      <c r="AF51" s="129"/>
      <c r="AG51" s="129"/>
      <c r="AH51" s="129"/>
      <c r="AI51" s="129"/>
      <c r="AJ51" s="129"/>
      <c r="AK51" s="129"/>
    </row>
    <row r="52" spans="1:37" s="162" customFormat="1" ht="22.5" x14ac:dyDescent="0.2">
      <c r="A52" s="147">
        <v>2</v>
      </c>
      <c r="B52" s="148" t="s">
        <v>891</v>
      </c>
      <c r="C52" s="148" t="s">
        <v>971</v>
      </c>
      <c r="D52" s="148" t="s">
        <v>114</v>
      </c>
      <c r="E52" s="149" t="s">
        <v>893</v>
      </c>
      <c r="F52" s="149" t="s">
        <v>657</v>
      </c>
      <c r="G52" s="148" t="s">
        <v>928</v>
      </c>
      <c r="H52" s="202" t="s">
        <v>972</v>
      </c>
      <c r="I52" s="202" t="s">
        <v>976</v>
      </c>
      <c r="J52" s="150" t="s">
        <v>977</v>
      </c>
      <c r="K52" s="150" t="s">
        <v>978</v>
      </c>
      <c r="L52" s="151" t="str">
        <f t="shared" si="7"/>
        <v>No ID TagSutherland ElementaryLibraryRooftopClassroomInter-City Products: PGDB048F075IM2XR920100011</v>
      </c>
      <c r="M52" s="152">
        <v>1992</v>
      </c>
      <c r="N52" s="153">
        <v>4</v>
      </c>
      <c r="O52" s="154">
        <v>7.5249999999999995</v>
      </c>
      <c r="P52" s="155" t="s">
        <v>1983</v>
      </c>
      <c r="Q52" s="206">
        <v>480</v>
      </c>
      <c r="R52" s="153">
        <v>0</v>
      </c>
      <c r="S52" s="153">
        <v>3</v>
      </c>
      <c r="T52" s="203" t="str">
        <f t="shared" si="8"/>
        <v>New High Efficiency Gas Package Unit</v>
      </c>
      <c r="U52" s="150" t="s">
        <v>1806</v>
      </c>
      <c r="V52" s="157">
        <f t="shared" si="9"/>
        <v>4</v>
      </c>
      <c r="W52" s="158">
        <v>17.2</v>
      </c>
      <c r="X52" s="129"/>
      <c r="Y52" s="129"/>
      <c r="Z52" s="160" t="s">
        <v>1973</v>
      </c>
      <c r="AA52" s="155" t="s">
        <v>1974</v>
      </c>
      <c r="AB52" s="159">
        <v>0</v>
      </c>
      <c r="AC52" s="161"/>
      <c r="AD52" s="129"/>
      <c r="AE52" s="129"/>
      <c r="AF52" s="129"/>
      <c r="AG52" s="129"/>
      <c r="AH52" s="129"/>
      <c r="AI52" s="129"/>
      <c r="AJ52" s="129"/>
      <c r="AK52" s="129"/>
    </row>
    <row r="53" spans="1:37" s="162" customFormat="1" ht="22.5" x14ac:dyDescent="0.2">
      <c r="A53" s="147">
        <v>3</v>
      </c>
      <c r="B53" s="148" t="s">
        <v>891</v>
      </c>
      <c r="C53" s="148" t="s">
        <v>971</v>
      </c>
      <c r="D53" s="148" t="s">
        <v>114</v>
      </c>
      <c r="E53" s="149" t="s">
        <v>893</v>
      </c>
      <c r="F53" s="149" t="s">
        <v>657</v>
      </c>
      <c r="G53" s="148" t="s">
        <v>928</v>
      </c>
      <c r="H53" s="202" t="s">
        <v>972</v>
      </c>
      <c r="I53" s="202" t="s">
        <v>976</v>
      </c>
      <c r="J53" s="150" t="s">
        <v>977</v>
      </c>
      <c r="K53" s="150" t="s">
        <v>979</v>
      </c>
      <c r="L53" s="151" t="str">
        <f t="shared" si="7"/>
        <v>No ID TagSutherland ElementaryLibraryRooftopClassroomInter-City Products: PGDB048F075IM2XR920100003</v>
      </c>
      <c r="M53" s="152">
        <v>1992</v>
      </c>
      <c r="N53" s="153">
        <v>4</v>
      </c>
      <c r="O53" s="154">
        <v>7.5249999999999995</v>
      </c>
      <c r="P53" s="155" t="s">
        <v>1983</v>
      </c>
      <c r="Q53" s="206">
        <v>480</v>
      </c>
      <c r="R53" s="153">
        <v>0</v>
      </c>
      <c r="S53" s="153">
        <v>3</v>
      </c>
      <c r="T53" s="203" t="str">
        <f t="shared" si="8"/>
        <v>New High Efficiency Gas Package Unit</v>
      </c>
      <c r="U53" s="150" t="s">
        <v>1806</v>
      </c>
      <c r="V53" s="157">
        <f t="shared" si="9"/>
        <v>4</v>
      </c>
      <c r="W53" s="158">
        <v>17.2</v>
      </c>
      <c r="X53" s="129"/>
      <c r="Y53" s="129"/>
      <c r="Z53" s="160" t="s">
        <v>1973</v>
      </c>
      <c r="AA53" s="155" t="s">
        <v>1974</v>
      </c>
      <c r="AB53" s="159">
        <v>0</v>
      </c>
      <c r="AC53" s="161"/>
      <c r="AD53" s="129"/>
      <c r="AE53" s="129"/>
      <c r="AF53" s="129"/>
      <c r="AG53" s="129"/>
      <c r="AH53" s="129"/>
      <c r="AI53" s="129"/>
      <c r="AJ53" s="129"/>
      <c r="AK53" s="129"/>
    </row>
    <row r="54" spans="1:37" s="162" customFormat="1" ht="22.5" x14ac:dyDescent="0.2">
      <c r="A54" s="147">
        <v>4</v>
      </c>
      <c r="B54" s="148" t="s">
        <v>891</v>
      </c>
      <c r="C54" s="148" t="s">
        <v>971</v>
      </c>
      <c r="D54" s="148" t="s">
        <v>114</v>
      </c>
      <c r="E54" s="149" t="s">
        <v>893</v>
      </c>
      <c r="F54" s="149" t="s">
        <v>657</v>
      </c>
      <c r="G54" s="148" t="s">
        <v>928</v>
      </c>
      <c r="H54" s="202" t="s">
        <v>972</v>
      </c>
      <c r="I54" s="202" t="s">
        <v>976</v>
      </c>
      <c r="J54" s="150" t="s">
        <v>977</v>
      </c>
      <c r="K54" s="150" t="s">
        <v>954</v>
      </c>
      <c r="L54" s="151" t="str">
        <f t="shared" si="7"/>
        <v>No ID TagSutherland ElementaryLibraryRooftopClassroomInter-City Products: PGDB048F075IM2XIllegible</v>
      </c>
      <c r="M54" s="152">
        <v>1992</v>
      </c>
      <c r="N54" s="153">
        <v>4</v>
      </c>
      <c r="O54" s="154">
        <v>7.5249999999999995</v>
      </c>
      <c r="P54" s="155" t="s">
        <v>1983</v>
      </c>
      <c r="Q54" s="206">
        <v>480</v>
      </c>
      <c r="R54" s="153">
        <v>0</v>
      </c>
      <c r="S54" s="153">
        <v>3</v>
      </c>
      <c r="T54" s="203" t="str">
        <f t="shared" si="8"/>
        <v>New High Efficiency Gas Package Unit</v>
      </c>
      <c r="U54" s="150" t="s">
        <v>1806</v>
      </c>
      <c r="V54" s="157">
        <f t="shared" si="9"/>
        <v>4</v>
      </c>
      <c r="W54" s="158">
        <v>17.2</v>
      </c>
      <c r="X54" s="129"/>
      <c r="Y54" s="129"/>
      <c r="Z54" s="160" t="s">
        <v>1973</v>
      </c>
      <c r="AA54" s="155" t="s">
        <v>1974</v>
      </c>
      <c r="AB54" s="159">
        <v>0</v>
      </c>
      <c r="AC54" s="161"/>
      <c r="AD54" s="129"/>
      <c r="AE54" s="129"/>
      <c r="AF54" s="129"/>
      <c r="AG54" s="129"/>
      <c r="AH54" s="129"/>
      <c r="AI54" s="129"/>
      <c r="AJ54" s="129"/>
      <c r="AK54" s="129"/>
    </row>
    <row r="55" spans="1:37" s="162" customFormat="1" ht="22.5" x14ac:dyDescent="0.2">
      <c r="A55" s="147">
        <v>5</v>
      </c>
      <c r="B55" s="148" t="s">
        <v>891</v>
      </c>
      <c r="C55" s="148" t="s">
        <v>971</v>
      </c>
      <c r="D55" s="148" t="s">
        <v>114</v>
      </c>
      <c r="E55" s="149" t="s">
        <v>893</v>
      </c>
      <c r="F55" s="149" t="s">
        <v>657</v>
      </c>
      <c r="G55" s="148" t="s">
        <v>928</v>
      </c>
      <c r="H55" s="202" t="s">
        <v>972</v>
      </c>
      <c r="I55" s="202" t="s">
        <v>976</v>
      </c>
      <c r="J55" s="150" t="s">
        <v>977</v>
      </c>
      <c r="K55" s="150" t="s">
        <v>980</v>
      </c>
      <c r="L55" s="151" t="str">
        <f t="shared" si="7"/>
        <v>No ID TagSutherland ElementaryLibraryRooftopClassroomInter-City Products: PGDB048F075IM2XR920510006</v>
      </c>
      <c r="M55" s="152">
        <v>1992</v>
      </c>
      <c r="N55" s="153">
        <v>4</v>
      </c>
      <c r="O55" s="154">
        <v>7.5249999999999995</v>
      </c>
      <c r="P55" s="155" t="s">
        <v>1983</v>
      </c>
      <c r="Q55" s="206">
        <v>480</v>
      </c>
      <c r="R55" s="153">
        <v>0</v>
      </c>
      <c r="S55" s="153">
        <v>3</v>
      </c>
      <c r="T55" s="203" t="str">
        <f t="shared" si="8"/>
        <v>New High Efficiency Gas Package Unit</v>
      </c>
      <c r="U55" s="150" t="s">
        <v>1806</v>
      </c>
      <c r="V55" s="157">
        <f t="shared" si="9"/>
        <v>4</v>
      </c>
      <c r="W55" s="158">
        <v>17.2</v>
      </c>
      <c r="X55" s="129"/>
      <c r="Y55" s="129"/>
      <c r="Z55" s="160">
        <v>0</v>
      </c>
      <c r="AA55" s="155" t="s">
        <v>1974</v>
      </c>
      <c r="AB55" s="159">
        <v>0</v>
      </c>
      <c r="AC55" s="161"/>
      <c r="AD55" s="129"/>
      <c r="AE55" s="129"/>
      <c r="AF55" s="129"/>
      <c r="AG55" s="129"/>
      <c r="AH55" s="129"/>
      <c r="AI55" s="129"/>
      <c r="AJ55" s="129"/>
      <c r="AK55" s="129"/>
    </row>
    <row r="56" spans="1:37" s="162" customFormat="1" ht="22.5" x14ac:dyDescent="0.2">
      <c r="A56" s="147">
        <v>6</v>
      </c>
      <c r="B56" s="148" t="s">
        <v>891</v>
      </c>
      <c r="C56" s="148" t="s">
        <v>971</v>
      </c>
      <c r="D56" s="148" t="s">
        <v>114</v>
      </c>
      <c r="E56" s="149" t="s">
        <v>893</v>
      </c>
      <c r="F56" s="149" t="s">
        <v>657</v>
      </c>
      <c r="G56" s="148" t="s">
        <v>928</v>
      </c>
      <c r="H56" s="202" t="s">
        <v>972</v>
      </c>
      <c r="I56" s="202" t="s">
        <v>976</v>
      </c>
      <c r="J56" s="150" t="s">
        <v>977</v>
      </c>
      <c r="K56" s="150" t="s">
        <v>981</v>
      </c>
      <c r="L56" s="151" t="str">
        <f t="shared" si="7"/>
        <v>No ID TagSutherland ElementaryLibraryRooftopClassroomInter-City Products: PGDB048F075IM2XR920100002</v>
      </c>
      <c r="M56" s="152">
        <v>1992</v>
      </c>
      <c r="N56" s="153">
        <v>4</v>
      </c>
      <c r="O56" s="154">
        <v>7.5249999999999995</v>
      </c>
      <c r="P56" s="155" t="s">
        <v>1983</v>
      </c>
      <c r="Q56" s="206">
        <v>480</v>
      </c>
      <c r="R56" s="153">
        <v>0</v>
      </c>
      <c r="S56" s="153">
        <v>3</v>
      </c>
      <c r="T56" s="203" t="str">
        <f t="shared" si="8"/>
        <v>New High Efficiency Gas Package Unit</v>
      </c>
      <c r="U56" s="150" t="s">
        <v>1806</v>
      </c>
      <c r="V56" s="157">
        <f t="shared" si="9"/>
        <v>4</v>
      </c>
      <c r="W56" s="158">
        <v>17.2</v>
      </c>
      <c r="X56" s="129"/>
      <c r="Y56" s="129"/>
      <c r="Z56" s="160">
        <v>0</v>
      </c>
      <c r="AA56" s="155" t="s">
        <v>1974</v>
      </c>
      <c r="AB56" s="159">
        <v>0</v>
      </c>
      <c r="AC56" s="161"/>
      <c r="AD56" s="129"/>
      <c r="AE56" s="129"/>
      <c r="AF56" s="129"/>
      <c r="AG56" s="129"/>
      <c r="AH56" s="129"/>
      <c r="AI56" s="129"/>
      <c r="AJ56" s="129"/>
      <c r="AK56" s="129"/>
    </row>
    <row r="57" spans="1:37" s="162" customFormat="1" ht="22.5" x14ac:dyDescent="0.2">
      <c r="A57" s="147">
        <v>7</v>
      </c>
      <c r="B57" s="148" t="s">
        <v>891</v>
      </c>
      <c r="C57" s="148" t="s">
        <v>971</v>
      </c>
      <c r="D57" s="148" t="s">
        <v>114</v>
      </c>
      <c r="E57" s="149" t="s">
        <v>893</v>
      </c>
      <c r="F57" s="149" t="s">
        <v>114</v>
      </c>
      <c r="G57" s="148" t="s">
        <v>928</v>
      </c>
      <c r="H57" s="202" t="s">
        <v>972</v>
      </c>
      <c r="I57" s="202" t="s">
        <v>973</v>
      </c>
      <c r="J57" s="150" t="s">
        <v>974</v>
      </c>
      <c r="K57" s="150" t="s">
        <v>954</v>
      </c>
      <c r="L57" s="151" t="str">
        <f t="shared" si="7"/>
        <v>No ID TagSutherland ElementaryLibraryRooftopLibraryInter-City Products: PGDB024Illegible</v>
      </c>
      <c r="M57" s="152">
        <v>1992</v>
      </c>
      <c r="N57" s="153">
        <v>2</v>
      </c>
      <c r="O57" s="154">
        <v>7.5249999999999995</v>
      </c>
      <c r="P57" s="155" t="s">
        <v>1983</v>
      </c>
      <c r="Q57" s="206">
        <v>208</v>
      </c>
      <c r="R57" s="153">
        <v>0</v>
      </c>
      <c r="S57" s="153">
        <v>1</v>
      </c>
      <c r="T57" s="203" t="str">
        <f t="shared" si="8"/>
        <v>New High Efficiency Gas Package Unit</v>
      </c>
      <c r="U57" s="150" t="s">
        <v>1821</v>
      </c>
      <c r="V57" s="157">
        <f t="shared" si="9"/>
        <v>2</v>
      </c>
      <c r="W57" s="158">
        <v>15.2</v>
      </c>
      <c r="X57" s="129"/>
      <c r="Y57" s="129"/>
      <c r="Z57" s="160" t="s">
        <v>1973</v>
      </c>
      <c r="AA57" s="155" t="s">
        <v>1974</v>
      </c>
      <c r="AB57" s="159">
        <v>0</v>
      </c>
      <c r="AC57" s="161"/>
      <c r="AD57" s="129"/>
      <c r="AE57" s="129"/>
      <c r="AF57" s="129"/>
      <c r="AG57" s="129"/>
      <c r="AH57" s="129"/>
      <c r="AI57" s="129"/>
      <c r="AJ57" s="129"/>
      <c r="AK57" s="129"/>
    </row>
    <row r="58" spans="1:37" s="162" customFormat="1" ht="22.5" x14ac:dyDescent="0.2">
      <c r="A58" s="147">
        <v>8</v>
      </c>
      <c r="B58" s="148" t="s">
        <v>891</v>
      </c>
      <c r="C58" s="148" t="s">
        <v>971</v>
      </c>
      <c r="D58" s="148" t="s">
        <v>114</v>
      </c>
      <c r="E58" s="149" t="s">
        <v>893</v>
      </c>
      <c r="F58" s="149" t="s">
        <v>657</v>
      </c>
      <c r="G58" s="148" t="s">
        <v>928</v>
      </c>
      <c r="H58" s="202" t="s">
        <v>972</v>
      </c>
      <c r="I58" s="202" t="s">
        <v>976</v>
      </c>
      <c r="J58" s="150" t="s">
        <v>977</v>
      </c>
      <c r="K58" s="150" t="s">
        <v>982</v>
      </c>
      <c r="L58" s="151" t="str">
        <f t="shared" si="7"/>
        <v>No ID TagSutherland ElementaryLibraryRooftopClassroomInter-City Products: PGDB048F075IM2XR914700003</v>
      </c>
      <c r="M58" s="152">
        <v>1991</v>
      </c>
      <c r="N58" s="153">
        <v>4</v>
      </c>
      <c r="O58" s="154">
        <v>7.45</v>
      </c>
      <c r="P58" s="155" t="s">
        <v>1983</v>
      </c>
      <c r="Q58" s="206">
        <v>480</v>
      </c>
      <c r="R58" s="153">
        <v>0</v>
      </c>
      <c r="S58" s="153">
        <v>3</v>
      </c>
      <c r="T58" s="203" t="str">
        <f t="shared" si="8"/>
        <v>New High Efficiency Gas Package Unit</v>
      </c>
      <c r="U58" s="150" t="s">
        <v>1806</v>
      </c>
      <c r="V58" s="157">
        <f t="shared" si="9"/>
        <v>4</v>
      </c>
      <c r="W58" s="158">
        <v>17.2</v>
      </c>
      <c r="X58" s="129"/>
      <c r="Y58" s="129"/>
      <c r="Z58" s="160">
        <v>0</v>
      </c>
      <c r="AA58" s="155" t="s">
        <v>1974</v>
      </c>
      <c r="AB58" s="159">
        <v>0</v>
      </c>
      <c r="AC58" s="161"/>
      <c r="AD58" s="129"/>
      <c r="AE58" s="129"/>
      <c r="AF58" s="129"/>
      <c r="AG58" s="129"/>
      <c r="AH58" s="129"/>
      <c r="AI58" s="129"/>
      <c r="AJ58" s="129"/>
      <c r="AK58" s="129"/>
    </row>
    <row r="59" spans="1:37" s="162" customFormat="1" ht="22.5" x14ac:dyDescent="0.2">
      <c r="A59" s="147">
        <v>9</v>
      </c>
      <c r="B59" s="148" t="s">
        <v>891</v>
      </c>
      <c r="C59" s="148" t="s">
        <v>971</v>
      </c>
      <c r="D59" s="148" t="s">
        <v>114</v>
      </c>
      <c r="E59" s="149" t="s">
        <v>893</v>
      </c>
      <c r="F59" s="149" t="s">
        <v>657</v>
      </c>
      <c r="G59" s="148" t="s">
        <v>928</v>
      </c>
      <c r="H59" s="202" t="s">
        <v>972</v>
      </c>
      <c r="I59" s="202" t="s">
        <v>976</v>
      </c>
      <c r="J59" s="150" t="s">
        <v>977</v>
      </c>
      <c r="K59" s="150" t="s">
        <v>954</v>
      </c>
      <c r="L59" s="151" t="str">
        <f t="shared" si="7"/>
        <v>No ID TagSutherland ElementaryLibraryRooftopClassroomInter-City Products: PGDB048F075IM2XIllegible</v>
      </c>
      <c r="M59" s="152">
        <v>1992</v>
      </c>
      <c r="N59" s="153">
        <v>4</v>
      </c>
      <c r="O59" s="154">
        <v>7.5249999999999995</v>
      </c>
      <c r="P59" s="155" t="s">
        <v>1983</v>
      </c>
      <c r="Q59" s="206">
        <v>480</v>
      </c>
      <c r="R59" s="153">
        <v>0</v>
      </c>
      <c r="S59" s="153">
        <v>3</v>
      </c>
      <c r="T59" s="203" t="str">
        <f t="shared" si="8"/>
        <v>New High Efficiency Gas Package Unit</v>
      </c>
      <c r="U59" s="150" t="s">
        <v>1806</v>
      </c>
      <c r="V59" s="157">
        <f t="shared" si="9"/>
        <v>4</v>
      </c>
      <c r="W59" s="158">
        <v>17.2</v>
      </c>
      <c r="X59" s="129"/>
      <c r="Y59" s="129"/>
      <c r="Z59" s="160" t="s">
        <v>1973</v>
      </c>
      <c r="AA59" s="155" t="s">
        <v>1974</v>
      </c>
      <c r="AB59" s="159">
        <v>0</v>
      </c>
      <c r="AC59" s="161"/>
      <c r="AD59" s="129"/>
      <c r="AE59" s="129"/>
      <c r="AF59" s="129"/>
      <c r="AG59" s="129"/>
      <c r="AH59" s="129"/>
      <c r="AI59" s="129"/>
      <c r="AJ59" s="129"/>
      <c r="AK59" s="129"/>
    </row>
    <row r="60" spans="1:37" s="162" customFormat="1" ht="22.5" x14ac:dyDescent="0.2">
      <c r="A60" s="147">
        <v>10</v>
      </c>
      <c r="B60" s="148" t="s">
        <v>891</v>
      </c>
      <c r="C60" s="148" t="s">
        <v>971</v>
      </c>
      <c r="D60" s="148" t="s">
        <v>114</v>
      </c>
      <c r="E60" s="149" t="s">
        <v>893</v>
      </c>
      <c r="F60" s="149" t="s">
        <v>657</v>
      </c>
      <c r="G60" s="148" t="s">
        <v>928</v>
      </c>
      <c r="H60" s="202" t="s">
        <v>972</v>
      </c>
      <c r="I60" s="202" t="s">
        <v>976</v>
      </c>
      <c r="J60" s="150" t="s">
        <v>977</v>
      </c>
      <c r="K60" s="150" t="s">
        <v>983</v>
      </c>
      <c r="L60" s="151" t="str">
        <f t="shared" si="7"/>
        <v>No ID TagSutherland ElementaryLibraryRooftopClassroomInter-City Products: PGDB048F075IM2XR290100014</v>
      </c>
      <c r="M60" s="152">
        <v>1992</v>
      </c>
      <c r="N60" s="153">
        <v>4</v>
      </c>
      <c r="O60" s="154">
        <v>7.5249999999999995</v>
      </c>
      <c r="P60" s="155" t="s">
        <v>1983</v>
      </c>
      <c r="Q60" s="206">
        <v>480</v>
      </c>
      <c r="R60" s="153">
        <v>0</v>
      </c>
      <c r="S60" s="153">
        <v>3</v>
      </c>
      <c r="T60" s="203" t="str">
        <f t="shared" si="8"/>
        <v>New High Efficiency Gas Package Unit</v>
      </c>
      <c r="U60" s="150" t="s">
        <v>1806</v>
      </c>
      <c r="V60" s="157">
        <f t="shared" si="9"/>
        <v>4</v>
      </c>
      <c r="W60" s="158">
        <v>17.2</v>
      </c>
      <c r="X60" s="129"/>
      <c r="Y60" s="129"/>
      <c r="Z60" s="160" t="s">
        <v>1973</v>
      </c>
      <c r="AA60" s="155" t="s">
        <v>1974</v>
      </c>
      <c r="AB60" s="159">
        <v>0</v>
      </c>
      <c r="AC60" s="161"/>
      <c r="AD60" s="129"/>
      <c r="AE60" s="129"/>
      <c r="AF60" s="129"/>
      <c r="AG60" s="129"/>
      <c r="AH60" s="129"/>
      <c r="AI60" s="129"/>
      <c r="AJ60" s="129"/>
      <c r="AK60" s="129"/>
    </row>
    <row r="61" spans="1:37" s="162" customFormat="1" ht="22.5" x14ac:dyDescent="0.2">
      <c r="A61" s="147">
        <v>11</v>
      </c>
      <c r="B61" s="148" t="s">
        <v>891</v>
      </c>
      <c r="C61" s="148" t="s">
        <v>971</v>
      </c>
      <c r="D61" s="148" t="s">
        <v>114</v>
      </c>
      <c r="E61" s="149" t="s">
        <v>893</v>
      </c>
      <c r="F61" s="149" t="s">
        <v>657</v>
      </c>
      <c r="G61" s="148" t="s">
        <v>928</v>
      </c>
      <c r="H61" s="202" t="s">
        <v>972</v>
      </c>
      <c r="I61" s="202" t="s">
        <v>976</v>
      </c>
      <c r="J61" s="150" t="s">
        <v>977</v>
      </c>
      <c r="K61" s="150" t="s">
        <v>954</v>
      </c>
      <c r="L61" s="151" t="str">
        <f t="shared" si="7"/>
        <v>No ID TagSutherland ElementaryLibraryRooftopClassroomInter-City Products: PGDB048F075IM2XIllegible</v>
      </c>
      <c r="M61" s="152">
        <v>1992</v>
      </c>
      <c r="N61" s="153">
        <v>4</v>
      </c>
      <c r="O61" s="154">
        <v>7.5249999999999995</v>
      </c>
      <c r="P61" s="155" t="s">
        <v>1983</v>
      </c>
      <c r="Q61" s="206">
        <v>480</v>
      </c>
      <c r="R61" s="153">
        <v>0</v>
      </c>
      <c r="S61" s="153">
        <v>3</v>
      </c>
      <c r="T61" s="203" t="str">
        <f t="shared" si="8"/>
        <v>New High Efficiency Gas Package Unit</v>
      </c>
      <c r="U61" s="150" t="s">
        <v>1806</v>
      </c>
      <c r="V61" s="157">
        <f t="shared" si="9"/>
        <v>4</v>
      </c>
      <c r="W61" s="158">
        <v>17.2</v>
      </c>
      <c r="X61" s="129"/>
      <c r="Y61" s="129"/>
      <c r="Z61" s="160" t="s">
        <v>1973</v>
      </c>
      <c r="AA61" s="155" t="s">
        <v>1974</v>
      </c>
      <c r="AB61" s="159">
        <v>0</v>
      </c>
      <c r="AC61" s="161"/>
      <c r="AD61" s="129"/>
      <c r="AE61" s="129"/>
      <c r="AF61" s="129"/>
      <c r="AG61" s="129"/>
      <c r="AH61" s="129"/>
      <c r="AI61" s="129"/>
      <c r="AJ61" s="129"/>
      <c r="AK61" s="129"/>
    </row>
    <row r="62" spans="1:37" s="162" customFormat="1" ht="22.5" x14ac:dyDescent="0.2">
      <c r="A62" s="147">
        <v>12</v>
      </c>
      <c r="B62" s="148" t="s">
        <v>891</v>
      </c>
      <c r="C62" s="148" t="s">
        <v>971</v>
      </c>
      <c r="D62" s="148" t="s">
        <v>114</v>
      </c>
      <c r="E62" s="149" t="s">
        <v>893</v>
      </c>
      <c r="F62" s="149" t="s">
        <v>657</v>
      </c>
      <c r="G62" s="148" t="s">
        <v>928</v>
      </c>
      <c r="H62" s="202" t="s">
        <v>972</v>
      </c>
      <c r="I62" s="202" t="s">
        <v>976</v>
      </c>
      <c r="J62" s="150" t="s">
        <v>977</v>
      </c>
      <c r="K62" s="150" t="s">
        <v>954</v>
      </c>
      <c r="L62" s="151" t="str">
        <f t="shared" si="7"/>
        <v>No ID TagSutherland ElementaryLibraryRooftopClassroomInter-City Products: PGDB048F075IM2XIllegible</v>
      </c>
      <c r="M62" s="152">
        <v>1992</v>
      </c>
      <c r="N62" s="153">
        <v>4</v>
      </c>
      <c r="O62" s="154">
        <v>7.5249999999999995</v>
      </c>
      <c r="P62" s="155" t="s">
        <v>1983</v>
      </c>
      <c r="Q62" s="206">
        <v>480</v>
      </c>
      <c r="R62" s="153">
        <v>0</v>
      </c>
      <c r="S62" s="153">
        <v>3</v>
      </c>
      <c r="T62" s="203" t="str">
        <f t="shared" si="8"/>
        <v>New High Efficiency Gas Package Unit</v>
      </c>
      <c r="U62" s="150" t="s">
        <v>1806</v>
      </c>
      <c r="V62" s="157">
        <f t="shared" si="9"/>
        <v>4</v>
      </c>
      <c r="W62" s="158">
        <v>17.2</v>
      </c>
      <c r="X62" s="129"/>
      <c r="Y62" s="129"/>
      <c r="Z62" s="160" t="s">
        <v>1973</v>
      </c>
      <c r="AA62" s="155" t="s">
        <v>1974</v>
      </c>
      <c r="AB62" s="159">
        <v>0</v>
      </c>
      <c r="AC62" s="161"/>
      <c r="AD62" s="129"/>
      <c r="AE62" s="129"/>
      <c r="AF62" s="129"/>
      <c r="AG62" s="129"/>
      <c r="AH62" s="129"/>
      <c r="AI62" s="129"/>
      <c r="AJ62" s="129"/>
      <c r="AK62" s="129"/>
    </row>
    <row r="63" spans="1:37" s="162" customFormat="1" ht="22.5" x14ac:dyDescent="0.2">
      <c r="A63" s="147">
        <v>13</v>
      </c>
      <c r="B63" s="148" t="s">
        <v>891</v>
      </c>
      <c r="C63" s="148" t="s">
        <v>971</v>
      </c>
      <c r="D63" s="200" t="s">
        <v>984</v>
      </c>
      <c r="E63" s="149" t="s">
        <v>893</v>
      </c>
      <c r="F63" s="149" t="s">
        <v>985</v>
      </c>
      <c r="G63" s="148" t="s">
        <v>928</v>
      </c>
      <c r="H63" s="202" t="s">
        <v>972</v>
      </c>
      <c r="I63" s="202" t="s">
        <v>976</v>
      </c>
      <c r="J63" s="150" t="s">
        <v>977</v>
      </c>
      <c r="K63" s="150" t="s">
        <v>954</v>
      </c>
      <c r="L63" s="151" t="str">
        <f t="shared" si="7"/>
        <v>No ID TagSutherland ElementaryCenter PodRooftopClassroom 13-20Inter-City Products: PGDB048F075IM2XIllegible</v>
      </c>
      <c r="M63" s="152">
        <v>1992</v>
      </c>
      <c r="N63" s="153">
        <v>4</v>
      </c>
      <c r="O63" s="154">
        <v>7.5249999999999995</v>
      </c>
      <c r="P63" s="155" t="s">
        <v>1983</v>
      </c>
      <c r="Q63" s="206">
        <v>480</v>
      </c>
      <c r="R63" s="153">
        <v>0</v>
      </c>
      <c r="S63" s="153">
        <v>3</v>
      </c>
      <c r="T63" s="203" t="str">
        <f t="shared" si="8"/>
        <v>New High Efficiency Gas Package Unit</v>
      </c>
      <c r="U63" s="150" t="s">
        <v>1806</v>
      </c>
      <c r="V63" s="157">
        <f t="shared" si="9"/>
        <v>4</v>
      </c>
      <c r="W63" s="158">
        <v>17.2</v>
      </c>
      <c r="X63" s="129"/>
      <c r="Y63" s="129"/>
      <c r="Z63" s="160" t="s">
        <v>1973</v>
      </c>
      <c r="AA63" s="155" t="s">
        <v>1974</v>
      </c>
      <c r="AB63" s="159">
        <v>0</v>
      </c>
      <c r="AC63" s="161"/>
      <c r="AD63" s="129"/>
      <c r="AE63" s="129"/>
      <c r="AF63" s="129"/>
      <c r="AG63" s="129"/>
      <c r="AH63" s="129"/>
      <c r="AI63" s="129"/>
      <c r="AJ63" s="129"/>
      <c r="AK63" s="129"/>
    </row>
    <row r="64" spans="1:37" s="162" customFormat="1" ht="22.5" x14ac:dyDescent="0.2">
      <c r="A64" s="147">
        <v>14</v>
      </c>
      <c r="B64" s="148" t="s">
        <v>891</v>
      </c>
      <c r="C64" s="148" t="s">
        <v>971</v>
      </c>
      <c r="D64" s="200" t="s">
        <v>984</v>
      </c>
      <c r="E64" s="149" t="s">
        <v>893</v>
      </c>
      <c r="F64" s="149" t="s">
        <v>985</v>
      </c>
      <c r="G64" s="148" t="s">
        <v>928</v>
      </c>
      <c r="H64" s="202" t="s">
        <v>972</v>
      </c>
      <c r="I64" s="202" t="s">
        <v>976</v>
      </c>
      <c r="J64" s="150" t="s">
        <v>977</v>
      </c>
      <c r="K64" s="150" t="s">
        <v>954</v>
      </c>
      <c r="L64" s="151" t="str">
        <f t="shared" si="7"/>
        <v>No ID TagSutherland ElementaryCenter PodRooftopClassroom 13-20Inter-City Products: PGDB048F075IM2XIllegible</v>
      </c>
      <c r="M64" s="152">
        <v>1992</v>
      </c>
      <c r="N64" s="153">
        <v>4</v>
      </c>
      <c r="O64" s="154">
        <v>7.5249999999999995</v>
      </c>
      <c r="P64" s="155" t="s">
        <v>1983</v>
      </c>
      <c r="Q64" s="206">
        <v>480</v>
      </c>
      <c r="R64" s="153">
        <v>0</v>
      </c>
      <c r="S64" s="153">
        <v>3</v>
      </c>
      <c r="T64" s="203" t="str">
        <f t="shared" si="8"/>
        <v>New High Efficiency Gas Package Unit</v>
      </c>
      <c r="U64" s="150" t="s">
        <v>1806</v>
      </c>
      <c r="V64" s="157">
        <f t="shared" si="9"/>
        <v>4</v>
      </c>
      <c r="W64" s="158">
        <v>17.2</v>
      </c>
      <c r="X64" s="129"/>
      <c r="Y64" s="129"/>
      <c r="Z64" s="160" t="s">
        <v>1973</v>
      </c>
      <c r="AA64" s="155" t="s">
        <v>1974</v>
      </c>
      <c r="AB64" s="159">
        <v>0</v>
      </c>
      <c r="AC64" s="161"/>
      <c r="AD64" s="129"/>
      <c r="AE64" s="129"/>
      <c r="AF64" s="129"/>
      <c r="AG64" s="129"/>
      <c r="AH64" s="129"/>
      <c r="AI64" s="129"/>
      <c r="AJ64" s="129"/>
      <c r="AK64" s="129"/>
    </row>
    <row r="65" spans="1:38" s="162" customFormat="1" ht="22.5" x14ac:dyDescent="0.2">
      <c r="A65" s="147">
        <v>15</v>
      </c>
      <c r="B65" s="148" t="s">
        <v>891</v>
      </c>
      <c r="C65" s="148" t="s">
        <v>971</v>
      </c>
      <c r="D65" s="200" t="s">
        <v>984</v>
      </c>
      <c r="E65" s="149" t="s">
        <v>893</v>
      </c>
      <c r="F65" s="149" t="s">
        <v>985</v>
      </c>
      <c r="G65" s="148" t="s">
        <v>928</v>
      </c>
      <c r="H65" s="202" t="s">
        <v>972</v>
      </c>
      <c r="I65" s="202" t="s">
        <v>976</v>
      </c>
      <c r="J65" s="150" t="s">
        <v>977</v>
      </c>
      <c r="K65" s="150" t="s">
        <v>954</v>
      </c>
      <c r="L65" s="151" t="str">
        <f t="shared" si="7"/>
        <v>No ID TagSutherland ElementaryCenter PodRooftopClassroom 13-20Inter-City Products: PGDB048F075IM2XIllegible</v>
      </c>
      <c r="M65" s="152">
        <v>1992</v>
      </c>
      <c r="N65" s="153">
        <v>4</v>
      </c>
      <c r="O65" s="154">
        <v>7.5249999999999995</v>
      </c>
      <c r="P65" s="155" t="s">
        <v>1983</v>
      </c>
      <c r="Q65" s="206">
        <v>480</v>
      </c>
      <c r="R65" s="153">
        <v>0</v>
      </c>
      <c r="S65" s="153">
        <v>3</v>
      </c>
      <c r="T65" s="203" t="str">
        <f t="shared" si="8"/>
        <v>New High Efficiency Gas Package Unit</v>
      </c>
      <c r="U65" s="150" t="s">
        <v>1806</v>
      </c>
      <c r="V65" s="157">
        <f t="shared" si="9"/>
        <v>4</v>
      </c>
      <c r="W65" s="158">
        <v>17.2</v>
      </c>
      <c r="X65" s="129"/>
      <c r="Y65" s="129"/>
      <c r="Z65" s="160" t="s">
        <v>1973</v>
      </c>
      <c r="AA65" s="155" t="s">
        <v>1974</v>
      </c>
      <c r="AB65" s="159">
        <v>0</v>
      </c>
      <c r="AC65" s="161"/>
      <c r="AD65" s="129"/>
      <c r="AE65" s="129"/>
      <c r="AF65" s="129"/>
      <c r="AG65" s="129"/>
      <c r="AH65" s="129"/>
      <c r="AI65" s="129"/>
      <c r="AJ65" s="129"/>
      <c r="AK65" s="129"/>
    </row>
    <row r="66" spans="1:38" s="162" customFormat="1" ht="22.5" x14ac:dyDescent="0.2">
      <c r="A66" s="147">
        <v>16</v>
      </c>
      <c r="B66" s="148" t="s">
        <v>891</v>
      </c>
      <c r="C66" s="148" t="s">
        <v>971</v>
      </c>
      <c r="D66" s="200" t="s">
        <v>984</v>
      </c>
      <c r="E66" s="149" t="s">
        <v>893</v>
      </c>
      <c r="F66" s="149" t="s">
        <v>985</v>
      </c>
      <c r="G66" s="148" t="s">
        <v>928</v>
      </c>
      <c r="H66" s="202" t="s">
        <v>972</v>
      </c>
      <c r="I66" s="202" t="s">
        <v>976</v>
      </c>
      <c r="J66" s="150" t="s">
        <v>977</v>
      </c>
      <c r="K66" s="150" t="s">
        <v>954</v>
      </c>
      <c r="L66" s="151" t="str">
        <f t="shared" si="7"/>
        <v>No ID TagSutherland ElementaryCenter PodRooftopClassroom 13-20Inter-City Products: PGDB048F075IM2XIllegible</v>
      </c>
      <c r="M66" s="152">
        <v>1992</v>
      </c>
      <c r="N66" s="153">
        <v>4</v>
      </c>
      <c r="O66" s="154">
        <v>7.5249999999999995</v>
      </c>
      <c r="P66" s="155" t="s">
        <v>1983</v>
      </c>
      <c r="Q66" s="206">
        <v>480</v>
      </c>
      <c r="R66" s="153">
        <v>0</v>
      </c>
      <c r="S66" s="153">
        <v>3</v>
      </c>
      <c r="T66" s="203" t="str">
        <f t="shared" si="8"/>
        <v>New High Efficiency Gas Package Unit</v>
      </c>
      <c r="U66" s="150" t="s">
        <v>1806</v>
      </c>
      <c r="V66" s="157">
        <f t="shared" si="9"/>
        <v>4</v>
      </c>
      <c r="W66" s="158">
        <v>17.2</v>
      </c>
      <c r="X66" s="129"/>
      <c r="Y66" s="129"/>
      <c r="Z66" s="160" t="s">
        <v>1973</v>
      </c>
      <c r="AA66" s="155" t="s">
        <v>1974</v>
      </c>
      <c r="AB66" s="159">
        <v>0</v>
      </c>
      <c r="AC66" s="161"/>
      <c r="AD66" s="129"/>
      <c r="AE66" s="129"/>
      <c r="AF66" s="129"/>
      <c r="AG66" s="129"/>
      <c r="AH66" s="129"/>
      <c r="AI66" s="129"/>
      <c r="AJ66" s="129"/>
      <c r="AK66" s="129"/>
    </row>
    <row r="67" spans="1:38" s="162" customFormat="1" ht="22.5" x14ac:dyDescent="0.2">
      <c r="A67" s="147">
        <v>17</v>
      </c>
      <c r="B67" s="148" t="s">
        <v>891</v>
      </c>
      <c r="C67" s="148" t="s">
        <v>971</v>
      </c>
      <c r="D67" s="200" t="s">
        <v>984</v>
      </c>
      <c r="E67" s="149" t="s">
        <v>893</v>
      </c>
      <c r="F67" s="149" t="s">
        <v>985</v>
      </c>
      <c r="G67" s="148" t="s">
        <v>928</v>
      </c>
      <c r="H67" s="202" t="s">
        <v>972</v>
      </c>
      <c r="I67" s="202" t="s">
        <v>976</v>
      </c>
      <c r="J67" s="150" t="s">
        <v>977</v>
      </c>
      <c r="K67" s="150" t="s">
        <v>954</v>
      </c>
      <c r="L67" s="151" t="str">
        <f t="shared" si="7"/>
        <v>No ID TagSutherland ElementaryCenter PodRooftopClassroom 13-20Inter-City Products: PGDB048F075IM2XIllegible</v>
      </c>
      <c r="M67" s="152">
        <v>1992</v>
      </c>
      <c r="N67" s="153">
        <v>4</v>
      </c>
      <c r="O67" s="154">
        <v>7.5249999999999995</v>
      </c>
      <c r="P67" s="155" t="s">
        <v>1983</v>
      </c>
      <c r="Q67" s="206">
        <v>480</v>
      </c>
      <c r="R67" s="153">
        <v>0</v>
      </c>
      <c r="S67" s="153">
        <v>3</v>
      </c>
      <c r="T67" s="203" t="str">
        <f t="shared" si="8"/>
        <v>New High Efficiency Gas Package Unit</v>
      </c>
      <c r="U67" s="150" t="s">
        <v>1806</v>
      </c>
      <c r="V67" s="157">
        <f t="shared" si="9"/>
        <v>4</v>
      </c>
      <c r="W67" s="158">
        <v>17.2</v>
      </c>
      <c r="X67" s="129"/>
      <c r="Y67" s="129"/>
      <c r="Z67" s="160" t="s">
        <v>1973</v>
      </c>
      <c r="AA67" s="155" t="s">
        <v>1974</v>
      </c>
      <c r="AB67" s="159">
        <v>0</v>
      </c>
      <c r="AC67" s="161"/>
      <c r="AD67" s="129"/>
      <c r="AE67" s="129"/>
      <c r="AF67" s="129"/>
      <c r="AG67" s="129"/>
      <c r="AH67" s="129"/>
      <c r="AI67" s="129"/>
      <c r="AJ67" s="129"/>
      <c r="AK67" s="129"/>
    </row>
    <row r="68" spans="1:38" s="162" customFormat="1" ht="22.5" x14ac:dyDescent="0.2">
      <c r="A68" s="147">
        <v>18</v>
      </c>
      <c r="B68" s="148" t="s">
        <v>891</v>
      </c>
      <c r="C68" s="148" t="s">
        <v>971</v>
      </c>
      <c r="D68" s="200" t="s">
        <v>984</v>
      </c>
      <c r="E68" s="149" t="s">
        <v>893</v>
      </c>
      <c r="F68" s="149" t="s">
        <v>985</v>
      </c>
      <c r="G68" s="148" t="s">
        <v>928</v>
      </c>
      <c r="H68" s="202" t="s">
        <v>972</v>
      </c>
      <c r="I68" s="202" t="s">
        <v>976</v>
      </c>
      <c r="J68" s="150" t="s">
        <v>977</v>
      </c>
      <c r="K68" s="150" t="s">
        <v>954</v>
      </c>
      <c r="L68" s="151" t="str">
        <f t="shared" si="7"/>
        <v>No ID TagSutherland ElementaryCenter PodRooftopClassroom 13-20Inter-City Products: PGDB048F075IM2XIllegible</v>
      </c>
      <c r="M68" s="152">
        <v>1992</v>
      </c>
      <c r="N68" s="153">
        <v>4</v>
      </c>
      <c r="O68" s="154">
        <v>7.5249999999999995</v>
      </c>
      <c r="P68" s="155" t="s">
        <v>1983</v>
      </c>
      <c r="Q68" s="206">
        <v>480</v>
      </c>
      <c r="R68" s="153">
        <v>0</v>
      </c>
      <c r="S68" s="153">
        <v>3</v>
      </c>
      <c r="T68" s="203" t="str">
        <f t="shared" si="8"/>
        <v>New High Efficiency Gas Package Unit</v>
      </c>
      <c r="U68" s="150" t="s">
        <v>1806</v>
      </c>
      <c r="V68" s="157">
        <f t="shared" si="9"/>
        <v>4</v>
      </c>
      <c r="W68" s="158">
        <v>17.2</v>
      </c>
      <c r="X68" s="129"/>
      <c r="Y68" s="129"/>
      <c r="Z68" s="160" t="s">
        <v>1973</v>
      </c>
      <c r="AA68" s="155" t="s">
        <v>1974</v>
      </c>
      <c r="AB68" s="159">
        <v>0</v>
      </c>
      <c r="AC68" s="161"/>
      <c r="AD68" s="129"/>
      <c r="AE68" s="129"/>
      <c r="AF68" s="129"/>
      <c r="AG68" s="129"/>
      <c r="AH68" s="129"/>
      <c r="AI68" s="129"/>
      <c r="AJ68" s="129"/>
      <c r="AK68" s="129"/>
    </row>
    <row r="69" spans="1:38" s="162" customFormat="1" ht="22.5" x14ac:dyDescent="0.2">
      <c r="A69" s="147">
        <v>19</v>
      </c>
      <c r="B69" s="148" t="s">
        <v>891</v>
      </c>
      <c r="C69" s="148" t="s">
        <v>971</v>
      </c>
      <c r="D69" s="200" t="s">
        <v>2317</v>
      </c>
      <c r="E69" s="149" t="s">
        <v>987</v>
      </c>
      <c r="F69" s="149" t="s">
        <v>988</v>
      </c>
      <c r="G69" s="148" t="s">
        <v>928</v>
      </c>
      <c r="H69" s="202" t="s">
        <v>972</v>
      </c>
      <c r="I69" s="202" t="s">
        <v>989</v>
      </c>
      <c r="J69" s="150" t="s">
        <v>990</v>
      </c>
      <c r="K69" s="150" t="s">
        <v>991</v>
      </c>
      <c r="L69" s="151" t="str">
        <f t="shared" si="7"/>
        <v>No ID TagSutherland ElementaryAdmin/ MPRAdmin RoofKindergarden 2Inter-City Products: PGDB060F095IM2XR920500002</v>
      </c>
      <c r="M69" s="152">
        <v>1992</v>
      </c>
      <c r="N69" s="153">
        <v>5</v>
      </c>
      <c r="O69" s="154">
        <v>7.5249999999999995</v>
      </c>
      <c r="P69" s="155" t="s">
        <v>1983</v>
      </c>
      <c r="Q69" s="206">
        <v>480</v>
      </c>
      <c r="R69" s="153">
        <v>0</v>
      </c>
      <c r="S69" s="153">
        <v>3</v>
      </c>
      <c r="T69" s="203" t="str">
        <f t="shared" si="8"/>
        <v>New High Efficiency Gas Package Unit</v>
      </c>
      <c r="U69" s="150" t="s">
        <v>1806</v>
      </c>
      <c r="V69" s="157">
        <f t="shared" si="9"/>
        <v>5</v>
      </c>
      <c r="W69" s="158">
        <v>17.2</v>
      </c>
      <c r="X69" s="129"/>
      <c r="Y69" s="129"/>
      <c r="Z69" s="160">
        <v>0</v>
      </c>
      <c r="AA69" s="155" t="s">
        <v>1974</v>
      </c>
      <c r="AB69" s="159">
        <v>0</v>
      </c>
      <c r="AC69" s="161"/>
      <c r="AD69" s="129"/>
      <c r="AE69" s="129"/>
      <c r="AF69" s="129"/>
      <c r="AG69" s="129"/>
      <c r="AH69" s="129"/>
      <c r="AI69" s="129"/>
      <c r="AJ69" s="129"/>
      <c r="AK69" s="129"/>
    </row>
    <row r="70" spans="1:38" s="162" customFormat="1" ht="22.5" x14ac:dyDescent="0.2">
      <c r="A70" s="147">
        <v>20</v>
      </c>
      <c r="B70" s="148" t="s">
        <v>891</v>
      </c>
      <c r="C70" s="148" t="s">
        <v>971</v>
      </c>
      <c r="D70" s="200" t="s">
        <v>2317</v>
      </c>
      <c r="E70" s="149" t="s">
        <v>987</v>
      </c>
      <c r="F70" s="149" t="s">
        <v>992</v>
      </c>
      <c r="G70" s="148" t="s">
        <v>928</v>
      </c>
      <c r="H70" s="202" t="s">
        <v>972</v>
      </c>
      <c r="I70" s="202" t="s">
        <v>989</v>
      </c>
      <c r="J70" s="150" t="s">
        <v>990</v>
      </c>
      <c r="K70" s="150" t="s">
        <v>993</v>
      </c>
      <c r="L70" s="151" t="str">
        <f t="shared" si="7"/>
        <v>No ID TagSutherland ElementaryAdmin/ MPRAdmin RoofKindergarden 1Inter-City Products: PGDB060F095IM2XR920500001</v>
      </c>
      <c r="M70" s="152">
        <v>1992</v>
      </c>
      <c r="N70" s="153">
        <v>5</v>
      </c>
      <c r="O70" s="154">
        <v>7.5249999999999995</v>
      </c>
      <c r="P70" s="155" t="s">
        <v>1983</v>
      </c>
      <c r="Q70" s="206">
        <v>480</v>
      </c>
      <c r="R70" s="153">
        <v>0</v>
      </c>
      <c r="S70" s="153">
        <v>3</v>
      </c>
      <c r="T70" s="203" t="str">
        <f t="shared" si="8"/>
        <v>New High Efficiency Gas Package Unit</v>
      </c>
      <c r="U70" s="150" t="s">
        <v>1806</v>
      </c>
      <c r="V70" s="157">
        <f t="shared" si="9"/>
        <v>5</v>
      </c>
      <c r="W70" s="158">
        <v>17.2</v>
      </c>
      <c r="X70" s="129"/>
      <c r="Y70" s="129"/>
      <c r="Z70" s="160">
        <v>0</v>
      </c>
      <c r="AA70" s="155" t="s">
        <v>1974</v>
      </c>
      <c r="AB70" s="159">
        <v>0</v>
      </c>
      <c r="AC70" s="161"/>
      <c r="AD70" s="129"/>
      <c r="AE70" s="129"/>
      <c r="AF70" s="129"/>
      <c r="AG70" s="129"/>
      <c r="AH70" s="129"/>
      <c r="AI70" s="129"/>
      <c r="AJ70" s="129"/>
      <c r="AK70" s="129"/>
    </row>
    <row r="71" spans="1:38" s="162" customFormat="1" ht="22.5" x14ac:dyDescent="0.2">
      <c r="A71" s="147">
        <v>21</v>
      </c>
      <c r="B71" s="148" t="s">
        <v>891</v>
      </c>
      <c r="C71" s="148" t="s">
        <v>971</v>
      </c>
      <c r="D71" s="200" t="s">
        <v>2317</v>
      </c>
      <c r="E71" s="149" t="s">
        <v>958</v>
      </c>
      <c r="F71" s="149" t="s">
        <v>180</v>
      </c>
      <c r="G71" s="148" t="s">
        <v>928</v>
      </c>
      <c r="H71" s="202" t="s">
        <v>994</v>
      </c>
      <c r="I71" s="202" t="s">
        <v>954</v>
      </c>
      <c r="J71" s="150" t="s">
        <v>995</v>
      </c>
      <c r="K71" s="150" t="s">
        <v>996</v>
      </c>
      <c r="L71" s="151" t="str">
        <f t="shared" si="7"/>
        <v>No ID TagSutherland ElementaryAdmin/ MPRStage RoofStageMcQuay: IllegibleXA84011*0*</v>
      </c>
      <c r="M71" s="152">
        <v>1992</v>
      </c>
      <c r="N71" s="153">
        <v>10</v>
      </c>
      <c r="O71" s="154">
        <v>8</v>
      </c>
      <c r="P71" s="155" t="s">
        <v>1983</v>
      </c>
      <c r="Q71" s="206">
        <v>480</v>
      </c>
      <c r="R71" s="153">
        <v>0</v>
      </c>
      <c r="S71" s="153">
        <v>3</v>
      </c>
      <c r="T71" s="203" t="str">
        <f t="shared" si="8"/>
        <v>New High Efficiency Gas Package Unit</v>
      </c>
      <c r="U71" s="150" t="s">
        <v>1806</v>
      </c>
      <c r="V71" s="157">
        <f t="shared" si="9"/>
        <v>10</v>
      </c>
      <c r="W71" s="158">
        <v>17.5</v>
      </c>
      <c r="X71" s="129"/>
      <c r="Y71" s="129"/>
      <c r="Z71" s="160" t="s">
        <v>1975</v>
      </c>
      <c r="AA71" s="155" t="s">
        <v>1974</v>
      </c>
      <c r="AB71" s="159">
        <v>0</v>
      </c>
      <c r="AC71" s="161"/>
      <c r="AD71" s="129"/>
      <c r="AE71" s="129"/>
      <c r="AF71" s="129"/>
      <c r="AG71" s="129"/>
      <c r="AH71" s="129"/>
      <c r="AI71" s="129"/>
      <c r="AJ71" s="129"/>
      <c r="AK71" s="129"/>
    </row>
    <row r="72" spans="1:38" s="162" customFormat="1" ht="22.5" x14ac:dyDescent="0.2">
      <c r="A72" s="147">
        <v>22</v>
      </c>
      <c r="B72" s="148" t="s">
        <v>891</v>
      </c>
      <c r="C72" s="148" t="s">
        <v>971</v>
      </c>
      <c r="D72" s="200" t="s">
        <v>2317</v>
      </c>
      <c r="E72" s="149" t="s">
        <v>958</v>
      </c>
      <c r="F72" s="149" t="s">
        <v>997</v>
      </c>
      <c r="G72" s="148" t="s">
        <v>928</v>
      </c>
      <c r="H72" s="202" t="s">
        <v>972</v>
      </c>
      <c r="I72" s="202" t="s">
        <v>976</v>
      </c>
      <c r="J72" s="150" t="s">
        <v>977</v>
      </c>
      <c r="K72" s="150" t="s">
        <v>998</v>
      </c>
      <c r="L72" s="151" t="str">
        <f t="shared" si="7"/>
        <v>No ID TagSutherland ElementaryAdmin/ MPRStage RoofGate ClassroomInter-City Products: PGDB048F075IM2XR920500003</v>
      </c>
      <c r="M72" s="152">
        <v>1992</v>
      </c>
      <c r="N72" s="153">
        <v>4</v>
      </c>
      <c r="O72" s="154">
        <v>7.5249999999999995</v>
      </c>
      <c r="P72" s="155" t="s">
        <v>1983</v>
      </c>
      <c r="Q72" s="206">
        <v>480</v>
      </c>
      <c r="R72" s="153">
        <v>0</v>
      </c>
      <c r="S72" s="153">
        <v>3</v>
      </c>
      <c r="T72" s="203" t="str">
        <f t="shared" si="8"/>
        <v>New High Efficiency Gas Package Unit</v>
      </c>
      <c r="U72" s="150" t="s">
        <v>1806</v>
      </c>
      <c r="V72" s="157">
        <f t="shared" si="9"/>
        <v>4</v>
      </c>
      <c r="W72" s="158">
        <v>17.2</v>
      </c>
      <c r="X72" s="129"/>
      <c r="Y72" s="129"/>
      <c r="Z72" s="160">
        <v>0</v>
      </c>
      <c r="AA72" s="155" t="s">
        <v>1974</v>
      </c>
      <c r="AB72" s="159">
        <v>0</v>
      </c>
      <c r="AC72" s="161"/>
      <c r="AD72" s="129"/>
      <c r="AE72" s="129"/>
      <c r="AF72" s="129"/>
      <c r="AG72" s="129"/>
      <c r="AH72" s="129"/>
      <c r="AI72" s="129"/>
      <c r="AJ72" s="129"/>
      <c r="AK72" s="129"/>
    </row>
    <row r="73" spans="1:38" s="140" customFormat="1" ht="4.1500000000000004" customHeight="1" x14ac:dyDescent="0.2">
      <c r="A73" s="135"/>
      <c r="B73" s="141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3"/>
      <c r="X73" s="129"/>
      <c r="Y73" s="129"/>
      <c r="Z73" s="144"/>
      <c r="AA73" s="145"/>
      <c r="AB73" s="146"/>
      <c r="AC73" s="139"/>
      <c r="AD73" s="129"/>
      <c r="AE73" s="129"/>
      <c r="AF73" s="129"/>
      <c r="AG73" s="129"/>
      <c r="AH73" s="129"/>
      <c r="AI73" s="129"/>
      <c r="AJ73" s="129"/>
      <c r="AK73" s="129"/>
    </row>
    <row r="74" spans="1:38" s="176" customFormat="1" x14ac:dyDescent="0.25">
      <c r="A74" s="163"/>
      <c r="B74" s="164" t="s">
        <v>165</v>
      </c>
      <c r="C74" s="164"/>
      <c r="D74" s="164"/>
      <c r="E74" s="165"/>
      <c r="F74" s="165"/>
      <c r="G74" s="164"/>
      <c r="H74" s="166"/>
      <c r="I74" s="166"/>
      <c r="J74" s="166"/>
      <c r="K74" s="166"/>
      <c r="L74" s="167"/>
      <c r="M74" s="168"/>
      <c r="N74" s="168">
        <v>92</v>
      </c>
      <c r="O74" s="169"/>
      <c r="P74" s="170"/>
      <c r="Q74" s="207"/>
      <c r="R74" s="168"/>
      <c r="S74" s="168"/>
      <c r="T74" s="171"/>
      <c r="U74" s="166"/>
      <c r="V74" s="172">
        <f>SUM(V51:V73)</f>
        <v>92</v>
      </c>
      <c r="W74" s="172"/>
      <c r="X74" s="173"/>
      <c r="Y74" s="173"/>
      <c r="Z74" s="174"/>
      <c r="AA74" s="174"/>
      <c r="AB74" s="174"/>
      <c r="AC74" s="175"/>
      <c r="AD74" s="173"/>
      <c r="AE74" s="173"/>
      <c r="AF74" s="173"/>
      <c r="AG74" s="173"/>
      <c r="AH74" s="173"/>
      <c r="AI74" s="173"/>
      <c r="AJ74" s="173"/>
      <c r="AK74" s="173"/>
    </row>
    <row r="75" spans="1:38" x14ac:dyDescent="0.25">
      <c r="A75" s="126"/>
      <c r="B75" s="127"/>
      <c r="C75" s="127"/>
      <c r="D75" s="127"/>
      <c r="E75" s="127"/>
      <c r="F75" s="127"/>
      <c r="G75" s="127"/>
      <c r="H75" s="127"/>
      <c r="I75" s="127"/>
      <c r="J75" s="128"/>
      <c r="K75" s="127"/>
      <c r="L75" s="128"/>
      <c r="M75" s="127"/>
      <c r="N75" s="127"/>
      <c r="O75" s="127"/>
      <c r="P75" s="127"/>
      <c r="Q75" s="204"/>
      <c r="R75" s="127"/>
      <c r="S75" s="127"/>
      <c r="T75" s="127"/>
      <c r="U75" s="127"/>
      <c r="V75" s="127"/>
      <c r="W75" s="127"/>
      <c r="X75" s="129"/>
      <c r="Y75" s="129"/>
      <c r="Z75" s="127"/>
      <c r="AA75" s="127"/>
      <c r="AB75" s="127"/>
      <c r="AC75" s="129"/>
      <c r="AD75" s="129"/>
      <c r="AE75" s="129"/>
      <c r="AF75" s="129"/>
      <c r="AG75" s="129"/>
      <c r="AH75" s="129"/>
      <c r="AI75" s="129"/>
      <c r="AJ75" s="129"/>
      <c r="AK75" s="129"/>
    </row>
    <row r="76" spans="1:38" x14ac:dyDescent="0.25">
      <c r="A76" s="126"/>
      <c r="B76" s="127"/>
      <c r="C76" s="127"/>
      <c r="D76" s="127"/>
      <c r="E76" s="127"/>
      <c r="F76" s="127"/>
      <c r="G76" s="127"/>
      <c r="H76" s="127"/>
      <c r="I76" s="127"/>
      <c r="J76" s="128"/>
      <c r="K76" s="127"/>
      <c r="L76" s="128"/>
      <c r="M76" s="127"/>
      <c r="N76" s="127"/>
      <c r="O76" s="127"/>
      <c r="P76" s="127"/>
      <c r="Q76" s="204"/>
      <c r="R76" s="127"/>
      <c r="S76" s="127"/>
      <c r="T76" s="127"/>
      <c r="U76" s="127"/>
      <c r="V76" s="127"/>
      <c r="W76" s="127"/>
      <c r="X76" s="129"/>
      <c r="Y76" s="129"/>
      <c r="Z76" s="127"/>
      <c r="AA76" s="127"/>
      <c r="AB76" s="127"/>
      <c r="AC76" s="129"/>
      <c r="AD76" s="129"/>
      <c r="AE76" s="129"/>
      <c r="AF76" s="129"/>
      <c r="AG76" s="129"/>
      <c r="AH76" s="129"/>
      <c r="AI76" s="129"/>
      <c r="AJ76" s="129"/>
      <c r="AK76" s="129"/>
    </row>
    <row r="77" spans="1:38" x14ac:dyDescent="0.25">
      <c r="A77" s="126"/>
      <c r="B77" s="130" t="s">
        <v>2063</v>
      </c>
      <c r="C77" s="131"/>
      <c r="D77" s="131"/>
      <c r="E77" s="131"/>
      <c r="F77" s="131"/>
      <c r="G77" s="131"/>
      <c r="H77" s="131"/>
      <c r="I77" s="131"/>
      <c r="J77" s="132"/>
      <c r="K77" s="131"/>
      <c r="L77" s="132"/>
      <c r="M77" s="131"/>
      <c r="N77" s="131"/>
      <c r="O77" s="131"/>
      <c r="P77" s="131"/>
      <c r="Q77" s="205"/>
      <c r="R77" s="131"/>
      <c r="S77" s="131"/>
      <c r="T77" s="131"/>
      <c r="U77" s="131"/>
      <c r="V77" s="131"/>
      <c r="W77" s="133"/>
      <c r="X77" s="129"/>
      <c r="Y77" s="129"/>
      <c r="Z77" s="127"/>
      <c r="AA77" s="127"/>
      <c r="AB77" s="127"/>
      <c r="AC77" s="129"/>
      <c r="AD77" s="129"/>
      <c r="AE77" s="129"/>
      <c r="AF77" s="129"/>
      <c r="AG77" s="129"/>
      <c r="AH77" s="129"/>
      <c r="AI77" s="129"/>
      <c r="AJ77" s="129"/>
      <c r="AK77" s="129"/>
      <c r="AL77" s="127"/>
    </row>
    <row r="78" spans="1:38" x14ac:dyDescent="0.25">
      <c r="A78" s="126"/>
      <c r="B78" s="223" t="s">
        <v>0</v>
      </c>
      <c r="C78" s="224"/>
      <c r="D78" s="224"/>
      <c r="E78" s="224"/>
      <c r="F78" s="225"/>
      <c r="G78" s="226" t="s">
        <v>866</v>
      </c>
      <c r="H78" s="227"/>
      <c r="I78" s="227"/>
      <c r="J78" s="227"/>
      <c r="K78" s="227"/>
      <c r="L78" s="227"/>
      <c r="M78" s="227"/>
      <c r="N78" s="227"/>
      <c r="O78" s="227"/>
      <c r="P78" s="227"/>
      <c r="Q78" s="228" t="s">
        <v>867</v>
      </c>
      <c r="R78" s="229"/>
      <c r="S78" s="230"/>
      <c r="T78" s="231" t="s">
        <v>868</v>
      </c>
      <c r="U78" s="232"/>
      <c r="V78" s="232"/>
      <c r="W78" s="233"/>
      <c r="X78" s="129"/>
      <c r="Y78" s="129"/>
      <c r="Z78" s="127"/>
      <c r="AA78" s="127"/>
      <c r="AB78" s="127"/>
      <c r="AC78" s="129"/>
      <c r="AD78" s="129"/>
      <c r="AE78" s="129"/>
      <c r="AF78" s="129"/>
      <c r="AG78" s="129"/>
      <c r="AH78" s="129"/>
      <c r="AI78" s="129"/>
      <c r="AJ78" s="129"/>
      <c r="AK78" s="129"/>
      <c r="AL78" s="127"/>
    </row>
    <row r="79" spans="1:38" s="140" customFormat="1" ht="45" x14ac:dyDescent="0.2">
      <c r="A79" s="135"/>
      <c r="B79" s="136" t="s">
        <v>2064</v>
      </c>
      <c r="C79" s="136" t="s">
        <v>5</v>
      </c>
      <c r="D79" s="136" t="s">
        <v>6</v>
      </c>
      <c r="E79" s="136" t="s">
        <v>869</v>
      </c>
      <c r="F79" s="136" t="s">
        <v>870</v>
      </c>
      <c r="G79" s="136" t="s">
        <v>871</v>
      </c>
      <c r="H79" s="136" t="s">
        <v>872</v>
      </c>
      <c r="I79" s="136" t="s">
        <v>873</v>
      </c>
      <c r="J79" s="136" t="s">
        <v>874</v>
      </c>
      <c r="K79" s="136" t="s">
        <v>875</v>
      </c>
      <c r="L79" s="136" t="s">
        <v>11</v>
      </c>
      <c r="M79" s="136" t="s">
        <v>876</v>
      </c>
      <c r="N79" s="136" t="s">
        <v>877</v>
      </c>
      <c r="O79" s="136" t="s">
        <v>878</v>
      </c>
      <c r="P79" s="136" t="s">
        <v>879</v>
      </c>
      <c r="Q79" s="136" t="s">
        <v>881</v>
      </c>
      <c r="R79" s="136" t="s">
        <v>882</v>
      </c>
      <c r="S79" s="136" t="s">
        <v>883</v>
      </c>
      <c r="T79" s="136" t="s">
        <v>884</v>
      </c>
      <c r="U79" s="136" t="s">
        <v>1941</v>
      </c>
      <c r="V79" s="136" t="s">
        <v>887</v>
      </c>
      <c r="W79" s="136" t="s">
        <v>888</v>
      </c>
      <c r="X79" s="129"/>
      <c r="Y79" s="129"/>
      <c r="Z79" s="137" t="s">
        <v>24</v>
      </c>
      <c r="AA79" s="138" t="s">
        <v>889</v>
      </c>
      <c r="AB79" s="138" t="s">
        <v>890</v>
      </c>
      <c r="AC79" s="139"/>
      <c r="AD79" s="129"/>
      <c r="AE79" s="129"/>
      <c r="AF79" s="129"/>
      <c r="AG79" s="129"/>
      <c r="AH79" s="129"/>
      <c r="AI79" s="129"/>
      <c r="AJ79" s="129"/>
      <c r="AK79" s="129"/>
    </row>
    <row r="80" spans="1:38" s="140" customFormat="1" ht="4.1500000000000004" customHeight="1" x14ac:dyDescent="0.2">
      <c r="A80" s="135"/>
      <c r="B80" s="141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3"/>
      <c r="X80" s="129"/>
      <c r="Y80" s="129"/>
      <c r="Z80" s="144"/>
      <c r="AA80" s="145"/>
      <c r="AB80" s="146"/>
      <c r="AC80" s="139"/>
      <c r="AD80" s="129"/>
      <c r="AE80" s="129"/>
      <c r="AF80" s="129"/>
      <c r="AG80" s="129"/>
      <c r="AH80" s="129"/>
      <c r="AI80" s="129"/>
      <c r="AJ80" s="129"/>
      <c r="AK80" s="129"/>
    </row>
    <row r="81" spans="1:37" s="162" customFormat="1" ht="33.75" x14ac:dyDescent="0.2">
      <c r="A81" s="147">
        <v>1</v>
      </c>
      <c r="B81" s="148" t="s">
        <v>891</v>
      </c>
      <c r="C81" s="148" t="s">
        <v>737</v>
      </c>
      <c r="D81" s="148" t="s">
        <v>308</v>
      </c>
      <c r="E81" s="149" t="s">
        <v>893</v>
      </c>
      <c r="F81" s="149" t="s">
        <v>308</v>
      </c>
      <c r="G81" s="200" t="s">
        <v>1417</v>
      </c>
      <c r="H81" s="150" t="s">
        <v>999</v>
      </c>
      <c r="I81" s="150" t="s">
        <v>954</v>
      </c>
      <c r="J81" s="150" t="s">
        <v>1000</v>
      </c>
      <c r="K81" s="150" t="s">
        <v>956</v>
      </c>
      <c r="L81" s="151" t="str">
        <f t="shared" ref="L81:L85" si="10">CONCATENATE(B81,C81,D81,E81,F81,J81,K81)</f>
        <v>No ID TagWagner-Holt ElementaryMainRooftopMainMitsubishi: Illegible-</v>
      </c>
      <c r="M81" s="152" t="s">
        <v>1984</v>
      </c>
      <c r="N81" s="153">
        <v>3</v>
      </c>
      <c r="O81" s="154">
        <v>12.6</v>
      </c>
      <c r="P81" s="155" t="s">
        <v>1983</v>
      </c>
      <c r="Q81" s="206" t="s">
        <v>1985</v>
      </c>
      <c r="R81" s="153">
        <v>0</v>
      </c>
      <c r="S81" s="153">
        <v>1</v>
      </c>
      <c r="T81" s="203" t="s">
        <v>1001</v>
      </c>
      <c r="U81" s="150" t="s">
        <v>1945</v>
      </c>
      <c r="V81" s="157">
        <f t="shared" ref="V81:V85" si="11">N81</f>
        <v>3</v>
      </c>
      <c r="W81" s="178">
        <v>22.7</v>
      </c>
      <c r="X81" s="129"/>
      <c r="Y81" s="129"/>
      <c r="Z81" s="160" t="s">
        <v>1976</v>
      </c>
      <c r="AA81" s="155" t="s">
        <v>1977</v>
      </c>
      <c r="AB81" s="159" t="s">
        <v>1978</v>
      </c>
      <c r="AC81" s="161"/>
      <c r="AD81" s="129"/>
      <c r="AE81" s="129"/>
      <c r="AF81" s="129"/>
      <c r="AG81" s="129"/>
      <c r="AH81" s="129"/>
      <c r="AI81" s="129"/>
      <c r="AJ81" s="129"/>
      <c r="AK81" s="129"/>
    </row>
    <row r="82" spans="1:37" s="162" customFormat="1" ht="22.5" x14ac:dyDescent="0.2">
      <c r="A82" s="147">
        <v>2</v>
      </c>
      <c r="B82" s="148" t="s">
        <v>891</v>
      </c>
      <c r="C82" s="148" t="s">
        <v>737</v>
      </c>
      <c r="D82" s="148" t="s">
        <v>308</v>
      </c>
      <c r="E82" s="149" t="s">
        <v>893</v>
      </c>
      <c r="F82" s="149" t="s">
        <v>26</v>
      </c>
      <c r="G82" s="148" t="s">
        <v>928</v>
      </c>
      <c r="H82" s="202" t="s">
        <v>967</v>
      </c>
      <c r="I82" s="150" t="s">
        <v>954</v>
      </c>
      <c r="J82" s="150" t="s">
        <v>1002</v>
      </c>
      <c r="K82" s="150" t="s">
        <v>956</v>
      </c>
      <c r="L82" s="151" t="str">
        <f t="shared" si="10"/>
        <v>No ID TagWagner-Holt ElementaryMainRooftopMPRSnyder General: Illegible-</v>
      </c>
      <c r="M82" s="152">
        <v>1989</v>
      </c>
      <c r="N82" s="153">
        <v>10</v>
      </c>
      <c r="O82" s="154">
        <v>6.57</v>
      </c>
      <c r="P82" s="155" t="s">
        <v>1983</v>
      </c>
      <c r="Q82" s="206">
        <v>460</v>
      </c>
      <c r="R82" s="153">
        <v>0</v>
      </c>
      <c r="S82" s="153">
        <v>3</v>
      </c>
      <c r="T82" s="203" t="str">
        <f>CONCATENATE("New High Efficiency ",G82," Unit")</f>
        <v>New High Efficiency Gas Package Unit</v>
      </c>
      <c r="U82" s="150" t="s">
        <v>1806</v>
      </c>
      <c r="V82" s="157">
        <f t="shared" si="11"/>
        <v>10</v>
      </c>
      <c r="W82" s="178">
        <v>17.5</v>
      </c>
      <c r="X82" s="129"/>
      <c r="Y82" s="129"/>
      <c r="Z82" s="160" t="s">
        <v>1976</v>
      </c>
      <c r="AA82" s="155" t="s">
        <v>1977</v>
      </c>
      <c r="AB82" s="159" t="s">
        <v>1979</v>
      </c>
      <c r="AC82" s="161"/>
      <c r="AD82" s="129"/>
      <c r="AE82" s="129"/>
      <c r="AF82" s="129"/>
      <c r="AG82" s="129"/>
      <c r="AH82" s="129"/>
      <c r="AI82" s="129"/>
      <c r="AJ82" s="129"/>
      <c r="AK82" s="129"/>
    </row>
    <row r="83" spans="1:37" s="162" customFormat="1" ht="22.5" x14ac:dyDescent="0.2">
      <c r="A83" s="147">
        <v>3</v>
      </c>
      <c r="B83" s="148" t="s">
        <v>891</v>
      </c>
      <c r="C83" s="148" t="s">
        <v>737</v>
      </c>
      <c r="D83" s="148" t="s">
        <v>308</v>
      </c>
      <c r="E83" s="149" t="s">
        <v>893</v>
      </c>
      <c r="F83" s="149" t="s">
        <v>1003</v>
      </c>
      <c r="G83" s="148" t="s">
        <v>928</v>
      </c>
      <c r="H83" s="202" t="s">
        <v>967</v>
      </c>
      <c r="I83" s="150" t="s">
        <v>954</v>
      </c>
      <c r="J83" s="150" t="s">
        <v>1002</v>
      </c>
      <c r="K83" s="150" t="s">
        <v>956</v>
      </c>
      <c r="L83" s="151" t="str">
        <f t="shared" si="10"/>
        <v>No ID TagWagner-Holt ElementaryMainRooftopD AdminSnyder General: Illegible-</v>
      </c>
      <c r="M83" s="152">
        <v>1989</v>
      </c>
      <c r="N83" s="153">
        <v>10</v>
      </c>
      <c r="O83" s="154">
        <v>6.57</v>
      </c>
      <c r="P83" s="155" t="s">
        <v>1983</v>
      </c>
      <c r="Q83" s="206">
        <v>460</v>
      </c>
      <c r="R83" s="153">
        <v>0</v>
      </c>
      <c r="S83" s="153">
        <v>3</v>
      </c>
      <c r="T83" s="203" t="str">
        <f>CONCATENATE("New High Efficiency ",G83," Unit")</f>
        <v>New High Efficiency Gas Package Unit</v>
      </c>
      <c r="U83" s="150" t="s">
        <v>1806</v>
      </c>
      <c r="V83" s="157">
        <f t="shared" si="11"/>
        <v>10</v>
      </c>
      <c r="W83" s="178">
        <v>17.5</v>
      </c>
      <c r="X83" s="129"/>
      <c r="Y83" s="129"/>
      <c r="Z83" s="160" t="s">
        <v>1976</v>
      </c>
      <c r="AA83" s="155" t="s">
        <v>1977</v>
      </c>
      <c r="AB83" s="159" t="s">
        <v>1980</v>
      </c>
      <c r="AC83" s="161"/>
      <c r="AD83" s="129"/>
      <c r="AE83" s="129"/>
      <c r="AF83" s="129"/>
      <c r="AG83" s="129"/>
      <c r="AH83" s="129"/>
      <c r="AI83" s="129"/>
      <c r="AJ83" s="129"/>
      <c r="AK83" s="129"/>
    </row>
    <row r="84" spans="1:37" s="162" customFormat="1" ht="22.5" x14ac:dyDescent="0.2">
      <c r="A84" s="147">
        <v>4</v>
      </c>
      <c r="B84" s="148" t="s">
        <v>891</v>
      </c>
      <c r="C84" s="148" t="s">
        <v>737</v>
      </c>
      <c r="D84" s="148" t="s">
        <v>114</v>
      </c>
      <c r="E84" s="149" t="s">
        <v>893</v>
      </c>
      <c r="F84" s="149" t="s">
        <v>114</v>
      </c>
      <c r="G84" s="148" t="s">
        <v>928</v>
      </c>
      <c r="H84" s="202" t="s">
        <v>967</v>
      </c>
      <c r="I84" s="150" t="s">
        <v>1004</v>
      </c>
      <c r="J84" s="150" t="s">
        <v>1005</v>
      </c>
      <c r="K84" s="150" t="s">
        <v>1006</v>
      </c>
      <c r="L84" s="151" t="str">
        <f t="shared" si="10"/>
        <v>No ID TagWagner-Holt ElementaryLibraryRooftopLibrarySnyder General: PGBD024G05R891900004</v>
      </c>
      <c r="M84" s="152">
        <v>1989</v>
      </c>
      <c r="N84" s="153">
        <v>2</v>
      </c>
      <c r="O84" s="154">
        <v>6.6065000000000005</v>
      </c>
      <c r="P84" s="155" t="s">
        <v>1983</v>
      </c>
      <c r="Q84" s="206" t="s">
        <v>1985</v>
      </c>
      <c r="R84" s="153">
        <v>0</v>
      </c>
      <c r="S84" s="153">
        <v>1</v>
      </c>
      <c r="T84" s="203" t="str">
        <f>CONCATENATE("New High Efficiency ",G84," Unit")</f>
        <v>New High Efficiency Gas Package Unit</v>
      </c>
      <c r="U84" s="150" t="s">
        <v>1821</v>
      </c>
      <c r="V84" s="157">
        <f t="shared" si="11"/>
        <v>2</v>
      </c>
      <c r="W84" s="178">
        <v>15.2</v>
      </c>
      <c r="X84" s="129"/>
      <c r="Y84" s="129"/>
      <c r="Z84" s="160">
        <v>0</v>
      </c>
      <c r="AA84" s="155" t="s">
        <v>1977</v>
      </c>
      <c r="AB84" s="159" t="s">
        <v>1981</v>
      </c>
      <c r="AC84" s="161"/>
      <c r="AD84" s="129"/>
      <c r="AE84" s="129"/>
      <c r="AF84" s="129"/>
      <c r="AG84" s="129"/>
      <c r="AH84" s="129"/>
      <c r="AI84" s="129"/>
      <c r="AJ84" s="129"/>
      <c r="AK84" s="129"/>
    </row>
    <row r="85" spans="1:37" s="162" customFormat="1" ht="22.5" x14ac:dyDescent="0.2">
      <c r="A85" s="147">
        <v>5</v>
      </c>
      <c r="B85" s="148" t="s">
        <v>891</v>
      </c>
      <c r="C85" s="148" t="s">
        <v>737</v>
      </c>
      <c r="D85" s="148" t="s">
        <v>114</v>
      </c>
      <c r="E85" s="149" t="s">
        <v>893</v>
      </c>
      <c r="F85" s="149" t="s">
        <v>114</v>
      </c>
      <c r="G85" s="148" t="s">
        <v>928</v>
      </c>
      <c r="H85" s="202" t="s">
        <v>967</v>
      </c>
      <c r="I85" s="150" t="s">
        <v>1004</v>
      </c>
      <c r="J85" s="150" t="s">
        <v>1005</v>
      </c>
      <c r="K85" s="150" t="s">
        <v>954</v>
      </c>
      <c r="L85" s="151" t="str">
        <f t="shared" si="10"/>
        <v>No ID TagWagner-Holt ElementaryLibraryRooftopLibrarySnyder General: PGBD024G05Illegible</v>
      </c>
      <c r="M85" s="152">
        <v>1989</v>
      </c>
      <c r="N85" s="153">
        <v>2</v>
      </c>
      <c r="O85" s="154">
        <v>6.6065000000000005</v>
      </c>
      <c r="P85" s="155" t="s">
        <v>1983</v>
      </c>
      <c r="Q85" s="206" t="s">
        <v>1985</v>
      </c>
      <c r="R85" s="153">
        <v>0</v>
      </c>
      <c r="S85" s="153">
        <v>1</v>
      </c>
      <c r="T85" s="203" t="str">
        <f>CONCATENATE("New High Efficiency ",G85," Unit")</f>
        <v>New High Efficiency Gas Package Unit</v>
      </c>
      <c r="U85" s="150" t="s">
        <v>1821</v>
      </c>
      <c r="V85" s="157">
        <f t="shared" si="11"/>
        <v>2</v>
      </c>
      <c r="W85" s="178">
        <v>15.2</v>
      </c>
      <c r="X85" s="129"/>
      <c r="Y85" s="129"/>
      <c r="Z85" s="160">
        <v>0</v>
      </c>
      <c r="AA85" s="155" t="s">
        <v>1977</v>
      </c>
      <c r="AB85" s="159" t="s">
        <v>1982</v>
      </c>
      <c r="AC85" s="161"/>
      <c r="AD85" s="129"/>
      <c r="AE85" s="129"/>
      <c r="AF85" s="129"/>
      <c r="AG85" s="129"/>
      <c r="AH85" s="129"/>
      <c r="AI85" s="129"/>
      <c r="AJ85" s="129"/>
      <c r="AK85" s="129"/>
    </row>
    <row r="86" spans="1:37" s="140" customFormat="1" ht="4.1500000000000004" customHeight="1" x14ac:dyDescent="0.2">
      <c r="A86" s="135"/>
      <c r="B86" s="141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3"/>
      <c r="X86" s="129"/>
      <c r="Y86" s="129"/>
      <c r="Z86" s="144"/>
      <c r="AA86" s="145"/>
      <c r="AB86" s="146"/>
      <c r="AC86" s="139"/>
      <c r="AD86" s="129"/>
      <c r="AE86" s="129"/>
      <c r="AF86" s="129"/>
      <c r="AG86" s="129"/>
      <c r="AH86" s="129"/>
      <c r="AI86" s="129"/>
      <c r="AJ86" s="129"/>
      <c r="AK86" s="129"/>
    </row>
    <row r="87" spans="1:37" s="176" customFormat="1" x14ac:dyDescent="0.25">
      <c r="A87" s="163"/>
      <c r="B87" s="164" t="s">
        <v>165</v>
      </c>
      <c r="C87" s="164"/>
      <c r="D87" s="164"/>
      <c r="E87" s="165"/>
      <c r="F87" s="165"/>
      <c r="G87" s="164"/>
      <c r="H87" s="166"/>
      <c r="I87" s="166"/>
      <c r="J87" s="166"/>
      <c r="K87" s="166"/>
      <c r="L87" s="167"/>
      <c r="M87" s="168"/>
      <c r="N87" s="168">
        <v>27</v>
      </c>
      <c r="O87" s="169"/>
      <c r="P87" s="170"/>
      <c r="Q87" s="207"/>
      <c r="R87" s="168"/>
      <c r="S87" s="168"/>
      <c r="T87" s="171"/>
      <c r="U87" s="166"/>
      <c r="V87" s="172">
        <f>SUM(V81:V86)</f>
        <v>27</v>
      </c>
      <c r="W87" s="172"/>
      <c r="X87" s="173"/>
      <c r="Y87" s="173"/>
      <c r="Z87" s="174"/>
      <c r="AA87" s="174"/>
      <c r="AB87" s="174"/>
      <c r="AC87" s="175"/>
      <c r="AD87" s="173"/>
      <c r="AE87" s="173"/>
      <c r="AF87" s="173"/>
      <c r="AG87" s="173"/>
      <c r="AH87" s="173"/>
      <c r="AI87" s="173"/>
      <c r="AJ87" s="173"/>
      <c r="AK87" s="173"/>
    </row>
    <row r="88" spans="1:37" x14ac:dyDescent="0.25">
      <c r="A88" s="126"/>
      <c r="B88" s="127"/>
      <c r="C88" s="127"/>
      <c r="D88" s="127"/>
      <c r="E88" s="127"/>
      <c r="F88" s="127"/>
      <c r="G88" s="127"/>
      <c r="H88" s="127"/>
      <c r="I88" s="127"/>
      <c r="J88" s="128"/>
      <c r="K88" s="127"/>
      <c r="L88" s="128"/>
      <c r="M88" s="127"/>
      <c r="N88" s="127"/>
      <c r="O88" s="127"/>
      <c r="P88" s="127"/>
      <c r="Q88" s="204"/>
      <c r="R88" s="127"/>
      <c r="S88" s="127"/>
      <c r="T88" s="127"/>
      <c r="U88" s="127"/>
      <c r="V88" s="127"/>
      <c r="W88" s="127"/>
      <c r="X88" s="129"/>
      <c r="Y88" s="129"/>
      <c r="Z88" s="127"/>
      <c r="AA88" s="127"/>
      <c r="AB88" s="127"/>
      <c r="AC88" s="129"/>
      <c r="AD88" s="129"/>
      <c r="AE88" s="129"/>
      <c r="AF88" s="129"/>
      <c r="AG88" s="129"/>
      <c r="AH88" s="129"/>
      <c r="AI88" s="129"/>
      <c r="AJ88" s="129"/>
      <c r="AK88" s="129"/>
    </row>
    <row r="89" spans="1:37" x14ac:dyDescent="0.25">
      <c r="X89" s="129"/>
      <c r="Y89" s="129"/>
      <c r="AD89" s="129"/>
      <c r="AE89" s="129"/>
      <c r="AF89" s="129"/>
      <c r="AG89" s="129"/>
      <c r="AH89" s="129"/>
      <c r="AI89" s="129"/>
      <c r="AJ89" s="129"/>
      <c r="AK89" s="129"/>
    </row>
    <row r="90" spans="1:37" x14ac:dyDescent="0.25"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</row>
    <row r="91" spans="1:37" x14ac:dyDescent="0.25">
      <c r="X91" s="129"/>
      <c r="Y91" s="129"/>
      <c r="AD91" s="129"/>
      <c r="AE91" s="129"/>
      <c r="AF91" s="129"/>
      <c r="AG91" s="129"/>
      <c r="AH91" s="129"/>
      <c r="AI91" s="129"/>
      <c r="AJ91" s="129"/>
      <c r="AK91" s="129"/>
    </row>
  </sheetData>
  <mergeCells count="20">
    <mergeCell ref="B78:F78"/>
    <mergeCell ref="G78:P78"/>
    <mergeCell ref="Q78:S78"/>
    <mergeCell ref="T78:W78"/>
    <mergeCell ref="B48:F48"/>
    <mergeCell ref="G48:P48"/>
    <mergeCell ref="Q48:S48"/>
    <mergeCell ref="T48:W48"/>
    <mergeCell ref="B38:F38"/>
    <mergeCell ref="G38:P38"/>
    <mergeCell ref="Q38:S38"/>
    <mergeCell ref="T38:W38"/>
    <mergeCell ref="B22:F22"/>
    <mergeCell ref="G22:P22"/>
    <mergeCell ref="Q22:S22"/>
    <mergeCell ref="T22:W22"/>
    <mergeCell ref="B4:F4"/>
    <mergeCell ref="G4:P4"/>
    <mergeCell ref="Q4:S4"/>
    <mergeCell ref="T4:W4"/>
  </mergeCells>
  <conditionalFormatting sqref="L1:L3 L5:L21 L23:L37 L49:L77 L39:L47 L79:L1048576">
    <cfRule type="duplicateValues" dxfId="10" priority="260"/>
  </conditionalFormatting>
  <printOptions horizontalCentered="1"/>
  <pageMargins left="0.25" right="0.25" top="0.75" bottom="0.75" header="0.3" footer="0.3"/>
  <pageSetup scale="74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  <rowBreaks count="3" manualBreakCount="3">
    <brk id="19" max="22" man="1"/>
    <brk id="45" max="22" man="1"/>
    <brk id="75" max="2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3180-08AC-4DA8-935A-A785D122DF90}">
  <sheetPr>
    <pageSetUpPr fitToPage="1"/>
  </sheetPr>
  <dimension ref="A1:AL74"/>
  <sheetViews>
    <sheetView zoomScaleNormal="100" workbookViewId="0">
      <selection activeCell="AD16" sqref="AD16"/>
    </sheetView>
  </sheetViews>
  <sheetFormatPr defaultColWidth="8.7109375" defaultRowHeight="15.75" x14ac:dyDescent="0.25"/>
  <cols>
    <col min="1" max="1" width="4.7109375" style="13" customWidth="1"/>
    <col min="2" max="2" width="8.140625" style="2" customWidth="1"/>
    <col min="3" max="3" width="14.28515625" style="2" bestFit="1" customWidth="1"/>
    <col min="4" max="4" width="6.7109375" style="2" bestFit="1" customWidth="1"/>
    <col min="5" max="5" width="10.140625" style="2" bestFit="1" customWidth="1"/>
    <col min="6" max="6" width="14.85546875" style="2" customWidth="1"/>
    <col min="7" max="7" width="10" style="2" customWidth="1"/>
    <col min="8" max="8" width="6.28515625" style="2" customWidth="1"/>
    <col min="9" max="9" width="14.42578125" style="2" customWidth="1"/>
    <col min="10" max="10" width="25" style="74" hidden="1" customWidth="1"/>
    <col min="11" max="11" width="11.5703125" style="2" customWidth="1"/>
    <col min="12" max="12" width="92.85546875" style="74" hidden="1" customWidth="1"/>
    <col min="13" max="13" width="5" style="2" bestFit="1" customWidth="1"/>
    <col min="14" max="14" width="5" style="2" customWidth="1"/>
    <col min="15" max="15" width="4.5703125" style="2" bestFit="1" customWidth="1"/>
    <col min="16" max="16" width="8.28515625" style="2" customWidth="1"/>
    <col min="17" max="17" width="6.7109375" style="2" bestFit="1" customWidth="1"/>
    <col min="18" max="18" width="4.7109375" style="2" customWidth="1"/>
    <col min="19" max="19" width="2.7109375" style="2" customWidth="1"/>
    <col min="20" max="20" width="17.140625" style="2" customWidth="1"/>
    <col min="21" max="21" width="11.42578125" style="2" bestFit="1" customWidth="1"/>
    <col min="22" max="22" width="6.28515625" style="2" bestFit="1" customWidth="1"/>
    <col min="23" max="23" width="5.7109375" style="2" customWidth="1"/>
    <col min="24" max="24" width="2.7109375" style="2" customWidth="1"/>
    <col min="25" max="25" width="1.7109375" style="2" customWidth="1"/>
    <col min="26" max="26" width="18.42578125" style="2" bestFit="1" customWidth="1"/>
    <col min="27" max="27" width="11.140625" style="2" bestFit="1" customWidth="1"/>
    <col min="28" max="28" width="13.85546875" style="2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2056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2318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1007</v>
      </c>
      <c r="C6" s="148" t="s">
        <v>924</v>
      </c>
      <c r="D6" s="148" t="s">
        <v>308</v>
      </c>
      <c r="E6" s="149" t="s">
        <v>893</v>
      </c>
      <c r="F6" s="149" t="s">
        <v>1008</v>
      </c>
      <c r="G6" s="148" t="s">
        <v>928</v>
      </c>
      <c r="H6" s="150" t="s">
        <v>896</v>
      </c>
      <c r="I6" s="202" t="s">
        <v>1009</v>
      </c>
      <c r="J6" s="150" t="s">
        <v>1010</v>
      </c>
      <c r="K6" s="150" t="s">
        <v>1011</v>
      </c>
      <c r="L6" s="151" t="str">
        <f t="shared" ref="L6:L71" si="0">CONCATENATE(B6,C6,D6,E6,F6,J6,K6)</f>
        <v>AC-AF1Ronald McNair HighMainRooftopRooms A103, AF7Trane: YHC036A4ELA1F02B060000600429101417L</v>
      </c>
      <c r="M6" s="152">
        <v>2004</v>
      </c>
      <c r="N6" s="153">
        <v>3</v>
      </c>
      <c r="O6" s="154">
        <v>10.53125</v>
      </c>
      <c r="P6" s="155" t="s">
        <v>1983</v>
      </c>
      <c r="Q6" s="153">
        <v>460</v>
      </c>
      <c r="R6" s="153">
        <v>0</v>
      </c>
      <c r="S6" s="153">
        <v>3</v>
      </c>
      <c r="T6" s="203" t="str">
        <f t="shared" ref="T6:T18" si="1">CONCATENATE("New High Efficiency ",G6," Unit")</f>
        <v>New High Efficiency Gas Package Unit</v>
      </c>
      <c r="U6" s="150" t="s">
        <v>1806</v>
      </c>
      <c r="V6" s="157">
        <f t="shared" ref="V6:V71" si="2">N6</f>
        <v>3</v>
      </c>
      <c r="W6" s="158">
        <v>17.2</v>
      </c>
      <c r="X6" s="129"/>
      <c r="Y6" s="129"/>
      <c r="Z6" s="160">
        <v>0</v>
      </c>
      <c r="AA6" s="155" t="s">
        <v>1958</v>
      </c>
      <c r="AB6" s="159" t="s">
        <v>1986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1012</v>
      </c>
      <c r="C7" s="148" t="s">
        <v>924</v>
      </c>
      <c r="D7" s="148" t="s">
        <v>308</v>
      </c>
      <c r="E7" s="149" t="s">
        <v>893</v>
      </c>
      <c r="F7" s="149" t="s">
        <v>1013</v>
      </c>
      <c r="G7" s="148" t="s">
        <v>928</v>
      </c>
      <c r="H7" s="150" t="s">
        <v>896</v>
      </c>
      <c r="I7" s="202" t="s">
        <v>1014</v>
      </c>
      <c r="J7" s="150" t="s">
        <v>1015</v>
      </c>
      <c r="K7" s="150" t="s">
        <v>1016</v>
      </c>
      <c r="L7" s="151" t="str">
        <f t="shared" si="0"/>
        <v>AC-AF2Ronald McNair HighMainRooftopRoom A104Trane: YHC048A4ELA1H02B000000600429101807L</v>
      </c>
      <c r="M7" s="152">
        <v>2004</v>
      </c>
      <c r="N7" s="153">
        <v>4</v>
      </c>
      <c r="O7" s="154">
        <v>10.11</v>
      </c>
      <c r="P7" s="155" t="s">
        <v>1983</v>
      </c>
      <c r="Q7" s="153">
        <v>460</v>
      </c>
      <c r="R7" s="153">
        <v>0</v>
      </c>
      <c r="S7" s="153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4</v>
      </c>
      <c r="W7" s="158">
        <v>17.2</v>
      </c>
      <c r="X7" s="129"/>
      <c r="Y7" s="129"/>
      <c r="Z7" s="160">
        <v>0</v>
      </c>
      <c r="AA7" s="155" t="s">
        <v>1958</v>
      </c>
      <c r="AB7" s="159" t="s">
        <v>1987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1017</v>
      </c>
      <c r="C8" s="148" t="s">
        <v>924</v>
      </c>
      <c r="D8" s="148" t="s">
        <v>308</v>
      </c>
      <c r="E8" s="149" t="s">
        <v>893</v>
      </c>
      <c r="F8" s="149" t="s">
        <v>1018</v>
      </c>
      <c r="G8" s="148" t="s">
        <v>928</v>
      </c>
      <c r="H8" s="150" t="s">
        <v>896</v>
      </c>
      <c r="I8" s="202" t="s">
        <v>1014</v>
      </c>
      <c r="J8" s="150" t="s">
        <v>1015</v>
      </c>
      <c r="K8" s="150" t="s">
        <v>1019</v>
      </c>
      <c r="L8" s="151" t="str">
        <f t="shared" si="0"/>
        <v>AC-AF3Ronald McNair HighMainRooftopRoom A105Trane: YHC048A4ELA1H02B000000600429102495L</v>
      </c>
      <c r="M8" s="152">
        <v>2004</v>
      </c>
      <c r="N8" s="153">
        <v>4</v>
      </c>
      <c r="O8" s="154">
        <v>10.11</v>
      </c>
      <c r="P8" s="155" t="s">
        <v>1983</v>
      </c>
      <c r="Q8" s="153">
        <v>460</v>
      </c>
      <c r="R8" s="153">
        <v>0</v>
      </c>
      <c r="S8" s="153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4</v>
      </c>
      <c r="W8" s="158">
        <v>17.2</v>
      </c>
      <c r="X8" s="129"/>
      <c r="Y8" s="129"/>
      <c r="Z8" s="160">
        <v>0</v>
      </c>
      <c r="AA8" s="155" t="s">
        <v>1958</v>
      </c>
      <c r="AB8" s="159" t="s">
        <v>1988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1020</v>
      </c>
      <c r="C9" s="148" t="s">
        <v>924</v>
      </c>
      <c r="D9" s="148" t="s">
        <v>308</v>
      </c>
      <c r="E9" s="149" t="s">
        <v>893</v>
      </c>
      <c r="F9" s="149" t="s">
        <v>1021</v>
      </c>
      <c r="G9" s="148" t="s">
        <v>928</v>
      </c>
      <c r="H9" s="150" t="s">
        <v>896</v>
      </c>
      <c r="I9" s="202" t="s">
        <v>1014</v>
      </c>
      <c r="J9" s="150" t="s">
        <v>1015</v>
      </c>
      <c r="K9" s="150" t="s">
        <v>954</v>
      </c>
      <c r="L9" s="151" t="str">
        <f t="shared" si="0"/>
        <v>AC-AF4Ronald McNair HighMainRooftopRoom A106Trane: YHC048A4ELA1H02B000000600Illegible</v>
      </c>
      <c r="M9" s="152">
        <v>2004</v>
      </c>
      <c r="N9" s="153">
        <v>4</v>
      </c>
      <c r="O9" s="154">
        <v>10.11</v>
      </c>
      <c r="P9" s="155" t="s">
        <v>1983</v>
      </c>
      <c r="Q9" s="153">
        <v>460</v>
      </c>
      <c r="R9" s="153">
        <v>0</v>
      </c>
      <c r="S9" s="153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4</v>
      </c>
      <c r="W9" s="158">
        <v>17.2</v>
      </c>
      <c r="X9" s="129"/>
      <c r="Y9" s="129"/>
      <c r="Z9" s="160" t="s">
        <v>1989</v>
      </c>
      <c r="AA9" s="155" t="s">
        <v>1958</v>
      </c>
      <c r="AB9" s="159" t="s">
        <v>1990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1022</v>
      </c>
      <c r="C10" s="148" t="s">
        <v>924</v>
      </c>
      <c r="D10" s="148" t="s">
        <v>308</v>
      </c>
      <c r="E10" s="149" t="s">
        <v>893</v>
      </c>
      <c r="F10" s="149" t="s">
        <v>1023</v>
      </c>
      <c r="G10" s="148" t="s">
        <v>928</v>
      </c>
      <c r="H10" s="150" t="s">
        <v>896</v>
      </c>
      <c r="I10" s="202" t="s">
        <v>1014</v>
      </c>
      <c r="J10" s="150" t="s">
        <v>1015</v>
      </c>
      <c r="K10" s="150" t="s">
        <v>1024</v>
      </c>
      <c r="L10" s="151" t="str">
        <f t="shared" si="0"/>
        <v>AC_AF10Ronald McNair HighMainRooftopRoom A107Trane: YHC048A4ELA1H02B000000600430100274L</v>
      </c>
      <c r="M10" s="152">
        <v>2004</v>
      </c>
      <c r="N10" s="153">
        <v>4</v>
      </c>
      <c r="O10" s="154">
        <v>10.11</v>
      </c>
      <c r="P10" s="155" t="s">
        <v>1983</v>
      </c>
      <c r="Q10" s="153">
        <v>460</v>
      </c>
      <c r="R10" s="153">
        <v>0</v>
      </c>
      <c r="S10" s="153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4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1991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1025</v>
      </c>
      <c r="C11" s="148" t="s">
        <v>924</v>
      </c>
      <c r="D11" s="148" t="s">
        <v>308</v>
      </c>
      <c r="E11" s="149" t="s">
        <v>893</v>
      </c>
      <c r="F11" s="149" t="s">
        <v>1026</v>
      </c>
      <c r="G11" s="148" t="s">
        <v>928</v>
      </c>
      <c r="H11" s="150" t="s">
        <v>896</v>
      </c>
      <c r="I11" s="202" t="s">
        <v>1009</v>
      </c>
      <c r="J11" s="150" t="s">
        <v>1010</v>
      </c>
      <c r="K11" s="150" t="s">
        <v>1027</v>
      </c>
      <c r="L11" s="151" t="str">
        <f t="shared" si="0"/>
        <v>AC-AM8Ronald McNair HighMainRooftopRoom AM1 EastTrane: YHC036A4ELA1F02B060000600429101279L</v>
      </c>
      <c r="M11" s="152">
        <v>2004</v>
      </c>
      <c r="N11" s="153">
        <v>3</v>
      </c>
      <c r="O11" s="154">
        <v>10.53125</v>
      </c>
      <c r="P11" s="155" t="s">
        <v>1983</v>
      </c>
      <c r="Q11" s="153">
        <v>460</v>
      </c>
      <c r="R11" s="153">
        <v>0</v>
      </c>
      <c r="S11" s="153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3</v>
      </c>
      <c r="W11" s="158">
        <v>17.2</v>
      </c>
      <c r="X11" s="129"/>
      <c r="Y11" s="129"/>
      <c r="Z11" s="160">
        <v>0</v>
      </c>
      <c r="AA11" s="155" t="s">
        <v>1958</v>
      </c>
      <c r="AB11" s="159" t="s">
        <v>1992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1028</v>
      </c>
      <c r="C12" s="148" t="s">
        <v>924</v>
      </c>
      <c r="D12" s="148" t="s">
        <v>308</v>
      </c>
      <c r="E12" s="149" t="s">
        <v>893</v>
      </c>
      <c r="F12" s="149" t="s">
        <v>1029</v>
      </c>
      <c r="G12" s="148" t="s">
        <v>928</v>
      </c>
      <c r="H12" s="150" t="s">
        <v>896</v>
      </c>
      <c r="I12" s="202" t="s">
        <v>1009</v>
      </c>
      <c r="J12" s="150" t="s">
        <v>1010</v>
      </c>
      <c r="K12" s="150" t="s">
        <v>1030</v>
      </c>
      <c r="L12" s="151" t="str">
        <f t="shared" si="0"/>
        <v>AC_AF8Ronald McNair HighMainRooftopRoom AF1 EastTrane: YHC036A4ELA1F02B060000600429101277L</v>
      </c>
      <c r="M12" s="152">
        <v>2004</v>
      </c>
      <c r="N12" s="153">
        <v>3</v>
      </c>
      <c r="O12" s="154">
        <v>10.53125</v>
      </c>
      <c r="P12" s="155" t="s">
        <v>1983</v>
      </c>
      <c r="Q12" s="153">
        <v>460</v>
      </c>
      <c r="R12" s="153">
        <v>0</v>
      </c>
      <c r="S12" s="153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3</v>
      </c>
      <c r="W12" s="158">
        <v>17.2</v>
      </c>
      <c r="X12" s="129"/>
      <c r="Y12" s="129"/>
      <c r="Z12" s="160">
        <v>0</v>
      </c>
      <c r="AA12" s="155" t="s">
        <v>1958</v>
      </c>
      <c r="AB12" s="159" t="s">
        <v>1993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1031</v>
      </c>
      <c r="C13" s="148" t="s">
        <v>924</v>
      </c>
      <c r="D13" s="148" t="s">
        <v>308</v>
      </c>
      <c r="E13" s="149" t="s">
        <v>893</v>
      </c>
      <c r="F13" s="149" t="s">
        <v>1032</v>
      </c>
      <c r="G13" s="148" t="s">
        <v>928</v>
      </c>
      <c r="H13" s="150" t="s">
        <v>896</v>
      </c>
      <c r="I13" s="202" t="s">
        <v>1009</v>
      </c>
      <c r="J13" s="150" t="s">
        <v>1010</v>
      </c>
      <c r="K13" s="150" t="s">
        <v>1033</v>
      </c>
      <c r="L13" s="151" t="str">
        <f t="shared" si="0"/>
        <v>AC-AF7Ronald McNair HighMainRooftopRoom AF1 WestTrane: YHC036A4ELA1F02B060000600429101068L</v>
      </c>
      <c r="M13" s="152">
        <v>2004</v>
      </c>
      <c r="N13" s="153">
        <v>3</v>
      </c>
      <c r="O13" s="154">
        <v>10.53125</v>
      </c>
      <c r="P13" s="155" t="s">
        <v>1983</v>
      </c>
      <c r="Q13" s="153">
        <v>460</v>
      </c>
      <c r="R13" s="153">
        <v>0</v>
      </c>
      <c r="S13" s="153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3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1994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1034</v>
      </c>
      <c r="C14" s="148" t="s">
        <v>924</v>
      </c>
      <c r="D14" s="148" t="s">
        <v>308</v>
      </c>
      <c r="E14" s="149" t="s">
        <v>893</v>
      </c>
      <c r="F14" s="149" t="s">
        <v>1035</v>
      </c>
      <c r="G14" s="148" t="s">
        <v>928</v>
      </c>
      <c r="H14" s="150" t="s">
        <v>896</v>
      </c>
      <c r="I14" s="202" t="s">
        <v>1009</v>
      </c>
      <c r="J14" s="150" t="s">
        <v>1010</v>
      </c>
      <c r="K14" s="150" t="s">
        <v>1036</v>
      </c>
      <c r="L14" s="151" t="str">
        <f t="shared" si="0"/>
        <v>AC-AM7Ronald McNair HighMainRooftopRoom AM1 WestTrane: YHC036A4ELA1F02B060000600429101209L</v>
      </c>
      <c r="M14" s="152">
        <v>2004</v>
      </c>
      <c r="N14" s="153">
        <v>3</v>
      </c>
      <c r="O14" s="154">
        <v>10.53125</v>
      </c>
      <c r="P14" s="155" t="s">
        <v>1983</v>
      </c>
      <c r="Q14" s="153">
        <v>460</v>
      </c>
      <c r="R14" s="153">
        <v>0</v>
      </c>
      <c r="S14" s="153">
        <v>3</v>
      </c>
      <c r="T14" s="203" t="str">
        <f t="shared" si="1"/>
        <v>New High Efficiency Gas Package Unit</v>
      </c>
      <c r="U14" s="150" t="s">
        <v>1806</v>
      </c>
      <c r="V14" s="157">
        <f t="shared" si="2"/>
        <v>3</v>
      </c>
      <c r="W14" s="158">
        <v>17.2</v>
      </c>
      <c r="X14" s="129"/>
      <c r="Y14" s="129"/>
      <c r="Z14" s="160">
        <v>0</v>
      </c>
      <c r="AA14" s="155" t="s">
        <v>1958</v>
      </c>
      <c r="AB14" s="159" t="s">
        <v>1995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1037</v>
      </c>
      <c r="C15" s="148" t="s">
        <v>924</v>
      </c>
      <c r="D15" s="148" t="s">
        <v>308</v>
      </c>
      <c r="E15" s="149" t="s">
        <v>893</v>
      </c>
      <c r="F15" s="149" t="s">
        <v>1038</v>
      </c>
      <c r="G15" s="148" t="s">
        <v>928</v>
      </c>
      <c r="H15" s="150" t="s">
        <v>896</v>
      </c>
      <c r="I15" s="202" t="s">
        <v>1014</v>
      </c>
      <c r="J15" s="150" t="s">
        <v>1015</v>
      </c>
      <c r="K15" s="150" t="s">
        <v>1039</v>
      </c>
      <c r="L15" s="151" t="str">
        <f t="shared" si="0"/>
        <v>AC-AF5Ronald McNair HighMainRooftopRoom A102Trane: YHC048A4ELA1H02B000000600429102429L</v>
      </c>
      <c r="M15" s="152">
        <v>2004</v>
      </c>
      <c r="N15" s="153">
        <v>4</v>
      </c>
      <c r="O15" s="154">
        <v>10.11</v>
      </c>
      <c r="P15" s="155" t="s">
        <v>1983</v>
      </c>
      <c r="Q15" s="153">
        <v>460</v>
      </c>
      <c r="R15" s="153">
        <v>0</v>
      </c>
      <c r="S15" s="153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4</v>
      </c>
      <c r="W15" s="158">
        <v>17.2</v>
      </c>
      <c r="X15" s="129"/>
      <c r="Y15" s="129"/>
      <c r="Z15" s="160">
        <v>0</v>
      </c>
      <c r="AA15" s="155" t="s">
        <v>1958</v>
      </c>
      <c r="AB15" s="159" t="s">
        <v>1996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1040</v>
      </c>
      <c r="C16" s="148" t="s">
        <v>924</v>
      </c>
      <c r="D16" s="148" t="s">
        <v>308</v>
      </c>
      <c r="E16" s="149" t="s">
        <v>893</v>
      </c>
      <c r="F16" s="149" t="s">
        <v>1041</v>
      </c>
      <c r="G16" s="148" t="s">
        <v>928</v>
      </c>
      <c r="H16" s="150" t="s">
        <v>896</v>
      </c>
      <c r="I16" s="202" t="s">
        <v>1014</v>
      </c>
      <c r="J16" s="150" t="s">
        <v>1015</v>
      </c>
      <c r="K16" s="150" t="s">
        <v>1042</v>
      </c>
      <c r="L16" s="151" t="str">
        <f t="shared" si="0"/>
        <v>AC-AF6Ronald McNair HighMainRooftopRoom A101Trane: YHC048A4ELA1H02B000000600430100272L</v>
      </c>
      <c r="M16" s="152">
        <v>2004</v>
      </c>
      <c r="N16" s="153">
        <v>4</v>
      </c>
      <c r="O16" s="154">
        <v>10.11</v>
      </c>
      <c r="P16" s="155" t="s">
        <v>1983</v>
      </c>
      <c r="Q16" s="153">
        <v>460</v>
      </c>
      <c r="R16" s="153">
        <v>0</v>
      </c>
      <c r="S16" s="153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4</v>
      </c>
      <c r="W16" s="158">
        <v>17.2</v>
      </c>
      <c r="X16" s="129"/>
      <c r="Y16" s="129"/>
      <c r="Z16" s="160">
        <v>0</v>
      </c>
      <c r="AA16" s="155" t="s">
        <v>1958</v>
      </c>
      <c r="AB16" s="159" t="s">
        <v>1997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1043</v>
      </c>
      <c r="C17" s="148" t="s">
        <v>924</v>
      </c>
      <c r="D17" s="148" t="s">
        <v>308</v>
      </c>
      <c r="E17" s="149" t="s">
        <v>893</v>
      </c>
      <c r="F17" s="149" t="s">
        <v>1044</v>
      </c>
      <c r="G17" s="148" t="s">
        <v>928</v>
      </c>
      <c r="H17" s="150" t="s">
        <v>896</v>
      </c>
      <c r="I17" s="202" t="s">
        <v>1045</v>
      </c>
      <c r="J17" s="150" t="s">
        <v>1046</v>
      </c>
      <c r="K17" s="150" t="s">
        <v>1047</v>
      </c>
      <c r="L17" s="151" t="str">
        <f t="shared" si="0"/>
        <v>AC-AF12Ronald McNair HighMainRooftopAtrium A102Trane: YHC092A4ELA1H00B000000600429101093L</v>
      </c>
      <c r="M17" s="152">
        <v>2004</v>
      </c>
      <c r="N17" s="177">
        <v>7.5</v>
      </c>
      <c r="O17" s="154">
        <v>10.11</v>
      </c>
      <c r="P17" s="155" t="s">
        <v>1983</v>
      </c>
      <c r="Q17" s="153">
        <v>460</v>
      </c>
      <c r="R17" s="153">
        <v>0</v>
      </c>
      <c r="S17" s="153">
        <v>3</v>
      </c>
      <c r="T17" s="203" t="str">
        <f t="shared" si="1"/>
        <v>New High Efficiency Gas Package Unit</v>
      </c>
      <c r="U17" s="150" t="s">
        <v>1806</v>
      </c>
      <c r="V17" s="178">
        <f t="shared" si="2"/>
        <v>7.5</v>
      </c>
      <c r="W17" s="158">
        <v>17.5</v>
      </c>
      <c r="X17" s="129"/>
      <c r="Y17" s="129"/>
      <c r="Z17" s="160">
        <v>0</v>
      </c>
      <c r="AA17" s="155" t="s">
        <v>1958</v>
      </c>
      <c r="AB17" s="159" t="s">
        <v>1998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1048</v>
      </c>
      <c r="C18" s="148" t="s">
        <v>924</v>
      </c>
      <c r="D18" s="148" t="s">
        <v>308</v>
      </c>
      <c r="E18" s="149" t="s">
        <v>893</v>
      </c>
      <c r="F18" s="149" t="s">
        <v>1049</v>
      </c>
      <c r="G18" s="148" t="s">
        <v>928</v>
      </c>
      <c r="H18" s="150" t="s">
        <v>896</v>
      </c>
      <c r="I18" s="202" t="s">
        <v>1014</v>
      </c>
      <c r="J18" s="150" t="s">
        <v>1015</v>
      </c>
      <c r="K18" s="150" t="s">
        <v>1050</v>
      </c>
      <c r="L18" s="151" t="str">
        <f t="shared" si="0"/>
        <v>AC-AF11Ronald McNair HighMainRooftopRoom A108Trane: YHC048A4ELA1H02B000000600429102157L</v>
      </c>
      <c r="M18" s="152">
        <v>2004</v>
      </c>
      <c r="N18" s="153">
        <v>4</v>
      </c>
      <c r="O18" s="154">
        <v>10.11</v>
      </c>
      <c r="P18" s="155" t="s">
        <v>1983</v>
      </c>
      <c r="Q18" s="153">
        <v>460</v>
      </c>
      <c r="R18" s="153">
        <v>0</v>
      </c>
      <c r="S18" s="153">
        <v>3</v>
      </c>
      <c r="T18" s="203" t="str">
        <f t="shared" si="1"/>
        <v>New High Efficiency Gas Package Unit</v>
      </c>
      <c r="U18" s="150" t="s">
        <v>1806</v>
      </c>
      <c r="V18" s="157">
        <f t="shared" si="2"/>
        <v>4</v>
      </c>
      <c r="W18" s="158">
        <v>17.2</v>
      </c>
      <c r="X18" s="129"/>
      <c r="Y18" s="129"/>
      <c r="Z18" s="160">
        <v>0</v>
      </c>
      <c r="AA18" s="155" t="s">
        <v>1958</v>
      </c>
      <c r="AB18" s="159" t="s">
        <v>1999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891</v>
      </c>
      <c r="C19" s="148" t="s">
        <v>924</v>
      </c>
      <c r="D19" s="148" t="s">
        <v>308</v>
      </c>
      <c r="E19" s="149" t="s">
        <v>893</v>
      </c>
      <c r="F19" s="149" t="s">
        <v>308</v>
      </c>
      <c r="G19" s="148" t="s">
        <v>1051</v>
      </c>
      <c r="H19" s="150" t="s">
        <v>1052</v>
      </c>
      <c r="I19" s="202" t="s">
        <v>1053</v>
      </c>
      <c r="J19" s="150" t="s">
        <v>1054</v>
      </c>
      <c r="K19" s="150" t="s">
        <v>1055</v>
      </c>
      <c r="L19" s="151" t="str">
        <f t="shared" si="0"/>
        <v>No ID TagRonald McNair HighMainRooftopMainFujitsu: AOU12RLFW1. ASU12RLFMYN041336</v>
      </c>
      <c r="M19" s="152">
        <v>2004</v>
      </c>
      <c r="N19" s="153">
        <v>1</v>
      </c>
      <c r="O19" s="154">
        <v>10.952500000000001</v>
      </c>
      <c r="P19" s="155" t="s">
        <v>1983</v>
      </c>
      <c r="Q19" s="153" t="s">
        <v>1985</v>
      </c>
      <c r="R19" s="153">
        <v>0</v>
      </c>
      <c r="S19" s="153">
        <v>1</v>
      </c>
      <c r="T19" s="203" t="str">
        <f>CONCATENATE("New High Efficiency ",G19," System")</f>
        <v>New High Efficiency Ductless Split System</v>
      </c>
      <c r="U19" s="150" t="s">
        <v>1945</v>
      </c>
      <c r="V19" s="157">
        <f t="shared" si="2"/>
        <v>1</v>
      </c>
      <c r="W19" s="158">
        <v>22.7</v>
      </c>
      <c r="X19" s="129"/>
      <c r="Y19" s="129"/>
      <c r="Z19" s="160">
        <v>0</v>
      </c>
      <c r="AA19" s="155" t="s">
        <v>1958</v>
      </c>
      <c r="AB19" s="159" t="s">
        <v>2000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891</v>
      </c>
      <c r="C20" s="148" t="s">
        <v>924</v>
      </c>
      <c r="D20" s="148" t="s">
        <v>308</v>
      </c>
      <c r="E20" s="149" t="s">
        <v>893</v>
      </c>
      <c r="F20" s="149" t="s">
        <v>308</v>
      </c>
      <c r="G20" s="148" t="s">
        <v>1051</v>
      </c>
      <c r="H20" s="150" t="s">
        <v>1056</v>
      </c>
      <c r="I20" s="202" t="s">
        <v>1057</v>
      </c>
      <c r="J20" s="150" t="s">
        <v>1058</v>
      </c>
      <c r="K20" s="150" t="s">
        <v>1059</v>
      </c>
      <c r="L20" s="151" t="str">
        <f t="shared" si="0"/>
        <v>No ID TagRonald McNair HighMainRooftopMainEMI: SCC12DM0000AA0A1-04-G-4846-27</v>
      </c>
      <c r="M20" s="152">
        <v>2004</v>
      </c>
      <c r="N20" s="153">
        <v>1</v>
      </c>
      <c r="O20" s="154">
        <v>10.952500000000001</v>
      </c>
      <c r="P20" s="155" t="s">
        <v>1983</v>
      </c>
      <c r="Q20" s="153" t="s">
        <v>1985</v>
      </c>
      <c r="R20" s="153">
        <v>0</v>
      </c>
      <c r="S20" s="153">
        <v>1</v>
      </c>
      <c r="T20" s="203" t="str">
        <f>CONCATENATE("New High Efficiency ",G20," System")</f>
        <v>New High Efficiency Ductless Split System</v>
      </c>
      <c r="U20" s="150" t="s">
        <v>1945</v>
      </c>
      <c r="V20" s="157">
        <f t="shared" si="2"/>
        <v>1</v>
      </c>
      <c r="W20" s="158">
        <v>22.7</v>
      </c>
      <c r="X20" s="129"/>
      <c r="Y20" s="129"/>
      <c r="Z20" s="160">
        <v>0</v>
      </c>
      <c r="AA20" s="155" t="s">
        <v>1958</v>
      </c>
      <c r="AB20" s="159" t="s">
        <v>2001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1060</v>
      </c>
      <c r="C21" s="148" t="s">
        <v>924</v>
      </c>
      <c r="D21" s="148" t="s">
        <v>308</v>
      </c>
      <c r="E21" s="149" t="s">
        <v>893</v>
      </c>
      <c r="F21" s="149" t="s">
        <v>1061</v>
      </c>
      <c r="G21" s="148" t="s">
        <v>928</v>
      </c>
      <c r="H21" s="150" t="s">
        <v>896</v>
      </c>
      <c r="I21" s="202" t="s">
        <v>1009</v>
      </c>
      <c r="J21" s="150" t="s">
        <v>1010</v>
      </c>
      <c r="K21" s="150" t="s">
        <v>1062</v>
      </c>
      <c r="L21" s="151" t="str">
        <f t="shared" si="0"/>
        <v>AC-AG4Ronald McNair HighMainRooftopRoom A114Trane: YHC036A4ELA1F02B060000600429101135L</v>
      </c>
      <c r="M21" s="152">
        <v>2004</v>
      </c>
      <c r="N21" s="153">
        <v>3</v>
      </c>
      <c r="O21" s="154">
        <v>10.53125</v>
      </c>
      <c r="P21" s="155" t="s">
        <v>1983</v>
      </c>
      <c r="Q21" s="153">
        <v>460</v>
      </c>
      <c r="R21" s="153">
        <v>0</v>
      </c>
      <c r="S21" s="153">
        <v>3</v>
      </c>
      <c r="T21" s="203" t="str">
        <f t="shared" ref="T21:T58" si="3">CONCATENATE("New High Efficiency ",G21," Unit")</f>
        <v>New High Efficiency Gas Package Unit</v>
      </c>
      <c r="U21" s="150" t="s">
        <v>1806</v>
      </c>
      <c r="V21" s="157">
        <f t="shared" si="2"/>
        <v>3</v>
      </c>
      <c r="W21" s="158">
        <v>17.2</v>
      </c>
      <c r="X21" s="129"/>
      <c r="Y21" s="129"/>
      <c r="Z21" s="160">
        <v>0</v>
      </c>
      <c r="AA21" s="155" t="s">
        <v>1958</v>
      </c>
      <c r="AB21" s="159" t="s">
        <v>2002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1063</v>
      </c>
      <c r="C22" s="148" t="s">
        <v>924</v>
      </c>
      <c r="D22" s="148" t="s">
        <v>308</v>
      </c>
      <c r="E22" s="149" t="s">
        <v>893</v>
      </c>
      <c r="F22" s="149" t="s">
        <v>1064</v>
      </c>
      <c r="G22" s="148" t="s">
        <v>928</v>
      </c>
      <c r="H22" s="150" t="s">
        <v>896</v>
      </c>
      <c r="I22" s="202" t="s">
        <v>1014</v>
      </c>
      <c r="J22" s="150" t="s">
        <v>1015</v>
      </c>
      <c r="K22" s="150" t="s">
        <v>1065</v>
      </c>
      <c r="L22" s="151" t="str">
        <f t="shared" si="0"/>
        <v>AC-AG3Ronald McNair HighMainRooftopCorridor A105Trane: YHC048A4ELA1H02B000000600429102357L</v>
      </c>
      <c r="M22" s="152">
        <v>2004</v>
      </c>
      <c r="N22" s="153">
        <v>4</v>
      </c>
      <c r="O22" s="154">
        <v>10.11</v>
      </c>
      <c r="P22" s="155" t="s">
        <v>1983</v>
      </c>
      <c r="Q22" s="153">
        <v>460</v>
      </c>
      <c r="R22" s="153">
        <v>0</v>
      </c>
      <c r="S22" s="153">
        <v>3</v>
      </c>
      <c r="T22" s="203" t="str">
        <f t="shared" si="3"/>
        <v>New High Efficiency Gas Package Unit</v>
      </c>
      <c r="U22" s="150" t="s">
        <v>1806</v>
      </c>
      <c r="V22" s="157">
        <f t="shared" si="2"/>
        <v>4</v>
      </c>
      <c r="W22" s="158">
        <v>17.2</v>
      </c>
      <c r="X22" s="129"/>
      <c r="Y22" s="129"/>
      <c r="Z22" s="160">
        <v>0</v>
      </c>
      <c r="AA22" s="155" t="s">
        <v>1958</v>
      </c>
      <c r="AB22" s="159" t="s">
        <v>2003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1066</v>
      </c>
      <c r="C23" s="148" t="s">
        <v>924</v>
      </c>
      <c r="D23" s="148" t="s">
        <v>308</v>
      </c>
      <c r="E23" s="149" t="s">
        <v>893</v>
      </c>
      <c r="F23" s="149" t="s">
        <v>1067</v>
      </c>
      <c r="G23" s="148" t="s">
        <v>928</v>
      </c>
      <c r="H23" s="150" t="s">
        <v>896</v>
      </c>
      <c r="I23" s="202" t="s">
        <v>954</v>
      </c>
      <c r="J23" s="150" t="s">
        <v>955</v>
      </c>
      <c r="K23" s="150" t="s">
        <v>956</v>
      </c>
      <c r="L23" s="151" t="str">
        <f t="shared" si="0"/>
        <v>AC-AG1Ronald McNair HighMainRooftopRoom A111Trane: Illegible-</v>
      </c>
      <c r="M23" s="152">
        <v>2004</v>
      </c>
      <c r="N23" s="153">
        <v>4</v>
      </c>
      <c r="O23" s="154">
        <v>10.11</v>
      </c>
      <c r="P23" s="155" t="s">
        <v>1983</v>
      </c>
      <c r="Q23" s="153">
        <v>460</v>
      </c>
      <c r="R23" s="153">
        <v>0</v>
      </c>
      <c r="S23" s="153">
        <v>3</v>
      </c>
      <c r="T23" s="203" t="str">
        <f t="shared" si="3"/>
        <v>New High Efficiency Gas Package Unit</v>
      </c>
      <c r="U23" s="150" t="s">
        <v>1806</v>
      </c>
      <c r="V23" s="157">
        <f t="shared" si="2"/>
        <v>4</v>
      </c>
      <c r="W23" s="158">
        <v>17.2</v>
      </c>
      <c r="X23" s="129"/>
      <c r="Y23" s="129"/>
      <c r="Z23" s="160" t="s">
        <v>2004</v>
      </c>
      <c r="AA23" s="155" t="s">
        <v>1958</v>
      </c>
      <c r="AB23" s="159" t="s">
        <v>2005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1068</v>
      </c>
      <c r="C24" s="148" t="s">
        <v>924</v>
      </c>
      <c r="D24" s="148" t="s">
        <v>308</v>
      </c>
      <c r="E24" s="149" t="s">
        <v>893</v>
      </c>
      <c r="F24" s="149" t="s">
        <v>1069</v>
      </c>
      <c r="G24" s="148" t="s">
        <v>928</v>
      </c>
      <c r="H24" s="150" t="s">
        <v>896</v>
      </c>
      <c r="I24" s="202" t="s">
        <v>1014</v>
      </c>
      <c r="J24" s="150" t="s">
        <v>1015</v>
      </c>
      <c r="K24" s="150" t="s">
        <v>1070</v>
      </c>
      <c r="L24" s="151" t="str">
        <f t="shared" si="0"/>
        <v>AC-AG2Ronald McNair HighMainRooftopRoom A112Trane: YHC048A4ELA1H02B000000600429102359L</v>
      </c>
      <c r="M24" s="152">
        <v>2004</v>
      </c>
      <c r="N24" s="153">
        <v>4</v>
      </c>
      <c r="O24" s="154">
        <v>10.11</v>
      </c>
      <c r="P24" s="155" t="s">
        <v>1983</v>
      </c>
      <c r="Q24" s="153">
        <v>460</v>
      </c>
      <c r="R24" s="153">
        <v>0</v>
      </c>
      <c r="S24" s="153">
        <v>3</v>
      </c>
      <c r="T24" s="203" t="str">
        <f t="shared" si="3"/>
        <v>New High Efficiency Gas Package Unit</v>
      </c>
      <c r="U24" s="150" t="s">
        <v>1806</v>
      </c>
      <c r="V24" s="157">
        <f t="shared" si="2"/>
        <v>4</v>
      </c>
      <c r="W24" s="158">
        <v>17.2</v>
      </c>
      <c r="X24" s="129"/>
      <c r="Y24" s="129"/>
      <c r="Z24" s="160">
        <v>0</v>
      </c>
      <c r="AA24" s="155" t="s">
        <v>1958</v>
      </c>
      <c r="AB24" s="159" t="s">
        <v>2006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1071</v>
      </c>
      <c r="C25" s="148" t="s">
        <v>924</v>
      </c>
      <c r="D25" s="148" t="s">
        <v>308</v>
      </c>
      <c r="E25" s="149" t="s">
        <v>893</v>
      </c>
      <c r="F25" s="149" t="s">
        <v>1072</v>
      </c>
      <c r="G25" s="148" t="s">
        <v>928</v>
      </c>
      <c r="H25" s="150" t="s">
        <v>896</v>
      </c>
      <c r="I25" s="202" t="s">
        <v>1009</v>
      </c>
      <c r="J25" s="150" t="s">
        <v>1010</v>
      </c>
      <c r="K25" s="150" t="s">
        <v>1073</v>
      </c>
      <c r="L25" s="151" t="str">
        <f t="shared" si="0"/>
        <v>AC-AN6Ronald McNair HighMainRooftopRoom AN1 NorthTrane: YHC036A4ELA1F02B060000600429101743L</v>
      </c>
      <c r="M25" s="152">
        <v>2004</v>
      </c>
      <c r="N25" s="153">
        <v>3</v>
      </c>
      <c r="O25" s="154">
        <v>10.53125</v>
      </c>
      <c r="P25" s="155" t="s">
        <v>1983</v>
      </c>
      <c r="Q25" s="153">
        <v>460</v>
      </c>
      <c r="R25" s="153">
        <v>0</v>
      </c>
      <c r="S25" s="153">
        <v>3</v>
      </c>
      <c r="T25" s="203" t="str">
        <f t="shared" si="3"/>
        <v>New High Efficiency Gas Package Unit</v>
      </c>
      <c r="U25" s="150" t="s">
        <v>1806</v>
      </c>
      <c r="V25" s="157">
        <f t="shared" si="2"/>
        <v>3</v>
      </c>
      <c r="W25" s="158">
        <v>17.2</v>
      </c>
      <c r="X25" s="129"/>
      <c r="Y25" s="129"/>
      <c r="Z25" s="160">
        <v>0</v>
      </c>
      <c r="AA25" s="155" t="s">
        <v>1958</v>
      </c>
      <c r="AB25" s="159" t="s">
        <v>2007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1074</v>
      </c>
      <c r="C26" s="148" t="s">
        <v>924</v>
      </c>
      <c r="D26" s="148" t="s">
        <v>308</v>
      </c>
      <c r="E26" s="149" t="s">
        <v>893</v>
      </c>
      <c r="F26" s="149" t="s">
        <v>1075</v>
      </c>
      <c r="G26" s="148" t="s">
        <v>928</v>
      </c>
      <c r="H26" s="150" t="s">
        <v>896</v>
      </c>
      <c r="I26" s="202" t="s">
        <v>1076</v>
      </c>
      <c r="J26" s="150" t="s">
        <v>1077</v>
      </c>
      <c r="K26" s="150" t="s">
        <v>1078</v>
      </c>
      <c r="L26" s="151" t="str">
        <f t="shared" si="0"/>
        <v>AC-AG14Ronald McNair HighMainRooftopAtrium A101 EastTrane: YHC102A4EMA1F01B000000600429101215L</v>
      </c>
      <c r="M26" s="152">
        <v>2004</v>
      </c>
      <c r="N26" s="177">
        <v>8.5</v>
      </c>
      <c r="O26" s="154">
        <v>10.11</v>
      </c>
      <c r="P26" s="155" t="s">
        <v>1983</v>
      </c>
      <c r="Q26" s="153">
        <v>460</v>
      </c>
      <c r="R26" s="153">
        <v>0</v>
      </c>
      <c r="S26" s="153">
        <v>3</v>
      </c>
      <c r="T26" s="203" t="str">
        <f t="shared" si="3"/>
        <v>New High Efficiency Gas Package Unit</v>
      </c>
      <c r="U26" s="150" t="s">
        <v>1806</v>
      </c>
      <c r="V26" s="178">
        <f t="shared" si="2"/>
        <v>8.5</v>
      </c>
      <c r="W26" s="158">
        <v>17.3</v>
      </c>
      <c r="X26" s="129"/>
      <c r="Y26" s="129"/>
      <c r="Z26" s="160">
        <v>0</v>
      </c>
      <c r="AA26" s="155" t="s">
        <v>1958</v>
      </c>
      <c r="AB26" s="159" t="s">
        <v>2008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62" customFormat="1" ht="22.5" x14ac:dyDescent="0.2">
      <c r="A27" s="147">
        <v>22</v>
      </c>
      <c r="B27" s="148" t="s">
        <v>1079</v>
      </c>
      <c r="C27" s="148" t="s">
        <v>924</v>
      </c>
      <c r="D27" s="148" t="s">
        <v>308</v>
      </c>
      <c r="E27" s="149" t="s">
        <v>893</v>
      </c>
      <c r="F27" s="149" t="s">
        <v>1080</v>
      </c>
      <c r="G27" s="148" t="s">
        <v>928</v>
      </c>
      <c r="H27" s="150" t="s">
        <v>896</v>
      </c>
      <c r="I27" s="202" t="s">
        <v>1009</v>
      </c>
      <c r="J27" s="150" t="s">
        <v>1010</v>
      </c>
      <c r="K27" s="150" t="s">
        <v>1081</v>
      </c>
      <c r="L27" s="151" t="str">
        <f t="shared" si="0"/>
        <v>AC-AG6Ronald McNair HighMainRooftopRoom AG1 NorthTrane: YHC036A4ELA1F02B060000600429101416L</v>
      </c>
      <c r="M27" s="152">
        <v>2004</v>
      </c>
      <c r="N27" s="153">
        <v>3</v>
      </c>
      <c r="O27" s="154">
        <v>10.53125</v>
      </c>
      <c r="P27" s="155" t="s">
        <v>1983</v>
      </c>
      <c r="Q27" s="153">
        <v>460</v>
      </c>
      <c r="R27" s="153">
        <v>0</v>
      </c>
      <c r="S27" s="153">
        <v>3</v>
      </c>
      <c r="T27" s="203" t="str">
        <f t="shared" si="3"/>
        <v>New High Efficiency Gas Package Unit</v>
      </c>
      <c r="U27" s="150" t="s">
        <v>1806</v>
      </c>
      <c r="V27" s="157">
        <f t="shared" si="2"/>
        <v>3</v>
      </c>
      <c r="W27" s="158">
        <v>17.2</v>
      </c>
      <c r="X27" s="129"/>
      <c r="Y27" s="129"/>
      <c r="Z27" s="160">
        <v>0</v>
      </c>
      <c r="AA27" s="155" t="s">
        <v>1958</v>
      </c>
      <c r="AB27" s="159" t="s">
        <v>2009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7" s="162" customFormat="1" ht="22.5" x14ac:dyDescent="0.2">
      <c r="A28" s="147">
        <v>23</v>
      </c>
      <c r="B28" s="148" t="s">
        <v>1082</v>
      </c>
      <c r="C28" s="148" t="s">
        <v>924</v>
      </c>
      <c r="D28" s="148" t="s">
        <v>308</v>
      </c>
      <c r="E28" s="149" t="s">
        <v>893</v>
      </c>
      <c r="F28" s="149" t="s">
        <v>1083</v>
      </c>
      <c r="G28" s="148" t="s">
        <v>928</v>
      </c>
      <c r="H28" s="150" t="s">
        <v>896</v>
      </c>
      <c r="I28" s="202" t="s">
        <v>1014</v>
      </c>
      <c r="J28" s="150" t="s">
        <v>1015</v>
      </c>
      <c r="K28" s="150" t="s">
        <v>1084</v>
      </c>
      <c r="L28" s="151" t="str">
        <f t="shared" si="0"/>
        <v>AC-AG8Ronald McNair HighMainRooftopRoom A115Trane: YHC048A4ELA1H02B000000600429102361L</v>
      </c>
      <c r="M28" s="152">
        <v>2004</v>
      </c>
      <c r="N28" s="153">
        <v>4</v>
      </c>
      <c r="O28" s="154">
        <v>10.11</v>
      </c>
      <c r="P28" s="155" t="s">
        <v>1983</v>
      </c>
      <c r="Q28" s="153">
        <v>460</v>
      </c>
      <c r="R28" s="153">
        <v>0</v>
      </c>
      <c r="S28" s="153">
        <v>3</v>
      </c>
      <c r="T28" s="203" t="str">
        <f t="shared" si="3"/>
        <v>New High Efficiency Gas Package Unit</v>
      </c>
      <c r="U28" s="150" t="s">
        <v>1806</v>
      </c>
      <c r="V28" s="157">
        <f t="shared" si="2"/>
        <v>4</v>
      </c>
      <c r="W28" s="158">
        <v>17.2</v>
      </c>
      <c r="X28" s="129"/>
      <c r="Y28" s="129"/>
      <c r="Z28" s="160">
        <v>0</v>
      </c>
      <c r="AA28" s="155" t="s">
        <v>1958</v>
      </c>
      <c r="AB28" s="159" t="s">
        <v>2010</v>
      </c>
      <c r="AC28" s="161"/>
      <c r="AD28" s="129"/>
      <c r="AE28" s="129"/>
      <c r="AF28" s="129"/>
      <c r="AG28" s="129"/>
      <c r="AH28" s="129"/>
      <c r="AI28" s="129"/>
      <c r="AJ28" s="129"/>
      <c r="AK28" s="129"/>
    </row>
    <row r="29" spans="1:37" s="162" customFormat="1" ht="22.5" x14ac:dyDescent="0.2">
      <c r="A29" s="147">
        <v>24</v>
      </c>
      <c r="B29" s="148" t="s">
        <v>1085</v>
      </c>
      <c r="C29" s="148" t="s">
        <v>924</v>
      </c>
      <c r="D29" s="148" t="s">
        <v>308</v>
      </c>
      <c r="E29" s="149" t="s">
        <v>893</v>
      </c>
      <c r="F29" s="149" t="s">
        <v>1086</v>
      </c>
      <c r="G29" s="148" t="s">
        <v>928</v>
      </c>
      <c r="H29" s="150" t="s">
        <v>896</v>
      </c>
      <c r="I29" s="202" t="s">
        <v>1014</v>
      </c>
      <c r="J29" s="150" t="s">
        <v>1015</v>
      </c>
      <c r="K29" s="150" t="s">
        <v>1087</v>
      </c>
      <c r="L29" s="151" t="str">
        <f t="shared" si="0"/>
        <v>AC-AG9Ronald McNair HighMainRooftopRoom A116Trane: YHC048A4ELA1H02B000000600429102360L</v>
      </c>
      <c r="M29" s="152">
        <v>2004</v>
      </c>
      <c r="N29" s="153">
        <v>4</v>
      </c>
      <c r="O29" s="154">
        <v>10.11</v>
      </c>
      <c r="P29" s="155" t="s">
        <v>1983</v>
      </c>
      <c r="Q29" s="153">
        <v>460</v>
      </c>
      <c r="R29" s="153">
        <v>0</v>
      </c>
      <c r="S29" s="153">
        <v>3</v>
      </c>
      <c r="T29" s="203" t="str">
        <f t="shared" si="3"/>
        <v>New High Efficiency Gas Package Unit</v>
      </c>
      <c r="U29" s="150" t="s">
        <v>1806</v>
      </c>
      <c r="V29" s="157">
        <f t="shared" si="2"/>
        <v>4</v>
      </c>
      <c r="W29" s="158">
        <v>17.2</v>
      </c>
      <c r="X29" s="129"/>
      <c r="Y29" s="129"/>
      <c r="Z29" s="160">
        <v>0</v>
      </c>
      <c r="AA29" s="155" t="s">
        <v>1958</v>
      </c>
      <c r="AB29" s="159" t="s">
        <v>2011</v>
      </c>
      <c r="AC29" s="161"/>
      <c r="AD29" s="129"/>
      <c r="AE29" s="129"/>
      <c r="AF29" s="129"/>
      <c r="AG29" s="129"/>
      <c r="AH29" s="129"/>
      <c r="AI29" s="129"/>
      <c r="AJ29" s="129"/>
      <c r="AK29" s="129"/>
    </row>
    <row r="30" spans="1:37" s="162" customFormat="1" ht="22.5" x14ac:dyDescent="0.2">
      <c r="A30" s="147">
        <v>25</v>
      </c>
      <c r="B30" s="148" t="s">
        <v>1088</v>
      </c>
      <c r="C30" s="148" t="s">
        <v>924</v>
      </c>
      <c r="D30" s="148" t="s">
        <v>308</v>
      </c>
      <c r="E30" s="149" t="s">
        <v>893</v>
      </c>
      <c r="F30" s="149" t="s">
        <v>1061</v>
      </c>
      <c r="G30" s="148" t="s">
        <v>928</v>
      </c>
      <c r="H30" s="150" t="s">
        <v>896</v>
      </c>
      <c r="I30" s="202" t="s">
        <v>1009</v>
      </c>
      <c r="J30" s="150" t="s">
        <v>1010</v>
      </c>
      <c r="K30" s="150" t="s">
        <v>1089</v>
      </c>
      <c r="L30" s="151" t="str">
        <f t="shared" si="0"/>
        <v>AC-AG7Ronald McNair HighMainRooftopRoom A114Trane: YHC036A4ELA1F02B060000600429101205L</v>
      </c>
      <c r="M30" s="152">
        <v>2004</v>
      </c>
      <c r="N30" s="153">
        <v>3</v>
      </c>
      <c r="O30" s="154">
        <v>10.53125</v>
      </c>
      <c r="P30" s="155" t="s">
        <v>1983</v>
      </c>
      <c r="Q30" s="153">
        <v>460</v>
      </c>
      <c r="R30" s="153">
        <v>0</v>
      </c>
      <c r="S30" s="153">
        <v>3</v>
      </c>
      <c r="T30" s="203" t="str">
        <f t="shared" si="3"/>
        <v>New High Efficiency Gas Package Unit</v>
      </c>
      <c r="U30" s="150" t="s">
        <v>1806</v>
      </c>
      <c r="V30" s="157">
        <f t="shared" si="2"/>
        <v>3</v>
      </c>
      <c r="W30" s="158">
        <v>17.2</v>
      </c>
      <c r="X30" s="129"/>
      <c r="Y30" s="129"/>
      <c r="Z30" s="160">
        <v>0</v>
      </c>
      <c r="AA30" s="155" t="s">
        <v>1958</v>
      </c>
      <c r="AB30" s="159" t="s">
        <v>2012</v>
      </c>
      <c r="AC30" s="161"/>
      <c r="AD30" s="129"/>
      <c r="AE30" s="129"/>
      <c r="AF30" s="129"/>
      <c r="AG30" s="129"/>
      <c r="AH30" s="129"/>
      <c r="AI30" s="129"/>
      <c r="AJ30" s="129"/>
      <c r="AK30" s="129"/>
    </row>
    <row r="31" spans="1:37" s="162" customFormat="1" ht="22.5" x14ac:dyDescent="0.2">
      <c r="A31" s="147">
        <v>26</v>
      </c>
      <c r="B31" s="148" t="s">
        <v>1090</v>
      </c>
      <c r="C31" s="148" t="s">
        <v>924</v>
      </c>
      <c r="D31" s="148" t="s">
        <v>308</v>
      </c>
      <c r="E31" s="149" t="s">
        <v>893</v>
      </c>
      <c r="F31" s="149" t="s">
        <v>1091</v>
      </c>
      <c r="G31" s="148" t="s">
        <v>928</v>
      </c>
      <c r="H31" s="150" t="s">
        <v>896</v>
      </c>
      <c r="I31" s="202" t="s">
        <v>1009</v>
      </c>
      <c r="J31" s="150" t="s">
        <v>1010</v>
      </c>
      <c r="K31" s="150" t="s">
        <v>1092</v>
      </c>
      <c r="L31" s="151" t="str">
        <f t="shared" si="0"/>
        <v>AC-AN7Ronald McNair HighMainRooftopRoom AN1 SouthTrane: YHC036A4ELA1F02B060000600429101414L</v>
      </c>
      <c r="M31" s="152">
        <v>2004</v>
      </c>
      <c r="N31" s="153">
        <v>3</v>
      </c>
      <c r="O31" s="154">
        <v>10.53125</v>
      </c>
      <c r="P31" s="155" t="s">
        <v>1983</v>
      </c>
      <c r="Q31" s="153">
        <v>460</v>
      </c>
      <c r="R31" s="153">
        <v>0</v>
      </c>
      <c r="S31" s="153">
        <v>3</v>
      </c>
      <c r="T31" s="203" t="str">
        <f t="shared" si="3"/>
        <v>New High Efficiency Gas Package Unit</v>
      </c>
      <c r="U31" s="150" t="s">
        <v>1806</v>
      </c>
      <c r="V31" s="157">
        <f t="shared" si="2"/>
        <v>3</v>
      </c>
      <c r="W31" s="158">
        <v>17.2</v>
      </c>
      <c r="X31" s="129"/>
      <c r="Y31" s="129"/>
      <c r="Z31" s="160">
        <v>0</v>
      </c>
      <c r="AA31" s="155" t="s">
        <v>1958</v>
      </c>
      <c r="AB31" s="159" t="s">
        <v>2013</v>
      </c>
      <c r="AC31" s="161"/>
      <c r="AD31" s="129"/>
      <c r="AE31" s="129"/>
      <c r="AF31" s="129"/>
      <c r="AG31" s="129"/>
      <c r="AH31" s="129"/>
      <c r="AI31" s="129"/>
      <c r="AJ31" s="129"/>
      <c r="AK31" s="129"/>
    </row>
    <row r="32" spans="1:37" s="162" customFormat="1" ht="22.5" x14ac:dyDescent="0.2">
      <c r="A32" s="147">
        <v>27</v>
      </c>
      <c r="B32" s="148" t="s">
        <v>1093</v>
      </c>
      <c r="C32" s="148" t="s">
        <v>924</v>
      </c>
      <c r="D32" s="148" t="s">
        <v>308</v>
      </c>
      <c r="E32" s="149" t="s">
        <v>893</v>
      </c>
      <c r="F32" s="149" t="s">
        <v>1094</v>
      </c>
      <c r="G32" s="148" t="s">
        <v>928</v>
      </c>
      <c r="H32" s="150" t="s">
        <v>896</v>
      </c>
      <c r="I32" s="202" t="s">
        <v>1014</v>
      </c>
      <c r="J32" s="150" t="s">
        <v>1015</v>
      </c>
      <c r="K32" s="150" t="s">
        <v>1095</v>
      </c>
      <c r="L32" s="151" t="str">
        <f t="shared" si="0"/>
        <v>AC-AG12Ronald McNair HighMainRooftopRoom A117Trane: YHC048A4ELA1H02B000000600429102293L</v>
      </c>
      <c r="M32" s="152">
        <v>2004</v>
      </c>
      <c r="N32" s="153">
        <v>4</v>
      </c>
      <c r="O32" s="154">
        <v>10.11</v>
      </c>
      <c r="P32" s="155" t="s">
        <v>1983</v>
      </c>
      <c r="Q32" s="153">
        <v>460</v>
      </c>
      <c r="R32" s="153">
        <v>0</v>
      </c>
      <c r="S32" s="153">
        <v>3</v>
      </c>
      <c r="T32" s="203" t="str">
        <f t="shared" si="3"/>
        <v>New High Efficiency Gas Package Unit</v>
      </c>
      <c r="U32" s="150" t="s">
        <v>1806</v>
      </c>
      <c r="V32" s="157">
        <f t="shared" si="2"/>
        <v>4</v>
      </c>
      <c r="W32" s="158">
        <v>17.2</v>
      </c>
      <c r="X32" s="129"/>
      <c r="Y32" s="129"/>
      <c r="Z32" s="160">
        <v>0</v>
      </c>
      <c r="AA32" s="155" t="s">
        <v>1958</v>
      </c>
      <c r="AB32" s="159" t="s">
        <v>2014</v>
      </c>
      <c r="AC32" s="161"/>
      <c r="AD32" s="129"/>
      <c r="AE32" s="129"/>
      <c r="AF32" s="129"/>
      <c r="AG32" s="129"/>
      <c r="AH32" s="129"/>
      <c r="AI32" s="129"/>
      <c r="AJ32" s="129"/>
      <c r="AK32" s="129"/>
    </row>
    <row r="33" spans="1:37" s="162" customFormat="1" ht="22.5" x14ac:dyDescent="0.2">
      <c r="A33" s="147">
        <v>28</v>
      </c>
      <c r="B33" s="148" t="s">
        <v>1096</v>
      </c>
      <c r="C33" s="148" t="s">
        <v>924</v>
      </c>
      <c r="D33" s="148" t="s">
        <v>308</v>
      </c>
      <c r="E33" s="149" t="s">
        <v>893</v>
      </c>
      <c r="F33" s="149" t="s">
        <v>1097</v>
      </c>
      <c r="G33" s="148" t="s">
        <v>928</v>
      </c>
      <c r="H33" s="150" t="s">
        <v>896</v>
      </c>
      <c r="I33" s="202" t="s">
        <v>1014</v>
      </c>
      <c r="J33" s="150" t="s">
        <v>1015</v>
      </c>
      <c r="K33" s="150" t="s">
        <v>1098</v>
      </c>
      <c r="L33" s="151" t="str">
        <f t="shared" si="0"/>
        <v>AC-AG11Ronald McNair HighMainRooftopRoom A118Trane: YHC048A4ELA1H02B000000600429102425L</v>
      </c>
      <c r="M33" s="152">
        <v>2004</v>
      </c>
      <c r="N33" s="153">
        <v>4</v>
      </c>
      <c r="O33" s="154">
        <v>10.11</v>
      </c>
      <c r="P33" s="155" t="s">
        <v>1983</v>
      </c>
      <c r="Q33" s="153">
        <v>460</v>
      </c>
      <c r="R33" s="153">
        <v>0</v>
      </c>
      <c r="S33" s="153">
        <v>3</v>
      </c>
      <c r="T33" s="203" t="str">
        <f t="shared" si="3"/>
        <v>New High Efficiency Gas Package Unit</v>
      </c>
      <c r="U33" s="150" t="s">
        <v>1806</v>
      </c>
      <c r="V33" s="157">
        <f t="shared" si="2"/>
        <v>4</v>
      </c>
      <c r="W33" s="158">
        <v>17.2</v>
      </c>
      <c r="X33" s="129"/>
      <c r="Y33" s="129"/>
      <c r="Z33" s="160">
        <v>0</v>
      </c>
      <c r="AA33" s="155" t="s">
        <v>1958</v>
      </c>
      <c r="AB33" s="159" t="s">
        <v>2015</v>
      </c>
      <c r="AC33" s="161"/>
      <c r="AD33" s="129"/>
      <c r="AE33" s="129"/>
      <c r="AF33" s="129"/>
      <c r="AG33" s="129"/>
      <c r="AH33" s="129"/>
      <c r="AI33" s="129"/>
      <c r="AJ33" s="129"/>
      <c r="AK33" s="129"/>
    </row>
    <row r="34" spans="1:37" s="162" customFormat="1" ht="22.5" x14ac:dyDescent="0.2">
      <c r="A34" s="147">
        <v>29</v>
      </c>
      <c r="B34" s="148" t="s">
        <v>1099</v>
      </c>
      <c r="C34" s="148" t="s">
        <v>924</v>
      </c>
      <c r="D34" s="148" t="s">
        <v>308</v>
      </c>
      <c r="E34" s="149" t="s">
        <v>893</v>
      </c>
      <c r="F34" s="149" t="s">
        <v>1100</v>
      </c>
      <c r="G34" s="148" t="s">
        <v>928</v>
      </c>
      <c r="H34" s="150" t="s">
        <v>896</v>
      </c>
      <c r="I34" s="202" t="s">
        <v>1014</v>
      </c>
      <c r="J34" s="150" t="s">
        <v>1015</v>
      </c>
      <c r="K34" s="150" t="s">
        <v>1101</v>
      </c>
      <c r="L34" s="151" t="str">
        <f t="shared" si="0"/>
        <v>AC-AG10Ronald McNair HighMainRooftopRoom A119Trane: YHC048A4ELA1H02B000000600430100408L</v>
      </c>
      <c r="M34" s="152">
        <v>2004</v>
      </c>
      <c r="N34" s="153">
        <v>4</v>
      </c>
      <c r="O34" s="154">
        <v>10.11</v>
      </c>
      <c r="P34" s="155" t="s">
        <v>1983</v>
      </c>
      <c r="Q34" s="153">
        <v>460</v>
      </c>
      <c r="R34" s="153">
        <v>0</v>
      </c>
      <c r="S34" s="153">
        <v>3</v>
      </c>
      <c r="T34" s="203" t="str">
        <f t="shared" si="3"/>
        <v>New High Efficiency Gas Package Unit</v>
      </c>
      <c r="U34" s="150" t="s">
        <v>1806</v>
      </c>
      <c r="V34" s="157">
        <f t="shared" si="2"/>
        <v>4</v>
      </c>
      <c r="W34" s="158">
        <v>17.2</v>
      </c>
      <c r="X34" s="129"/>
      <c r="Y34" s="129"/>
      <c r="Z34" s="160">
        <v>0</v>
      </c>
      <c r="AA34" s="155" t="s">
        <v>1958</v>
      </c>
      <c r="AB34" s="159" t="s">
        <v>2016</v>
      </c>
      <c r="AC34" s="161"/>
      <c r="AD34" s="129"/>
      <c r="AE34" s="129"/>
      <c r="AF34" s="129"/>
      <c r="AG34" s="129"/>
      <c r="AH34" s="129"/>
      <c r="AI34" s="129"/>
      <c r="AJ34" s="129"/>
      <c r="AK34" s="129"/>
    </row>
    <row r="35" spans="1:37" s="162" customFormat="1" ht="22.5" x14ac:dyDescent="0.2">
      <c r="A35" s="147">
        <v>30</v>
      </c>
      <c r="B35" s="148" t="s">
        <v>1102</v>
      </c>
      <c r="C35" s="148" t="s">
        <v>924</v>
      </c>
      <c r="D35" s="148" t="s">
        <v>308</v>
      </c>
      <c r="E35" s="149" t="s">
        <v>893</v>
      </c>
      <c r="F35" s="149" t="s">
        <v>1103</v>
      </c>
      <c r="G35" s="148" t="s">
        <v>928</v>
      </c>
      <c r="H35" s="150" t="s">
        <v>896</v>
      </c>
      <c r="I35" s="202" t="s">
        <v>1104</v>
      </c>
      <c r="J35" s="150" t="s">
        <v>1105</v>
      </c>
      <c r="K35" s="150" t="s">
        <v>1106</v>
      </c>
      <c r="L35" s="151" t="str">
        <f t="shared" si="0"/>
        <v>AC-AG13Ronald McNair HighMainRooftopCorridor A106Trane: YHC060A4ELA1H00B000000600429101061L</v>
      </c>
      <c r="M35" s="152">
        <v>2004</v>
      </c>
      <c r="N35" s="153">
        <v>5</v>
      </c>
      <c r="O35" s="154">
        <v>10.11</v>
      </c>
      <c r="P35" s="155" t="s">
        <v>1983</v>
      </c>
      <c r="Q35" s="153">
        <v>460</v>
      </c>
      <c r="R35" s="153">
        <v>0</v>
      </c>
      <c r="S35" s="153">
        <v>3</v>
      </c>
      <c r="T35" s="203" t="str">
        <f t="shared" si="3"/>
        <v>New High Efficiency Gas Package Unit</v>
      </c>
      <c r="U35" s="150" t="s">
        <v>1806</v>
      </c>
      <c r="V35" s="157">
        <f t="shared" si="2"/>
        <v>5</v>
      </c>
      <c r="W35" s="158">
        <v>17.2</v>
      </c>
      <c r="X35" s="129"/>
      <c r="Y35" s="129"/>
      <c r="Z35" s="160">
        <v>0</v>
      </c>
      <c r="AA35" s="155" t="s">
        <v>1958</v>
      </c>
      <c r="AB35" s="159" t="s">
        <v>2017</v>
      </c>
      <c r="AC35" s="161"/>
      <c r="AD35" s="129"/>
      <c r="AE35" s="129"/>
      <c r="AF35" s="129"/>
      <c r="AG35" s="129"/>
      <c r="AH35" s="129"/>
      <c r="AI35" s="129"/>
      <c r="AJ35" s="129"/>
      <c r="AK35" s="129"/>
    </row>
    <row r="36" spans="1:37" s="162" customFormat="1" ht="22.5" x14ac:dyDescent="0.2">
      <c r="A36" s="147">
        <v>31</v>
      </c>
      <c r="B36" s="148" t="s">
        <v>1107</v>
      </c>
      <c r="C36" s="148" t="s">
        <v>924</v>
      </c>
      <c r="D36" s="148" t="s">
        <v>308</v>
      </c>
      <c r="E36" s="149" t="s">
        <v>893</v>
      </c>
      <c r="F36" s="201" t="s">
        <v>1108</v>
      </c>
      <c r="G36" s="148" t="s">
        <v>928</v>
      </c>
      <c r="H36" s="150" t="s">
        <v>896</v>
      </c>
      <c r="I36" s="202" t="s">
        <v>1104</v>
      </c>
      <c r="J36" s="150" t="s">
        <v>1105</v>
      </c>
      <c r="K36" s="150" t="s">
        <v>1109</v>
      </c>
      <c r="L36" s="151" t="str">
        <f t="shared" si="0"/>
        <v>AC-AN13Ronald McNair HighMainRooftopRooms AN12, AN14, Corridor A206Trane: YHC060A4ELA1H00B000000600429101203L</v>
      </c>
      <c r="M36" s="152">
        <v>2004</v>
      </c>
      <c r="N36" s="153">
        <v>5</v>
      </c>
      <c r="O36" s="154">
        <v>10.11</v>
      </c>
      <c r="P36" s="155" t="s">
        <v>1983</v>
      </c>
      <c r="Q36" s="153">
        <v>460</v>
      </c>
      <c r="R36" s="153">
        <v>0</v>
      </c>
      <c r="S36" s="153">
        <v>3</v>
      </c>
      <c r="T36" s="203" t="str">
        <f t="shared" si="3"/>
        <v>New High Efficiency Gas Package Unit</v>
      </c>
      <c r="U36" s="150" t="s">
        <v>1806</v>
      </c>
      <c r="V36" s="157">
        <f t="shared" si="2"/>
        <v>5</v>
      </c>
      <c r="W36" s="158">
        <v>17.2</v>
      </c>
      <c r="X36" s="129"/>
      <c r="Y36" s="129"/>
      <c r="Z36" s="160">
        <v>0</v>
      </c>
      <c r="AA36" s="155" t="s">
        <v>1958</v>
      </c>
      <c r="AB36" s="159" t="s">
        <v>2018</v>
      </c>
      <c r="AC36" s="161"/>
      <c r="AD36" s="129"/>
      <c r="AE36" s="129"/>
      <c r="AF36" s="129"/>
      <c r="AG36" s="129"/>
      <c r="AH36" s="129"/>
      <c r="AI36" s="129"/>
      <c r="AJ36" s="129"/>
      <c r="AK36" s="129"/>
    </row>
    <row r="37" spans="1:37" s="162" customFormat="1" ht="22.5" x14ac:dyDescent="0.2">
      <c r="A37" s="147">
        <v>32</v>
      </c>
      <c r="B37" s="148" t="s">
        <v>1110</v>
      </c>
      <c r="C37" s="148" t="s">
        <v>924</v>
      </c>
      <c r="D37" s="148" t="s">
        <v>308</v>
      </c>
      <c r="E37" s="149" t="s">
        <v>893</v>
      </c>
      <c r="F37" s="149" t="s">
        <v>1111</v>
      </c>
      <c r="G37" s="148" t="s">
        <v>928</v>
      </c>
      <c r="H37" s="150" t="s">
        <v>896</v>
      </c>
      <c r="I37" s="202" t="s">
        <v>1014</v>
      </c>
      <c r="J37" s="150" t="s">
        <v>1015</v>
      </c>
      <c r="K37" s="150" t="s">
        <v>1112</v>
      </c>
      <c r="L37" s="151" t="str">
        <f t="shared" si="0"/>
        <v>AC-AH2Ronald McNair HighMainRooftopRoom A131Trane: YHC048A4ELA1H02B000000600429102428L</v>
      </c>
      <c r="M37" s="152">
        <v>2004</v>
      </c>
      <c r="N37" s="153">
        <v>4</v>
      </c>
      <c r="O37" s="154">
        <v>10.11</v>
      </c>
      <c r="P37" s="155" t="s">
        <v>1983</v>
      </c>
      <c r="Q37" s="153">
        <v>460</v>
      </c>
      <c r="R37" s="153">
        <v>0</v>
      </c>
      <c r="S37" s="153">
        <v>3</v>
      </c>
      <c r="T37" s="203" t="str">
        <f t="shared" si="3"/>
        <v>New High Efficiency Gas Package Unit</v>
      </c>
      <c r="U37" s="150" t="s">
        <v>1806</v>
      </c>
      <c r="V37" s="157">
        <f t="shared" si="2"/>
        <v>4</v>
      </c>
      <c r="W37" s="158">
        <v>17.2</v>
      </c>
      <c r="X37" s="129"/>
      <c r="Y37" s="129"/>
      <c r="Z37" s="160">
        <v>0</v>
      </c>
      <c r="AA37" s="155" t="s">
        <v>1958</v>
      </c>
      <c r="AB37" s="159" t="s">
        <v>2019</v>
      </c>
      <c r="AC37" s="161"/>
      <c r="AD37" s="129"/>
      <c r="AE37" s="129"/>
      <c r="AF37" s="129"/>
      <c r="AG37" s="129"/>
      <c r="AH37" s="129"/>
      <c r="AI37" s="129"/>
      <c r="AJ37" s="129"/>
      <c r="AK37" s="129"/>
    </row>
    <row r="38" spans="1:37" s="162" customFormat="1" ht="22.5" x14ac:dyDescent="0.2">
      <c r="A38" s="147">
        <v>33</v>
      </c>
      <c r="B38" s="148" t="s">
        <v>1113</v>
      </c>
      <c r="C38" s="148" t="s">
        <v>924</v>
      </c>
      <c r="D38" s="148" t="s">
        <v>308</v>
      </c>
      <c r="E38" s="149" t="s">
        <v>893</v>
      </c>
      <c r="F38" s="149" t="s">
        <v>1114</v>
      </c>
      <c r="G38" s="148" t="s">
        <v>928</v>
      </c>
      <c r="H38" s="150" t="s">
        <v>896</v>
      </c>
      <c r="I38" s="202" t="s">
        <v>1014</v>
      </c>
      <c r="J38" s="150" t="s">
        <v>1015</v>
      </c>
      <c r="K38" s="150" t="s">
        <v>1115</v>
      </c>
      <c r="L38" s="151" t="str">
        <f t="shared" si="0"/>
        <v>AC-AH1Ronald McNair HighMainRooftopRoom A122Trane: YHC048A4ELA1H02B000000600429102221L</v>
      </c>
      <c r="M38" s="152">
        <v>2004</v>
      </c>
      <c r="N38" s="153">
        <v>4</v>
      </c>
      <c r="O38" s="154">
        <v>10.11</v>
      </c>
      <c r="P38" s="155" t="s">
        <v>1983</v>
      </c>
      <c r="Q38" s="153">
        <v>460</v>
      </c>
      <c r="R38" s="153">
        <v>0</v>
      </c>
      <c r="S38" s="153">
        <v>3</v>
      </c>
      <c r="T38" s="203" t="str">
        <f t="shared" si="3"/>
        <v>New High Efficiency Gas Package Unit</v>
      </c>
      <c r="U38" s="150" t="s">
        <v>1806</v>
      </c>
      <c r="V38" s="157">
        <f t="shared" si="2"/>
        <v>4</v>
      </c>
      <c r="W38" s="158">
        <v>17.2</v>
      </c>
      <c r="X38" s="129"/>
      <c r="Y38" s="129"/>
      <c r="Z38" s="160">
        <v>0</v>
      </c>
      <c r="AA38" s="155" t="s">
        <v>1958</v>
      </c>
      <c r="AB38" s="159" t="s">
        <v>2020</v>
      </c>
      <c r="AC38" s="161"/>
      <c r="AD38" s="129"/>
      <c r="AE38" s="129"/>
      <c r="AF38" s="129"/>
      <c r="AG38" s="129"/>
      <c r="AH38" s="129"/>
      <c r="AI38" s="129"/>
      <c r="AJ38" s="129"/>
      <c r="AK38" s="129"/>
    </row>
    <row r="39" spans="1:37" s="162" customFormat="1" ht="22.5" x14ac:dyDescent="0.2">
      <c r="A39" s="147">
        <v>34</v>
      </c>
      <c r="B39" s="148" t="s">
        <v>1116</v>
      </c>
      <c r="C39" s="148" t="s">
        <v>924</v>
      </c>
      <c r="D39" s="148" t="s">
        <v>308</v>
      </c>
      <c r="E39" s="149" t="s">
        <v>893</v>
      </c>
      <c r="F39" s="149" t="s">
        <v>1117</v>
      </c>
      <c r="G39" s="148" t="s">
        <v>928</v>
      </c>
      <c r="H39" s="150" t="s">
        <v>896</v>
      </c>
      <c r="I39" s="202" t="s">
        <v>1009</v>
      </c>
      <c r="J39" s="150" t="s">
        <v>1010</v>
      </c>
      <c r="K39" s="150" t="s">
        <v>1118</v>
      </c>
      <c r="L39" s="151" t="str">
        <f t="shared" si="0"/>
        <v>AC-AP4Ronald McNair HighMainRooftopRoom AP1 WestTrane: YHC036A4ELA1F02B060000600429101275L</v>
      </c>
      <c r="M39" s="152">
        <v>2004</v>
      </c>
      <c r="N39" s="153">
        <v>3</v>
      </c>
      <c r="O39" s="154">
        <v>10.53125</v>
      </c>
      <c r="P39" s="155" t="s">
        <v>1983</v>
      </c>
      <c r="Q39" s="153">
        <v>460</v>
      </c>
      <c r="R39" s="153">
        <v>0</v>
      </c>
      <c r="S39" s="153">
        <v>3</v>
      </c>
      <c r="T39" s="203" t="str">
        <f t="shared" si="3"/>
        <v>New High Efficiency Gas Package Unit</v>
      </c>
      <c r="U39" s="150" t="s">
        <v>1806</v>
      </c>
      <c r="V39" s="157">
        <f t="shared" si="2"/>
        <v>3</v>
      </c>
      <c r="W39" s="158">
        <v>17.2</v>
      </c>
      <c r="X39" s="129"/>
      <c r="Y39" s="129"/>
      <c r="Z39" s="160">
        <v>0</v>
      </c>
      <c r="AA39" s="155" t="s">
        <v>1958</v>
      </c>
      <c r="AB39" s="159" t="s">
        <v>2021</v>
      </c>
      <c r="AC39" s="161"/>
      <c r="AD39" s="129"/>
      <c r="AE39" s="129"/>
      <c r="AF39" s="129"/>
      <c r="AG39" s="129"/>
      <c r="AH39" s="129"/>
      <c r="AI39" s="129"/>
      <c r="AJ39" s="129"/>
      <c r="AK39" s="129"/>
    </row>
    <row r="40" spans="1:37" s="162" customFormat="1" ht="22.5" x14ac:dyDescent="0.2">
      <c r="A40" s="147">
        <v>35</v>
      </c>
      <c r="B40" s="148" t="s">
        <v>1119</v>
      </c>
      <c r="C40" s="148" t="s">
        <v>924</v>
      </c>
      <c r="D40" s="148" t="s">
        <v>308</v>
      </c>
      <c r="E40" s="149" t="s">
        <v>893</v>
      </c>
      <c r="F40" s="149" t="s">
        <v>1120</v>
      </c>
      <c r="G40" s="148" t="s">
        <v>928</v>
      </c>
      <c r="H40" s="150" t="s">
        <v>896</v>
      </c>
      <c r="I40" s="202" t="s">
        <v>1009</v>
      </c>
      <c r="J40" s="150" t="s">
        <v>1010</v>
      </c>
      <c r="K40" s="150" t="s">
        <v>1121</v>
      </c>
      <c r="L40" s="151" t="str">
        <f t="shared" si="0"/>
        <v>AC-AH4Ronald McNair HighMainRooftopRoom AH1 WestTrane: YHC036A4ELA1F02B060000600429101278L</v>
      </c>
      <c r="M40" s="152">
        <v>2004</v>
      </c>
      <c r="N40" s="153">
        <v>3</v>
      </c>
      <c r="O40" s="154">
        <v>10.53125</v>
      </c>
      <c r="P40" s="155" t="s">
        <v>1983</v>
      </c>
      <c r="Q40" s="153">
        <v>460</v>
      </c>
      <c r="R40" s="153">
        <v>0</v>
      </c>
      <c r="S40" s="153">
        <v>3</v>
      </c>
      <c r="T40" s="203" t="str">
        <f t="shared" si="3"/>
        <v>New High Efficiency Gas Package Unit</v>
      </c>
      <c r="U40" s="150" t="s">
        <v>1806</v>
      </c>
      <c r="V40" s="157">
        <f t="shared" si="2"/>
        <v>3</v>
      </c>
      <c r="W40" s="158">
        <v>17.2</v>
      </c>
      <c r="X40" s="129"/>
      <c r="Y40" s="129"/>
      <c r="Z40" s="160" t="s">
        <v>2022</v>
      </c>
      <c r="AA40" s="155" t="s">
        <v>1958</v>
      </c>
      <c r="AB40" s="159" t="s">
        <v>2023</v>
      </c>
      <c r="AC40" s="161"/>
      <c r="AD40" s="129"/>
      <c r="AE40" s="129"/>
      <c r="AF40" s="129"/>
      <c r="AG40" s="129"/>
      <c r="AH40" s="129"/>
      <c r="AI40" s="129"/>
      <c r="AJ40" s="129"/>
      <c r="AK40" s="129"/>
    </row>
    <row r="41" spans="1:37" s="162" customFormat="1" ht="22.5" x14ac:dyDescent="0.2">
      <c r="A41" s="147">
        <v>36</v>
      </c>
      <c r="B41" s="148" t="s">
        <v>1122</v>
      </c>
      <c r="C41" s="148" t="s">
        <v>924</v>
      </c>
      <c r="D41" s="148" t="s">
        <v>308</v>
      </c>
      <c r="E41" s="149" t="s">
        <v>893</v>
      </c>
      <c r="F41" s="149" t="s">
        <v>1123</v>
      </c>
      <c r="G41" s="148" t="s">
        <v>928</v>
      </c>
      <c r="H41" s="150" t="s">
        <v>896</v>
      </c>
      <c r="I41" s="202" t="s">
        <v>1009</v>
      </c>
      <c r="J41" s="150" t="s">
        <v>1010</v>
      </c>
      <c r="K41" s="150" t="s">
        <v>1124</v>
      </c>
      <c r="L41" s="151" t="str">
        <f t="shared" si="0"/>
        <v>AC-AH5Ronald McNair HighMainRooftopRoom AH1 EastTrane: YHC036A4ELA1F02B060000600429101276L</v>
      </c>
      <c r="M41" s="152">
        <v>2004</v>
      </c>
      <c r="N41" s="153">
        <v>3</v>
      </c>
      <c r="O41" s="154">
        <v>10.53125</v>
      </c>
      <c r="P41" s="155" t="s">
        <v>1983</v>
      </c>
      <c r="Q41" s="153">
        <v>460</v>
      </c>
      <c r="R41" s="153">
        <v>0</v>
      </c>
      <c r="S41" s="153">
        <v>3</v>
      </c>
      <c r="T41" s="203" t="str">
        <f t="shared" si="3"/>
        <v>New High Efficiency Gas Package Unit</v>
      </c>
      <c r="U41" s="150" t="s">
        <v>1806</v>
      </c>
      <c r="V41" s="157">
        <f t="shared" si="2"/>
        <v>3</v>
      </c>
      <c r="W41" s="158">
        <v>17.2</v>
      </c>
      <c r="X41" s="129"/>
      <c r="Y41" s="129"/>
      <c r="Z41" s="160">
        <v>0</v>
      </c>
      <c r="AA41" s="155" t="s">
        <v>1958</v>
      </c>
      <c r="AB41" s="159" t="s">
        <v>2024</v>
      </c>
      <c r="AC41" s="161"/>
      <c r="AD41" s="129"/>
      <c r="AE41" s="129"/>
      <c r="AF41" s="129"/>
      <c r="AG41" s="129"/>
      <c r="AH41" s="129"/>
      <c r="AI41" s="129"/>
      <c r="AJ41" s="129"/>
      <c r="AK41" s="129"/>
    </row>
    <row r="42" spans="1:37" s="162" customFormat="1" ht="22.5" x14ac:dyDescent="0.2">
      <c r="A42" s="147">
        <v>37</v>
      </c>
      <c r="B42" s="148" t="s">
        <v>1125</v>
      </c>
      <c r="C42" s="148" t="s">
        <v>924</v>
      </c>
      <c r="D42" s="148" t="s">
        <v>308</v>
      </c>
      <c r="E42" s="149" t="s">
        <v>893</v>
      </c>
      <c r="F42" s="149" t="s">
        <v>1126</v>
      </c>
      <c r="G42" s="148" t="s">
        <v>928</v>
      </c>
      <c r="H42" s="150" t="s">
        <v>896</v>
      </c>
      <c r="I42" s="202" t="s">
        <v>1009</v>
      </c>
      <c r="J42" s="150" t="s">
        <v>1010</v>
      </c>
      <c r="K42" s="150" t="s">
        <v>1127</v>
      </c>
      <c r="L42" s="151" t="str">
        <f t="shared" si="0"/>
        <v>AC-AP5Ronald McNair HighMainRooftopRoom AP1 EastTrane: YHC036A4ELA1F02B060000600429101415L</v>
      </c>
      <c r="M42" s="152">
        <v>2004</v>
      </c>
      <c r="N42" s="153">
        <v>3</v>
      </c>
      <c r="O42" s="154">
        <v>10.53125</v>
      </c>
      <c r="P42" s="155" t="s">
        <v>1983</v>
      </c>
      <c r="Q42" s="153">
        <v>460</v>
      </c>
      <c r="R42" s="153">
        <v>0</v>
      </c>
      <c r="S42" s="153">
        <v>3</v>
      </c>
      <c r="T42" s="203" t="str">
        <f t="shared" si="3"/>
        <v>New High Efficiency Gas Package Unit</v>
      </c>
      <c r="U42" s="150" t="s">
        <v>1806</v>
      </c>
      <c r="V42" s="157">
        <f t="shared" si="2"/>
        <v>3</v>
      </c>
      <c r="W42" s="158">
        <v>17.2</v>
      </c>
      <c r="X42" s="129"/>
      <c r="Y42" s="129"/>
      <c r="Z42" s="160">
        <v>0</v>
      </c>
      <c r="AA42" s="155" t="s">
        <v>1958</v>
      </c>
      <c r="AB42" s="159" t="s">
        <v>2025</v>
      </c>
      <c r="AC42" s="161"/>
      <c r="AD42" s="129"/>
      <c r="AE42" s="129"/>
      <c r="AF42" s="129"/>
      <c r="AG42" s="129"/>
      <c r="AH42" s="129"/>
      <c r="AI42" s="129"/>
      <c r="AJ42" s="129"/>
      <c r="AK42" s="129"/>
    </row>
    <row r="43" spans="1:37" s="162" customFormat="1" ht="22.5" x14ac:dyDescent="0.2">
      <c r="A43" s="147">
        <v>38</v>
      </c>
      <c r="B43" s="148" t="s">
        <v>1128</v>
      </c>
      <c r="C43" s="148" t="s">
        <v>924</v>
      </c>
      <c r="D43" s="148" t="s">
        <v>308</v>
      </c>
      <c r="E43" s="149" t="s">
        <v>893</v>
      </c>
      <c r="F43" s="149" t="s">
        <v>1129</v>
      </c>
      <c r="G43" s="148" t="s">
        <v>928</v>
      </c>
      <c r="H43" s="150" t="s">
        <v>896</v>
      </c>
      <c r="I43" s="202" t="s">
        <v>1014</v>
      </c>
      <c r="J43" s="150" t="s">
        <v>1015</v>
      </c>
      <c r="K43" s="150" t="s">
        <v>1130</v>
      </c>
      <c r="L43" s="151" t="str">
        <f t="shared" si="0"/>
        <v>AC-AH7Ronald McNair HighMainRooftopRoom A126Trane: YHC048A4ELA1H02B000000600429101943L</v>
      </c>
      <c r="M43" s="152">
        <v>2004</v>
      </c>
      <c r="N43" s="153">
        <v>4</v>
      </c>
      <c r="O43" s="154">
        <v>10.11</v>
      </c>
      <c r="P43" s="155" t="s">
        <v>1983</v>
      </c>
      <c r="Q43" s="153">
        <v>460</v>
      </c>
      <c r="R43" s="153">
        <v>0</v>
      </c>
      <c r="S43" s="153">
        <v>3</v>
      </c>
      <c r="T43" s="203" t="str">
        <f t="shared" si="3"/>
        <v>New High Efficiency Gas Package Unit</v>
      </c>
      <c r="U43" s="150" t="s">
        <v>1806</v>
      </c>
      <c r="V43" s="157">
        <f t="shared" si="2"/>
        <v>4</v>
      </c>
      <c r="W43" s="158">
        <v>17.2</v>
      </c>
      <c r="X43" s="129"/>
      <c r="Y43" s="129"/>
      <c r="Z43" s="160">
        <v>0</v>
      </c>
      <c r="AA43" s="155" t="s">
        <v>1958</v>
      </c>
      <c r="AB43" s="159" t="s">
        <v>2026</v>
      </c>
      <c r="AC43" s="161"/>
      <c r="AD43" s="129"/>
      <c r="AE43" s="129"/>
      <c r="AF43" s="129"/>
      <c r="AG43" s="129"/>
      <c r="AH43" s="129"/>
      <c r="AI43" s="129"/>
      <c r="AJ43" s="129"/>
      <c r="AK43" s="129"/>
    </row>
    <row r="44" spans="1:37" s="162" customFormat="1" ht="22.5" x14ac:dyDescent="0.2">
      <c r="A44" s="147">
        <v>39</v>
      </c>
      <c r="B44" s="148" t="s">
        <v>1131</v>
      </c>
      <c r="C44" s="148" t="s">
        <v>924</v>
      </c>
      <c r="D44" s="148" t="s">
        <v>308</v>
      </c>
      <c r="E44" s="149" t="s">
        <v>893</v>
      </c>
      <c r="F44" s="149" t="s">
        <v>308</v>
      </c>
      <c r="G44" s="148" t="s">
        <v>928</v>
      </c>
      <c r="H44" s="150" t="s">
        <v>896</v>
      </c>
      <c r="I44" s="202" t="s">
        <v>1014</v>
      </c>
      <c r="J44" s="150" t="s">
        <v>1015</v>
      </c>
      <c r="K44" s="150" t="s">
        <v>1132</v>
      </c>
      <c r="L44" s="151" t="str">
        <f t="shared" si="0"/>
        <v>AC-AP7Ronald McNair HighMainRooftopMainTrane: YHC048A4ELA1H02B000000600430100342L</v>
      </c>
      <c r="M44" s="152">
        <v>2004</v>
      </c>
      <c r="N44" s="153">
        <v>4</v>
      </c>
      <c r="O44" s="154">
        <v>10.11</v>
      </c>
      <c r="P44" s="155" t="s">
        <v>1983</v>
      </c>
      <c r="Q44" s="153">
        <v>460</v>
      </c>
      <c r="R44" s="153">
        <v>0</v>
      </c>
      <c r="S44" s="153">
        <v>3</v>
      </c>
      <c r="T44" s="203" t="str">
        <f t="shared" si="3"/>
        <v>New High Efficiency Gas Package Unit</v>
      </c>
      <c r="U44" s="150" t="s">
        <v>1806</v>
      </c>
      <c r="V44" s="157">
        <f t="shared" si="2"/>
        <v>4</v>
      </c>
      <c r="W44" s="158">
        <v>17.2</v>
      </c>
      <c r="X44" s="129"/>
      <c r="Y44" s="129"/>
      <c r="Z44" s="160">
        <v>0</v>
      </c>
      <c r="AA44" s="155" t="s">
        <v>1958</v>
      </c>
      <c r="AB44" s="159" t="s">
        <v>2027</v>
      </c>
      <c r="AC44" s="161"/>
      <c r="AD44" s="129"/>
      <c r="AE44" s="129"/>
      <c r="AF44" s="129"/>
      <c r="AG44" s="129"/>
      <c r="AH44" s="129"/>
      <c r="AI44" s="129"/>
      <c r="AJ44" s="129"/>
      <c r="AK44" s="129"/>
    </row>
    <row r="45" spans="1:37" s="162" customFormat="1" ht="22.5" x14ac:dyDescent="0.2">
      <c r="A45" s="147">
        <v>40</v>
      </c>
      <c r="B45" s="148" t="s">
        <v>1133</v>
      </c>
      <c r="C45" s="148" t="s">
        <v>924</v>
      </c>
      <c r="D45" s="148" t="s">
        <v>308</v>
      </c>
      <c r="E45" s="149" t="s">
        <v>893</v>
      </c>
      <c r="F45" s="149" t="s">
        <v>1134</v>
      </c>
      <c r="G45" s="148" t="s">
        <v>928</v>
      </c>
      <c r="H45" s="150" t="s">
        <v>896</v>
      </c>
      <c r="I45" s="202" t="s">
        <v>1014</v>
      </c>
      <c r="J45" s="150" t="s">
        <v>1015</v>
      </c>
      <c r="K45" s="150" t="s">
        <v>1135</v>
      </c>
      <c r="L45" s="151" t="str">
        <f t="shared" si="0"/>
        <v>AC-AH11Ronald McNair HighMainRooftopRoom A127Trane: YHC048A4ELA1H02B000000600429102155L</v>
      </c>
      <c r="M45" s="152">
        <v>2004</v>
      </c>
      <c r="N45" s="153">
        <v>4</v>
      </c>
      <c r="O45" s="154">
        <v>10.11</v>
      </c>
      <c r="P45" s="155" t="s">
        <v>1983</v>
      </c>
      <c r="Q45" s="153">
        <v>460</v>
      </c>
      <c r="R45" s="153">
        <v>0</v>
      </c>
      <c r="S45" s="153">
        <v>3</v>
      </c>
      <c r="T45" s="203" t="str">
        <f t="shared" si="3"/>
        <v>New High Efficiency Gas Package Unit</v>
      </c>
      <c r="U45" s="150" t="s">
        <v>1806</v>
      </c>
      <c r="V45" s="157">
        <f t="shared" si="2"/>
        <v>4</v>
      </c>
      <c r="W45" s="158">
        <v>17.2</v>
      </c>
      <c r="X45" s="129"/>
      <c r="Y45" s="129"/>
      <c r="Z45" s="160">
        <v>0</v>
      </c>
      <c r="AA45" s="155" t="s">
        <v>1958</v>
      </c>
      <c r="AB45" s="159" t="s">
        <v>2028</v>
      </c>
      <c r="AC45" s="161"/>
      <c r="AD45" s="129"/>
      <c r="AE45" s="129"/>
      <c r="AF45" s="129"/>
      <c r="AG45" s="129"/>
      <c r="AH45" s="129"/>
      <c r="AI45" s="129"/>
      <c r="AJ45" s="129"/>
      <c r="AK45" s="129"/>
    </row>
    <row r="46" spans="1:37" s="162" customFormat="1" ht="22.5" x14ac:dyDescent="0.2">
      <c r="A46" s="147">
        <v>41</v>
      </c>
      <c r="B46" s="148" t="s">
        <v>1136</v>
      </c>
      <c r="C46" s="148" t="s">
        <v>924</v>
      </c>
      <c r="D46" s="148" t="s">
        <v>308</v>
      </c>
      <c r="E46" s="149" t="s">
        <v>893</v>
      </c>
      <c r="F46" s="149" t="s">
        <v>1137</v>
      </c>
      <c r="G46" s="148" t="s">
        <v>928</v>
      </c>
      <c r="H46" s="150" t="s">
        <v>896</v>
      </c>
      <c r="I46" s="202" t="s">
        <v>1014</v>
      </c>
      <c r="J46" s="150" t="s">
        <v>1015</v>
      </c>
      <c r="K46" s="150" t="s">
        <v>1138</v>
      </c>
      <c r="L46" s="151" t="str">
        <f t="shared" si="0"/>
        <v>AC-AH10Ronald McNair HighMainRooftopRoom A128Trane: YHC048A4ELA1H02B000000600430100203L</v>
      </c>
      <c r="M46" s="152">
        <v>2004</v>
      </c>
      <c r="N46" s="153">
        <v>4</v>
      </c>
      <c r="O46" s="154">
        <v>10.11</v>
      </c>
      <c r="P46" s="155" t="s">
        <v>1983</v>
      </c>
      <c r="Q46" s="153">
        <v>460</v>
      </c>
      <c r="R46" s="153">
        <v>0</v>
      </c>
      <c r="S46" s="153">
        <v>3</v>
      </c>
      <c r="T46" s="203" t="str">
        <f t="shared" si="3"/>
        <v>New High Efficiency Gas Package Unit</v>
      </c>
      <c r="U46" s="150" t="s">
        <v>1806</v>
      </c>
      <c r="V46" s="157">
        <f t="shared" si="2"/>
        <v>4</v>
      </c>
      <c r="W46" s="158">
        <v>17.2</v>
      </c>
      <c r="X46" s="129"/>
      <c r="Y46" s="129"/>
      <c r="Z46" s="160">
        <v>0</v>
      </c>
      <c r="AA46" s="155" t="s">
        <v>1958</v>
      </c>
      <c r="AB46" s="159" t="s">
        <v>2029</v>
      </c>
      <c r="AC46" s="161"/>
      <c r="AD46" s="129"/>
      <c r="AE46" s="129"/>
      <c r="AF46" s="129"/>
      <c r="AG46" s="129"/>
      <c r="AH46" s="129"/>
      <c r="AI46" s="129"/>
      <c r="AJ46" s="129"/>
      <c r="AK46" s="129"/>
    </row>
    <row r="47" spans="1:37" s="162" customFormat="1" ht="22.5" x14ac:dyDescent="0.2">
      <c r="A47" s="147">
        <v>42</v>
      </c>
      <c r="B47" s="148" t="s">
        <v>1139</v>
      </c>
      <c r="C47" s="148" t="s">
        <v>924</v>
      </c>
      <c r="D47" s="148" t="s">
        <v>308</v>
      </c>
      <c r="E47" s="149" t="s">
        <v>893</v>
      </c>
      <c r="F47" s="149" t="s">
        <v>1140</v>
      </c>
      <c r="G47" s="148" t="s">
        <v>928</v>
      </c>
      <c r="H47" s="150" t="s">
        <v>896</v>
      </c>
      <c r="I47" s="202" t="s">
        <v>1014</v>
      </c>
      <c r="J47" s="150" t="s">
        <v>1015</v>
      </c>
      <c r="K47" s="150" t="s">
        <v>1141</v>
      </c>
      <c r="L47" s="151" t="str">
        <f t="shared" si="0"/>
        <v>AC-AH9Ronald McNair HighMainRooftopRoom A129Trane: YHC048A4ELA1H02B000000600430100404L</v>
      </c>
      <c r="M47" s="152">
        <v>2004</v>
      </c>
      <c r="N47" s="153">
        <v>4</v>
      </c>
      <c r="O47" s="154">
        <v>10.11</v>
      </c>
      <c r="P47" s="155" t="s">
        <v>1983</v>
      </c>
      <c r="Q47" s="153">
        <v>460</v>
      </c>
      <c r="R47" s="153">
        <v>0</v>
      </c>
      <c r="S47" s="153">
        <v>3</v>
      </c>
      <c r="T47" s="203" t="str">
        <f t="shared" si="3"/>
        <v>New High Efficiency Gas Package Unit</v>
      </c>
      <c r="U47" s="150" t="s">
        <v>1806</v>
      </c>
      <c r="V47" s="157">
        <f t="shared" si="2"/>
        <v>4</v>
      </c>
      <c r="W47" s="158">
        <v>17.2</v>
      </c>
      <c r="X47" s="129"/>
      <c r="Y47" s="129"/>
      <c r="Z47" s="160">
        <v>0</v>
      </c>
      <c r="AA47" s="155" t="s">
        <v>1958</v>
      </c>
      <c r="AB47" s="159" t="s">
        <v>2030</v>
      </c>
      <c r="AC47" s="161"/>
      <c r="AD47" s="129"/>
      <c r="AE47" s="129"/>
      <c r="AF47" s="129"/>
      <c r="AG47" s="129"/>
      <c r="AH47" s="129"/>
      <c r="AI47" s="129"/>
      <c r="AJ47" s="129"/>
      <c r="AK47" s="129"/>
    </row>
    <row r="48" spans="1:37" s="162" customFormat="1" ht="22.5" x14ac:dyDescent="0.2">
      <c r="A48" s="147">
        <v>43</v>
      </c>
      <c r="B48" s="148" t="s">
        <v>1142</v>
      </c>
      <c r="C48" s="148" t="s">
        <v>924</v>
      </c>
      <c r="D48" s="148" t="s">
        <v>308</v>
      </c>
      <c r="E48" s="149" t="s">
        <v>893</v>
      </c>
      <c r="F48" s="149" t="s">
        <v>1143</v>
      </c>
      <c r="G48" s="148" t="s">
        <v>928</v>
      </c>
      <c r="H48" s="150" t="s">
        <v>896</v>
      </c>
      <c r="I48" s="202" t="s">
        <v>1144</v>
      </c>
      <c r="J48" s="150" t="s">
        <v>1145</v>
      </c>
      <c r="K48" s="150" t="s">
        <v>954</v>
      </c>
      <c r="L48" s="151" t="str">
        <f t="shared" si="0"/>
        <v>AC-AE4Ronald McNair HighMainRooftopRooms A133, AE2Trane: YHC072A4EMA1800B000000600Illegible</v>
      </c>
      <c r="M48" s="152">
        <v>2004</v>
      </c>
      <c r="N48" s="153">
        <v>6</v>
      </c>
      <c r="O48" s="154">
        <v>9.9415000000000013</v>
      </c>
      <c r="P48" s="155" t="s">
        <v>1983</v>
      </c>
      <c r="Q48" s="153">
        <v>460</v>
      </c>
      <c r="R48" s="153">
        <v>0</v>
      </c>
      <c r="S48" s="153">
        <v>3</v>
      </c>
      <c r="T48" s="203" t="str">
        <f t="shared" si="3"/>
        <v>New High Efficiency Gas Package Unit</v>
      </c>
      <c r="U48" s="150" t="s">
        <v>1806</v>
      </c>
      <c r="V48" s="157">
        <f t="shared" si="2"/>
        <v>6</v>
      </c>
      <c r="W48" s="158">
        <v>17.5</v>
      </c>
      <c r="X48" s="129"/>
      <c r="Y48" s="129"/>
      <c r="Z48" s="160" t="s">
        <v>1989</v>
      </c>
      <c r="AA48" s="155" t="s">
        <v>1958</v>
      </c>
      <c r="AB48" s="159" t="s">
        <v>2031</v>
      </c>
      <c r="AC48" s="161"/>
      <c r="AD48" s="129"/>
      <c r="AE48" s="129"/>
      <c r="AF48" s="129"/>
      <c r="AG48" s="129"/>
      <c r="AH48" s="129"/>
      <c r="AI48" s="129"/>
      <c r="AJ48" s="129"/>
      <c r="AK48" s="129"/>
    </row>
    <row r="49" spans="1:37" s="162" customFormat="1" ht="22.5" x14ac:dyDescent="0.2">
      <c r="A49" s="147">
        <v>44</v>
      </c>
      <c r="B49" s="148" t="s">
        <v>1146</v>
      </c>
      <c r="C49" s="148" t="s">
        <v>924</v>
      </c>
      <c r="D49" s="148" t="s">
        <v>308</v>
      </c>
      <c r="E49" s="149" t="s">
        <v>893</v>
      </c>
      <c r="F49" s="149" t="s">
        <v>1147</v>
      </c>
      <c r="G49" s="148" t="s">
        <v>928</v>
      </c>
      <c r="H49" s="150" t="s">
        <v>896</v>
      </c>
      <c r="I49" s="202" t="s">
        <v>1009</v>
      </c>
      <c r="J49" s="150" t="s">
        <v>1010</v>
      </c>
      <c r="K49" s="150" t="s">
        <v>1148</v>
      </c>
      <c r="L49" s="151" t="str">
        <f t="shared" si="0"/>
        <v>AC-AL4Ronald McNair HighMainRooftopRooms AL3, AL4Trane: YHC036A4ELA1F02B060000600429101207L</v>
      </c>
      <c r="M49" s="152">
        <v>2004</v>
      </c>
      <c r="N49" s="153">
        <v>3</v>
      </c>
      <c r="O49" s="154">
        <v>10.53125</v>
      </c>
      <c r="P49" s="155" t="s">
        <v>1983</v>
      </c>
      <c r="Q49" s="153">
        <v>460</v>
      </c>
      <c r="R49" s="153">
        <v>0</v>
      </c>
      <c r="S49" s="153">
        <v>3</v>
      </c>
      <c r="T49" s="203" t="str">
        <f t="shared" si="3"/>
        <v>New High Efficiency Gas Package Unit</v>
      </c>
      <c r="U49" s="150" t="s">
        <v>1806</v>
      </c>
      <c r="V49" s="157">
        <f t="shared" si="2"/>
        <v>3</v>
      </c>
      <c r="W49" s="158">
        <v>17.2</v>
      </c>
      <c r="X49" s="129"/>
      <c r="Y49" s="129"/>
      <c r="Z49" s="160">
        <v>0</v>
      </c>
      <c r="AA49" s="155" t="s">
        <v>1958</v>
      </c>
      <c r="AB49" s="159" t="s">
        <v>2032</v>
      </c>
      <c r="AC49" s="161"/>
      <c r="AD49" s="129"/>
      <c r="AE49" s="129"/>
      <c r="AF49" s="129"/>
      <c r="AG49" s="129"/>
      <c r="AH49" s="129"/>
      <c r="AI49" s="129"/>
      <c r="AJ49" s="129"/>
      <c r="AK49" s="129"/>
    </row>
    <row r="50" spans="1:37" s="162" customFormat="1" ht="22.5" x14ac:dyDescent="0.2">
      <c r="A50" s="147">
        <v>45</v>
      </c>
      <c r="B50" s="148" t="s">
        <v>1149</v>
      </c>
      <c r="C50" s="148" t="s">
        <v>924</v>
      </c>
      <c r="D50" s="148" t="s">
        <v>308</v>
      </c>
      <c r="E50" s="149" t="s">
        <v>893</v>
      </c>
      <c r="F50" s="201" t="s">
        <v>1150</v>
      </c>
      <c r="G50" s="148" t="s">
        <v>928</v>
      </c>
      <c r="H50" s="150" t="s">
        <v>896</v>
      </c>
      <c r="I50" s="202" t="s">
        <v>1144</v>
      </c>
      <c r="J50" s="150" t="s">
        <v>1145</v>
      </c>
      <c r="K50" s="150" t="s">
        <v>1151</v>
      </c>
      <c r="L50" s="151" t="str">
        <f t="shared" si="0"/>
        <v>AC-AE3Ronald McNair HighMainRooftopRooms A132, AE7, AE9Trane: YHC072A4EMA1800B000000600429101295L</v>
      </c>
      <c r="M50" s="152">
        <v>2004</v>
      </c>
      <c r="N50" s="153">
        <v>6</v>
      </c>
      <c r="O50" s="154">
        <v>9.9415000000000013</v>
      </c>
      <c r="P50" s="155" t="s">
        <v>1983</v>
      </c>
      <c r="Q50" s="153">
        <v>460</v>
      </c>
      <c r="R50" s="153">
        <v>0</v>
      </c>
      <c r="S50" s="153">
        <v>3</v>
      </c>
      <c r="T50" s="203" t="str">
        <f t="shared" si="3"/>
        <v>New High Efficiency Gas Package Unit</v>
      </c>
      <c r="U50" s="150" t="s">
        <v>1806</v>
      </c>
      <c r="V50" s="157">
        <f t="shared" si="2"/>
        <v>6</v>
      </c>
      <c r="W50" s="158">
        <v>17.5</v>
      </c>
      <c r="X50" s="129"/>
      <c r="Y50" s="129"/>
      <c r="Z50" s="160">
        <v>0</v>
      </c>
      <c r="AA50" s="155" t="s">
        <v>1958</v>
      </c>
      <c r="AB50" s="159" t="s">
        <v>2033</v>
      </c>
      <c r="AC50" s="161"/>
      <c r="AD50" s="129"/>
      <c r="AE50" s="129"/>
      <c r="AF50" s="129"/>
      <c r="AG50" s="129"/>
      <c r="AH50" s="129"/>
      <c r="AI50" s="129"/>
      <c r="AJ50" s="129"/>
      <c r="AK50" s="129"/>
    </row>
    <row r="51" spans="1:37" s="162" customFormat="1" ht="22.5" x14ac:dyDescent="0.2">
      <c r="A51" s="147">
        <v>46</v>
      </c>
      <c r="B51" s="148" t="s">
        <v>1152</v>
      </c>
      <c r="C51" s="148" t="s">
        <v>924</v>
      </c>
      <c r="D51" s="148" t="s">
        <v>308</v>
      </c>
      <c r="E51" s="149" t="s">
        <v>893</v>
      </c>
      <c r="F51" s="149" t="s">
        <v>1153</v>
      </c>
      <c r="G51" s="148" t="s">
        <v>928</v>
      </c>
      <c r="H51" s="150" t="s">
        <v>896</v>
      </c>
      <c r="I51" s="202" t="s">
        <v>1104</v>
      </c>
      <c r="J51" s="150" t="s">
        <v>1105</v>
      </c>
      <c r="K51" s="150" t="s">
        <v>1154</v>
      </c>
      <c r="L51" s="151" t="str">
        <f t="shared" si="0"/>
        <v>AC-AE1Ronald McNair HighMainRooftopRoom A135Trane: YHC060A4ELA1H00B000000600429101271L</v>
      </c>
      <c r="M51" s="152">
        <v>2004</v>
      </c>
      <c r="N51" s="153">
        <v>5</v>
      </c>
      <c r="O51" s="154">
        <v>10.11</v>
      </c>
      <c r="P51" s="155" t="s">
        <v>1983</v>
      </c>
      <c r="Q51" s="153">
        <v>460</v>
      </c>
      <c r="R51" s="153">
        <v>0</v>
      </c>
      <c r="S51" s="153">
        <v>3</v>
      </c>
      <c r="T51" s="203" t="str">
        <f t="shared" si="3"/>
        <v>New High Efficiency Gas Package Unit</v>
      </c>
      <c r="U51" s="150" t="s">
        <v>1806</v>
      </c>
      <c r="V51" s="157">
        <f t="shared" si="2"/>
        <v>5</v>
      </c>
      <c r="W51" s="158">
        <v>17.2</v>
      </c>
      <c r="X51" s="129"/>
      <c r="Y51" s="129"/>
      <c r="Z51" s="160">
        <v>0</v>
      </c>
      <c r="AA51" s="155" t="s">
        <v>1958</v>
      </c>
      <c r="AB51" s="159" t="s">
        <v>2034</v>
      </c>
      <c r="AC51" s="161"/>
      <c r="AD51" s="129"/>
      <c r="AE51" s="129"/>
      <c r="AF51" s="129"/>
      <c r="AG51" s="129"/>
      <c r="AH51" s="129"/>
      <c r="AI51" s="129"/>
      <c r="AJ51" s="129"/>
      <c r="AK51" s="129"/>
    </row>
    <row r="52" spans="1:37" s="162" customFormat="1" ht="22.5" x14ac:dyDescent="0.2">
      <c r="A52" s="147">
        <v>47</v>
      </c>
      <c r="B52" s="148" t="s">
        <v>1155</v>
      </c>
      <c r="C52" s="148" t="s">
        <v>924</v>
      </c>
      <c r="D52" s="148" t="s">
        <v>308</v>
      </c>
      <c r="E52" s="149" t="s">
        <v>893</v>
      </c>
      <c r="F52" s="149" t="s">
        <v>1156</v>
      </c>
      <c r="G52" s="148" t="s">
        <v>928</v>
      </c>
      <c r="H52" s="150" t="s">
        <v>896</v>
      </c>
      <c r="I52" s="202" t="s">
        <v>1104</v>
      </c>
      <c r="J52" s="150" t="s">
        <v>1105</v>
      </c>
      <c r="K52" s="150" t="s">
        <v>1157</v>
      </c>
      <c r="L52" s="151" t="str">
        <f t="shared" si="0"/>
        <v>AC-AE2Ronald McNair HighMainRooftopRooms A134, AE1Trane: YHC060A4ELA1H00B000000600429101059L</v>
      </c>
      <c r="M52" s="152">
        <v>2004</v>
      </c>
      <c r="N52" s="153">
        <v>5</v>
      </c>
      <c r="O52" s="154">
        <v>10.11</v>
      </c>
      <c r="P52" s="155" t="s">
        <v>1983</v>
      </c>
      <c r="Q52" s="153">
        <v>460</v>
      </c>
      <c r="R52" s="153">
        <v>0</v>
      </c>
      <c r="S52" s="153">
        <v>3</v>
      </c>
      <c r="T52" s="203" t="str">
        <f t="shared" si="3"/>
        <v>New High Efficiency Gas Package Unit</v>
      </c>
      <c r="U52" s="150" t="s">
        <v>1806</v>
      </c>
      <c r="V52" s="157">
        <f t="shared" si="2"/>
        <v>5</v>
      </c>
      <c r="W52" s="158">
        <v>17.2</v>
      </c>
      <c r="X52" s="129"/>
      <c r="Y52" s="129"/>
      <c r="Z52" s="160">
        <v>0</v>
      </c>
      <c r="AA52" s="155" t="s">
        <v>1958</v>
      </c>
      <c r="AB52" s="159" t="s">
        <v>2035</v>
      </c>
      <c r="AC52" s="161"/>
      <c r="AD52" s="129"/>
      <c r="AE52" s="129"/>
      <c r="AF52" s="129"/>
      <c r="AG52" s="129"/>
      <c r="AH52" s="129"/>
      <c r="AI52" s="129"/>
      <c r="AJ52" s="129"/>
      <c r="AK52" s="129"/>
    </row>
    <row r="53" spans="1:37" s="162" customFormat="1" ht="22.5" x14ac:dyDescent="0.2">
      <c r="A53" s="147">
        <v>48</v>
      </c>
      <c r="B53" s="148" t="s">
        <v>1158</v>
      </c>
      <c r="C53" s="148" t="s">
        <v>924</v>
      </c>
      <c r="D53" s="148" t="s">
        <v>308</v>
      </c>
      <c r="E53" s="149" t="s">
        <v>893</v>
      </c>
      <c r="F53" s="149" t="s">
        <v>1159</v>
      </c>
      <c r="G53" s="148" t="s">
        <v>928</v>
      </c>
      <c r="H53" s="150" t="s">
        <v>896</v>
      </c>
      <c r="I53" s="202" t="s">
        <v>1014</v>
      </c>
      <c r="J53" s="150" t="s">
        <v>1015</v>
      </c>
      <c r="K53" s="150" t="s">
        <v>1160</v>
      </c>
      <c r="L53" s="151" t="str">
        <f t="shared" si="0"/>
        <v>AC-AH12Ronald McNair HighMainRooftopCorridor A109Trane: YHC048A4ELA1H02B000000600430100201L</v>
      </c>
      <c r="M53" s="152">
        <v>2004</v>
      </c>
      <c r="N53" s="153">
        <v>4</v>
      </c>
      <c r="O53" s="154">
        <v>10.11</v>
      </c>
      <c r="P53" s="155" t="s">
        <v>1983</v>
      </c>
      <c r="Q53" s="153">
        <v>460</v>
      </c>
      <c r="R53" s="153">
        <v>0</v>
      </c>
      <c r="S53" s="153">
        <v>3</v>
      </c>
      <c r="T53" s="203" t="str">
        <f t="shared" si="3"/>
        <v>New High Efficiency Gas Package Unit</v>
      </c>
      <c r="U53" s="150" t="s">
        <v>1806</v>
      </c>
      <c r="V53" s="157">
        <f t="shared" si="2"/>
        <v>4</v>
      </c>
      <c r="W53" s="158">
        <v>17.2</v>
      </c>
      <c r="X53" s="129"/>
      <c r="Y53" s="129"/>
      <c r="Z53" s="160">
        <v>0</v>
      </c>
      <c r="AA53" s="155" t="s">
        <v>1958</v>
      </c>
      <c r="AB53" s="159" t="s">
        <v>2036</v>
      </c>
      <c r="AC53" s="161"/>
      <c r="AD53" s="129"/>
      <c r="AE53" s="129"/>
      <c r="AF53" s="129"/>
      <c r="AG53" s="129"/>
      <c r="AH53" s="129"/>
      <c r="AI53" s="129"/>
      <c r="AJ53" s="129"/>
      <c r="AK53" s="129"/>
    </row>
    <row r="54" spans="1:37" s="162" customFormat="1" ht="22.5" x14ac:dyDescent="0.2">
      <c r="A54" s="147">
        <v>49</v>
      </c>
      <c r="B54" s="148" t="s">
        <v>1161</v>
      </c>
      <c r="C54" s="148" t="s">
        <v>924</v>
      </c>
      <c r="D54" s="148" t="s">
        <v>308</v>
      </c>
      <c r="E54" s="149" t="s">
        <v>893</v>
      </c>
      <c r="F54" s="149" t="s">
        <v>1162</v>
      </c>
      <c r="G54" s="148" t="s">
        <v>928</v>
      </c>
      <c r="H54" s="150" t="s">
        <v>896</v>
      </c>
      <c r="I54" s="202" t="s">
        <v>1014</v>
      </c>
      <c r="J54" s="150" t="s">
        <v>1015</v>
      </c>
      <c r="K54" s="150" t="s">
        <v>1163</v>
      </c>
      <c r="L54" s="151" t="str">
        <f t="shared" si="0"/>
        <v>AC-AD4Ronald McNair HighMainRooftopRoom A137Trane: YHC048A4ELA1H02B000000600429102156L</v>
      </c>
      <c r="M54" s="152">
        <v>2004</v>
      </c>
      <c r="N54" s="153">
        <v>4</v>
      </c>
      <c r="O54" s="154">
        <v>10.11</v>
      </c>
      <c r="P54" s="155" t="s">
        <v>1983</v>
      </c>
      <c r="Q54" s="153">
        <v>460</v>
      </c>
      <c r="R54" s="153">
        <v>0</v>
      </c>
      <c r="S54" s="153">
        <v>3</v>
      </c>
      <c r="T54" s="203" t="str">
        <f t="shared" si="3"/>
        <v>New High Efficiency Gas Package Unit</v>
      </c>
      <c r="U54" s="150" t="s">
        <v>1806</v>
      </c>
      <c r="V54" s="157">
        <f t="shared" si="2"/>
        <v>4</v>
      </c>
      <c r="W54" s="158">
        <v>17.2</v>
      </c>
      <c r="X54" s="129"/>
      <c r="Y54" s="129"/>
      <c r="Z54" s="160">
        <v>0</v>
      </c>
      <c r="AA54" s="155" t="s">
        <v>1958</v>
      </c>
      <c r="AB54" s="159" t="s">
        <v>2037</v>
      </c>
      <c r="AC54" s="161"/>
      <c r="AD54" s="129"/>
      <c r="AE54" s="129"/>
      <c r="AF54" s="129"/>
      <c r="AG54" s="129"/>
      <c r="AH54" s="129"/>
      <c r="AI54" s="129"/>
      <c r="AJ54" s="129"/>
      <c r="AK54" s="129"/>
    </row>
    <row r="55" spans="1:37" s="162" customFormat="1" ht="22.5" x14ac:dyDescent="0.2">
      <c r="A55" s="147">
        <v>50</v>
      </c>
      <c r="B55" s="148" t="s">
        <v>1164</v>
      </c>
      <c r="C55" s="148" t="s">
        <v>924</v>
      </c>
      <c r="D55" s="148" t="s">
        <v>308</v>
      </c>
      <c r="E55" s="149" t="s">
        <v>893</v>
      </c>
      <c r="F55" s="201" t="s">
        <v>1165</v>
      </c>
      <c r="G55" s="148" t="s">
        <v>928</v>
      </c>
      <c r="H55" s="150" t="s">
        <v>896</v>
      </c>
      <c r="I55" s="202" t="s">
        <v>1014</v>
      </c>
      <c r="J55" s="150" t="s">
        <v>1015</v>
      </c>
      <c r="K55" s="150" t="s">
        <v>1166</v>
      </c>
      <c r="L55" s="151" t="str">
        <f t="shared" si="0"/>
        <v>AC-AK3Ronald McNair HighMainRooftopRooms AK8, AK9, Corridor A210Trane: YHC048A4ELA1H02B000000600430100133L</v>
      </c>
      <c r="M55" s="152">
        <v>2004</v>
      </c>
      <c r="N55" s="153">
        <v>4</v>
      </c>
      <c r="O55" s="154">
        <v>10.11</v>
      </c>
      <c r="P55" s="155" t="s">
        <v>1983</v>
      </c>
      <c r="Q55" s="153">
        <v>460</v>
      </c>
      <c r="R55" s="153">
        <v>0</v>
      </c>
      <c r="S55" s="153">
        <v>3</v>
      </c>
      <c r="T55" s="203" t="str">
        <f t="shared" si="3"/>
        <v>New High Efficiency Gas Package Unit</v>
      </c>
      <c r="U55" s="150" t="s">
        <v>1806</v>
      </c>
      <c r="V55" s="157">
        <f t="shared" si="2"/>
        <v>4</v>
      </c>
      <c r="W55" s="158">
        <v>17.2</v>
      </c>
      <c r="X55" s="129"/>
      <c r="Y55" s="129"/>
      <c r="Z55" s="160">
        <v>0</v>
      </c>
      <c r="AA55" s="155" t="s">
        <v>1958</v>
      </c>
      <c r="AB55" s="159" t="s">
        <v>2038</v>
      </c>
      <c r="AC55" s="161"/>
      <c r="AD55" s="129"/>
      <c r="AE55" s="129"/>
      <c r="AF55" s="129"/>
      <c r="AG55" s="129"/>
      <c r="AH55" s="129"/>
      <c r="AI55" s="129"/>
      <c r="AJ55" s="129"/>
      <c r="AK55" s="129"/>
    </row>
    <row r="56" spans="1:37" s="162" customFormat="1" ht="22.5" x14ac:dyDescent="0.2">
      <c r="A56" s="147">
        <v>51</v>
      </c>
      <c r="B56" s="148" t="s">
        <v>1167</v>
      </c>
      <c r="C56" s="148" t="s">
        <v>924</v>
      </c>
      <c r="D56" s="148" t="s">
        <v>308</v>
      </c>
      <c r="E56" s="149" t="s">
        <v>893</v>
      </c>
      <c r="F56" s="201" t="s">
        <v>1168</v>
      </c>
      <c r="G56" s="148" t="s">
        <v>928</v>
      </c>
      <c r="H56" s="150" t="s">
        <v>896</v>
      </c>
      <c r="I56" s="202" t="s">
        <v>1104</v>
      </c>
      <c r="J56" s="150" t="s">
        <v>1105</v>
      </c>
      <c r="K56" s="150" t="s">
        <v>1169</v>
      </c>
      <c r="L56" s="151" t="str">
        <f t="shared" si="0"/>
        <v>AC-AD6Ronald McNair HighMainRooftopRoom A136, Corridor A110Trane: YHC060A4ELA1H00B000000600429101129L</v>
      </c>
      <c r="M56" s="152">
        <v>2004</v>
      </c>
      <c r="N56" s="153">
        <v>5</v>
      </c>
      <c r="O56" s="154">
        <v>10.11</v>
      </c>
      <c r="P56" s="155" t="s">
        <v>1983</v>
      </c>
      <c r="Q56" s="153">
        <v>460</v>
      </c>
      <c r="R56" s="153">
        <v>0</v>
      </c>
      <c r="S56" s="153">
        <v>3</v>
      </c>
      <c r="T56" s="203" t="str">
        <f t="shared" si="3"/>
        <v>New High Efficiency Gas Package Unit</v>
      </c>
      <c r="U56" s="150" t="s">
        <v>1806</v>
      </c>
      <c r="V56" s="157">
        <f t="shared" si="2"/>
        <v>5</v>
      </c>
      <c r="W56" s="158">
        <v>17.2</v>
      </c>
      <c r="X56" s="129"/>
      <c r="Y56" s="129"/>
      <c r="Z56" s="160">
        <v>0</v>
      </c>
      <c r="AA56" s="155" t="s">
        <v>1958</v>
      </c>
      <c r="AB56" s="159" t="s">
        <v>2039</v>
      </c>
      <c r="AC56" s="161"/>
      <c r="AD56" s="129"/>
      <c r="AE56" s="129"/>
      <c r="AF56" s="129"/>
      <c r="AG56" s="129"/>
      <c r="AH56" s="129"/>
      <c r="AI56" s="129"/>
      <c r="AJ56" s="129"/>
      <c r="AK56" s="129"/>
    </row>
    <row r="57" spans="1:37" s="162" customFormat="1" ht="22.5" x14ac:dyDescent="0.2">
      <c r="A57" s="147">
        <v>52</v>
      </c>
      <c r="B57" s="148" t="s">
        <v>1170</v>
      </c>
      <c r="C57" s="148" t="s">
        <v>924</v>
      </c>
      <c r="D57" s="148" t="s">
        <v>308</v>
      </c>
      <c r="E57" s="149" t="s">
        <v>893</v>
      </c>
      <c r="F57" s="149" t="s">
        <v>1171</v>
      </c>
      <c r="G57" s="148" t="s">
        <v>928</v>
      </c>
      <c r="H57" s="150" t="s">
        <v>896</v>
      </c>
      <c r="I57" s="202" t="s">
        <v>1014</v>
      </c>
      <c r="J57" s="150" t="s">
        <v>1015</v>
      </c>
      <c r="K57" s="150" t="s">
        <v>1172</v>
      </c>
      <c r="L57" s="151" t="str">
        <f t="shared" si="0"/>
        <v>AC-AD1Ronald McNair HighMainRooftopRoom A141Trane: YHC048A4ELA1H02B000000600429102291L</v>
      </c>
      <c r="M57" s="152">
        <v>2004</v>
      </c>
      <c r="N57" s="153">
        <v>4</v>
      </c>
      <c r="O57" s="154">
        <v>10.11</v>
      </c>
      <c r="P57" s="155" t="s">
        <v>1983</v>
      </c>
      <c r="Q57" s="153">
        <v>460</v>
      </c>
      <c r="R57" s="153">
        <v>0</v>
      </c>
      <c r="S57" s="153">
        <v>3</v>
      </c>
      <c r="T57" s="203" t="str">
        <f t="shared" si="3"/>
        <v>New High Efficiency Gas Package Unit</v>
      </c>
      <c r="U57" s="150" t="s">
        <v>1806</v>
      </c>
      <c r="V57" s="157">
        <f t="shared" si="2"/>
        <v>4</v>
      </c>
      <c r="W57" s="158">
        <v>17.2</v>
      </c>
      <c r="X57" s="129"/>
      <c r="Y57" s="129"/>
      <c r="Z57" s="160">
        <v>0</v>
      </c>
      <c r="AA57" s="155" t="s">
        <v>1958</v>
      </c>
      <c r="AB57" s="159" t="s">
        <v>2040</v>
      </c>
      <c r="AC57" s="161"/>
      <c r="AD57" s="129"/>
      <c r="AE57" s="129"/>
      <c r="AF57" s="129"/>
      <c r="AG57" s="129"/>
      <c r="AH57" s="129"/>
      <c r="AI57" s="129"/>
      <c r="AJ57" s="129"/>
      <c r="AK57" s="129"/>
    </row>
    <row r="58" spans="1:37" s="162" customFormat="1" ht="22.5" x14ac:dyDescent="0.2">
      <c r="A58" s="147">
        <v>53</v>
      </c>
      <c r="B58" s="148" t="s">
        <v>1173</v>
      </c>
      <c r="C58" s="148" t="s">
        <v>924</v>
      </c>
      <c r="D58" s="148" t="s">
        <v>308</v>
      </c>
      <c r="E58" s="149" t="s">
        <v>893</v>
      </c>
      <c r="F58" s="201" t="s">
        <v>1174</v>
      </c>
      <c r="G58" s="148" t="s">
        <v>928</v>
      </c>
      <c r="H58" s="150" t="s">
        <v>896</v>
      </c>
      <c r="I58" s="202" t="s">
        <v>1014</v>
      </c>
      <c r="J58" s="150" t="s">
        <v>1015</v>
      </c>
      <c r="K58" s="150" t="s">
        <v>954</v>
      </c>
      <c r="L58" s="151" t="str">
        <f t="shared" si="0"/>
        <v>AC-AD7Ronald McNair HighMainRooftopRooms AD3, AD7, AD8, Corridor A111Trane: YHC048A4ELA1H02B000000600Illegible</v>
      </c>
      <c r="M58" s="152">
        <v>2004</v>
      </c>
      <c r="N58" s="153">
        <v>4</v>
      </c>
      <c r="O58" s="154">
        <v>10.11</v>
      </c>
      <c r="P58" s="155" t="s">
        <v>1983</v>
      </c>
      <c r="Q58" s="153">
        <v>460</v>
      </c>
      <c r="R58" s="153">
        <v>0</v>
      </c>
      <c r="S58" s="153">
        <v>3</v>
      </c>
      <c r="T58" s="203" t="str">
        <f t="shared" si="3"/>
        <v>New High Efficiency Gas Package Unit</v>
      </c>
      <c r="U58" s="150" t="s">
        <v>1806</v>
      </c>
      <c r="V58" s="157">
        <f t="shared" si="2"/>
        <v>4</v>
      </c>
      <c r="W58" s="158">
        <v>17.2</v>
      </c>
      <c r="X58" s="129"/>
      <c r="Y58" s="129"/>
      <c r="Z58" s="160" t="s">
        <v>1989</v>
      </c>
      <c r="AA58" s="155" t="s">
        <v>1958</v>
      </c>
      <c r="AB58" s="159" t="s">
        <v>2041</v>
      </c>
      <c r="AC58" s="161"/>
      <c r="AD58" s="129"/>
      <c r="AE58" s="129"/>
      <c r="AF58" s="129"/>
      <c r="AG58" s="129"/>
      <c r="AH58" s="129"/>
      <c r="AI58" s="129"/>
      <c r="AJ58" s="129"/>
      <c r="AK58" s="129"/>
    </row>
    <row r="59" spans="1:37" s="162" customFormat="1" ht="22.5" x14ac:dyDescent="0.2">
      <c r="A59" s="147">
        <v>54</v>
      </c>
      <c r="B59" s="148" t="s">
        <v>1175</v>
      </c>
      <c r="C59" s="148" t="s">
        <v>924</v>
      </c>
      <c r="D59" s="148" t="s">
        <v>308</v>
      </c>
      <c r="E59" s="149" t="s">
        <v>893</v>
      </c>
      <c r="F59" s="149" t="s">
        <v>1176</v>
      </c>
      <c r="G59" s="148" t="s">
        <v>1051</v>
      </c>
      <c r="H59" s="150" t="s">
        <v>1056</v>
      </c>
      <c r="I59" s="202" t="s">
        <v>1177</v>
      </c>
      <c r="J59" s="150" t="s">
        <v>1178</v>
      </c>
      <c r="K59" s="150" t="s">
        <v>1179</v>
      </c>
      <c r="L59" s="151" t="str">
        <f t="shared" si="0"/>
        <v>SCU-AK1Ronald McNair HighMainRooftopRoom AK2EMI: SCC18DE0000AA0A1-04-G-4315-27</v>
      </c>
      <c r="M59" s="152">
        <v>2004</v>
      </c>
      <c r="N59" s="153">
        <v>1.5</v>
      </c>
      <c r="O59" s="154">
        <v>10.952500000000001</v>
      </c>
      <c r="P59" s="155" t="s">
        <v>1983</v>
      </c>
      <c r="Q59" s="153" t="s">
        <v>1985</v>
      </c>
      <c r="R59" s="153">
        <v>0</v>
      </c>
      <c r="S59" s="153">
        <v>1</v>
      </c>
      <c r="T59" s="203" t="str">
        <f>CONCATENATE("New High Efficiency ",G59," System")</f>
        <v>New High Efficiency Ductless Split System</v>
      </c>
      <c r="U59" s="150" t="s">
        <v>1945</v>
      </c>
      <c r="V59" s="157">
        <f t="shared" si="2"/>
        <v>1.5</v>
      </c>
      <c r="W59" s="158">
        <v>22.7</v>
      </c>
      <c r="X59" s="129"/>
      <c r="Y59" s="129"/>
      <c r="Z59" s="160">
        <v>0</v>
      </c>
      <c r="AA59" s="155" t="s">
        <v>1958</v>
      </c>
      <c r="AB59" s="159" t="s">
        <v>2042</v>
      </c>
      <c r="AC59" s="161"/>
      <c r="AD59" s="129"/>
      <c r="AE59" s="129"/>
      <c r="AF59" s="129"/>
      <c r="AG59" s="129"/>
      <c r="AH59" s="129"/>
      <c r="AI59" s="129"/>
      <c r="AJ59" s="129"/>
      <c r="AK59" s="129"/>
    </row>
    <row r="60" spans="1:37" s="162" customFormat="1" ht="22.5" x14ac:dyDescent="0.2">
      <c r="A60" s="147">
        <v>55</v>
      </c>
      <c r="B60" s="148" t="s">
        <v>1180</v>
      </c>
      <c r="C60" s="148" t="s">
        <v>924</v>
      </c>
      <c r="D60" s="148" t="s">
        <v>308</v>
      </c>
      <c r="E60" s="149" t="s">
        <v>893</v>
      </c>
      <c r="F60" s="201" t="s">
        <v>1181</v>
      </c>
      <c r="G60" s="148" t="s">
        <v>928</v>
      </c>
      <c r="H60" s="150" t="s">
        <v>896</v>
      </c>
      <c r="I60" s="202" t="s">
        <v>1009</v>
      </c>
      <c r="J60" s="150" t="s">
        <v>1010</v>
      </c>
      <c r="K60" s="150" t="s">
        <v>1182</v>
      </c>
      <c r="L60" s="151" t="str">
        <f t="shared" si="0"/>
        <v>AC-AD5Ronald McNair HighMainRooftopRooms AD10, AD11, AD12, AD13, AD14Trane: YHC036A4ELA1F02B060000600429101344L</v>
      </c>
      <c r="M60" s="152">
        <v>2004</v>
      </c>
      <c r="N60" s="153">
        <v>3</v>
      </c>
      <c r="O60" s="154">
        <v>10.53125</v>
      </c>
      <c r="P60" s="155" t="s">
        <v>1983</v>
      </c>
      <c r="Q60" s="153">
        <v>460</v>
      </c>
      <c r="R60" s="153">
        <v>0</v>
      </c>
      <c r="S60" s="153">
        <v>3</v>
      </c>
      <c r="T60" s="203" t="str">
        <f t="shared" ref="T60:T71" si="4">CONCATENATE("New High Efficiency ",G60," Unit")</f>
        <v>New High Efficiency Gas Package Unit</v>
      </c>
      <c r="U60" s="150" t="s">
        <v>1806</v>
      </c>
      <c r="V60" s="157">
        <f t="shared" si="2"/>
        <v>3</v>
      </c>
      <c r="W60" s="158">
        <v>17.2</v>
      </c>
      <c r="X60" s="129"/>
      <c r="Y60" s="129"/>
      <c r="Z60" s="160">
        <v>0</v>
      </c>
      <c r="AA60" s="155" t="s">
        <v>1958</v>
      </c>
      <c r="AB60" s="159" t="s">
        <v>2043</v>
      </c>
      <c r="AC60" s="161"/>
      <c r="AD60" s="129"/>
      <c r="AE60" s="129"/>
      <c r="AF60" s="129"/>
      <c r="AG60" s="129"/>
      <c r="AH60" s="129"/>
      <c r="AI60" s="129"/>
      <c r="AJ60" s="129"/>
      <c r="AK60" s="129"/>
    </row>
    <row r="61" spans="1:37" s="162" customFormat="1" ht="22.5" x14ac:dyDescent="0.2">
      <c r="A61" s="147">
        <v>56</v>
      </c>
      <c r="B61" s="148" t="s">
        <v>1183</v>
      </c>
      <c r="C61" s="148" t="s">
        <v>924</v>
      </c>
      <c r="D61" s="148" t="s">
        <v>308</v>
      </c>
      <c r="E61" s="149" t="s">
        <v>893</v>
      </c>
      <c r="F61" s="149" t="s">
        <v>1184</v>
      </c>
      <c r="G61" s="148" t="s">
        <v>928</v>
      </c>
      <c r="H61" s="150" t="s">
        <v>896</v>
      </c>
      <c r="I61" s="202" t="s">
        <v>1014</v>
      </c>
      <c r="J61" s="150" t="s">
        <v>1015</v>
      </c>
      <c r="K61" s="150" t="s">
        <v>1185</v>
      </c>
      <c r="L61" s="151" t="str">
        <f t="shared" si="0"/>
        <v>AC-AD3Ronald McNair HighMainRooftopRoom A138Trane: YHC048A4ELA1H02B000000600429102189L</v>
      </c>
      <c r="M61" s="152">
        <v>2004</v>
      </c>
      <c r="N61" s="153">
        <v>4</v>
      </c>
      <c r="O61" s="154">
        <v>10.11</v>
      </c>
      <c r="P61" s="155" t="s">
        <v>1983</v>
      </c>
      <c r="Q61" s="153">
        <v>460</v>
      </c>
      <c r="R61" s="153">
        <v>0</v>
      </c>
      <c r="S61" s="153">
        <v>3</v>
      </c>
      <c r="T61" s="203" t="str">
        <f t="shared" si="4"/>
        <v>New High Efficiency Gas Package Unit</v>
      </c>
      <c r="U61" s="150" t="s">
        <v>1806</v>
      </c>
      <c r="V61" s="157">
        <f t="shared" si="2"/>
        <v>4</v>
      </c>
      <c r="W61" s="158">
        <v>17.2</v>
      </c>
      <c r="X61" s="129"/>
      <c r="Y61" s="129"/>
      <c r="Z61" s="160" t="s">
        <v>2044</v>
      </c>
      <c r="AA61" s="155" t="s">
        <v>1958</v>
      </c>
      <c r="AB61" s="159" t="s">
        <v>2045</v>
      </c>
      <c r="AC61" s="161"/>
      <c r="AD61" s="129"/>
      <c r="AE61" s="129"/>
      <c r="AF61" s="129"/>
      <c r="AG61" s="129"/>
      <c r="AH61" s="129"/>
      <c r="AI61" s="129"/>
      <c r="AJ61" s="129"/>
      <c r="AK61" s="129"/>
    </row>
    <row r="62" spans="1:37" s="162" customFormat="1" ht="22.5" x14ac:dyDescent="0.2">
      <c r="A62" s="147">
        <v>57</v>
      </c>
      <c r="B62" s="148" t="s">
        <v>1186</v>
      </c>
      <c r="C62" s="148" t="s">
        <v>924</v>
      </c>
      <c r="D62" s="148" t="s">
        <v>308</v>
      </c>
      <c r="E62" s="149" t="s">
        <v>893</v>
      </c>
      <c r="F62" s="149" t="s">
        <v>1187</v>
      </c>
      <c r="G62" s="148" t="s">
        <v>928</v>
      </c>
      <c r="H62" s="150" t="s">
        <v>896</v>
      </c>
      <c r="I62" s="202" t="s">
        <v>1014</v>
      </c>
      <c r="J62" s="150" t="s">
        <v>1015</v>
      </c>
      <c r="K62" s="150" t="s">
        <v>1188</v>
      </c>
      <c r="L62" s="151" t="str">
        <f t="shared" si="0"/>
        <v>AC-AD2Ronald McNair HighMainRooftopRoom A139Trane: YHC048A4ELA1H02B000000600429102427L</v>
      </c>
      <c r="M62" s="152">
        <v>2004</v>
      </c>
      <c r="N62" s="153">
        <v>4</v>
      </c>
      <c r="O62" s="154">
        <v>10.11</v>
      </c>
      <c r="P62" s="155" t="s">
        <v>1983</v>
      </c>
      <c r="Q62" s="153">
        <v>460</v>
      </c>
      <c r="R62" s="153">
        <v>0</v>
      </c>
      <c r="S62" s="153">
        <v>3</v>
      </c>
      <c r="T62" s="203" t="str">
        <f t="shared" si="4"/>
        <v>New High Efficiency Gas Package Unit</v>
      </c>
      <c r="U62" s="150" t="s">
        <v>1806</v>
      </c>
      <c r="V62" s="157">
        <f t="shared" si="2"/>
        <v>4</v>
      </c>
      <c r="W62" s="158">
        <v>17.2</v>
      </c>
      <c r="X62" s="129"/>
      <c r="Y62" s="129"/>
      <c r="Z62" s="160">
        <v>0</v>
      </c>
      <c r="AA62" s="155" t="s">
        <v>1958</v>
      </c>
      <c r="AB62" s="159" t="s">
        <v>2046</v>
      </c>
      <c r="AC62" s="161"/>
      <c r="AD62" s="129"/>
      <c r="AE62" s="129"/>
      <c r="AF62" s="129"/>
      <c r="AG62" s="129"/>
      <c r="AH62" s="129"/>
      <c r="AI62" s="129"/>
      <c r="AJ62" s="129"/>
      <c r="AK62" s="129"/>
    </row>
    <row r="63" spans="1:37" s="162" customFormat="1" ht="22.5" x14ac:dyDescent="0.2">
      <c r="A63" s="147">
        <v>58</v>
      </c>
      <c r="B63" s="148" t="s">
        <v>1189</v>
      </c>
      <c r="C63" s="148" t="s">
        <v>924</v>
      </c>
      <c r="D63" s="148" t="s">
        <v>308</v>
      </c>
      <c r="E63" s="149" t="s">
        <v>893</v>
      </c>
      <c r="F63" s="201" t="s">
        <v>1190</v>
      </c>
      <c r="G63" s="148" t="s">
        <v>928</v>
      </c>
      <c r="H63" s="150" t="s">
        <v>896</v>
      </c>
      <c r="I63" s="202" t="s">
        <v>1104</v>
      </c>
      <c r="J63" s="150" t="s">
        <v>1105</v>
      </c>
      <c r="K63" s="150" t="s">
        <v>1191</v>
      </c>
      <c r="L63" s="151" t="str">
        <f t="shared" si="0"/>
        <v>AC-AK6Ronald McNair HighMainRooftopRooms AK3, AK4, AK5, Corridor A211Trane: YHC060A4ELA1H00B000000600429101097L</v>
      </c>
      <c r="M63" s="152">
        <v>2004</v>
      </c>
      <c r="N63" s="153">
        <v>5</v>
      </c>
      <c r="O63" s="154">
        <v>10.11</v>
      </c>
      <c r="P63" s="155" t="s">
        <v>1983</v>
      </c>
      <c r="Q63" s="153">
        <v>460</v>
      </c>
      <c r="R63" s="153">
        <v>0</v>
      </c>
      <c r="S63" s="153">
        <v>3</v>
      </c>
      <c r="T63" s="203" t="str">
        <f t="shared" si="4"/>
        <v>New High Efficiency Gas Package Unit</v>
      </c>
      <c r="U63" s="150" t="s">
        <v>1806</v>
      </c>
      <c r="V63" s="157">
        <f t="shared" si="2"/>
        <v>5</v>
      </c>
      <c r="W63" s="158">
        <v>17.2</v>
      </c>
      <c r="X63" s="129"/>
      <c r="Y63" s="129"/>
      <c r="Z63" s="160">
        <v>0</v>
      </c>
      <c r="AA63" s="155" t="s">
        <v>1958</v>
      </c>
      <c r="AB63" s="159" t="s">
        <v>2047</v>
      </c>
      <c r="AC63" s="161"/>
      <c r="AD63" s="129"/>
      <c r="AE63" s="129"/>
      <c r="AF63" s="129"/>
      <c r="AG63" s="129"/>
      <c r="AH63" s="129"/>
      <c r="AI63" s="129"/>
      <c r="AJ63" s="129"/>
      <c r="AK63" s="129"/>
    </row>
    <row r="64" spans="1:37" s="162" customFormat="1" ht="22.5" x14ac:dyDescent="0.2">
      <c r="A64" s="147">
        <v>59</v>
      </c>
      <c r="B64" s="148" t="s">
        <v>1192</v>
      </c>
      <c r="C64" s="148" t="s">
        <v>924</v>
      </c>
      <c r="D64" s="148" t="s">
        <v>308</v>
      </c>
      <c r="E64" s="149" t="s">
        <v>893</v>
      </c>
      <c r="F64" s="149" t="s">
        <v>1193</v>
      </c>
      <c r="G64" s="148" t="s">
        <v>928</v>
      </c>
      <c r="H64" s="150" t="s">
        <v>896</v>
      </c>
      <c r="I64" s="202" t="s">
        <v>1014</v>
      </c>
      <c r="J64" s="150" t="s">
        <v>1015</v>
      </c>
      <c r="K64" s="150" t="s">
        <v>1194</v>
      </c>
      <c r="L64" s="151" t="str">
        <f t="shared" si="0"/>
        <v>AC-AC5Ronald McNair HighMainRooftopRoom A142Trane: YHC048A4ELA1H02B000000600429102224L</v>
      </c>
      <c r="M64" s="152">
        <v>2004</v>
      </c>
      <c r="N64" s="153">
        <v>4</v>
      </c>
      <c r="O64" s="154">
        <v>10.11</v>
      </c>
      <c r="P64" s="155" t="s">
        <v>1983</v>
      </c>
      <c r="Q64" s="153">
        <v>460</v>
      </c>
      <c r="R64" s="153">
        <v>0</v>
      </c>
      <c r="S64" s="153">
        <v>3</v>
      </c>
      <c r="T64" s="203" t="str">
        <f t="shared" si="4"/>
        <v>New High Efficiency Gas Package Unit</v>
      </c>
      <c r="U64" s="150" t="s">
        <v>1806</v>
      </c>
      <c r="V64" s="157">
        <f t="shared" si="2"/>
        <v>4</v>
      </c>
      <c r="W64" s="158">
        <v>17.2</v>
      </c>
      <c r="X64" s="129"/>
      <c r="Y64" s="129"/>
      <c r="Z64" s="160">
        <v>0</v>
      </c>
      <c r="AA64" s="155" t="s">
        <v>1958</v>
      </c>
      <c r="AB64" s="159" t="s">
        <v>2048</v>
      </c>
      <c r="AC64" s="161"/>
      <c r="AD64" s="129"/>
      <c r="AE64" s="129"/>
      <c r="AF64" s="129"/>
      <c r="AG64" s="129"/>
      <c r="AH64" s="129"/>
      <c r="AI64" s="129"/>
      <c r="AJ64" s="129"/>
      <c r="AK64" s="129"/>
    </row>
    <row r="65" spans="1:37" s="162" customFormat="1" ht="22.5" x14ac:dyDescent="0.2">
      <c r="A65" s="147">
        <v>60</v>
      </c>
      <c r="B65" s="148" t="s">
        <v>1195</v>
      </c>
      <c r="C65" s="148" t="s">
        <v>924</v>
      </c>
      <c r="D65" s="148" t="s">
        <v>308</v>
      </c>
      <c r="E65" s="149" t="s">
        <v>893</v>
      </c>
      <c r="F65" s="149" t="s">
        <v>1196</v>
      </c>
      <c r="G65" s="148" t="s">
        <v>928</v>
      </c>
      <c r="H65" s="150" t="s">
        <v>896</v>
      </c>
      <c r="I65" s="202" t="s">
        <v>1014</v>
      </c>
      <c r="J65" s="150" t="s">
        <v>1015</v>
      </c>
      <c r="K65" s="150" t="s">
        <v>1197</v>
      </c>
      <c r="L65" s="151" t="str">
        <f t="shared" si="0"/>
        <v>AC-AC6Ronald McNair HighMainRooftopRoom A143Trane: YHC048A4ELA1H02B000000600430100336L</v>
      </c>
      <c r="M65" s="152">
        <v>2004</v>
      </c>
      <c r="N65" s="153">
        <v>4</v>
      </c>
      <c r="O65" s="154">
        <v>10.11</v>
      </c>
      <c r="P65" s="155" t="s">
        <v>1983</v>
      </c>
      <c r="Q65" s="153">
        <v>460</v>
      </c>
      <c r="R65" s="153">
        <v>0</v>
      </c>
      <c r="S65" s="153">
        <v>3</v>
      </c>
      <c r="T65" s="203" t="str">
        <f t="shared" si="4"/>
        <v>New High Efficiency Gas Package Unit</v>
      </c>
      <c r="U65" s="150" t="s">
        <v>1806</v>
      </c>
      <c r="V65" s="157">
        <f t="shared" si="2"/>
        <v>4</v>
      </c>
      <c r="W65" s="158">
        <v>17.2</v>
      </c>
      <c r="X65" s="129"/>
      <c r="Y65" s="129"/>
      <c r="Z65" s="160">
        <v>0</v>
      </c>
      <c r="AA65" s="155" t="s">
        <v>1958</v>
      </c>
      <c r="AB65" s="159" t="s">
        <v>2049</v>
      </c>
      <c r="AC65" s="161"/>
      <c r="AD65" s="129"/>
      <c r="AE65" s="129"/>
      <c r="AF65" s="129"/>
      <c r="AG65" s="129"/>
      <c r="AH65" s="129"/>
      <c r="AI65" s="129"/>
      <c r="AJ65" s="129"/>
      <c r="AK65" s="129"/>
    </row>
    <row r="66" spans="1:37" s="162" customFormat="1" ht="22.5" x14ac:dyDescent="0.2">
      <c r="A66" s="147">
        <v>61</v>
      </c>
      <c r="B66" s="148" t="s">
        <v>1198</v>
      </c>
      <c r="C66" s="148" t="s">
        <v>924</v>
      </c>
      <c r="D66" s="148" t="s">
        <v>308</v>
      </c>
      <c r="E66" s="149" t="s">
        <v>893</v>
      </c>
      <c r="F66" s="149" t="s">
        <v>1199</v>
      </c>
      <c r="G66" s="148" t="s">
        <v>928</v>
      </c>
      <c r="H66" s="150" t="s">
        <v>896</v>
      </c>
      <c r="I66" s="202" t="s">
        <v>1014</v>
      </c>
      <c r="J66" s="150" t="s">
        <v>1015</v>
      </c>
      <c r="K66" s="150" t="s">
        <v>1200</v>
      </c>
      <c r="L66" s="151" t="str">
        <f t="shared" si="0"/>
        <v>AC-AC7Ronald McNair HighMainRooftopRoom A144Trane: YHC048A4ELA1H02B000000600430100338L</v>
      </c>
      <c r="M66" s="152">
        <v>2004</v>
      </c>
      <c r="N66" s="153">
        <v>4</v>
      </c>
      <c r="O66" s="154">
        <v>10.11</v>
      </c>
      <c r="P66" s="155" t="s">
        <v>1983</v>
      </c>
      <c r="Q66" s="153">
        <v>460</v>
      </c>
      <c r="R66" s="153">
        <v>0</v>
      </c>
      <c r="S66" s="153">
        <v>3</v>
      </c>
      <c r="T66" s="203" t="str">
        <f t="shared" si="4"/>
        <v>New High Efficiency Gas Package Unit</v>
      </c>
      <c r="U66" s="150" t="s">
        <v>1806</v>
      </c>
      <c r="V66" s="157">
        <f t="shared" si="2"/>
        <v>4</v>
      </c>
      <c r="W66" s="158">
        <v>17.2</v>
      </c>
      <c r="X66" s="129"/>
      <c r="Y66" s="129"/>
      <c r="Z66" s="160">
        <v>0</v>
      </c>
      <c r="AA66" s="155" t="s">
        <v>1958</v>
      </c>
      <c r="AB66" s="159" t="s">
        <v>2050</v>
      </c>
      <c r="AC66" s="161"/>
      <c r="AD66" s="129"/>
      <c r="AE66" s="129"/>
      <c r="AF66" s="129"/>
      <c r="AG66" s="129"/>
      <c r="AH66" s="129"/>
      <c r="AI66" s="129"/>
      <c r="AJ66" s="129"/>
      <c r="AK66" s="129"/>
    </row>
    <row r="67" spans="1:37" s="162" customFormat="1" ht="22.5" x14ac:dyDescent="0.2">
      <c r="A67" s="147">
        <v>62</v>
      </c>
      <c r="B67" s="148" t="s">
        <v>1201</v>
      </c>
      <c r="C67" s="148" t="s">
        <v>924</v>
      </c>
      <c r="D67" s="148" t="s">
        <v>308</v>
      </c>
      <c r="E67" s="149" t="s">
        <v>893</v>
      </c>
      <c r="F67" s="149" t="s">
        <v>1202</v>
      </c>
      <c r="G67" s="148" t="s">
        <v>928</v>
      </c>
      <c r="H67" s="150" t="s">
        <v>896</v>
      </c>
      <c r="I67" s="202" t="s">
        <v>1104</v>
      </c>
      <c r="J67" s="150" t="s">
        <v>1105</v>
      </c>
      <c r="K67" s="150" t="s">
        <v>1203</v>
      </c>
      <c r="L67" s="151" t="str">
        <f t="shared" si="0"/>
        <v>AC-AJ4Ronald McNair HighMainRooftopRooms AJ10, AJ11Trane: YHC060A4ELA1H00B000000600429101341L</v>
      </c>
      <c r="M67" s="152">
        <v>2004</v>
      </c>
      <c r="N67" s="153">
        <v>5</v>
      </c>
      <c r="O67" s="154">
        <v>10.11</v>
      </c>
      <c r="P67" s="155" t="s">
        <v>1983</v>
      </c>
      <c r="Q67" s="153">
        <v>460</v>
      </c>
      <c r="R67" s="153">
        <v>0</v>
      </c>
      <c r="S67" s="153">
        <v>3</v>
      </c>
      <c r="T67" s="203" t="str">
        <f t="shared" si="4"/>
        <v>New High Efficiency Gas Package Unit</v>
      </c>
      <c r="U67" s="150" t="s">
        <v>1806</v>
      </c>
      <c r="V67" s="157">
        <f t="shared" si="2"/>
        <v>5</v>
      </c>
      <c r="W67" s="158">
        <v>17.2</v>
      </c>
      <c r="X67" s="129"/>
      <c r="Y67" s="129"/>
      <c r="Z67" s="160">
        <v>0</v>
      </c>
      <c r="AA67" s="155" t="s">
        <v>1958</v>
      </c>
      <c r="AB67" s="159" t="s">
        <v>2051</v>
      </c>
      <c r="AC67" s="161"/>
      <c r="AD67" s="129"/>
      <c r="AE67" s="129"/>
      <c r="AF67" s="129"/>
      <c r="AG67" s="129"/>
      <c r="AH67" s="129"/>
      <c r="AI67" s="129"/>
      <c r="AJ67" s="129"/>
      <c r="AK67" s="129"/>
    </row>
    <row r="68" spans="1:37" s="162" customFormat="1" ht="22.5" x14ac:dyDescent="0.2">
      <c r="A68" s="147">
        <v>63</v>
      </c>
      <c r="B68" s="148" t="s">
        <v>1204</v>
      </c>
      <c r="C68" s="148" t="s">
        <v>924</v>
      </c>
      <c r="D68" s="148" t="s">
        <v>308</v>
      </c>
      <c r="E68" s="149" t="s">
        <v>893</v>
      </c>
      <c r="F68" s="149" t="s">
        <v>1205</v>
      </c>
      <c r="G68" s="148" t="s">
        <v>928</v>
      </c>
      <c r="H68" s="150" t="s">
        <v>896</v>
      </c>
      <c r="I68" s="202" t="s">
        <v>1104</v>
      </c>
      <c r="J68" s="150" t="s">
        <v>1105</v>
      </c>
      <c r="K68" s="150" t="s">
        <v>1206</v>
      </c>
      <c r="L68" s="151" t="str">
        <f t="shared" si="0"/>
        <v>AC-AC4Ronald McNair HighMainRooftopRooms AC10, AC11Trane: YHC060A4ELA1H00B000000600429101085L</v>
      </c>
      <c r="M68" s="152">
        <v>2004</v>
      </c>
      <c r="N68" s="153">
        <v>5</v>
      </c>
      <c r="O68" s="154">
        <v>10.11</v>
      </c>
      <c r="P68" s="155" t="s">
        <v>1983</v>
      </c>
      <c r="Q68" s="153">
        <v>460</v>
      </c>
      <c r="R68" s="153">
        <v>0</v>
      </c>
      <c r="S68" s="153">
        <v>3</v>
      </c>
      <c r="T68" s="203" t="str">
        <f t="shared" si="4"/>
        <v>New High Efficiency Gas Package Unit</v>
      </c>
      <c r="U68" s="150" t="s">
        <v>1806</v>
      </c>
      <c r="V68" s="157">
        <f t="shared" si="2"/>
        <v>5</v>
      </c>
      <c r="W68" s="158">
        <v>17.2</v>
      </c>
      <c r="X68" s="129"/>
      <c r="Y68" s="129"/>
      <c r="Z68" s="160">
        <v>0</v>
      </c>
      <c r="AA68" s="155" t="s">
        <v>1958</v>
      </c>
      <c r="AB68" s="159" t="s">
        <v>2052</v>
      </c>
      <c r="AC68" s="161"/>
      <c r="AD68" s="129"/>
      <c r="AE68" s="129"/>
      <c r="AF68" s="129"/>
      <c r="AG68" s="129"/>
      <c r="AH68" s="129"/>
      <c r="AI68" s="129"/>
      <c r="AJ68" s="129"/>
      <c r="AK68" s="129"/>
    </row>
    <row r="69" spans="1:37" s="162" customFormat="1" ht="22.5" x14ac:dyDescent="0.2">
      <c r="A69" s="147">
        <v>64</v>
      </c>
      <c r="B69" s="148" t="s">
        <v>1207</v>
      </c>
      <c r="C69" s="148" t="s">
        <v>924</v>
      </c>
      <c r="D69" s="148" t="s">
        <v>308</v>
      </c>
      <c r="E69" s="149" t="s">
        <v>893</v>
      </c>
      <c r="F69" s="149" t="s">
        <v>1208</v>
      </c>
      <c r="G69" s="148" t="s">
        <v>928</v>
      </c>
      <c r="H69" s="150" t="s">
        <v>896</v>
      </c>
      <c r="I69" s="202" t="s">
        <v>1014</v>
      </c>
      <c r="J69" s="150" t="s">
        <v>1015</v>
      </c>
      <c r="K69" s="150" t="s">
        <v>1209</v>
      </c>
      <c r="L69" s="151" t="str">
        <f t="shared" si="0"/>
        <v>AC-AC3Ronald McNair HighMainRooftopRoom A145Trane: YHC048A4ELA1H02B000000600429101875L</v>
      </c>
      <c r="M69" s="152">
        <v>2004</v>
      </c>
      <c r="N69" s="153">
        <v>4</v>
      </c>
      <c r="O69" s="154">
        <v>10.11</v>
      </c>
      <c r="P69" s="155" t="s">
        <v>1983</v>
      </c>
      <c r="Q69" s="153">
        <v>460</v>
      </c>
      <c r="R69" s="153">
        <v>0</v>
      </c>
      <c r="S69" s="153">
        <v>3</v>
      </c>
      <c r="T69" s="203" t="str">
        <f t="shared" si="4"/>
        <v>New High Efficiency Gas Package Unit</v>
      </c>
      <c r="U69" s="150" t="s">
        <v>1806</v>
      </c>
      <c r="V69" s="157">
        <f t="shared" si="2"/>
        <v>4</v>
      </c>
      <c r="W69" s="158">
        <v>17.2</v>
      </c>
      <c r="X69" s="129"/>
      <c r="Y69" s="129"/>
      <c r="Z69" s="160">
        <v>0</v>
      </c>
      <c r="AA69" s="155" t="s">
        <v>1958</v>
      </c>
      <c r="AB69" s="159" t="s">
        <v>2053</v>
      </c>
      <c r="AC69" s="161"/>
      <c r="AD69" s="129"/>
      <c r="AE69" s="129"/>
      <c r="AF69" s="129"/>
      <c r="AG69" s="129"/>
      <c r="AH69" s="129"/>
      <c r="AI69" s="129"/>
      <c r="AJ69" s="129"/>
      <c r="AK69" s="129"/>
    </row>
    <row r="70" spans="1:37" s="162" customFormat="1" ht="22.5" x14ac:dyDescent="0.2">
      <c r="A70" s="147">
        <v>65</v>
      </c>
      <c r="B70" s="148" t="s">
        <v>1210</v>
      </c>
      <c r="C70" s="148" t="s">
        <v>924</v>
      </c>
      <c r="D70" s="148" t="s">
        <v>308</v>
      </c>
      <c r="E70" s="149" t="s">
        <v>893</v>
      </c>
      <c r="F70" s="149" t="s">
        <v>1211</v>
      </c>
      <c r="G70" s="148" t="s">
        <v>928</v>
      </c>
      <c r="H70" s="150" t="s">
        <v>896</v>
      </c>
      <c r="I70" s="202" t="s">
        <v>1014</v>
      </c>
      <c r="J70" s="150" t="s">
        <v>1015</v>
      </c>
      <c r="K70" s="150" t="s">
        <v>1212</v>
      </c>
      <c r="L70" s="151" t="str">
        <f t="shared" si="0"/>
        <v>AC-AC2Ronald McNair HighMainRooftopRoom A146Trane: YHC048A4ELA1H02B000000600430100340L</v>
      </c>
      <c r="M70" s="152">
        <v>2004</v>
      </c>
      <c r="N70" s="153">
        <v>4</v>
      </c>
      <c r="O70" s="154">
        <v>10.11</v>
      </c>
      <c r="P70" s="155" t="s">
        <v>1983</v>
      </c>
      <c r="Q70" s="153">
        <v>460</v>
      </c>
      <c r="R70" s="153">
        <v>0</v>
      </c>
      <c r="S70" s="153">
        <v>3</v>
      </c>
      <c r="T70" s="203" t="str">
        <f t="shared" si="4"/>
        <v>New High Efficiency Gas Package Unit</v>
      </c>
      <c r="U70" s="150" t="s">
        <v>1806</v>
      </c>
      <c r="V70" s="157">
        <f t="shared" si="2"/>
        <v>4</v>
      </c>
      <c r="W70" s="158">
        <v>17.2</v>
      </c>
      <c r="X70" s="129"/>
      <c r="Y70" s="129"/>
      <c r="Z70" s="160">
        <v>0</v>
      </c>
      <c r="AA70" s="155" t="s">
        <v>1958</v>
      </c>
      <c r="AB70" s="159" t="s">
        <v>2054</v>
      </c>
      <c r="AC70" s="161"/>
      <c r="AD70" s="129"/>
      <c r="AE70" s="129"/>
      <c r="AF70" s="129"/>
      <c r="AG70" s="129"/>
      <c r="AH70" s="129"/>
      <c r="AI70" s="129"/>
      <c r="AJ70" s="129"/>
      <c r="AK70" s="129"/>
    </row>
    <row r="71" spans="1:37" s="162" customFormat="1" ht="22.5" x14ac:dyDescent="0.2">
      <c r="A71" s="147">
        <v>66</v>
      </c>
      <c r="B71" s="148" t="s">
        <v>1213</v>
      </c>
      <c r="C71" s="148" t="s">
        <v>924</v>
      </c>
      <c r="D71" s="148" t="s">
        <v>308</v>
      </c>
      <c r="E71" s="149" t="s">
        <v>893</v>
      </c>
      <c r="F71" s="149" t="s">
        <v>1214</v>
      </c>
      <c r="G71" s="148" t="s">
        <v>928</v>
      </c>
      <c r="H71" s="150" t="s">
        <v>896</v>
      </c>
      <c r="I71" s="202" t="s">
        <v>1014</v>
      </c>
      <c r="J71" s="150" t="s">
        <v>1015</v>
      </c>
      <c r="K71" s="150" t="s">
        <v>1215</v>
      </c>
      <c r="L71" s="151" t="str">
        <f t="shared" si="0"/>
        <v>AC-AC1Ronald McNair HighMainRooftopRoom A147Trane: YHC048A4ELA1H02B000000600429101739L</v>
      </c>
      <c r="M71" s="152">
        <v>2004</v>
      </c>
      <c r="N71" s="153">
        <v>4</v>
      </c>
      <c r="O71" s="154">
        <v>10.11</v>
      </c>
      <c r="P71" s="155" t="s">
        <v>1983</v>
      </c>
      <c r="Q71" s="153">
        <v>460</v>
      </c>
      <c r="R71" s="153">
        <v>0</v>
      </c>
      <c r="S71" s="153">
        <v>3</v>
      </c>
      <c r="T71" s="203" t="str">
        <f t="shared" si="4"/>
        <v>New High Efficiency Gas Package Unit</v>
      </c>
      <c r="U71" s="150" t="s">
        <v>1806</v>
      </c>
      <c r="V71" s="157">
        <f t="shared" si="2"/>
        <v>4</v>
      </c>
      <c r="W71" s="158">
        <v>17.2</v>
      </c>
      <c r="X71" s="129"/>
      <c r="Y71" s="129"/>
      <c r="Z71" s="160">
        <v>0</v>
      </c>
      <c r="AA71" s="155" t="s">
        <v>1958</v>
      </c>
      <c r="AB71" s="159" t="s">
        <v>2055</v>
      </c>
      <c r="AC71" s="161"/>
      <c r="AD71" s="129"/>
      <c r="AE71" s="129"/>
      <c r="AF71" s="129"/>
      <c r="AG71" s="129"/>
      <c r="AH71" s="129"/>
      <c r="AI71" s="129"/>
      <c r="AJ71" s="129"/>
      <c r="AK71" s="129"/>
    </row>
    <row r="72" spans="1:37" s="140" customFormat="1" ht="4.1500000000000004" customHeight="1" x14ac:dyDescent="0.2">
      <c r="A72" s="135"/>
      <c r="B72" s="141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3"/>
      <c r="X72" s="129"/>
      <c r="Y72" s="129"/>
      <c r="Z72" s="144"/>
      <c r="AA72" s="145"/>
      <c r="AB72" s="146"/>
      <c r="AC72" s="139"/>
      <c r="AD72" s="129"/>
      <c r="AE72" s="129"/>
      <c r="AF72" s="129"/>
      <c r="AG72" s="129"/>
      <c r="AH72" s="129"/>
      <c r="AI72" s="129"/>
      <c r="AJ72" s="129"/>
      <c r="AK72" s="129"/>
    </row>
    <row r="73" spans="1:37" s="176" customFormat="1" x14ac:dyDescent="0.25">
      <c r="A73" s="163"/>
      <c r="B73" s="164" t="s">
        <v>165</v>
      </c>
      <c r="C73" s="164"/>
      <c r="D73" s="164"/>
      <c r="E73" s="165"/>
      <c r="F73" s="165"/>
      <c r="G73" s="164"/>
      <c r="H73" s="166"/>
      <c r="I73" s="166"/>
      <c r="J73" s="166"/>
      <c r="K73" s="166"/>
      <c r="L73" s="167"/>
      <c r="M73" s="168"/>
      <c r="N73" s="168">
        <v>259.5</v>
      </c>
      <c r="O73" s="169"/>
      <c r="P73" s="170"/>
      <c r="Q73" s="168"/>
      <c r="R73" s="168"/>
      <c r="S73" s="168"/>
      <c r="T73" s="171"/>
      <c r="U73" s="166"/>
      <c r="V73" s="172">
        <f>SUM(V6:V72)</f>
        <v>259.5</v>
      </c>
      <c r="W73" s="172"/>
      <c r="X73" s="173"/>
      <c r="Y73" s="173"/>
      <c r="Z73" s="174"/>
      <c r="AA73" s="174"/>
      <c r="AB73" s="174"/>
      <c r="AC73" s="175"/>
      <c r="AD73" s="173"/>
      <c r="AE73" s="173"/>
      <c r="AF73" s="173"/>
      <c r="AG73" s="173"/>
      <c r="AH73" s="173"/>
      <c r="AI73" s="173"/>
      <c r="AJ73" s="173"/>
      <c r="AK73" s="173"/>
    </row>
    <row r="74" spans="1:37" x14ac:dyDescent="0.25">
      <c r="A74" s="126"/>
      <c r="B74" s="127"/>
      <c r="C74" s="127"/>
      <c r="D74" s="127"/>
      <c r="E74" s="127"/>
      <c r="F74" s="127"/>
      <c r="G74" s="127"/>
      <c r="H74" s="127"/>
      <c r="I74" s="127"/>
      <c r="J74" s="128"/>
      <c r="K74" s="127"/>
      <c r="L74" s="128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9"/>
      <c r="Y74" s="129"/>
      <c r="Z74" s="127"/>
      <c r="AA74" s="127"/>
      <c r="AB74" s="127"/>
      <c r="AC74" s="129"/>
      <c r="AD74" s="129"/>
      <c r="AE74" s="129"/>
      <c r="AF74" s="129"/>
      <c r="AG74" s="129"/>
      <c r="AH74" s="129"/>
      <c r="AI74" s="129"/>
      <c r="AJ74" s="129"/>
      <c r="AK74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9" priority="1"/>
  </conditionalFormatting>
  <printOptions horizontalCentered="1"/>
  <pageMargins left="0.25" right="0.25" top="0.75" bottom="0.75" header="0.3" footer="0.3"/>
  <pageSetup scale="74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  <ignoredErrors>
    <ignoredError sqref="T5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5E4C2-3A22-4542-928B-D67169A22E14}">
  <sheetPr>
    <pageSetUpPr fitToPage="1"/>
  </sheetPr>
  <dimension ref="A1:AL60"/>
  <sheetViews>
    <sheetView zoomScaleNormal="100" workbookViewId="0">
      <selection activeCell="D5" sqref="D5"/>
    </sheetView>
  </sheetViews>
  <sheetFormatPr defaultColWidth="8.7109375" defaultRowHeight="15.75" x14ac:dyDescent="0.25"/>
  <cols>
    <col min="1" max="1" width="4.7109375" style="13" customWidth="1"/>
    <col min="2" max="2" width="7.28515625" style="2" customWidth="1"/>
    <col min="3" max="3" width="15.42578125" style="2" customWidth="1"/>
    <col min="4" max="4" width="6.7109375" style="2" bestFit="1" customWidth="1"/>
    <col min="5" max="5" width="10.140625" style="2" bestFit="1" customWidth="1"/>
    <col min="6" max="6" width="14" style="208" customWidth="1"/>
    <col min="7" max="7" width="10.140625" style="2" customWidth="1"/>
    <col min="8" max="8" width="5.85546875" style="2" customWidth="1"/>
    <col min="9" max="9" width="14.7109375" style="208" customWidth="1"/>
    <col min="10" max="10" width="25" style="74" hidden="1" customWidth="1"/>
    <col min="11" max="11" width="10.140625" style="2" customWidth="1"/>
    <col min="12" max="12" width="72.28515625" style="74" hidden="1" customWidth="1"/>
    <col min="13" max="13" width="5.28515625" style="2" customWidth="1"/>
    <col min="14" max="14" width="5.140625" style="2" customWidth="1"/>
    <col min="15" max="15" width="4.5703125" style="2" bestFit="1" customWidth="1"/>
    <col min="16" max="16" width="8.42578125" style="2" customWidth="1"/>
    <col min="17" max="17" width="4.28515625" style="2" customWidth="1"/>
    <col min="18" max="18" width="4.7109375" style="2" customWidth="1"/>
    <col min="19" max="19" width="2.7109375" style="2" bestFit="1" customWidth="1"/>
    <col min="20" max="20" width="17.42578125" style="208" customWidth="1"/>
    <col min="21" max="21" width="9.7109375" style="2" customWidth="1"/>
    <col min="22" max="22" width="5.85546875" style="2" customWidth="1"/>
    <col min="23" max="23" width="5.5703125" style="2" customWidth="1"/>
    <col min="24" max="24" width="2.7109375" style="2" customWidth="1"/>
    <col min="25" max="25" width="1.7109375" style="2" customWidth="1"/>
    <col min="26" max="26" width="18.42578125" style="2" bestFit="1" customWidth="1"/>
    <col min="27" max="27" width="11.14062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204"/>
      <c r="G1" s="127"/>
      <c r="H1" s="127"/>
      <c r="I1" s="204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204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2057</v>
      </c>
      <c r="C2" s="131"/>
      <c r="D2" s="131"/>
      <c r="E2" s="131"/>
      <c r="F2" s="205"/>
      <c r="G2" s="131"/>
      <c r="H2" s="131"/>
      <c r="I2" s="205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205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2318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1216</v>
      </c>
      <c r="C6" s="148" t="s">
        <v>924</v>
      </c>
      <c r="D6" s="148" t="s">
        <v>308</v>
      </c>
      <c r="E6" s="149" t="s">
        <v>893</v>
      </c>
      <c r="F6" s="201" t="s">
        <v>1217</v>
      </c>
      <c r="G6" s="148" t="s">
        <v>928</v>
      </c>
      <c r="H6" s="150" t="s">
        <v>896</v>
      </c>
      <c r="I6" s="202" t="s">
        <v>1009</v>
      </c>
      <c r="J6" s="150" t="s">
        <v>1010</v>
      </c>
      <c r="K6" s="150" t="s">
        <v>1218</v>
      </c>
      <c r="L6" s="151" t="str">
        <f t="shared" ref="L6:L56" si="0">CONCATENATE(B6,C6,D6,E6,F6,J6,K6)</f>
        <v>AC-AM1Ronald McNair HighMainRooftopRooms A203, AM7Trane: YHC036A4ELA1F02B060000600429101347L</v>
      </c>
      <c r="M6" s="152">
        <v>2004</v>
      </c>
      <c r="N6" s="153">
        <v>3</v>
      </c>
      <c r="O6" s="154">
        <v>10.53125</v>
      </c>
      <c r="P6" s="155" t="s">
        <v>1983</v>
      </c>
      <c r="Q6" s="153">
        <v>460</v>
      </c>
      <c r="R6" s="153">
        <v>0</v>
      </c>
      <c r="S6" s="153">
        <v>3</v>
      </c>
      <c r="T6" s="203" t="str">
        <f t="shared" ref="T6:T56" si="1">CONCATENATE("New High Efficiency ",G6," Unit")</f>
        <v>New High Efficiency Gas Package Unit</v>
      </c>
      <c r="U6" s="150" t="s">
        <v>1806</v>
      </c>
      <c r="V6" s="157">
        <f t="shared" ref="V6:V56" si="2">N6</f>
        <v>3</v>
      </c>
      <c r="W6" s="158">
        <v>17.2</v>
      </c>
      <c r="X6" s="129"/>
      <c r="Y6" s="129"/>
      <c r="Z6" s="160">
        <v>0</v>
      </c>
      <c r="AA6" s="155" t="s">
        <v>1958</v>
      </c>
      <c r="AB6" s="159" t="s">
        <v>2066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1219</v>
      </c>
      <c r="C7" s="148" t="s">
        <v>924</v>
      </c>
      <c r="D7" s="148" t="s">
        <v>308</v>
      </c>
      <c r="E7" s="149" t="s">
        <v>893</v>
      </c>
      <c r="F7" s="201" t="s">
        <v>1220</v>
      </c>
      <c r="G7" s="148" t="s">
        <v>928</v>
      </c>
      <c r="H7" s="150" t="s">
        <v>896</v>
      </c>
      <c r="I7" s="202" t="s">
        <v>1014</v>
      </c>
      <c r="J7" s="150" t="s">
        <v>1015</v>
      </c>
      <c r="K7" s="150" t="s">
        <v>1221</v>
      </c>
      <c r="L7" s="151" t="str">
        <f t="shared" si="0"/>
        <v>AC-AM2Ronald McNair HighMainRooftopRoom A204Trane: YHC048A4ELA1H02B000000600429102151L</v>
      </c>
      <c r="M7" s="152">
        <v>2004</v>
      </c>
      <c r="N7" s="153">
        <v>4</v>
      </c>
      <c r="O7" s="154">
        <v>10.11</v>
      </c>
      <c r="P7" s="155" t="s">
        <v>1983</v>
      </c>
      <c r="Q7" s="153">
        <v>460</v>
      </c>
      <c r="R7" s="153">
        <v>0</v>
      </c>
      <c r="S7" s="153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4</v>
      </c>
      <c r="W7" s="158">
        <v>17.2</v>
      </c>
      <c r="X7" s="129"/>
      <c r="Y7" s="129"/>
      <c r="Z7" s="160">
        <v>0</v>
      </c>
      <c r="AA7" s="155" t="s">
        <v>1958</v>
      </c>
      <c r="AB7" s="159" t="s">
        <v>2067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1222</v>
      </c>
      <c r="C8" s="148" t="s">
        <v>924</v>
      </c>
      <c r="D8" s="148" t="s">
        <v>308</v>
      </c>
      <c r="E8" s="149" t="s">
        <v>893</v>
      </c>
      <c r="F8" s="201" t="s">
        <v>1223</v>
      </c>
      <c r="G8" s="148" t="s">
        <v>928</v>
      </c>
      <c r="H8" s="150" t="s">
        <v>896</v>
      </c>
      <c r="I8" s="202" t="s">
        <v>1014</v>
      </c>
      <c r="J8" s="150" t="s">
        <v>1015</v>
      </c>
      <c r="K8" s="150" t="s">
        <v>1224</v>
      </c>
      <c r="L8" s="151" t="str">
        <f t="shared" si="0"/>
        <v>AC-AM3Ronald McNair HighMainRooftopRoom A205Trane: YHC048A4ELA1H02B000000600430100268L</v>
      </c>
      <c r="M8" s="152">
        <v>2004</v>
      </c>
      <c r="N8" s="153">
        <v>4</v>
      </c>
      <c r="O8" s="154">
        <v>10.11</v>
      </c>
      <c r="P8" s="155" t="s">
        <v>1983</v>
      </c>
      <c r="Q8" s="153">
        <v>460</v>
      </c>
      <c r="R8" s="153">
        <v>0</v>
      </c>
      <c r="S8" s="153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4</v>
      </c>
      <c r="W8" s="158">
        <v>17.2</v>
      </c>
      <c r="X8" s="129"/>
      <c r="Y8" s="129"/>
      <c r="Z8" s="160">
        <v>0</v>
      </c>
      <c r="AA8" s="155" t="s">
        <v>1958</v>
      </c>
      <c r="AB8" s="159" t="s">
        <v>2068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1225</v>
      </c>
      <c r="C9" s="148" t="s">
        <v>924</v>
      </c>
      <c r="D9" s="148" t="s">
        <v>308</v>
      </c>
      <c r="E9" s="149" t="s">
        <v>893</v>
      </c>
      <c r="F9" s="201" t="s">
        <v>1226</v>
      </c>
      <c r="G9" s="148" t="s">
        <v>928</v>
      </c>
      <c r="H9" s="150" t="s">
        <v>896</v>
      </c>
      <c r="I9" s="202" t="s">
        <v>1014</v>
      </c>
      <c r="J9" s="150" t="s">
        <v>1015</v>
      </c>
      <c r="K9" s="150" t="s">
        <v>954</v>
      </c>
      <c r="L9" s="151" t="str">
        <f t="shared" si="0"/>
        <v>AC-AM4Ronald McNair HighMainRooftopRoom A206Trane: YHC048A4ELA1H02B000000600Illegible</v>
      </c>
      <c r="M9" s="152">
        <v>2004</v>
      </c>
      <c r="N9" s="153">
        <v>4</v>
      </c>
      <c r="O9" s="154">
        <v>10.11</v>
      </c>
      <c r="P9" s="155" t="s">
        <v>1983</v>
      </c>
      <c r="Q9" s="153">
        <v>460</v>
      </c>
      <c r="R9" s="153">
        <v>0</v>
      </c>
      <c r="S9" s="153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4</v>
      </c>
      <c r="W9" s="158">
        <v>17.2</v>
      </c>
      <c r="X9" s="129"/>
      <c r="Y9" s="129"/>
      <c r="Z9" s="160" t="s">
        <v>1989</v>
      </c>
      <c r="AA9" s="155" t="s">
        <v>1958</v>
      </c>
      <c r="AB9" s="159" t="s">
        <v>2069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1227</v>
      </c>
      <c r="C10" s="148" t="s">
        <v>924</v>
      </c>
      <c r="D10" s="148" t="s">
        <v>308</v>
      </c>
      <c r="E10" s="149" t="s">
        <v>893</v>
      </c>
      <c r="F10" s="201" t="s">
        <v>1228</v>
      </c>
      <c r="G10" s="148" t="s">
        <v>928</v>
      </c>
      <c r="H10" s="150" t="s">
        <v>896</v>
      </c>
      <c r="I10" s="202" t="s">
        <v>1014</v>
      </c>
      <c r="J10" s="150" t="s">
        <v>1015</v>
      </c>
      <c r="K10" s="150" t="s">
        <v>1229</v>
      </c>
      <c r="L10" s="151" t="str">
        <f t="shared" si="0"/>
        <v>AC-AM10Ronald McNair HighMainRooftopRoom A207Trane: YHC048A4ELA1H02B000000600429101603L</v>
      </c>
      <c r="M10" s="152">
        <v>2004</v>
      </c>
      <c r="N10" s="153">
        <v>4</v>
      </c>
      <c r="O10" s="154">
        <v>10.11</v>
      </c>
      <c r="P10" s="155" t="s">
        <v>1983</v>
      </c>
      <c r="Q10" s="153">
        <v>460</v>
      </c>
      <c r="R10" s="153">
        <v>0</v>
      </c>
      <c r="S10" s="153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4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2070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1230</v>
      </c>
      <c r="C11" s="148" t="s">
        <v>924</v>
      </c>
      <c r="D11" s="148" t="s">
        <v>308</v>
      </c>
      <c r="E11" s="149" t="s">
        <v>893</v>
      </c>
      <c r="F11" s="201" t="s">
        <v>1231</v>
      </c>
      <c r="G11" s="148" t="s">
        <v>928</v>
      </c>
      <c r="H11" s="150" t="s">
        <v>896</v>
      </c>
      <c r="I11" s="202" t="s">
        <v>1014</v>
      </c>
      <c r="J11" s="150" t="s">
        <v>1015</v>
      </c>
      <c r="K11" s="150" t="s">
        <v>1232</v>
      </c>
      <c r="L11" s="151" t="str">
        <f t="shared" si="0"/>
        <v>AC-AM5Ronald McNair HighMainRooftopRoom A202Trane: YHC048A4ELA1H02B000000600429101335L</v>
      </c>
      <c r="M11" s="152">
        <v>2004</v>
      </c>
      <c r="N11" s="153">
        <v>4</v>
      </c>
      <c r="O11" s="154">
        <v>10.11</v>
      </c>
      <c r="P11" s="155" t="s">
        <v>1983</v>
      </c>
      <c r="Q11" s="153">
        <v>460</v>
      </c>
      <c r="R11" s="153">
        <v>0</v>
      </c>
      <c r="S11" s="153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4</v>
      </c>
      <c r="W11" s="158">
        <v>17.2</v>
      </c>
      <c r="X11" s="129"/>
      <c r="Y11" s="129"/>
      <c r="Z11" s="160">
        <v>0</v>
      </c>
      <c r="AA11" s="155" t="s">
        <v>1958</v>
      </c>
      <c r="AB11" s="159" t="s">
        <v>2071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1233</v>
      </c>
      <c r="C12" s="148" t="s">
        <v>924</v>
      </c>
      <c r="D12" s="148" t="s">
        <v>308</v>
      </c>
      <c r="E12" s="149" t="s">
        <v>893</v>
      </c>
      <c r="F12" s="201" t="s">
        <v>1234</v>
      </c>
      <c r="G12" s="148" t="s">
        <v>928</v>
      </c>
      <c r="H12" s="150" t="s">
        <v>896</v>
      </c>
      <c r="I12" s="202" t="s">
        <v>1104</v>
      </c>
      <c r="J12" s="150" t="s">
        <v>1105</v>
      </c>
      <c r="K12" s="150" t="s">
        <v>954</v>
      </c>
      <c r="L12" s="151" t="str">
        <f t="shared" si="0"/>
        <v>AC-AM12Ronald McNair HighMainRooftopAtrium A202Trane: YHC060A4ELA1H00B000000600Illegible</v>
      </c>
      <c r="M12" s="152">
        <v>2004</v>
      </c>
      <c r="N12" s="153">
        <v>5</v>
      </c>
      <c r="O12" s="154">
        <v>10.11</v>
      </c>
      <c r="P12" s="155" t="s">
        <v>1983</v>
      </c>
      <c r="Q12" s="153">
        <v>460</v>
      </c>
      <c r="R12" s="153">
        <v>0</v>
      </c>
      <c r="S12" s="153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5</v>
      </c>
      <c r="W12" s="158">
        <v>17.2</v>
      </c>
      <c r="X12" s="129"/>
      <c r="Y12" s="129"/>
      <c r="Z12" s="160" t="s">
        <v>1989</v>
      </c>
      <c r="AA12" s="155" t="s">
        <v>1958</v>
      </c>
      <c r="AB12" s="159" t="s">
        <v>2072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1235</v>
      </c>
      <c r="C13" s="148" t="s">
        <v>924</v>
      </c>
      <c r="D13" s="148" t="s">
        <v>308</v>
      </c>
      <c r="E13" s="149" t="s">
        <v>893</v>
      </c>
      <c r="F13" s="201" t="s">
        <v>1236</v>
      </c>
      <c r="G13" s="148" t="s">
        <v>928</v>
      </c>
      <c r="H13" s="150" t="s">
        <v>896</v>
      </c>
      <c r="I13" s="202" t="s">
        <v>1014</v>
      </c>
      <c r="J13" s="150" t="s">
        <v>1015</v>
      </c>
      <c r="K13" s="150" t="s">
        <v>1237</v>
      </c>
      <c r="L13" s="151" t="str">
        <f t="shared" si="0"/>
        <v>AC-AM6Ronald McNair HighMainRooftopRoom A201Trane: YHC048A4ELA1H02B000000600429101333L</v>
      </c>
      <c r="M13" s="152">
        <v>2004</v>
      </c>
      <c r="N13" s="153">
        <v>4</v>
      </c>
      <c r="O13" s="154">
        <v>10.11</v>
      </c>
      <c r="P13" s="155" t="s">
        <v>1983</v>
      </c>
      <c r="Q13" s="153">
        <v>460</v>
      </c>
      <c r="R13" s="153">
        <v>0</v>
      </c>
      <c r="S13" s="153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4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2073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1238</v>
      </c>
      <c r="C14" s="148" t="s">
        <v>924</v>
      </c>
      <c r="D14" s="148" t="s">
        <v>308</v>
      </c>
      <c r="E14" s="149" t="s">
        <v>893</v>
      </c>
      <c r="F14" s="201" t="s">
        <v>1239</v>
      </c>
      <c r="G14" s="148" t="s">
        <v>928</v>
      </c>
      <c r="H14" s="150" t="s">
        <v>896</v>
      </c>
      <c r="I14" s="202" t="s">
        <v>1009</v>
      </c>
      <c r="J14" s="150" t="s">
        <v>1010</v>
      </c>
      <c r="K14" s="150" t="s">
        <v>1240</v>
      </c>
      <c r="L14" s="151" t="str">
        <f t="shared" si="0"/>
        <v>AC-AF9Ronald McNair HighMainRooftopRooms AF2, AF3, AF4Trane: YHC036A4ELA1F02B060000600429101069L</v>
      </c>
      <c r="M14" s="152">
        <v>2004</v>
      </c>
      <c r="N14" s="153">
        <v>3</v>
      </c>
      <c r="O14" s="154">
        <v>10.53125</v>
      </c>
      <c r="P14" s="155" t="s">
        <v>1983</v>
      </c>
      <c r="Q14" s="153">
        <v>460</v>
      </c>
      <c r="R14" s="153">
        <v>0</v>
      </c>
      <c r="S14" s="153">
        <v>3</v>
      </c>
      <c r="T14" s="203" t="str">
        <f t="shared" si="1"/>
        <v>New High Efficiency Gas Package Unit</v>
      </c>
      <c r="U14" s="150" t="s">
        <v>1806</v>
      </c>
      <c r="V14" s="157">
        <f t="shared" si="2"/>
        <v>3</v>
      </c>
      <c r="W14" s="158">
        <v>17.2</v>
      </c>
      <c r="X14" s="129"/>
      <c r="Y14" s="129"/>
      <c r="Z14" s="160">
        <v>0</v>
      </c>
      <c r="AA14" s="155" t="s">
        <v>1958</v>
      </c>
      <c r="AB14" s="159" t="s">
        <v>2074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1241</v>
      </c>
      <c r="C15" s="148" t="s">
        <v>924</v>
      </c>
      <c r="D15" s="148" t="s">
        <v>308</v>
      </c>
      <c r="E15" s="149" t="s">
        <v>893</v>
      </c>
      <c r="F15" s="201" t="s">
        <v>1242</v>
      </c>
      <c r="G15" s="148" t="s">
        <v>928</v>
      </c>
      <c r="H15" s="150" t="s">
        <v>896</v>
      </c>
      <c r="I15" s="202" t="s">
        <v>1009</v>
      </c>
      <c r="J15" s="150" t="s">
        <v>1010</v>
      </c>
      <c r="K15" s="150" t="s">
        <v>1243</v>
      </c>
      <c r="L15" s="151" t="str">
        <f t="shared" si="0"/>
        <v>AC-AM9Ronald McNair HighMainRooftopRooms AM2, AM3, AM4Trane: YHC036A4ELA1F02B060000600429101345L</v>
      </c>
      <c r="M15" s="152">
        <v>2004</v>
      </c>
      <c r="N15" s="153">
        <v>3</v>
      </c>
      <c r="O15" s="154">
        <v>10.53125</v>
      </c>
      <c r="P15" s="155" t="s">
        <v>1983</v>
      </c>
      <c r="Q15" s="153">
        <v>460</v>
      </c>
      <c r="R15" s="153">
        <v>0</v>
      </c>
      <c r="S15" s="153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3</v>
      </c>
      <c r="W15" s="158">
        <v>17.2</v>
      </c>
      <c r="X15" s="129"/>
      <c r="Y15" s="129"/>
      <c r="Z15" s="160">
        <v>0</v>
      </c>
      <c r="AA15" s="155" t="s">
        <v>1958</v>
      </c>
      <c r="AB15" s="159" t="s">
        <v>2075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1244</v>
      </c>
      <c r="C16" s="148" t="s">
        <v>924</v>
      </c>
      <c r="D16" s="148" t="s">
        <v>308</v>
      </c>
      <c r="E16" s="149" t="s">
        <v>893</v>
      </c>
      <c r="F16" s="201" t="s">
        <v>1245</v>
      </c>
      <c r="G16" s="148" t="s">
        <v>928</v>
      </c>
      <c r="H16" s="150" t="s">
        <v>896</v>
      </c>
      <c r="I16" s="202" t="s">
        <v>1014</v>
      </c>
      <c r="J16" s="150" t="s">
        <v>1015</v>
      </c>
      <c r="K16" s="150" t="s">
        <v>1246</v>
      </c>
      <c r="L16" s="151" t="str">
        <f t="shared" si="0"/>
        <v>AC-AM11Ronald McNair HighMainRooftopRoom A208Trane: YHC048A4ELA1H02B000000600429102289L</v>
      </c>
      <c r="M16" s="152">
        <v>2004</v>
      </c>
      <c r="N16" s="153">
        <v>4</v>
      </c>
      <c r="O16" s="154">
        <v>10.11</v>
      </c>
      <c r="P16" s="155" t="s">
        <v>1983</v>
      </c>
      <c r="Q16" s="153">
        <v>460</v>
      </c>
      <c r="R16" s="153">
        <v>0</v>
      </c>
      <c r="S16" s="153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4</v>
      </c>
      <c r="W16" s="158">
        <v>17.2</v>
      </c>
      <c r="X16" s="129"/>
      <c r="Y16" s="129"/>
      <c r="Z16" s="160">
        <v>0</v>
      </c>
      <c r="AA16" s="155" t="s">
        <v>1958</v>
      </c>
      <c r="AB16" s="159" t="s">
        <v>2076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1247</v>
      </c>
      <c r="C17" s="148" t="s">
        <v>924</v>
      </c>
      <c r="D17" s="148" t="s">
        <v>308</v>
      </c>
      <c r="E17" s="149" t="s">
        <v>893</v>
      </c>
      <c r="F17" s="201" t="s">
        <v>1248</v>
      </c>
      <c r="G17" s="148" t="s">
        <v>928</v>
      </c>
      <c r="H17" s="150" t="s">
        <v>896</v>
      </c>
      <c r="I17" s="202" t="s">
        <v>1104</v>
      </c>
      <c r="J17" s="150" t="s">
        <v>1105</v>
      </c>
      <c r="K17" s="150" t="s">
        <v>1249</v>
      </c>
      <c r="L17" s="151" t="str">
        <f t="shared" si="0"/>
        <v>AC-AN1Ronald McNair HighMainRooftopCorridor A205Trane: YHC060A4ELA1H00B000000600429101167L</v>
      </c>
      <c r="M17" s="152">
        <v>2004</v>
      </c>
      <c r="N17" s="153">
        <v>5</v>
      </c>
      <c r="O17" s="154">
        <v>10.11</v>
      </c>
      <c r="P17" s="155" t="s">
        <v>1983</v>
      </c>
      <c r="Q17" s="153">
        <v>460</v>
      </c>
      <c r="R17" s="153">
        <v>0</v>
      </c>
      <c r="S17" s="153">
        <v>3</v>
      </c>
      <c r="T17" s="203" t="str">
        <f t="shared" si="1"/>
        <v>New High Efficiency Gas Package Unit</v>
      </c>
      <c r="U17" s="150" t="s">
        <v>1806</v>
      </c>
      <c r="V17" s="157">
        <f t="shared" si="2"/>
        <v>5</v>
      </c>
      <c r="W17" s="158">
        <v>17.2</v>
      </c>
      <c r="X17" s="129"/>
      <c r="Y17" s="129"/>
      <c r="Z17" s="160">
        <v>0</v>
      </c>
      <c r="AA17" s="155" t="s">
        <v>1958</v>
      </c>
      <c r="AB17" s="159" t="s">
        <v>2077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1250</v>
      </c>
      <c r="C18" s="148" t="s">
        <v>924</v>
      </c>
      <c r="D18" s="148" t="s">
        <v>308</v>
      </c>
      <c r="E18" s="149" t="s">
        <v>893</v>
      </c>
      <c r="F18" s="201" t="s">
        <v>1251</v>
      </c>
      <c r="G18" s="148" t="s">
        <v>928</v>
      </c>
      <c r="H18" s="150" t="s">
        <v>896</v>
      </c>
      <c r="I18" s="202" t="s">
        <v>1014</v>
      </c>
      <c r="J18" s="150" t="s">
        <v>1015</v>
      </c>
      <c r="K18" s="150" t="s">
        <v>1252</v>
      </c>
      <c r="L18" s="151" t="str">
        <f t="shared" si="0"/>
        <v>AC-AN2Ronald McNair HighMainRooftopRoom A211Trane: YHC048A4ELA1H02B000000600430100270L</v>
      </c>
      <c r="M18" s="152">
        <v>2004</v>
      </c>
      <c r="N18" s="153">
        <v>4</v>
      </c>
      <c r="O18" s="154">
        <v>10.11</v>
      </c>
      <c r="P18" s="155" t="s">
        <v>1983</v>
      </c>
      <c r="Q18" s="153">
        <v>460</v>
      </c>
      <c r="R18" s="153">
        <v>0</v>
      </c>
      <c r="S18" s="153">
        <v>3</v>
      </c>
      <c r="T18" s="203" t="str">
        <f t="shared" si="1"/>
        <v>New High Efficiency Gas Package Unit</v>
      </c>
      <c r="U18" s="150" t="s">
        <v>1806</v>
      </c>
      <c r="V18" s="157">
        <f t="shared" si="2"/>
        <v>4</v>
      </c>
      <c r="W18" s="158">
        <v>17.2</v>
      </c>
      <c r="X18" s="129"/>
      <c r="Y18" s="129"/>
      <c r="Z18" s="160">
        <v>0</v>
      </c>
      <c r="AA18" s="155" t="s">
        <v>1958</v>
      </c>
      <c r="AB18" s="159" t="s">
        <v>2078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1253</v>
      </c>
      <c r="C19" s="148" t="s">
        <v>924</v>
      </c>
      <c r="D19" s="148" t="s">
        <v>308</v>
      </c>
      <c r="E19" s="149" t="s">
        <v>893</v>
      </c>
      <c r="F19" s="201" t="s">
        <v>1254</v>
      </c>
      <c r="G19" s="148" t="s">
        <v>928</v>
      </c>
      <c r="H19" s="150" t="s">
        <v>896</v>
      </c>
      <c r="I19" s="202" t="s">
        <v>1014</v>
      </c>
      <c r="J19" s="150" t="s">
        <v>1015</v>
      </c>
      <c r="K19" s="150" t="s">
        <v>1255</v>
      </c>
      <c r="L19" s="151" t="str">
        <f t="shared" si="0"/>
        <v>AC-AN3Ronald McNair HighMainRooftopRoom A212Trane: YHC048A4ELA1H02B000000600430100199L</v>
      </c>
      <c r="M19" s="152">
        <v>2004</v>
      </c>
      <c r="N19" s="153">
        <v>4</v>
      </c>
      <c r="O19" s="154">
        <v>10.11</v>
      </c>
      <c r="P19" s="155" t="s">
        <v>1983</v>
      </c>
      <c r="Q19" s="153">
        <v>460</v>
      </c>
      <c r="R19" s="153">
        <v>0</v>
      </c>
      <c r="S19" s="153">
        <v>3</v>
      </c>
      <c r="T19" s="203" t="str">
        <f t="shared" si="1"/>
        <v>New High Efficiency Gas Package Unit</v>
      </c>
      <c r="U19" s="150" t="s">
        <v>1806</v>
      </c>
      <c r="V19" s="157">
        <f t="shared" si="2"/>
        <v>4</v>
      </c>
      <c r="W19" s="158">
        <v>17.2</v>
      </c>
      <c r="X19" s="129"/>
      <c r="Y19" s="129"/>
      <c r="Z19" s="160">
        <v>0</v>
      </c>
      <c r="AA19" s="155" t="s">
        <v>1958</v>
      </c>
      <c r="AB19" s="159" t="s">
        <v>2079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1256</v>
      </c>
      <c r="C20" s="148" t="s">
        <v>924</v>
      </c>
      <c r="D20" s="148" t="s">
        <v>308</v>
      </c>
      <c r="E20" s="149" t="s">
        <v>893</v>
      </c>
      <c r="F20" s="201" t="s">
        <v>1257</v>
      </c>
      <c r="G20" s="148" t="s">
        <v>928</v>
      </c>
      <c r="H20" s="150" t="s">
        <v>896</v>
      </c>
      <c r="I20" s="202" t="s">
        <v>1009</v>
      </c>
      <c r="J20" s="150" t="s">
        <v>1010</v>
      </c>
      <c r="K20" s="150" t="s">
        <v>1258</v>
      </c>
      <c r="L20" s="151" t="str">
        <f t="shared" si="0"/>
        <v>AC-AN4Ronald McNair HighMainRooftopRoom A214, AN7Trane: YHC036A4ELA1F02B060000600429101349L</v>
      </c>
      <c r="M20" s="152">
        <v>2004</v>
      </c>
      <c r="N20" s="153">
        <v>3</v>
      </c>
      <c r="O20" s="154">
        <v>10.53125</v>
      </c>
      <c r="P20" s="155" t="s">
        <v>1983</v>
      </c>
      <c r="Q20" s="153">
        <v>460</v>
      </c>
      <c r="R20" s="153">
        <v>0</v>
      </c>
      <c r="S20" s="153">
        <v>3</v>
      </c>
      <c r="T20" s="203" t="str">
        <f t="shared" si="1"/>
        <v>New High Efficiency Gas Package Unit</v>
      </c>
      <c r="U20" s="150" t="s">
        <v>1806</v>
      </c>
      <c r="V20" s="157">
        <f t="shared" si="2"/>
        <v>3</v>
      </c>
      <c r="W20" s="158">
        <v>17.2</v>
      </c>
      <c r="X20" s="129"/>
      <c r="Y20" s="129"/>
      <c r="Z20" s="160">
        <v>0</v>
      </c>
      <c r="AA20" s="155" t="s">
        <v>1958</v>
      </c>
      <c r="AB20" s="159" t="s">
        <v>2080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1259</v>
      </c>
      <c r="C21" s="148" t="s">
        <v>924</v>
      </c>
      <c r="D21" s="148" t="s">
        <v>308</v>
      </c>
      <c r="E21" s="149" t="s">
        <v>893</v>
      </c>
      <c r="F21" s="201" t="s">
        <v>1260</v>
      </c>
      <c r="G21" s="148" t="s">
        <v>928</v>
      </c>
      <c r="H21" s="150" t="s">
        <v>896</v>
      </c>
      <c r="I21" s="202" t="s">
        <v>1014</v>
      </c>
      <c r="J21" s="150" t="s">
        <v>1015</v>
      </c>
      <c r="K21" s="150" t="s">
        <v>1261</v>
      </c>
      <c r="L21" s="151" t="str">
        <f t="shared" si="0"/>
        <v>AC-AN8Ronald McNair HighMainRooftopRoom A215Trane: YHC048A4ELA1H02B000000600430100205L</v>
      </c>
      <c r="M21" s="152">
        <v>2004</v>
      </c>
      <c r="N21" s="153">
        <v>4</v>
      </c>
      <c r="O21" s="154">
        <v>10.11</v>
      </c>
      <c r="P21" s="155" t="s">
        <v>1983</v>
      </c>
      <c r="Q21" s="153">
        <v>460</v>
      </c>
      <c r="R21" s="153">
        <v>0</v>
      </c>
      <c r="S21" s="153">
        <v>3</v>
      </c>
      <c r="T21" s="203" t="str">
        <f t="shared" si="1"/>
        <v>New High Efficiency Gas Package Unit</v>
      </c>
      <c r="U21" s="150" t="s">
        <v>1806</v>
      </c>
      <c r="V21" s="157">
        <f t="shared" si="2"/>
        <v>4</v>
      </c>
      <c r="W21" s="158">
        <v>17.2</v>
      </c>
      <c r="X21" s="129"/>
      <c r="Y21" s="129"/>
      <c r="Z21" s="160">
        <v>0</v>
      </c>
      <c r="AA21" s="155" t="s">
        <v>1958</v>
      </c>
      <c r="AB21" s="159" t="s">
        <v>2081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1262</v>
      </c>
      <c r="C22" s="148" t="s">
        <v>924</v>
      </c>
      <c r="D22" s="148" t="s">
        <v>308</v>
      </c>
      <c r="E22" s="149" t="s">
        <v>893</v>
      </c>
      <c r="F22" s="201" t="s">
        <v>1263</v>
      </c>
      <c r="G22" s="148" t="s">
        <v>928</v>
      </c>
      <c r="H22" s="150" t="s">
        <v>896</v>
      </c>
      <c r="I22" s="202" t="s">
        <v>1009</v>
      </c>
      <c r="J22" s="150" t="s">
        <v>1010</v>
      </c>
      <c r="K22" s="150" t="s">
        <v>1264</v>
      </c>
      <c r="L22" s="151" t="str">
        <f t="shared" si="0"/>
        <v>AC-AG5Ronald McNair HighMainRooftopRooms AG2, AG3, AG4Trane: YHC036A4ELA1F02B060000600429101136L</v>
      </c>
      <c r="M22" s="152">
        <v>2004</v>
      </c>
      <c r="N22" s="153">
        <v>3</v>
      </c>
      <c r="O22" s="154">
        <v>10.53125</v>
      </c>
      <c r="P22" s="155" t="s">
        <v>1983</v>
      </c>
      <c r="Q22" s="153">
        <v>460</v>
      </c>
      <c r="R22" s="153">
        <v>0</v>
      </c>
      <c r="S22" s="153">
        <v>3</v>
      </c>
      <c r="T22" s="203" t="str">
        <f t="shared" si="1"/>
        <v>New High Efficiency Gas Package Unit</v>
      </c>
      <c r="U22" s="150" t="s">
        <v>1806</v>
      </c>
      <c r="V22" s="157">
        <f t="shared" si="2"/>
        <v>3</v>
      </c>
      <c r="W22" s="158">
        <v>17.2</v>
      </c>
      <c r="X22" s="129"/>
      <c r="Y22" s="129"/>
      <c r="Z22" s="160">
        <v>0</v>
      </c>
      <c r="AA22" s="155" t="s">
        <v>1958</v>
      </c>
      <c r="AB22" s="159" t="s">
        <v>2082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1265</v>
      </c>
      <c r="C23" s="148" t="s">
        <v>924</v>
      </c>
      <c r="D23" s="148" t="s">
        <v>308</v>
      </c>
      <c r="E23" s="149" t="s">
        <v>893</v>
      </c>
      <c r="F23" s="201" t="s">
        <v>1266</v>
      </c>
      <c r="G23" s="148" t="s">
        <v>928</v>
      </c>
      <c r="H23" s="150" t="s">
        <v>896</v>
      </c>
      <c r="I23" s="202" t="s">
        <v>1009</v>
      </c>
      <c r="J23" s="150" t="s">
        <v>1010</v>
      </c>
      <c r="K23" s="150" t="s">
        <v>1267</v>
      </c>
      <c r="L23" s="151" t="str">
        <f t="shared" si="0"/>
        <v>AC-AN5Ronald McNair HighMainRooftopRooms AN2, AN3, AN4Trane: YHC036A4ELA1F02B060000600429101348L</v>
      </c>
      <c r="M23" s="152">
        <v>2004</v>
      </c>
      <c r="N23" s="153">
        <v>3</v>
      </c>
      <c r="O23" s="154">
        <v>10.53125</v>
      </c>
      <c r="P23" s="155" t="s">
        <v>1983</v>
      </c>
      <c r="Q23" s="153">
        <v>460</v>
      </c>
      <c r="R23" s="153">
        <v>0</v>
      </c>
      <c r="S23" s="153">
        <v>3</v>
      </c>
      <c r="T23" s="203" t="str">
        <f t="shared" si="1"/>
        <v>New High Efficiency Gas Package Unit</v>
      </c>
      <c r="U23" s="150" t="s">
        <v>1806</v>
      </c>
      <c r="V23" s="157">
        <f t="shared" si="2"/>
        <v>3</v>
      </c>
      <c r="W23" s="158">
        <v>17.2</v>
      </c>
      <c r="X23" s="129"/>
      <c r="Y23" s="129"/>
      <c r="Z23" s="160">
        <v>0</v>
      </c>
      <c r="AA23" s="155" t="s">
        <v>1958</v>
      </c>
      <c r="AB23" s="159" t="s">
        <v>2083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1268</v>
      </c>
      <c r="C24" s="148" t="s">
        <v>924</v>
      </c>
      <c r="D24" s="148" t="s">
        <v>308</v>
      </c>
      <c r="E24" s="149" t="s">
        <v>893</v>
      </c>
      <c r="F24" s="201" t="s">
        <v>1269</v>
      </c>
      <c r="G24" s="148" t="s">
        <v>928</v>
      </c>
      <c r="H24" s="150" t="s">
        <v>896</v>
      </c>
      <c r="I24" s="202" t="s">
        <v>1144</v>
      </c>
      <c r="J24" s="150" t="s">
        <v>1145</v>
      </c>
      <c r="K24" s="150" t="s">
        <v>1270</v>
      </c>
      <c r="L24" s="151" t="str">
        <f t="shared" si="0"/>
        <v>AC-AN14Ronald McNair HighMainRooftopAtrium A201 EastTrane: YHC072A4EMA1800B000000600429101365L</v>
      </c>
      <c r="M24" s="152">
        <v>2004</v>
      </c>
      <c r="N24" s="153">
        <v>6</v>
      </c>
      <c r="O24" s="154">
        <v>9.9415000000000013</v>
      </c>
      <c r="P24" s="155" t="s">
        <v>1983</v>
      </c>
      <c r="Q24" s="153">
        <v>460</v>
      </c>
      <c r="R24" s="153">
        <v>0</v>
      </c>
      <c r="S24" s="153">
        <v>3</v>
      </c>
      <c r="T24" s="203" t="str">
        <f t="shared" si="1"/>
        <v>New High Efficiency Gas Package Unit</v>
      </c>
      <c r="U24" s="150" t="s">
        <v>1806</v>
      </c>
      <c r="V24" s="157">
        <f t="shared" si="2"/>
        <v>6</v>
      </c>
      <c r="W24" s="158">
        <v>17.5</v>
      </c>
      <c r="X24" s="129"/>
      <c r="Y24" s="129"/>
      <c r="Z24" s="160">
        <v>0</v>
      </c>
      <c r="AA24" s="155" t="s">
        <v>1958</v>
      </c>
      <c r="AB24" s="159" t="s">
        <v>2084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1271</v>
      </c>
      <c r="C25" s="148" t="s">
        <v>924</v>
      </c>
      <c r="D25" s="148" t="s">
        <v>308</v>
      </c>
      <c r="E25" s="149" t="s">
        <v>893</v>
      </c>
      <c r="F25" s="201" t="s">
        <v>1272</v>
      </c>
      <c r="G25" s="148" t="s">
        <v>928</v>
      </c>
      <c r="H25" s="150" t="s">
        <v>896</v>
      </c>
      <c r="I25" s="202" t="s">
        <v>1014</v>
      </c>
      <c r="J25" s="150" t="s">
        <v>1015</v>
      </c>
      <c r="K25" s="150" t="s">
        <v>1273</v>
      </c>
      <c r="L25" s="151" t="str">
        <f t="shared" si="0"/>
        <v>AC-AN9Ronald McNair HighMainRooftopRoom A216Trane: YHC048A4ELA1H02B000000600430100063L</v>
      </c>
      <c r="M25" s="152">
        <v>2004</v>
      </c>
      <c r="N25" s="153">
        <v>4</v>
      </c>
      <c r="O25" s="154">
        <v>10.11</v>
      </c>
      <c r="P25" s="155" t="s">
        <v>1983</v>
      </c>
      <c r="Q25" s="153">
        <v>460</v>
      </c>
      <c r="R25" s="153">
        <v>0</v>
      </c>
      <c r="S25" s="153">
        <v>3</v>
      </c>
      <c r="T25" s="203" t="str">
        <f t="shared" si="1"/>
        <v>New High Efficiency Gas Package Unit</v>
      </c>
      <c r="U25" s="150" t="s">
        <v>1806</v>
      </c>
      <c r="V25" s="157">
        <f t="shared" si="2"/>
        <v>4</v>
      </c>
      <c r="W25" s="158">
        <v>17.2</v>
      </c>
      <c r="X25" s="129"/>
      <c r="Y25" s="129"/>
      <c r="Z25" s="160">
        <v>0</v>
      </c>
      <c r="AA25" s="155" t="s">
        <v>1958</v>
      </c>
      <c r="AB25" s="159" t="s">
        <v>2085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1274</v>
      </c>
      <c r="C26" s="148" t="s">
        <v>924</v>
      </c>
      <c r="D26" s="148" t="s">
        <v>308</v>
      </c>
      <c r="E26" s="149" t="s">
        <v>893</v>
      </c>
      <c r="F26" s="201" t="s">
        <v>1275</v>
      </c>
      <c r="G26" s="148" t="s">
        <v>928</v>
      </c>
      <c r="H26" s="150" t="s">
        <v>896</v>
      </c>
      <c r="I26" s="202" t="s">
        <v>1014</v>
      </c>
      <c r="J26" s="150" t="s">
        <v>1015</v>
      </c>
      <c r="K26" s="150" t="s">
        <v>1276</v>
      </c>
      <c r="L26" s="151" t="str">
        <f t="shared" si="0"/>
        <v>AC-AN12Ronald McNair HighMainRooftopRoom A217Trane: YHC048A4ELA1H02B000000600429101123L</v>
      </c>
      <c r="M26" s="152">
        <v>2004</v>
      </c>
      <c r="N26" s="153">
        <v>4</v>
      </c>
      <c r="O26" s="154">
        <v>10.11</v>
      </c>
      <c r="P26" s="155" t="s">
        <v>1983</v>
      </c>
      <c r="Q26" s="153">
        <v>460</v>
      </c>
      <c r="R26" s="153">
        <v>0</v>
      </c>
      <c r="S26" s="153">
        <v>3</v>
      </c>
      <c r="T26" s="203" t="str">
        <f t="shared" si="1"/>
        <v>New High Efficiency Gas Package Unit</v>
      </c>
      <c r="U26" s="150" t="s">
        <v>1806</v>
      </c>
      <c r="V26" s="157">
        <f t="shared" si="2"/>
        <v>4</v>
      </c>
      <c r="W26" s="158">
        <v>17.2</v>
      </c>
      <c r="X26" s="129"/>
      <c r="Y26" s="129"/>
      <c r="Z26" s="160">
        <v>0</v>
      </c>
      <c r="AA26" s="155" t="s">
        <v>1958</v>
      </c>
      <c r="AB26" s="159" t="s">
        <v>2086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62" customFormat="1" ht="22.5" x14ac:dyDescent="0.2">
      <c r="A27" s="147">
        <v>22</v>
      </c>
      <c r="B27" s="148" t="s">
        <v>1277</v>
      </c>
      <c r="C27" s="148" t="s">
        <v>924</v>
      </c>
      <c r="D27" s="148" t="s">
        <v>308</v>
      </c>
      <c r="E27" s="149" t="s">
        <v>893</v>
      </c>
      <c r="F27" s="201" t="s">
        <v>1278</v>
      </c>
      <c r="G27" s="148" t="s">
        <v>928</v>
      </c>
      <c r="H27" s="150" t="s">
        <v>896</v>
      </c>
      <c r="I27" s="202" t="s">
        <v>1014</v>
      </c>
      <c r="J27" s="150" t="s">
        <v>1015</v>
      </c>
      <c r="K27" s="150" t="s">
        <v>1279</v>
      </c>
      <c r="L27" s="151" t="str">
        <f t="shared" si="0"/>
        <v>AC-AN11Ronald McNair HighMainRooftopRoom A218Trane: YHC048A4ELA1H02B000000600430100131L</v>
      </c>
      <c r="M27" s="152">
        <v>2004</v>
      </c>
      <c r="N27" s="153">
        <v>4</v>
      </c>
      <c r="O27" s="154">
        <v>10.11</v>
      </c>
      <c r="P27" s="155" t="s">
        <v>1983</v>
      </c>
      <c r="Q27" s="153">
        <v>460</v>
      </c>
      <c r="R27" s="153">
        <v>0</v>
      </c>
      <c r="S27" s="153">
        <v>3</v>
      </c>
      <c r="T27" s="203" t="str">
        <f t="shared" si="1"/>
        <v>New High Efficiency Gas Package Unit</v>
      </c>
      <c r="U27" s="150" t="s">
        <v>1806</v>
      </c>
      <c r="V27" s="157">
        <f t="shared" si="2"/>
        <v>4</v>
      </c>
      <c r="W27" s="158">
        <v>17.2</v>
      </c>
      <c r="X27" s="129"/>
      <c r="Y27" s="129"/>
      <c r="Z27" s="160">
        <v>0</v>
      </c>
      <c r="AA27" s="155" t="s">
        <v>1958</v>
      </c>
      <c r="AB27" s="159" t="s">
        <v>2087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7" s="162" customFormat="1" ht="22.5" x14ac:dyDescent="0.2">
      <c r="A28" s="147">
        <v>23</v>
      </c>
      <c r="B28" s="148" t="s">
        <v>1280</v>
      </c>
      <c r="C28" s="148" t="s">
        <v>924</v>
      </c>
      <c r="D28" s="148" t="s">
        <v>308</v>
      </c>
      <c r="E28" s="149" t="s">
        <v>893</v>
      </c>
      <c r="F28" s="201" t="s">
        <v>1281</v>
      </c>
      <c r="G28" s="148" t="s">
        <v>928</v>
      </c>
      <c r="H28" s="150" t="s">
        <v>896</v>
      </c>
      <c r="I28" s="202" t="s">
        <v>1014</v>
      </c>
      <c r="J28" s="150" t="s">
        <v>1015</v>
      </c>
      <c r="K28" s="150" t="s">
        <v>1282</v>
      </c>
      <c r="L28" s="151" t="str">
        <f t="shared" si="0"/>
        <v>AC-AN10Ronald McNair HighMainRooftopRoom A219Trane: YHC048A4ELA1H02B000000600430100061L</v>
      </c>
      <c r="M28" s="152">
        <v>2004</v>
      </c>
      <c r="N28" s="153">
        <v>4</v>
      </c>
      <c r="O28" s="154">
        <v>10.11</v>
      </c>
      <c r="P28" s="155" t="s">
        <v>1983</v>
      </c>
      <c r="Q28" s="153">
        <v>460</v>
      </c>
      <c r="R28" s="153">
        <v>0</v>
      </c>
      <c r="S28" s="153">
        <v>3</v>
      </c>
      <c r="T28" s="203" t="str">
        <f t="shared" si="1"/>
        <v>New High Efficiency Gas Package Unit</v>
      </c>
      <c r="U28" s="150" t="s">
        <v>1806</v>
      </c>
      <c r="V28" s="157">
        <f t="shared" si="2"/>
        <v>4</v>
      </c>
      <c r="W28" s="158">
        <v>17.2</v>
      </c>
      <c r="X28" s="129"/>
      <c r="Y28" s="129"/>
      <c r="Z28" s="160">
        <v>0</v>
      </c>
      <c r="AA28" s="155" t="s">
        <v>1958</v>
      </c>
      <c r="AB28" s="159" t="s">
        <v>2088</v>
      </c>
      <c r="AC28" s="161"/>
      <c r="AD28" s="129"/>
      <c r="AE28" s="129"/>
      <c r="AF28" s="129"/>
      <c r="AG28" s="129"/>
      <c r="AH28" s="129"/>
      <c r="AI28" s="129"/>
      <c r="AJ28" s="129"/>
      <c r="AK28" s="129"/>
    </row>
    <row r="29" spans="1:37" s="162" customFormat="1" ht="22.5" x14ac:dyDescent="0.2">
      <c r="A29" s="147">
        <v>24</v>
      </c>
      <c r="B29" s="148" t="s">
        <v>1283</v>
      </c>
      <c r="C29" s="148" t="s">
        <v>924</v>
      </c>
      <c r="D29" s="148" t="s">
        <v>308</v>
      </c>
      <c r="E29" s="149" t="s">
        <v>893</v>
      </c>
      <c r="F29" s="201" t="s">
        <v>1284</v>
      </c>
      <c r="G29" s="148" t="s">
        <v>928</v>
      </c>
      <c r="H29" s="150" t="s">
        <v>896</v>
      </c>
      <c r="I29" s="202" t="s">
        <v>1014</v>
      </c>
      <c r="J29" s="150" t="s">
        <v>1015</v>
      </c>
      <c r="K29" s="150" t="s">
        <v>1285</v>
      </c>
      <c r="L29" s="151" t="str">
        <f t="shared" si="0"/>
        <v>AC-AP6Ronald McNair HighMainRooftopRoom A225Trane: YHC048A4ELA1H02B000000600429102225L</v>
      </c>
      <c r="M29" s="152">
        <v>2004</v>
      </c>
      <c r="N29" s="153">
        <v>4</v>
      </c>
      <c r="O29" s="154">
        <v>10.11</v>
      </c>
      <c r="P29" s="155" t="s">
        <v>1983</v>
      </c>
      <c r="Q29" s="153">
        <v>460</v>
      </c>
      <c r="R29" s="153">
        <v>0</v>
      </c>
      <c r="S29" s="153">
        <v>3</v>
      </c>
      <c r="T29" s="203" t="str">
        <f t="shared" si="1"/>
        <v>New High Efficiency Gas Package Unit</v>
      </c>
      <c r="U29" s="150" t="s">
        <v>1806</v>
      </c>
      <c r="V29" s="157">
        <f t="shared" si="2"/>
        <v>4</v>
      </c>
      <c r="W29" s="158">
        <v>17.2</v>
      </c>
      <c r="X29" s="129"/>
      <c r="Y29" s="129"/>
      <c r="Z29" s="160">
        <v>0</v>
      </c>
      <c r="AA29" s="155" t="s">
        <v>1958</v>
      </c>
      <c r="AB29" s="159" t="s">
        <v>2089</v>
      </c>
      <c r="AC29" s="161"/>
      <c r="AD29" s="129"/>
      <c r="AE29" s="129"/>
      <c r="AF29" s="129"/>
      <c r="AG29" s="129"/>
      <c r="AH29" s="129"/>
      <c r="AI29" s="129"/>
      <c r="AJ29" s="129"/>
      <c r="AK29" s="129"/>
    </row>
    <row r="30" spans="1:37" s="162" customFormat="1" ht="22.5" x14ac:dyDescent="0.2">
      <c r="A30" s="147">
        <v>25</v>
      </c>
      <c r="B30" s="148" t="s">
        <v>1286</v>
      </c>
      <c r="C30" s="148" t="s">
        <v>924</v>
      </c>
      <c r="D30" s="148" t="s">
        <v>308</v>
      </c>
      <c r="E30" s="149" t="s">
        <v>893</v>
      </c>
      <c r="F30" s="201" t="s">
        <v>1287</v>
      </c>
      <c r="G30" s="148" t="s">
        <v>928</v>
      </c>
      <c r="H30" s="150" t="s">
        <v>896</v>
      </c>
      <c r="I30" s="202" t="s">
        <v>1009</v>
      </c>
      <c r="J30" s="150" t="s">
        <v>1010</v>
      </c>
      <c r="K30" s="150" t="s">
        <v>1288</v>
      </c>
      <c r="L30" s="151" t="str">
        <f t="shared" si="0"/>
        <v>AC-AP3Ronald McNair HighMainRooftopRooms AP2, AP3, AP4Trane: YHC036A4ELA1F02B060000600429101138L</v>
      </c>
      <c r="M30" s="152">
        <v>2004</v>
      </c>
      <c r="N30" s="153">
        <v>3</v>
      </c>
      <c r="O30" s="154">
        <v>10.53125</v>
      </c>
      <c r="P30" s="155" t="s">
        <v>1983</v>
      </c>
      <c r="Q30" s="153">
        <v>460</v>
      </c>
      <c r="R30" s="153">
        <v>0</v>
      </c>
      <c r="S30" s="153">
        <v>3</v>
      </c>
      <c r="T30" s="203" t="str">
        <f t="shared" si="1"/>
        <v>New High Efficiency Gas Package Unit</v>
      </c>
      <c r="U30" s="150" t="s">
        <v>1806</v>
      </c>
      <c r="V30" s="157">
        <f t="shared" si="2"/>
        <v>3</v>
      </c>
      <c r="W30" s="158">
        <v>17.2</v>
      </c>
      <c r="X30" s="129"/>
      <c r="Y30" s="129"/>
      <c r="Z30" s="160">
        <v>0</v>
      </c>
      <c r="AA30" s="155" t="s">
        <v>1958</v>
      </c>
      <c r="AB30" s="159" t="s">
        <v>2090</v>
      </c>
      <c r="AC30" s="161"/>
      <c r="AD30" s="129"/>
      <c r="AE30" s="129"/>
      <c r="AF30" s="129"/>
      <c r="AG30" s="129"/>
      <c r="AH30" s="129"/>
      <c r="AI30" s="129"/>
      <c r="AJ30" s="129"/>
      <c r="AK30" s="129"/>
    </row>
    <row r="31" spans="1:37" s="162" customFormat="1" ht="22.5" x14ac:dyDescent="0.2">
      <c r="A31" s="147">
        <v>26</v>
      </c>
      <c r="B31" s="148" t="s">
        <v>1289</v>
      </c>
      <c r="C31" s="148" t="s">
        <v>924</v>
      </c>
      <c r="D31" s="148" t="s">
        <v>308</v>
      </c>
      <c r="E31" s="149" t="s">
        <v>893</v>
      </c>
      <c r="F31" s="201" t="s">
        <v>1290</v>
      </c>
      <c r="G31" s="148" t="s">
        <v>928</v>
      </c>
      <c r="H31" s="150" t="s">
        <v>896</v>
      </c>
      <c r="I31" s="202" t="s">
        <v>1009</v>
      </c>
      <c r="J31" s="150" t="s">
        <v>1010</v>
      </c>
      <c r="K31" s="150" t="s">
        <v>1291</v>
      </c>
      <c r="L31" s="151" t="str">
        <f t="shared" si="0"/>
        <v>AC-AH3Ronald McNair HighMainRooftopRooms AH2, AH3, AH4Trane: YHC036A4ELA1F02B060000600429101137L</v>
      </c>
      <c r="M31" s="152">
        <v>2004</v>
      </c>
      <c r="N31" s="153">
        <v>3</v>
      </c>
      <c r="O31" s="154">
        <v>10.53125</v>
      </c>
      <c r="P31" s="155" t="s">
        <v>1983</v>
      </c>
      <c r="Q31" s="153">
        <v>460</v>
      </c>
      <c r="R31" s="153">
        <v>0</v>
      </c>
      <c r="S31" s="153">
        <v>3</v>
      </c>
      <c r="T31" s="203" t="str">
        <f t="shared" si="1"/>
        <v>New High Efficiency Gas Package Unit</v>
      </c>
      <c r="U31" s="150" t="s">
        <v>1806</v>
      </c>
      <c r="V31" s="157">
        <f t="shared" si="2"/>
        <v>3</v>
      </c>
      <c r="W31" s="158">
        <v>17.2</v>
      </c>
      <c r="X31" s="129"/>
      <c r="Y31" s="129"/>
      <c r="Z31" s="160" t="s">
        <v>2044</v>
      </c>
      <c r="AA31" s="155" t="s">
        <v>1958</v>
      </c>
      <c r="AB31" s="159" t="s">
        <v>2091</v>
      </c>
      <c r="AC31" s="161"/>
      <c r="AD31" s="129"/>
      <c r="AE31" s="129"/>
      <c r="AF31" s="129"/>
      <c r="AG31" s="129"/>
      <c r="AH31" s="129"/>
      <c r="AI31" s="129"/>
      <c r="AJ31" s="129"/>
      <c r="AK31" s="129"/>
    </row>
    <row r="32" spans="1:37" s="162" customFormat="1" ht="22.5" x14ac:dyDescent="0.2">
      <c r="A32" s="147">
        <v>27</v>
      </c>
      <c r="B32" s="148" t="s">
        <v>1292</v>
      </c>
      <c r="C32" s="148" t="s">
        <v>924</v>
      </c>
      <c r="D32" s="148" t="s">
        <v>308</v>
      </c>
      <c r="E32" s="149" t="s">
        <v>893</v>
      </c>
      <c r="F32" s="201" t="s">
        <v>1293</v>
      </c>
      <c r="G32" s="148" t="s">
        <v>928</v>
      </c>
      <c r="H32" s="150" t="s">
        <v>896</v>
      </c>
      <c r="I32" s="202" t="s">
        <v>1014</v>
      </c>
      <c r="J32" s="150" t="s">
        <v>1015</v>
      </c>
      <c r="K32" s="150" t="s">
        <v>1294</v>
      </c>
      <c r="L32" s="151" t="str">
        <f t="shared" si="0"/>
        <v>AC-AP1Ronald McNair HighMainRooftopRoom A222Trane: YHC048A4ELA1H02B000000600429101125L</v>
      </c>
      <c r="M32" s="152">
        <v>2004</v>
      </c>
      <c r="N32" s="153">
        <v>4</v>
      </c>
      <c r="O32" s="154">
        <v>10.11</v>
      </c>
      <c r="P32" s="155" t="s">
        <v>1983</v>
      </c>
      <c r="Q32" s="153">
        <v>460</v>
      </c>
      <c r="R32" s="153">
        <v>0</v>
      </c>
      <c r="S32" s="153">
        <v>3</v>
      </c>
      <c r="T32" s="203" t="str">
        <f t="shared" si="1"/>
        <v>New High Efficiency Gas Package Unit</v>
      </c>
      <c r="U32" s="150" t="s">
        <v>1806</v>
      </c>
      <c r="V32" s="157">
        <f t="shared" si="2"/>
        <v>4</v>
      </c>
      <c r="W32" s="158">
        <v>17.2</v>
      </c>
      <c r="X32" s="129"/>
      <c r="Y32" s="129"/>
      <c r="Z32" s="160">
        <v>0</v>
      </c>
      <c r="AA32" s="155" t="s">
        <v>1958</v>
      </c>
      <c r="AB32" s="159" t="s">
        <v>2092</v>
      </c>
      <c r="AC32" s="161"/>
      <c r="AD32" s="129"/>
      <c r="AE32" s="129"/>
      <c r="AF32" s="129"/>
      <c r="AG32" s="129"/>
      <c r="AH32" s="129"/>
      <c r="AI32" s="129"/>
      <c r="AJ32" s="129"/>
      <c r="AK32" s="129"/>
    </row>
    <row r="33" spans="1:37" s="162" customFormat="1" ht="22.5" x14ac:dyDescent="0.2">
      <c r="A33" s="147">
        <v>28</v>
      </c>
      <c r="B33" s="148" t="s">
        <v>1295</v>
      </c>
      <c r="C33" s="148" t="s">
        <v>924</v>
      </c>
      <c r="D33" s="148" t="s">
        <v>308</v>
      </c>
      <c r="E33" s="149" t="s">
        <v>893</v>
      </c>
      <c r="F33" s="201" t="s">
        <v>1296</v>
      </c>
      <c r="G33" s="148" t="s">
        <v>928</v>
      </c>
      <c r="H33" s="150" t="s">
        <v>896</v>
      </c>
      <c r="I33" s="202" t="s">
        <v>1014</v>
      </c>
      <c r="J33" s="150" t="s">
        <v>1015</v>
      </c>
      <c r="K33" s="150" t="s">
        <v>1297</v>
      </c>
      <c r="L33" s="151" t="str">
        <f t="shared" si="0"/>
        <v>AC-AP2Ronald McNair HighMainRooftopRoom A231Trane: YHC048A4ELA1H02B000000600429101265L</v>
      </c>
      <c r="M33" s="152">
        <v>2004</v>
      </c>
      <c r="N33" s="153">
        <v>4</v>
      </c>
      <c r="O33" s="154">
        <v>10.11</v>
      </c>
      <c r="P33" s="155" t="s">
        <v>1983</v>
      </c>
      <c r="Q33" s="153">
        <v>460</v>
      </c>
      <c r="R33" s="153">
        <v>0</v>
      </c>
      <c r="S33" s="153">
        <v>3</v>
      </c>
      <c r="T33" s="203" t="str">
        <f t="shared" si="1"/>
        <v>New High Efficiency Gas Package Unit</v>
      </c>
      <c r="U33" s="150" t="s">
        <v>1806</v>
      </c>
      <c r="V33" s="157">
        <f t="shared" si="2"/>
        <v>4</v>
      </c>
      <c r="W33" s="158">
        <v>17.2</v>
      </c>
      <c r="X33" s="129"/>
      <c r="Y33" s="129"/>
      <c r="Z33" s="160">
        <v>0</v>
      </c>
      <c r="AA33" s="155" t="s">
        <v>1958</v>
      </c>
      <c r="AB33" s="159" t="s">
        <v>2093</v>
      </c>
      <c r="AC33" s="161"/>
      <c r="AD33" s="129"/>
      <c r="AE33" s="129"/>
      <c r="AF33" s="129"/>
      <c r="AG33" s="129"/>
      <c r="AH33" s="129"/>
      <c r="AI33" s="129"/>
      <c r="AJ33" s="129"/>
      <c r="AK33" s="129"/>
    </row>
    <row r="34" spans="1:37" s="162" customFormat="1" ht="22.5" x14ac:dyDescent="0.2">
      <c r="A34" s="147">
        <v>29</v>
      </c>
      <c r="B34" s="148" t="s">
        <v>1298</v>
      </c>
      <c r="C34" s="148" t="s">
        <v>924</v>
      </c>
      <c r="D34" s="148" t="s">
        <v>308</v>
      </c>
      <c r="E34" s="149" t="s">
        <v>893</v>
      </c>
      <c r="F34" s="201" t="s">
        <v>1299</v>
      </c>
      <c r="G34" s="148" t="s">
        <v>928</v>
      </c>
      <c r="H34" s="150" t="s">
        <v>896</v>
      </c>
      <c r="I34" s="202" t="s">
        <v>1014</v>
      </c>
      <c r="J34" s="150" t="s">
        <v>1015</v>
      </c>
      <c r="K34" s="150" t="s">
        <v>1300</v>
      </c>
      <c r="L34" s="151" t="str">
        <f t="shared" si="0"/>
        <v>AC-AP11Ronald McNair HighMainRooftopRoom A227Trane: YHC048A4ELA1H02B000000600429101193L</v>
      </c>
      <c r="M34" s="152">
        <v>2004</v>
      </c>
      <c r="N34" s="153">
        <v>4</v>
      </c>
      <c r="O34" s="154">
        <v>10.11</v>
      </c>
      <c r="P34" s="155" t="s">
        <v>1983</v>
      </c>
      <c r="Q34" s="153">
        <v>460</v>
      </c>
      <c r="R34" s="153">
        <v>0</v>
      </c>
      <c r="S34" s="153">
        <v>3</v>
      </c>
      <c r="T34" s="203" t="str">
        <f t="shared" si="1"/>
        <v>New High Efficiency Gas Package Unit</v>
      </c>
      <c r="U34" s="150" t="s">
        <v>1806</v>
      </c>
      <c r="V34" s="157">
        <f t="shared" si="2"/>
        <v>4</v>
      </c>
      <c r="W34" s="158">
        <v>17.2</v>
      </c>
      <c r="X34" s="129"/>
      <c r="Y34" s="129"/>
      <c r="Z34" s="160">
        <v>0</v>
      </c>
      <c r="AA34" s="155" t="s">
        <v>1958</v>
      </c>
      <c r="AB34" s="159" t="s">
        <v>2094</v>
      </c>
      <c r="AC34" s="161"/>
      <c r="AD34" s="129"/>
      <c r="AE34" s="129"/>
      <c r="AF34" s="129"/>
      <c r="AG34" s="129"/>
      <c r="AH34" s="129"/>
      <c r="AI34" s="129"/>
      <c r="AJ34" s="129"/>
      <c r="AK34" s="129"/>
    </row>
    <row r="35" spans="1:37" s="162" customFormat="1" ht="22.5" x14ac:dyDescent="0.2">
      <c r="A35" s="147">
        <v>30</v>
      </c>
      <c r="B35" s="148" t="s">
        <v>1301</v>
      </c>
      <c r="C35" s="148" t="s">
        <v>924</v>
      </c>
      <c r="D35" s="148" t="s">
        <v>308</v>
      </c>
      <c r="E35" s="149" t="s">
        <v>893</v>
      </c>
      <c r="F35" s="201" t="s">
        <v>1302</v>
      </c>
      <c r="G35" s="148" t="s">
        <v>928</v>
      </c>
      <c r="H35" s="150" t="s">
        <v>896</v>
      </c>
      <c r="I35" s="202" t="s">
        <v>1014</v>
      </c>
      <c r="J35" s="150" t="s">
        <v>1015</v>
      </c>
      <c r="K35" s="150" t="s">
        <v>1303</v>
      </c>
      <c r="L35" s="151" t="str">
        <f t="shared" si="0"/>
        <v>AC-AP10Ronald McNair HighMainRooftopRoom A228Trane: YHC048A4ELA1H02B000000600429101195L</v>
      </c>
      <c r="M35" s="152">
        <v>2004</v>
      </c>
      <c r="N35" s="153">
        <v>4</v>
      </c>
      <c r="O35" s="154">
        <v>10.11</v>
      </c>
      <c r="P35" s="155" t="s">
        <v>1983</v>
      </c>
      <c r="Q35" s="153">
        <v>460</v>
      </c>
      <c r="R35" s="153">
        <v>0</v>
      </c>
      <c r="S35" s="153">
        <v>3</v>
      </c>
      <c r="T35" s="203" t="str">
        <f t="shared" si="1"/>
        <v>New High Efficiency Gas Package Unit</v>
      </c>
      <c r="U35" s="150" t="s">
        <v>1806</v>
      </c>
      <c r="V35" s="157">
        <f t="shared" si="2"/>
        <v>4</v>
      </c>
      <c r="W35" s="158">
        <v>17.2</v>
      </c>
      <c r="X35" s="129"/>
      <c r="Y35" s="129"/>
      <c r="Z35" s="160">
        <v>0</v>
      </c>
      <c r="AA35" s="155" t="s">
        <v>1958</v>
      </c>
      <c r="AB35" s="159" t="s">
        <v>2095</v>
      </c>
      <c r="AC35" s="161"/>
      <c r="AD35" s="129"/>
      <c r="AE35" s="129"/>
      <c r="AF35" s="129"/>
      <c r="AG35" s="129"/>
      <c r="AH35" s="129"/>
      <c r="AI35" s="129"/>
      <c r="AJ35" s="129"/>
      <c r="AK35" s="129"/>
    </row>
    <row r="36" spans="1:37" s="162" customFormat="1" ht="22.5" x14ac:dyDescent="0.2">
      <c r="A36" s="147">
        <v>31</v>
      </c>
      <c r="B36" s="148" t="s">
        <v>1304</v>
      </c>
      <c r="C36" s="148" t="s">
        <v>924</v>
      </c>
      <c r="D36" s="148" t="s">
        <v>308</v>
      </c>
      <c r="E36" s="149" t="s">
        <v>893</v>
      </c>
      <c r="F36" s="201" t="s">
        <v>1305</v>
      </c>
      <c r="G36" s="148" t="s">
        <v>928</v>
      </c>
      <c r="H36" s="150" t="s">
        <v>896</v>
      </c>
      <c r="I36" s="202" t="s">
        <v>1014</v>
      </c>
      <c r="J36" s="150" t="s">
        <v>1015</v>
      </c>
      <c r="K36" s="150" t="s">
        <v>1306</v>
      </c>
      <c r="L36" s="151" t="str">
        <f t="shared" si="0"/>
        <v>AC-AP9Ronald McNair HighMainRooftopRoom A229Trane: YHC048A4ELA1H02B000000600429101403L</v>
      </c>
      <c r="M36" s="152">
        <v>2004</v>
      </c>
      <c r="N36" s="153">
        <v>4</v>
      </c>
      <c r="O36" s="154">
        <v>10.11</v>
      </c>
      <c r="P36" s="155" t="s">
        <v>1983</v>
      </c>
      <c r="Q36" s="153">
        <v>460</v>
      </c>
      <c r="R36" s="153">
        <v>0</v>
      </c>
      <c r="S36" s="153">
        <v>3</v>
      </c>
      <c r="T36" s="203" t="str">
        <f t="shared" si="1"/>
        <v>New High Efficiency Gas Package Unit</v>
      </c>
      <c r="U36" s="150" t="s">
        <v>1806</v>
      </c>
      <c r="V36" s="157">
        <f t="shared" si="2"/>
        <v>4</v>
      </c>
      <c r="W36" s="158">
        <v>17.2</v>
      </c>
      <c r="X36" s="129"/>
      <c r="Y36" s="129"/>
      <c r="Z36" s="160">
        <v>0</v>
      </c>
      <c r="AA36" s="155" t="s">
        <v>1958</v>
      </c>
      <c r="AB36" s="159" t="s">
        <v>2096</v>
      </c>
      <c r="AC36" s="161"/>
      <c r="AD36" s="129"/>
      <c r="AE36" s="129"/>
      <c r="AF36" s="129"/>
      <c r="AG36" s="129"/>
      <c r="AH36" s="129"/>
      <c r="AI36" s="129"/>
      <c r="AJ36" s="129"/>
      <c r="AK36" s="129"/>
    </row>
    <row r="37" spans="1:37" s="162" customFormat="1" ht="22.5" x14ac:dyDescent="0.2">
      <c r="A37" s="147">
        <v>32</v>
      </c>
      <c r="B37" s="148" t="s">
        <v>1307</v>
      </c>
      <c r="C37" s="148" t="s">
        <v>924</v>
      </c>
      <c r="D37" s="148" t="s">
        <v>308</v>
      </c>
      <c r="E37" s="149" t="s">
        <v>893</v>
      </c>
      <c r="F37" s="201" t="s">
        <v>1308</v>
      </c>
      <c r="G37" s="148" t="s">
        <v>928</v>
      </c>
      <c r="H37" s="150" t="s">
        <v>896</v>
      </c>
      <c r="I37" s="202" t="s">
        <v>1009</v>
      </c>
      <c r="J37" s="150" t="s">
        <v>1010</v>
      </c>
      <c r="K37" s="150" t="s">
        <v>1309</v>
      </c>
      <c r="L37" s="151" t="str">
        <f t="shared" si="0"/>
        <v>AC-AP8Ronald McNair HighMainRooftopRooms A230, AP7Trane: YHC036A4ELA1F02B060000600429101208L</v>
      </c>
      <c r="M37" s="152">
        <v>2004</v>
      </c>
      <c r="N37" s="153">
        <v>3</v>
      </c>
      <c r="O37" s="154">
        <v>10.53125</v>
      </c>
      <c r="P37" s="155" t="s">
        <v>1983</v>
      </c>
      <c r="Q37" s="153">
        <v>460</v>
      </c>
      <c r="R37" s="153">
        <v>0</v>
      </c>
      <c r="S37" s="153">
        <v>3</v>
      </c>
      <c r="T37" s="203" t="str">
        <f t="shared" si="1"/>
        <v>New High Efficiency Gas Package Unit</v>
      </c>
      <c r="U37" s="150" t="s">
        <v>1806</v>
      </c>
      <c r="V37" s="157">
        <f t="shared" si="2"/>
        <v>3</v>
      </c>
      <c r="W37" s="158">
        <v>17.2</v>
      </c>
      <c r="X37" s="129"/>
      <c r="Y37" s="129"/>
      <c r="Z37" s="160">
        <v>0</v>
      </c>
      <c r="AA37" s="155" t="s">
        <v>1958</v>
      </c>
      <c r="AB37" s="159" t="s">
        <v>2097</v>
      </c>
      <c r="AC37" s="161"/>
      <c r="AD37" s="129"/>
      <c r="AE37" s="129"/>
      <c r="AF37" s="129"/>
      <c r="AG37" s="129"/>
      <c r="AH37" s="129"/>
      <c r="AI37" s="129"/>
      <c r="AJ37" s="129"/>
      <c r="AK37" s="129"/>
    </row>
    <row r="38" spans="1:37" s="162" customFormat="1" ht="22.5" x14ac:dyDescent="0.2">
      <c r="A38" s="147">
        <v>33</v>
      </c>
      <c r="B38" s="148" t="s">
        <v>1310</v>
      </c>
      <c r="C38" s="148" t="s">
        <v>924</v>
      </c>
      <c r="D38" s="148" t="s">
        <v>308</v>
      </c>
      <c r="E38" s="149" t="s">
        <v>893</v>
      </c>
      <c r="F38" s="201" t="s">
        <v>1311</v>
      </c>
      <c r="G38" s="148" t="s">
        <v>928</v>
      </c>
      <c r="H38" s="150" t="s">
        <v>896</v>
      </c>
      <c r="I38" s="202" t="s">
        <v>1045</v>
      </c>
      <c r="J38" s="150" t="s">
        <v>1046</v>
      </c>
      <c r="K38" s="150" t="s">
        <v>1312</v>
      </c>
      <c r="L38" s="151" t="str">
        <f t="shared" si="0"/>
        <v>AC-AL6Ronald McNair HighMainRooftopRoom A234Trane: YHC092A4ELA1H00B000000600429101023L</v>
      </c>
      <c r="M38" s="152">
        <v>2004</v>
      </c>
      <c r="N38" s="177">
        <v>7.5</v>
      </c>
      <c r="O38" s="154">
        <v>10.11</v>
      </c>
      <c r="P38" s="155" t="s">
        <v>1983</v>
      </c>
      <c r="Q38" s="153">
        <v>460</v>
      </c>
      <c r="R38" s="153">
        <v>0</v>
      </c>
      <c r="S38" s="153">
        <v>3</v>
      </c>
      <c r="T38" s="203" t="str">
        <f t="shared" si="1"/>
        <v>New High Efficiency Gas Package Unit</v>
      </c>
      <c r="U38" s="150" t="s">
        <v>1806</v>
      </c>
      <c r="V38" s="178">
        <f t="shared" si="2"/>
        <v>7.5</v>
      </c>
      <c r="W38" s="158">
        <v>17.5</v>
      </c>
      <c r="X38" s="129"/>
      <c r="Y38" s="129"/>
      <c r="Z38" s="160">
        <v>0</v>
      </c>
      <c r="AA38" s="155" t="s">
        <v>1958</v>
      </c>
      <c r="AB38" s="159" t="s">
        <v>2098</v>
      </c>
      <c r="AC38" s="161"/>
      <c r="AD38" s="129"/>
      <c r="AE38" s="129"/>
      <c r="AF38" s="129"/>
      <c r="AG38" s="129"/>
      <c r="AH38" s="129"/>
      <c r="AI38" s="129"/>
      <c r="AJ38" s="129"/>
      <c r="AK38" s="129"/>
    </row>
    <row r="39" spans="1:37" s="162" customFormat="1" ht="22.5" x14ac:dyDescent="0.2">
      <c r="A39" s="147">
        <v>34</v>
      </c>
      <c r="B39" s="148" t="s">
        <v>1313</v>
      </c>
      <c r="C39" s="148" t="s">
        <v>924</v>
      </c>
      <c r="D39" s="148" t="s">
        <v>308</v>
      </c>
      <c r="E39" s="149" t="s">
        <v>893</v>
      </c>
      <c r="F39" s="201" t="s">
        <v>1314</v>
      </c>
      <c r="G39" s="148" t="s">
        <v>928</v>
      </c>
      <c r="H39" s="150" t="s">
        <v>896</v>
      </c>
      <c r="I39" s="202" t="s">
        <v>1144</v>
      </c>
      <c r="J39" s="150" t="s">
        <v>1145</v>
      </c>
      <c r="K39" s="150" t="s">
        <v>1315</v>
      </c>
      <c r="L39" s="151" t="str">
        <f t="shared" si="0"/>
        <v>AC-AL2Ronald McNair HighMainRooftopRoom A235Trane: YHC072A4EMA1800B000000600429101017L</v>
      </c>
      <c r="M39" s="152">
        <v>2004</v>
      </c>
      <c r="N39" s="153">
        <v>6</v>
      </c>
      <c r="O39" s="154">
        <v>9.9415000000000013</v>
      </c>
      <c r="P39" s="155" t="s">
        <v>1983</v>
      </c>
      <c r="Q39" s="153">
        <v>460</v>
      </c>
      <c r="R39" s="153">
        <v>0</v>
      </c>
      <c r="S39" s="153">
        <v>3</v>
      </c>
      <c r="T39" s="203" t="str">
        <f t="shared" si="1"/>
        <v>New High Efficiency Gas Package Unit</v>
      </c>
      <c r="U39" s="150" t="s">
        <v>1806</v>
      </c>
      <c r="V39" s="157">
        <f t="shared" si="2"/>
        <v>6</v>
      </c>
      <c r="W39" s="158">
        <v>17.5</v>
      </c>
      <c r="X39" s="129"/>
      <c r="Y39" s="129"/>
      <c r="Z39" s="160">
        <v>0</v>
      </c>
      <c r="AA39" s="155" t="s">
        <v>1958</v>
      </c>
      <c r="AB39" s="159" t="s">
        <v>2099</v>
      </c>
      <c r="AC39" s="161"/>
      <c r="AD39" s="129"/>
      <c r="AE39" s="129"/>
      <c r="AF39" s="129"/>
      <c r="AG39" s="129"/>
      <c r="AH39" s="129"/>
      <c r="AI39" s="129"/>
      <c r="AJ39" s="129"/>
      <c r="AK39" s="129"/>
    </row>
    <row r="40" spans="1:37" s="162" customFormat="1" ht="22.5" x14ac:dyDescent="0.2">
      <c r="A40" s="147">
        <v>35</v>
      </c>
      <c r="B40" s="148" t="s">
        <v>1316</v>
      </c>
      <c r="C40" s="148" t="s">
        <v>924</v>
      </c>
      <c r="D40" s="148" t="s">
        <v>308</v>
      </c>
      <c r="E40" s="149" t="s">
        <v>893</v>
      </c>
      <c r="F40" s="201" t="s">
        <v>1317</v>
      </c>
      <c r="G40" s="148" t="s">
        <v>928</v>
      </c>
      <c r="H40" s="150" t="s">
        <v>896</v>
      </c>
      <c r="I40" s="202" t="s">
        <v>1014</v>
      </c>
      <c r="J40" s="150" t="s">
        <v>1015</v>
      </c>
      <c r="K40" s="150" t="s">
        <v>1318</v>
      </c>
      <c r="L40" s="151" t="str">
        <f t="shared" si="0"/>
        <v>AC-AL3Ronald McNair HighMainRooftopRoom A232Trane: YHC048A4ELA1H02B000000600430100135L</v>
      </c>
      <c r="M40" s="152">
        <v>2004</v>
      </c>
      <c r="N40" s="153">
        <v>4</v>
      </c>
      <c r="O40" s="154">
        <v>10.11</v>
      </c>
      <c r="P40" s="155" t="s">
        <v>1983</v>
      </c>
      <c r="Q40" s="153">
        <v>460</v>
      </c>
      <c r="R40" s="153">
        <v>0</v>
      </c>
      <c r="S40" s="153">
        <v>3</v>
      </c>
      <c r="T40" s="203" t="str">
        <f t="shared" si="1"/>
        <v>New High Efficiency Gas Package Unit</v>
      </c>
      <c r="U40" s="150" t="s">
        <v>1806</v>
      </c>
      <c r="V40" s="157">
        <f t="shared" si="2"/>
        <v>4</v>
      </c>
      <c r="W40" s="158">
        <v>17.2</v>
      </c>
      <c r="X40" s="129"/>
      <c r="Y40" s="129"/>
      <c r="Z40" s="160">
        <v>0</v>
      </c>
      <c r="AA40" s="155" t="s">
        <v>1958</v>
      </c>
      <c r="AB40" s="159" t="s">
        <v>2100</v>
      </c>
      <c r="AC40" s="161"/>
      <c r="AD40" s="129"/>
      <c r="AE40" s="129"/>
      <c r="AF40" s="129"/>
      <c r="AG40" s="129"/>
      <c r="AH40" s="129"/>
      <c r="AI40" s="129"/>
      <c r="AJ40" s="129"/>
      <c r="AK40" s="129"/>
    </row>
    <row r="41" spans="1:37" s="162" customFormat="1" ht="22.5" x14ac:dyDescent="0.2">
      <c r="A41" s="147">
        <v>36</v>
      </c>
      <c r="B41" s="148" t="s">
        <v>1319</v>
      </c>
      <c r="C41" s="148" t="s">
        <v>924</v>
      </c>
      <c r="D41" s="148" t="s">
        <v>308</v>
      </c>
      <c r="E41" s="149" t="s">
        <v>893</v>
      </c>
      <c r="F41" s="201" t="s">
        <v>1320</v>
      </c>
      <c r="G41" s="148" t="s">
        <v>928</v>
      </c>
      <c r="H41" s="150" t="s">
        <v>896</v>
      </c>
      <c r="I41" s="202" t="s">
        <v>1045</v>
      </c>
      <c r="J41" s="150" t="s">
        <v>1046</v>
      </c>
      <c r="K41" s="150" t="s">
        <v>1321</v>
      </c>
      <c r="L41" s="151" t="str">
        <f t="shared" si="0"/>
        <v>AC-AL5Ronald McNair HighMainRooftopRoom A233Trane: YHC092A4ELA1H00B000000600429101163L</v>
      </c>
      <c r="M41" s="152">
        <v>2004</v>
      </c>
      <c r="N41" s="177">
        <v>7.5</v>
      </c>
      <c r="O41" s="154">
        <v>10.11</v>
      </c>
      <c r="P41" s="155" t="s">
        <v>1983</v>
      </c>
      <c r="Q41" s="153">
        <v>460</v>
      </c>
      <c r="R41" s="153">
        <v>0</v>
      </c>
      <c r="S41" s="153">
        <v>3</v>
      </c>
      <c r="T41" s="203" t="str">
        <f t="shared" si="1"/>
        <v>New High Efficiency Gas Package Unit</v>
      </c>
      <c r="U41" s="150" t="s">
        <v>1806</v>
      </c>
      <c r="V41" s="178">
        <f t="shared" si="2"/>
        <v>7.5</v>
      </c>
      <c r="W41" s="158">
        <v>17.5</v>
      </c>
      <c r="X41" s="129"/>
      <c r="Y41" s="129"/>
      <c r="Z41" s="160">
        <v>0</v>
      </c>
      <c r="AA41" s="155" t="s">
        <v>1958</v>
      </c>
      <c r="AB41" s="159" t="s">
        <v>2101</v>
      </c>
      <c r="AC41" s="161"/>
      <c r="AD41" s="129"/>
      <c r="AE41" s="129"/>
      <c r="AF41" s="129"/>
      <c r="AG41" s="129"/>
      <c r="AH41" s="129"/>
      <c r="AI41" s="129"/>
      <c r="AJ41" s="129"/>
      <c r="AK41" s="129"/>
    </row>
    <row r="42" spans="1:37" s="162" customFormat="1" ht="22.5" x14ac:dyDescent="0.2">
      <c r="A42" s="147">
        <v>37</v>
      </c>
      <c r="B42" s="148" t="s">
        <v>1322</v>
      </c>
      <c r="C42" s="148" t="s">
        <v>924</v>
      </c>
      <c r="D42" s="148" t="s">
        <v>308</v>
      </c>
      <c r="E42" s="149" t="s">
        <v>893</v>
      </c>
      <c r="F42" s="201" t="s">
        <v>1323</v>
      </c>
      <c r="G42" s="148" t="s">
        <v>928</v>
      </c>
      <c r="H42" s="150" t="s">
        <v>896</v>
      </c>
      <c r="I42" s="202" t="s">
        <v>1045</v>
      </c>
      <c r="J42" s="150" t="s">
        <v>1046</v>
      </c>
      <c r="K42" s="150" t="s">
        <v>1324</v>
      </c>
      <c r="L42" s="151" t="str">
        <f t="shared" si="0"/>
        <v>AC-AL1Ronald McNair HighMainRooftopRoom A236Trane: YHC092A4ELA1H00B000000600429101301L</v>
      </c>
      <c r="M42" s="152">
        <v>2004</v>
      </c>
      <c r="N42" s="177">
        <v>7.5</v>
      </c>
      <c r="O42" s="154">
        <v>10.11</v>
      </c>
      <c r="P42" s="155" t="s">
        <v>1983</v>
      </c>
      <c r="Q42" s="153">
        <v>460</v>
      </c>
      <c r="R42" s="153">
        <v>0</v>
      </c>
      <c r="S42" s="153">
        <v>3</v>
      </c>
      <c r="T42" s="203" t="str">
        <f t="shared" si="1"/>
        <v>New High Efficiency Gas Package Unit</v>
      </c>
      <c r="U42" s="150" t="s">
        <v>1806</v>
      </c>
      <c r="V42" s="178">
        <f t="shared" si="2"/>
        <v>7.5</v>
      </c>
      <c r="W42" s="158">
        <v>17.5</v>
      </c>
      <c r="X42" s="129"/>
      <c r="Y42" s="129"/>
      <c r="Z42" s="160">
        <v>0</v>
      </c>
      <c r="AA42" s="155" t="s">
        <v>1958</v>
      </c>
      <c r="AB42" s="159" t="s">
        <v>2102</v>
      </c>
      <c r="AC42" s="161"/>
      <c r="AD42" s="129"/>
      <c r="AE42" s="129"/>
      <c r="AF42" s="129"/>
      <c r="AG42" s="129"/>
      <c r="AH42" s="129"/>
      <c r="AI42" s="129"/>
      <c r="AJ42" s="129"/>
      <c r="AK42" s="129"/>
    </row>
    <row r="43" spans="1:37" s="162" customFormat="1" ht="22.5" x14ac:dyDescent="0.2">
      <c r="A43" s="147">
        <v>38</v>
      </c>
      <c r="B43" s="148" t="s">
        <v>1325</v>
      </c>
      <c r="C43" s="148" t="s">
        <v>924</v>
      </c>
      <c r="D43" s="148" t="s">
        <v>308</v>
      </c>
      <c r="E43" s="149" t="s">
        <v>893</v>
      </c>
      <c r="F43" s="201" t="s">
        <v>1326</v>
      </c>
      <c r="G43" s="148" t="s">
        <v>928</v>
      </c>
      <c r="H43" s="150" t="s">
        <v>896</v>
      </c>
      <c r="I43" s="202" t="s">
        <v>1014</v>
      </c>
      <c r="J43" s="150" t="s">
        <v>1015</v>
      </c>
      <c r="K43" s="150" t="s">
        <v>1327</v>
      </c>
      <c r="L43" s="151" t="str">
        <f t="shared" si="0"/>
        <v>AC-AK7Ronald McNair HighMainRooftopCorridor A209 SouthTrane: YHC048A4ELA1H02B000000600430100065L</v>
      </c>
      <c r="M43" s="152">
        <v>2004</v>
      </c>
      <c r="N43" s="153">
        <v>4</v>
      </c>
      <c r="O43" s="154">
        <v>10.11</v>
      </c>
      <c r="P43" s="155" t="s">
        <v>1983</v>
      </c>
      <c r="Q43" s="153">
        <v>460</v>
      </c>
      <c r="R43" s="153">
        <v>0</v>
      </c>
      <c r="S43" s="153">
        <v>3</v>
      </c>
      <c r="T43" s="203" t="str">
        <f t="shared" si="1"/>
        <v>New High Efficiency Gas Package Unit</v>
      </c>
      <c r="U43" s="150" t="s">
        <v>1806</v>
      </c>
      <c r="V43" s="157">
        <f t="shared" si="2"/>
        <v>4</v>
      </c>
      <c r="W43" s="158">
        <v>17.2</v>
      </c>
      <c r="X43" s="129"/>
      <c r="Y43" s="129"/>
      <c r="Z43" s="160">
        <v>0</v>
      </c>
      <c r="AA43" s="155" t="s">
        <v>1958</v>
      </c>
      <c r="AB43" s="159" t="s">
        <v>2103</v>
      </c>
      <c r="AC43" s="161"/>
      <c r="AD43" s="129"/>
      <c r="AE43" s="129"/>
      <c r="AF43" s="129"/>
      <c r="AG43" s="129"/>
      <c r="AH43" s="129"/>
      <c r="AI43" s="129"/>
      <c r="AJ43" s="129"/>
      <c r="AK43" s="129"/>
    </row>
    <row r="44" spans="1:37" s="162" customFormat="1" ht="22.5" x14ac:dyDescent="0.2">
      <c r="A44" s="147">
        <v>39</v>
      </c>
      <c r="B44" s="148" t="s">
        <v>1328</v>
      </c>
      <c r="C44" s="148" t="s">
        <v>924</v>
      </c>
      <c r="D44" s="148" t="s">
        <v>308</v>
      </c>
      <c r="E44" s="149" t="s">
        <v>893</v>
      </c>
      <c r="F44" s="201" t="s">
        <v>1329</v>
      </c>
      <c r="G44" s="148" t="s">
        <v>928</v>
      </c>
      <c r="H44" s="150" t="s">
        <v>896</v>
      </c>
      <c r="I44" s="202" t="s">
        <v>1144</v>
      </c>
      <c r="J44" s="150" t="s">
        <v>1145</v>
      </c>
      <c r="K44" s="150" t="s">
        <v>1330</v>
      </c>
      <c r="L44" s="151" t="str">
        <f t="shared" si="0"/>
        <v>AC-AK5Ronald McNair HighMainRooftopRoom A238 SouthTrane: YHC072A4EMA1800B000000600429101157L</v>
      </c>
      <c r="M44" s="152">
        <v>2004</v>
      </c>
      <c r="N44" s="153">
        <v>6</v>
      </c>
      <c r="O44" s="154">
        <v>9.9415000000000013</v>
      </c>
      <c r="P44" s="155" t="s">
        <v>1983</v>
      </c>
      <c r="Q44" s="153">
        <v>460</v>
      </c>
      <c r="R44" s="153">
        <v>0</v>
      </c>
      <c r="S44" s="153">
        <v>3</v>
      </c>
      <c r="T44" s="203" t="str">
        <f t="shared" si="1"/>
        <v>New High Efficiency Gas Package Unit</v>
      </c>
      <c r="U44" s="150" t="s">
        <v>1806</v>
      </c>
      <c r="V44" s="157">
        <f t="shared" si="2"/>
        <v>6</v>
      </c>
      <c r="W44" s="158">
        <v>17.5</v>
      </c>
      <c r="X44" s="129"/>
      <c r="Y44" s="129"/>
      <c r="Z44" s="160">
        <v>0</v>
      </c>
      <c r="AA44" s="155" t="s">
        <v>1958</v>
      </c>
      <c r="AB44" s="159" t="s">
        <v>2104</v>
      </c>
      <c r="AC44" s="161"/>
      <c r="AD44" s="129"/>
      <c r="AE44" s="129"/>
      <c r="AF44" s="129"/>
      <c r="AG44" s="129"/>
      <c r="AH44" s="129"/>
      <c r="AI44" s="129"/>
      <c r="AJ44" s="129"/>
      <c r="AK44" s="129"/>
    </row>
    <row r="45" spans="1:37" s="162" customFormat="1" ht="22.5" x14ac:dyDescent="0.2">
      <c r="A45" s="147">
        <v>40</v>
      </c>
      <c r="B45" s="148" t="s">
        <v>1331</v>
      </c>
      <c r="C45" s="148" t="s">
        <v>924</v>
      </c>
      <c r="D45" s="148" t="s">
        <v>308</v>
      </c>
      <c r="E45" s="149" t="s">
        <v>893</v>
      </c>
      <c r="F45" s="201" t="s">
        <v>1332</v>
      </c>
      <c r="G45" s="148" t="s">
        <v>928</v>
      </c>
      <c r="H45" s="150" t="s">
        <v>896</v>
      </c>
      <c r="I45" s="202" t="s">
        <v>1144</v>
      </c>
      <c r="J45" s="150" t="s">
        <v>1145</v>
      </c>
      <c r="K45" s="150" t="s">
        <v>1333</v>
      </c>
      <c r="L45" s="151" t="str">
        <f t="shared" si="0"/>
        <v>AC-AK2Ronald McNair HighMainRooftopRoom A237Trane: YHC072A4EMA1800B000000600429101087L</v>
      </c>
      <c r="M45" s="152">
        <v>2004</v>
      </c>
      <c r="N45" s="153">
        <v>6</v>
      </c>
      <c r="O45" s="154">
        <v>9.9415000000000013</v>
      </c>
      <c r="P45" s="155" t="s">
        <v>1983</v>
      </c>
      <c r="Q45" s="153">
        <v>460</v>
      </c>
      <c r="R45" s="153">
        <v>0</v>
      </c>
      <c r="S45" s="153">
        <v>3</v>
      </c>
      <c r="T45" s="203" t="str">
        <f t="shared" si="1"/>
        <v>New High Efficiency Gas Package Unit</v>
      </c>
      <c r="U45" s="150" t="s">
        <v>1806</v>
      </c>
      <c r="V45" s="157">
        <f t="shared" si="2"/>
        <v>6</v>
      </c>
      <c r="W45" s="158">
        <v>17.5</v>
      </c>
      <c r="X45" s="129"/>
      <c r="Y45" s="129"/>
      <c r="Z45" s="160">
        <v>0</v>
      </c>
      <c r="AA45" s="155" t="s">
        <v>1958</v>
      </c>
      <c r="AB45" s="159" t="s">
        <v>2105</v>
      </c>
      <c r="AC45" s="161"/>
      <c r="AD45" s="129"/>
      <c r="AE45" s="129"/>
      <c r="AF45" s="129"/>
      <c r="AG45" s="129"/>
      <c r="AH45" s="129"/>
      <c r="AI45" s="129"/>
      <c r="AJ45" s="129"/>
      <c r="AK45" s="129"/>
    </row>
    <row r="46" spans="1:37" s="162" customFormat="1" ht="22.5" x14ac:dyDescent="0.2">
      <c r="A46" s="147">
        <v>41</v>
      </c>
      <c r="B46" s="148" t="s">
        <v>1334</v>
      </c>
      <c r="C46" s="148" t="s">
        <v>924</v>
      </c>
      <c r="D46" s="148" t="s">
        <v>308</v>
      </c>
      <c r="E46" s="149" t="s">
        <v>893</v>
      </c>
      <c r="F46" s="201" t="s">
        <v>1335</v>
      </c>
      <c r="G46" s="148" t="s">
        <v>928</v>
      </c>
      <c r="H46" s="150" t="s">
        <v>896</v>
      </c>
      <c r="I46" s="202" t="s">
        <v>1144</v>
      </c>
      <c r="J46" s="150" t="s">
        <v>1145</v>
      </c>
      <c r="K46" s="150" t="s">
        <v>954</v>
      </c>
      <c r="L46" s="151" t="str">
        <f t="shared" si="0"/>
        <v>AC-AK1Ronald McNair HighMainRooftopRoom A240Trane: YHC072A4EMA1800B000000600Illegible</v>
      </c>
      <c r="M46" s="152">
        <v>2004</v>
      </c>
      <c r="N46" s="153">
        <v>6</v>
      </c>
      <c r="O46" s="154">
        <v>9.9415000000000013</v>
      </c>
      <c r="P46" s="155" t="s">
        <v>1983</v>
      </c>
      <c r="Q46" s="153">
        <v>460</v>
      </c>
      <c r="R46" s="153">
        <v>0</v>
      </c>
      <c r="S46" s="153">
        <v>3</v>
      </c>
      <c r="T46" s="203" t="str">
        <f t="shared" si="1"/>
        <v>New High Efficiency Gas Package Unit</v>
      </c>
      <c r="U46" s="150" t="s">
        <v>1806</v>
      </c>
      <c r="V46" s="157">
        <f t="shared" si="2"/>
        <v>6</v>
      </c>
      <c r="W46" s="158">
        <v>17.5</v>
      </c>
      <c r="X46" s="129"/>
      <c r="Y46" s="129"/>
      <c r="Z46" s="160" t="s">
        <v>1989</v>
      </c>
      <c r="AA46" s="155" t="s">
        <v>1958</v>
      </c>
      <c r="AB46" s="159" t="s">
        <v>2106</v>
      </c>
      <c r="AC46" s="161"/>
      <c r="AD46" s="129"/>
      <c r="AE46" s="129"/>
      <c r="AF46" s="129"/>
      <c r="AG46" s="129"/>
      <c r="AH46" s="129"/>
      <c r="AI46" s="129"/>
      <c r="AJ46" s="129"/>
      <c r="AK46" s="129"/>
    </row>
    <row r="47" spans="1:37" s="162" customFormat="1" ht="22.5" x14ac:dyDescent="0.2">
      <c r="A47" s="147">
        <v>42</v>
      </c>
      <c r="B47" s="148" t="s">
        <v>1336</v>
      </c>
      <c r="C47" s="148" t="s">
        <v>924</v>
      </c>
      <c r="D47" s="148" t="s">
        <v>308</v>
      </c>
      <c r="E47" s="149" t="s">
        <v>893</v>
      </c>
      <c r="F47" s="201" t="s">
        <v>1337</v>
      </c>
      <c r="G47" s="148" t="s">
        <v>928</v>
      </c>
      <c r="H47" s="150" t="s">
        <v>896</v>
      </c>
      <c r="I47" s="202" t="s">
        <v>1014</v>
      </c>
      <c r="J47" s="150" t="s">
        <v>1015</v>
      </c>
      <c r="K47" s="150" t="s">
        <v>1338</v>
      </c>
      <c r="L47" s="151" t="str">
        <f t="shared" si="0"/>
        <v>AC-AK4Ronald McNair HighMainRooftopRoom A238 NorthTrane: YHC048A4ELA1H02B000000600429102497L</v>
      </c>
      <c r="M47" s="152">
        <v>2004</v>
      </c>
      <c r="N47" s="153">
        <v>4</v>
      </c>
      <c r="O47" s="154">
        <v>10.11</v>
      </c>
      <c r="P47" s="155" t="s">
        <v>1983</v>
      </c>
      <c r="Q47" s="153">
        <v>460</v>
      </c>
      <c r="R47" s="153">
        <v>0</v>
      </c>
      <c r="S47" s="153">
        <v>3</v>
      </c>
      <c r="T47" s="203" t="str">
        <f t="shared" si="1"/>
        <v>New High Efficiency Gas Package Unit</v>
      </c>
      <c r="U47" s="150" t="s">
        <v>1806</v>
      </c>
      <c r="V47" s="157">
        <f t="shared" si="2"/>
        <v>4</v>
      </c>
      <c r="W47" s="158">
        <v>17.2</v>
      </c>
      <c r="X47" s="129"/>
      <c r="Y47" s="129"/>
      <c r="Z47" s="160">
        <v>0</v>
      </c>
      <c r="AA47" s="155" t="s">
        <v>1958</v>
      </c>
      <c r="AB47" s="159" t="s">
        <v>2107</v>
      </c>
      <c r="AC47" s="161"/>
      <c r="AD47" s="129"/>
      <c r="AE47" s="129"/>
      <c r="AF47" s="129"/>
      <c r="AG47" s="129"/>
      <c r="AH47" s="129"/>
      <c r="AI47" s="129"/>
      <c r="AJ47" s="129"/>
      <c r="AK47" s="129"/>
    </row>
    <row r="48" spans="1:37" s="162" customFormat="1" ht="22.5" x14ac:dyDescent="0.2">
      <c r="A48" s="147">
        <v>43</v>
      </c>
      <c r="B48" s="148" t="s">
        <v>1339</v>
      </c>
      <c r="C48" s="148" t="s">
        <v>924</v>
      </c>
      <c r="D48" s="148" t="s">
        <v>308</v>
      </c>
      <c r="E48" s="149" t="s">
        <v>893</v>
      </c>
      <c r="F48" s="201" t="s">
        <v>1340</v>
      </c>
      <c r="G48" s="148" t="s">
        <v>928</v>
      </c>
      <c r="H48" s="150" t="s">
        <v>896</v>
      </c>
      <c r="I48" s="202" t="s">
        <v>1104</v>
      </c>
      <c r="J48" s="150" t="s">
        <v>1105</v>
      </c>
      <c r="K48" s="150" t="s">
        <v>1341</v>
      </c>
      <c r="L48" s="151" t="str">
        <f t="shared" si="0"/>
        <v>AC-AJ5Ronald McNair HighMainRooftopRoom A241Trane: YHC060A4ELA1H00B000000600429101339L</v>
      </c>
      <c r="M48" s="152">
        <v>2004</v>
      </c>
      <c r="N48" s="153">
        <v>5</v>
      </c>
      <c r="O48" s="154">
        <v>10.11</v>
      </c>
      <c r="P48" s="155" t="s">
        <v>1983</v>
      </c>
      <c r="Q48" s="153">
        <v>460</v>
      </c>
      <c r="R48" s="153">
        <v>0</v>
      </c>
      <c r="S48" s="153">
        <v>3</v>
      </c>
      <c r="T48" s="203" t="str">
        <f t="shared" si="1"/>
        <v>New High Efficiency Gas Package Unit</v>
      </c>
      <c r="U48" s="150" t="s">
        <v>1806</v>
      </c>
      <c r="V48" s="157">
        <f t="shared" si="2"/>
        <v>5</v>
      </c>
      <c r="W48" s="158">
        <v>17.2</v>
      </c>
      <c r="X48" s="129"/>
      <c r="Y48" s="129"/>
      <c r="Z48" s="160">
        <v>0</v>
      </c>
      <c r="AA48" s="155" t="s">
        <v>1958</v>
      </c>
      <c r="AB48" s="159" t="s">
        <v>2108</v>
      </c>
      <c r="AC48" s="161"/>
      <c r="AD48" s="129"/>
      <c r="AE48" s="129"/>
      <c r="AF48" s="129"/>
      <c r="AG48" s="129"/>
      <c r="AH48" s="129"/>
      <c r="AI48" s="129"/>
      <c r="AJ48" s="129"/>
      <c r="AK48" s="129"/>
    </row>
    <row r="49" spans="1:37" s="162" customFormat="1" ht="22.5" x14ac:dyDescent="0.2">
      <c r="A49" s="147">
        <v>44</v>
      </c>
      <c r="B49" s="148" t="s">
        <v>1342</v>
      </c>
      <c r="C49" s="148" t="s">
        <v>924</v>
      </c>
      <c r="D49" s="148" t="s">
        <v>308</v>
      </c>
      <c r="E49" s="149" t="s">
        <v>893</v>
      </c>
      <c r="F49" s="201" t="s">
        <v>1343</v>
      </c>
      <c r="G49" s="148" t="s">
        <v>928</v>
      </c>
      <c r="H49" s="150" t="s">
        <v>896</v>
      </c>
      <c r="I49" s="202" t="s">
        <v>1104</v>
      </c>
      <c r="J49" s="150" t="s">
        <v>1105</v>
      </c>
      <c r="K49" s="150" t="s">
        <v>1344</v>
      </c>
      <c r="L49" s="151" t="str">
        <f t="shared" si="0"/>
        <v>AC-AJ6Ronald McNair HighMainRooftopRoom A242Trane: YHC060A4ELA1H00B000000600429101273L</v>
      </c>
      <c r="M49" s="152">
        <v>2004</v>
      </c>
      <c r="N49" s="153">
        <v>5</v>
      </c>
      <c r="O49" s="154">
        <v>10.11</v>
      </c>
      <c r="P49" s="155" t="s">
        <v>1983</v>
      </c>
      <c r="Q49" s="153">
        <v>460</v>
      </c>
      <c r="R49" s="153">
        <v>0</v>
      </c>
      <c r="S49" s="153">
        <v>3</v>
      </c>
      <c r="T49" s="203" t="str">
        <f t="shared" si="1"/>
        <v>New High Efficiency Gas Package Unit</v>
      </c>
      <c r="U49" s="150" t="s">
        <v>1806</v>
      </c>
      <c r="V49" s="157">
        <f t="shared" si="2"/>
        <v>5</v>
      </c>
      <c r="W49" s="158">
        <v>17.2</v>
      </c>
      <c r="X49" s="129"/>
      <c r="Y49" s="129"/>
      <c r="Z49" s="160">
        <v>0</v>
      </c>
      <c r="AA49" s="155" t="s">
        <v>1958</v>
      </c>
      <c r="AB49" s="159" t="s">
        <v>2109</v>
      </c>
      <c r="AC49" s="161"/>
      <c r="AD49" s="129"/>
      <c r="AE49" s="129"/>
      <c r="AF49" s="129"/>
      <c r="AG49" s="129"/>
      <c r="AH49" s="129"/>
      <c r="AI49" s="129"/>
      <c r="AJ49" s="129"/>
      <c r="AK49" s="129"/>
    </row>
    <row r="50" spans="1:37" s="162" customFormat="1" ht="22.5" x14ac:dyDescent="0.2">
      <c r="A50" s="147">
        <v>45</v>
      </c>
      <c r="B50" s="148" t="s">
        <v>1345</v>
      </c>
      <c r="C50" s="148" t="s">
        <v>924</v>
      </c>
      <c r="D50" s="148" t="s">
        <v>308</v>
      </c>
      <c r="E50" s="149" t="s">
        <v>893</v>
      </c>
      <c r="F50" s="201" t="s">
        <v>1346</v>
      </c>
      <c r="G50" s="148" t="s">
        <v>928</v>
      </c>
      <c r="H50" s="150" t="s">
        <v>896</v>
      </c>
      <c r="I50" s="202" t="s">
        <v>1014</v>
      </c>
      <c r="J50" s="150" t="s">
        <v>1015</v>
      </c>
      <c r="K50" s="150" t="s">
        <v>1347</v>
      </c>
      <c r="L50" s="151" t="str">
        <f t="shared" si="0"/>
        <v>AC-AJ7Ronald McNair HighMainRooftopRoom A243Trane: YHC048A4ELA1H02B000000600429101057L</v>
      </c>
      <c r="M50" s="152">
        <v>2004</v>
      </c>
      <c r="N50" s="153">
        <v>4</v>
      </c>
      <c r="O50" s="154">
        <v>10.11</v>
      </c>
      <c r="P50" s="155" t="s">
        <v>1983</v>
      </c>
      <c r="Q50" s="153">
        <v>460</v>
      </c>
      <c r="R50" s="153">
        <v>0</v>
      </c>
      <c r="S50" s="153">
        <v>3</v>
      </c>
      <c r="T50" s="203" t="str">
        <f t="shared" si="1"/>
        <v>New High Efficiency Gas Package Unit</v>
      </c>
      <c r="U50" s="150" t="s">
        <v>1806</v>
      </c>
      <c r="V50" s="157">
        <f t="shared" si="2"/>
        <v>4</v>
      </c>
      <c r="W50" s="158">
        <v>17.2</v>
      </c>
      <c r="X50" s="129"/>
      <c r="Y50" s="129"/>
      <c r="Z50" s="160">
        <v>0</v>
      </c>
      <c r="AA50" s="155" t="s">
        <v>1958</v>
      </c>
      <c r="AB50" s="159" t="s">
        <v>2110</v>
      </c>
      <c r="AC50" s="161"/>
      <c r="AD50" s="129"/>
      <c r="AE50" s="129"/>
      <c r="AF50" s="129"/>
      <c r="AG50" s="129"/>
      <c r="AH50" s="129"/>
      <c r="AI50" s="129"/>
      <c r="AJ50" s="129"/>
      <c r="AK50" s="129"/>
    </row>
    <row r="51" spans="1:37" s="162" customFormat="1" ht="22.5" x14ac:dyDescent="0.2">
      <c r="A51" s="147">
        <v>46</v>
      </c>
      <c r="B51" s="148" t="s">
        <v>1348</v>
      </c>
      <c r="C51" s="148" t="s">
        <v>924</v>
      </c>
      <c r="D51" s="148" t="s">
        <v>308</v>
      </c>
      <c r="E51" s="149" t="s">
        <v>893</v>
      </c>
      <c r="F51" s="201" t="s">
        <v>1349</v>
      </c>
      <c r="G51" s="148" t="s">
        <v>928</v>
      </c>
      <c r="H51" s="150" t="s">
        <v>896</v>
      </c>
      <c r="I51" s="202" t="s">
        <v>1144</v>
      </c>
      <c r="J51" s="150" t="s">
        <v>1145</v>
      </c>
      <c r="K51" s="150" t="s">
        <v>1350</v>
      </c>
      <c r="L51" s="151" t="str">
        <f t="shared" si="0"/>
        <v>AC-AJ9Ronald McNair HighMainRooftopCorridor A209 NorthTrane: YHC072A4EMA1800B000000600429101225L</v>
      </c>
      <c r="M51" s="152">
        <v>2004</v>
      </c>
      <c r="N51" s="153">
        <v>6</v>
      </c>
      <c r="O51" s="154">
        <v>9.9415000000000013</v>
      </c>
      <c r="P51" s="155" t="s">
        <v>1983</v>
      </c>
      <c r="Q51" s="153">
        <v>460</v>
      </c>
      <c r="R51" s="153">
        <v>0</v>
      </c>
      <c r="S51" s="153">
        <v>3</v>
      </c>
      <c r="T51" s="203" t="str">
        <f t="shared" si="1"/>
        <v>New High Efficiency Gas Package Unit</v>
      </c>
      <c r="U51" s="150" t="s">
        <v>1806</v>
      </c>
      <c r="V51" s="157">
        <f t="shared" si="2"/>
        <v>6</v>
      </c>
      <c r="W51" s="158">
        <v>17.5</v>
      </c>
      <c r="X51" s="129"/>
      <c r="Y51" s="129"/>
      <c r="Z51" s="160">
        <v>0</v>
      </c>
      <c r="AA51" s="155" t="s">
        <v>1958</v>
      </c>
      <c r="AB51" s="159" t="s">
        <v>2111</v>
      </c>
      <c r="AC51" s="161"/>
      <c r="AD51" s="129"/>
      <c r="AE51" s="129"/>
      <c r="AF51" s="129"/>
      <c r="AG51" s="129"/>
      <c r="AH51" s="129"/>
      <c r="AI51" s="129"/>
      <c r="AJ51" s="129"/>
      <c r="AK51" s="129"/>
    </row>
    <row r="52" spans="1:37" s="162" customFormat="1" ht="22.5" x14ac:dyDescent="0.2">
      <c r="A52" s="147">
        <v>47</v>
      </c>
      <c r="B52" s="148" t="s">
        <v>1351</v>
      </c>
      <c r="C52" s="148" t="s">
        <v>924</v>
      </c>
      <c r="D52" s="148" t="s">
        <v>308</v>
      </c>
      <c r="E52" s="149" t="s">
        <v>893</v>
      </c>
      <c r="F52" s="201" t="s">
        <v>1220</v>
      </c>
      <c r="G52" s="148" t="s">
        <v>928</v>
      </c>
      <c r="H52" s="150" t="s">
        <v>896</v>
      </c>
      <c r="I52" s="202" t="s">
        <v>1352</v>
      </c>
      <c r="J52" s="150" t="s">
        <v>1353</v>
      </c>
      <c r="K52" s="150" t="s">
        <v>1354</v>
      </c>
      <c r="L52" s="151" t="str">
        <f t="shared" si="0"/>
        <v>AC-ACBRonald McNair HighMainRooftopRoom A204Trane: YHC120A4ELA1L00B000000600429101305L</v>
      </c>
      <c r="M52" s="152">
        <v>2004</v>
      </c>
      <c r="N52" s="153">
        <v>10</v>
      </c>
      <c r="O52" s="154">
        <v>9.7729999999999997</v>
      </c>
      <c r="P52" s="155" t="s">
        <v>1983</v>
      </c>
      <c r="Q52" s="153">
        <v>460</v>
      </c>
      <c r="R52" s="153">
        <v>0</v>
      </c>
      <c r="S52" s="153">
        <v>3</v>
      </c>
      <c r="T52" s="203" t="str">
        <f t="shared" si="1"/>
        <v>New High Efficiency Gas Package Unit</v>
      </c>
      <c r="U52" s="150" t="s">
        <v>1806</v>
      </c>
      <c r="V52" s="157">
        <f t="shared" si="2"/>
        <v>10</v>
      </c>
      <c r="W52" s="158">
        <v>17.5</v>
      </c>
      <c r="X52" s="129"/>
      <c r="Y52" s="129"/>
      <c r="Z52" s="160">
        <v>0</v>
      </c>
      <c r="AA52" s="155" t="s">
        <v>1958</v>
      </c>
      <c r="AB52" s="159" t="s">
        <v>2112</v>
      </c>
      <c r="AC52" s="161"/>
      <c r="AD52" s="129"/>
      <c r="AE52" s="129"/>
      <c r="AF52" s="129"/>
      <c r="AG52" s="129"/>
      <c r="AH52" s="129"/>
      <c r="AI52" s="129"/>
      <c r="AJ52" s="129"/>
      <c r="AK52" s="129"/>
    </row>
    <row r="53" spans="1:37" s="162" customFormat="1" ht="22.5" x14ac:dyDescent="0.2">
      <c r="A53" s="147">
        <v>48</v>
      </c>
      <c r="B53" s="148" t="s">
        <v>1355</v>
      </c>
      <c r="C53" s="148" t="s">
        <v>924</v>
      </c>
      <c r="D53" s="148" t="s">
        <v>308</v>
      </c>
      <c r="E53" s="149" t="s">
        <v>893</v>
      </c>
      <c r="F53" s="201" t="s">
        <v>1356</v>
      </c>
      <c r="G53" s="148" t="s">
        <v>928</v>
      </c>
      <c r="H53" s="150" t="s">
        <v>896</v>
      </c>
      <c r="I53" s="202" t="s">
        <v>1014</v>
      </c>
      <c r="J53" s="150" t="s">
        <v>1015</v>
      </c>
      <c r="K53" s="150" t="s">
        <v>1357</v>
      </c>
      <c r="L53" s="151" t="str">
        <f t="shared" si="0"/>
        <v>AC-AJ3Ronald McNair HighMainRooftopRoom A244Trane: YHC048A4ELA1H02B000000600429101127L</v>
      </c>
      <c r="M53" s="152">
        <v>2004</v>
      </c>
      <c r="N53" s="153">
        <v>4</v>
      </c>
      <c r="O53" s="154">
        <v>10.11</v>
      </c>
      <c r="P53" s="155" t="s">
        <v>1983</v>
      </c>
      <c r="Q53" s="153">
        <v>460</v>
      </c>
      <c r="R53" s="153">
        <v>0</v>
      </c>
      <c r="S53" s="153">
        <v>3</v>
      </c>
      <c r="T53" s="203" t="str">
        <f t="shared" si="1"/>
        <v>New High Efficiency Gas Package Unit</v>
      </c>
      <c r="U53" s="150" t="s">
        <v>1806</v>
      </c>
      <c r="V53" s="157">
        <f t="shared" si="2"/>
        <v>4</v>
      </c>
      <c r="W53" s="158">
        <v>17.2</v>
      </c>
      <c r="X53" s="129"/>
      <c r="Y53" s="129"/>
      <c r="Z53" s="160">
        <v>0</v>
      </c>
      <c r="AA53" s="155" t="s">
        <v>1958</v>
      </c>
      <c r="AB53" s="159" t="s">
        <v>2113</v>
      </c>
      <c r="AC53" s="161"/>
      <c r="AD53" s="129"/>
      <c r="AE53" s="129"/>
      <c r="AF53" s="129"/>
      <c r="AG53" s="129"/>
      <c r="AH53" s="129"/>
      <c r="AI53" s="129"/>
      <c r="AJ53" s="129"/>
      <c r="AK53" s="129"/>
    </row>
    <row r="54" spans="1:37" s="162" customFormat="1" ht="22.5" x14ac:dyDescent="0.2">
      <c r="A54" s="147">
        <v>49</v>
      </c>
      <c r="B54" s="148" t="s">
        <v>1358</v>
      </c>
      <c r="C54" s="148" t="s">
        <v>924</v>
      </c>
      <c r="D54" s="148" t="s">
        <v>308</v>
      </c>
      <c r="E54" s="149" t="s">
        <v>893</v>
      </c>
      <c r="F54" s="201" t="s">
        <v>1254</v>
      </c>
      <c r="G54" s="148" t="s">
        <v>928</v>
      </c>
      <c r="H54" s="150" t="s">
        <v>896</v>
      </c>
      <c r="I54" s="202" t="s">
        <v>1009</v>
      </c>
      <c r="J54" s="150" t="s">
        <v>1010</v>
      </c>
      <c r="K54" s="150" t="s">
        <v>1359</v>
      </c>
      <c r="L54" s="151" t="str">
        <f t="shared" si="0"/>
        <v>AC-AJ8Ronald McNair HighMainRooftopRoom A212Trane: YHC036A4ELA1F02B060000600429101346L</v>
      </c>
      <c r="M54" s="152">
        <v>2004</v>
      </c>
      <c r="N54" s="153">
        <v>3</v>
      </c>
      <c r="O54" s="154">
        <v>10.53125</v>
      </c>
      <c r="P54" s="155" t="s">
        <v>1983</v>
      </c>
      <c r="Q54" s="153">
        <v>460</v>
      </c>
      <c r="R54" s="153">
        <v>0</v>
      </c>
      <c r="S54" s="153">
        <v>3</v>
      </c>
      <c r="T54" s="203" t="str">
        <f t="shared" si="1"/>
        <v>New High Efficiency Gas Package Unit</v>
      </c>
      <c r="U54" s="150" t="s">
        <v>1806</v>
      </c>
      <c r="V54" s="157">
        <f t="shared" si="2"/>
        <v>3</v>
      </c>
      <c r="W54" s="158">
        <v>17.2</v>
      </c>
      <c r="X54" s="129"/>
      <c r="Y54" s="129"/>
      <c r="Z54" s="160">
        <v>0</v>
      </c>
      <c r="AA54" s="155" t="s">
        <v>1958</v>
      </c>
      <c r="AB54" s="159" t="s">
        <v>2114</v>
      </c>
      <c r="AC54" s="161"/>
      <c r="AD54" s="129"/>
      <c r="AE54" s="129"/>
      <c r="AF54" s="129"/>
      <c r="AG54" s="129"/>
      <c r="AH54" s="129"/>
      <c r="AI54" s="129"/>
      <c r="AJ54" s="129"/>
      <c r="AK54" s="129"/>
    </row>
    <row r="55" spans="1:37" s="162" customFormat="1" ht="22.5" x14ac:dyDescent="0.2">
      <c r="A55" s="147">
        <v>50</v>
      </c>
      <c r="B55" s="148" t="s">
        <v>1360</v>
      </c>
      <c r="C55" s="148" t="s">
        <v>924</v>
      </c>
      <c r="D55" s="148" t="s">
        <v>308</v>
      </c>
      <c r="E55" s="149" t="s">
        <v>893</v>
      </c>
      <c r="F55" s="201" t="s">
        <v>1361</v>
      </c>
      <c r="G55" s="148" t="s">
        <v>928</v>
      </c>
      <c r="H55" s="150" t="s">
        <v>896</v>
      </c>
      <c r="I55" s="202" t="s">
        <v>1104</v>
      </c>
      <c r="J55" s="150" t="s">
        <v>1105</v>
      </c>
      <c r="K55" s="150" t="s">
        <v>1362</v>
      </c>
      <c r="L55" s="151" t="str">
        <f t="shared" si="0"/>
        <v>AC-AJ2Ronald McNair HighMainRooftopRoom A245Trane: YHC060A4ELA1H00B000000600429101199L</v>
      </c>
      <c r="M55" s="152">
        <v>2004</v>
      </c>
      <c r="N55" s="153">
        <v>5</v>
      </c>
      <c r="O55" s="154">
        <v>10.11</v>
      </c>
      <c r="P55" s="155" t="s">
        <v>1983</v>
      </c>
      <c r="Q55" s="153">
        <v>460</v>
      </c>
      <c r="R55" s="153">
        <v>0</v>
      </c>
      <c r="S55" s="153">
        <v>3</v>
      </c>
      <c r="T55" s="203" t="str">
        <f t="shared" si="1"/>
        <v>New High Efficiency Gas Package Unit</v>
      </c>
      <c r="U55" s="150" t="s">
        <v>1806</v>
      </c>
      <c r="V55" s="157">
        <f t="shared" si="2"/>
        <v>5</v>
      </c>
      <c r="W55" s="158">
        <v>17.2</v>
      </c>
      <c r="X55" s="129"/>
      <c r="Y55" s="129"/>
      <c r="Z55" s="160">
        <v>0</v>
      </c>
      <c r="AA55" s="155" t="s">
        <v>1958</v>
      </c>
      <c r="AB55" s="159" t="s">
        <v>2115</v>
      </c>
      <c r="AC55" s="161"/>
      <c r="AD55" s="129"/>
      <c r="AE55" s="129"/>
      <c r="AF55" s="129"/>
      <c r="AG55" s="129"/>
      <c r="AH55" s="129"/>
      <c r="AI55" s="129"/>
      <c r="AJ55" s="129"/>
      <c r="AK55" s="129"/>
    </row>
    <row r="56" spans="1:37" s="162" customFormat="1" ht="22.5" x14ac:dyDescent="0.2">
      <c r="A56" s="147">
        <v>51</v>
      </c>
      <c r="B56" s="148" t="s">
        <v>1363</v>
      </c>
      <c r="C56" s="148" t="s">
        <v>924</v>
      </c>
      <c r="D56" s="148" t="s">
        <v>308</v>
      </c>
      <c r="E56" s="149" t="s">
        <v>893</v>
      </c>
      <c r="F56" s="201" t="s">
        <v>1364</v>
      </c>
      <c r="G56" s="148" t="s">
        <v>928</v>
      </c>
      <c r="H56" s="150" t="s">
        <v>896</v>
      </c>
      <c r="I56" s="202" t="s">
        <v>1104</v>
      </c>
      <c r="J56" s="150" t="s">
        <v>1105</v>
      </c>
      <c r="K56" s="150" t="s">
        <v>1365</v>
      </c>
      <c r="L56" s="151" t="str">
        <f t="shared" si="0"/>
        <v>AC-AJ1Ronald McNair HighMainRooftopRoom A246Trane: YHC060A4ELA1H00B000000600429101413L</v>
      </c>
      <c r="M56" s="152">
        <v>2004</v>
      </c>
      <c r="N56" s="153">
        <v>5</v>
      </c>
      <c r="O56" s="154">
        <v>10.11</v>
      </c>
      <c r="P56" s="155" t="s">
        <v>1983</v>
      </c>
      <c r="Q56" s="153">
        <v>460</v>
      </c>
      <c r="R56" s="153">
        <v>0</v>
      </c>
      <c r="S56" s="153">
        <v>3</v>
      </c>
      <c r="T56" s="203" t="str">
        <f t="shared" si="1"/>
        <v>New High Efficiency Gas Package Unit</v>
      </c>
      <c r="U56" s="150" t="s">
        <v>1806</v>
      </c>
      <c r="V56" s="157">
        <f t="shared" si="2"/>
        <v>5</v>
      </c>
      <c r="W56" s="158">
        <v>17.2</v>
      </c>
      <c r="X56" s="129"/>
      <c r="Y56" s="129"/>
      <c r="Z56" s="160">
        <v>0</v>
      </c>
      <c r="AA56" s="155" t="s">
        <v>1958</v>
      </c>
      <c r="AB56" s="159" t="s">
        <v>2116</v>
      </c>
      <c r="AC56" s="161"/>
      <c r="AD56" s="129"/>
      <c r="AE56" s="129"/>
      <c r="AF56" s="129"/>
      <c r="AG56" s="129"/>
      <c r="AH56" s="129"/>
      <c r="AI56" s="129"/>
      <c r="AJ56" s="129"/>
      <c r="AK56" s="129"/>
    </row>
    <row r="57" spans="1:37" s="140" customFormat="1" ht="3.75" customHeight="1" x14ac:dyDescent="0.2">
      <c r="A57" s="135"/>
      <c r="B57" s="141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3"/>
      <c r="X57" s="129"/>
      <c r="Y57" s="129"/>
      <c r="Z57" s="144"/>
      <c r="AA57" s="145"/>
      <c r="AB57" s="146"/>
      <c r="AC57" s="139"/>
      <c r="AD57" s="129"/>
      <c r="AE57" s="129"/>
      <c r="AF57" s="129"/>
      <c r="AG57" s="129"/>
      <c r="AH57" s="129"/>
      <c r="AI57" s="129"/>
      <c r="AJ57" s="129"/>
      <c r="AK57" s="129"/>
    </row>
    <row r="58" spans="1:37" s="176" customFormat="1" x14ac:dyDescent="0.25">
      <c r="A58" s="163"/>
      <c r="B58" s="164" t="s">
        <v>165</v>
      </c>
      <c r="C58" s="164"/>
      <c r="D58" s="164"/>
      <c r="E58" s="165"/>
      <c r="F58" s="211"/>
      <c r="G58" s="164"/>
      <c r="H58" s="166"/>
      <c r="I58" s="210"/>
      <c r="J58" s="166"/>
      <c r="K58" s="166"/>
      <c r="L58" s="167"/>
      <c r="M58" s="168"/>
      <c r="N58" s="168">
        <v>228.5</v>
      </c>
      <c r="O58" s="169"/>
      <c r="P58" s="170"/>
      <c r="Q58" s="168"/>
      <c r="R58" s="168"/>
      <c r="S58" s="168"/>
      <c r="T58" s="209"/>
      <c r="U58" s="166"/>
      <c r="V58" s="172">
        <f>SUM(V6:V57)</f>
        <v>228.5</v>
      </c>
      <c r="W58" s="172"/>
      <c r="X58" s="173"/>
      <c r="Y58" s="173"/>
      <c r="Z58" s="174"/>
      <c r="AA58" s="174"/>
      <c r="AB58" s="174"/>
      <c r="AC58" s="175"/>
      <c r="AD58" s="173"/>
      <c r="AE58" s="173"/>
      <c r="AF58" s="173"/>
      <c r="AG58" s="173"/>
      <c r="AH58" s="173"/>
      <c r="AI58" s="173"/>
      <c r="AJ58" s="173"/>
      <c r="AK58" s="173"/>
    </row>
    <row r="59" spans="1:37" x14ac:dyDescent="0.25">
      <c r="A59" s="126"/>
      <c r="B59" s="127"/>
      <c r="C59" s="127"/>
      <c r="D59" s="127"/>
      <c r="E59" s="127"/>
      <c r="F59" s="204"/>
      <c r="G59" s="127"/>
      <c r="H59" s="127"/>
      <c r="I59" s="204"/>
      <c r="J59" s="128"/>
      <c r="K59" s="127"/>
      <c r="L59" s="128"/>
      <c r="M59" s="127"/>
      <c r="N59" s="127"/>
      <c r="O59" s="127"/>
      <c r="P59" s="127"/>
      <c r="Q59" s="127"/>
      <c r="R59" s="127"/>
      <c r="S59" s="127"/>
      <c r="T59" s="204"/>
      <c r="U59" s="127"/>
      <c r="V59" s="127"/>
      <c r="W59" s="127"/>
      <c r="X59" s="129"/>
      <c r="Y59" s="129"/>
      <c r="Z59" s="127"/>
      <c r="AA59" s="127"/>
      <c r="AB59" s="127"/>
      <c r="AC59" s="129"/>
      <c r="AD59" s="129"/>
      <c r="AE59" s="129"/>
      <c r="AF59" s="129"/>
      <c r="AG59" s="129"/>
      <c r="AH59" s="129"/>
      <c r="AI59" s="129"/>
      <c r="AJ59" s="129"/>
      <c r="AK59" s="129"/>
    </row>
    <row r="60" spans="1:37" x14ac:dyDescent="0.25">
      <c r="X60" s="129"/>
      <c r="Y60" s="129"/>
      <c r="AD60" s="129"/>
      <c r="AE60" s="129"/>
      <c r="AF60" s="129"/>
      <c r="AG60" s="129"/>
      <c r="AH60" s="129"/>
      <c r="AI60" s="129"/>
      <c r="AJ60" s="129"/>
      <c r="AK60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8" priority="1"/>
  </conditionalFormatting>
  <printOptions horizontalCentered="1"/>
  <pageMargins left="0.25" right="0.25" top="0.75" bottom="0.75" header="0.3" footer="0.3"/>
  <pageSetup scale="77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A4B4-F734-4685-875A-F5E2DA9E5833}">
  <sheetPr>
    <pageSetUpPr fitToPage="1"/>
  </sheetPr>
  <dimension ref="A1:AL19"/>
  <sheetViews>
    <sheetView zoomScaleNormal="100" workbookViewId="0">
      <selection activeCell="D5" sqref="D5"/>
    </sheetView>
  </sheetViews>
  <sheetFormatPr defaultColWidth="8.7109375" defaultRowHeight="15.75" x14ac:dyDescent="0.25"/>
  <cols>
    <col min="1" max="1" width="4.7109375" style="13" customWidth="1"/>
    <col min="2" max="2" width="6.85546875" style="2" customWidth="1"/>
    <col min="3" max="3" width="15.140625" style="2" customWidth="1"/>
    <col min="4" max="4" width="6.7109375" style="2" bestFit="1" customWidth="1"/>
    <col min="5" max="5" width="10.140625" style="2" bestFit="1" customWidth="1"/>
    <col min="6" max="6" width="13.28515625" style="2" customWidth="1"/>
    <col min="7" max="7" width="9.7109375" style="2" bestFit="1" customWidth="1"/>
    <col min="8" max="8" width="5.85546875" style="2" customWidth="1"/>
    <col min="9" max="9" width="14.5703125" style="2" customWidth="1"/>
    <col min="10" max="10" width="24.85546875" style="74" hidden="1" customWidth="1"/>
    <col min="11" max="11" width="10.28515625" style="2" bestFit="1" customWidth="1"/>
    <col min="12" max="12" width="80.140625" style="74" hidden="1" customWidth="1"/>
    <col min="13" max="13" width="4.85546875" style="2" customWidth="1"/>
    <col min="14" max="14" width="5" style="2" customWidth="1"/>
    <col min="15" max="15" width="4.5703125" style="2" bestFit="1" customWidth="1"/>
    <col min="16" max="16" width="8.5703125" style="2" customWidth="1"/>
    <col min="17" max="17" width="6.7109375" style="2" bestFit="1" customWidth="1"/>
    <col min="18" max="18" width="4.7109375" style="2" customWidth="1"/>
    <col min="19" max="19" width="2.7109375" style="2" bestFit="1" customWidth="1"/>
    <col min="20" max="20" width="17.42578125" style="2" customWidth="1"/>
    <col min="21" max="21" width="9.7109375" style="2" customWidth="1"/>
    <col min="22" max="22" width="5.7109375" style="2" customWidth="1"/>
    <col min="23" max="23" width="5.85546875" style="2" customWidth="1"/>
    <col min="24" max="24" width="2.7109375" style="2" customWidth="1"/>
    <col min="25" max="25" width="1.7109375" style="2" customWidth="1"/>
    <col min="26" max="26" width="17.140625" style="2" bestFit="1" customWidth="1"/>
    <col min="27" max="27" width="11.14062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2058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2318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1366</v>
      </c>
      <c r="C6" s="148" t="s">
        <v>924</v>
      </c>
      <c r="D6" s="148" t="s">
        <v>925</v>
      </c>
      <c r="E6" s="201" t="s">
        <v>1367</v>
      </c>
      <c r="F6" s="201" t="s">
        <v>1368</v>
      </c>
      <c r="G6" s="200" t="s">
        <v>1051</v>
      </c>
      <c r="H6" s="202" t="s">
        <v>1056</v>
      </c>
      <c r="I6" s="202" t="s">
        <v>1369</v>
      </c>
      <c r="J6" s="202" t="s">
        <v>1370</v>
      </c>
      <c r="K6" s="202" t="s">
        <v>1371</v>
      </c>
      <c r="L6" s="212" t="str">
        <f t="shared" ref="L6:L15" si="0">CONCATENATE(B6,C6,D6,E6,F6,J6,K6)</f>
        <v>SCU-C1Ronald McNair HighGymLower RoofRoom C27EMI: SCC09DM0000AA0A1-04-6-4937-34</v>
      </c>
      <c r="M6" s="213">
        <v>2004</v>
      </c>
      <c r="N6" s="206">
        <v>0.75</v>
      </c>
      <c r="O6" s="214">
        <v>10.952500000000001</v>
      </c>
      <c r="P6" s="215" t="s">
        <v>1983</v>
      </c>
      <c r="Q6" s="206" t="s">
        <v>1985</v>
      </c>
      <c r="R6" s="206">
        <v>0</v>
      </c>
      <c r="S6" s="206">
        <v>1</v>
      </c>
      <c r="T6" s="203" t="str">
        <f>CONCATENATE("New High Efficiency ",G6)</f>
        <v>New High Efficiency Ductless Split</v>
      </c>
      <c r="U6" s="150" t="s">
        <v>1945</v>
      </c>
      <c r="V6" s="157">
        <f t="shared" ref="V6:V15" si="1">N6</f>
        <v>0.75</v>
      </c>
      <c r="W6" s="158">
        <v>22.7</v>
      </c>
      <c r="X6" s="129"/>
      <c r="Y6" s="129"/>
      <c r="Z6" s="160">
        <v>0</v>
      </c>
      <c r="AA6" s="155" t="s">
        <v>1958</v>
      </c>
      <c r="AB6" s="159" t="s">
        <v>2117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1372</v>
      </c>
      <c r="C7" s="148" t="s">
        <v>924</v>
      </c>
      <c r="D7" s="148" t="s">
        <v>925</v>
      </c>
      <c r="E7" s="201" t="s">
        <v>1367</v>
      </c>
      <c r="F7" s="201" t="s">
        <v>1373</v>
      </c>
      <c r="G7" s="200" t="s">
        <v>928</v>
      </c>
      <c r="H7" s="202" t="s">
        <v>896</v>
      </c>
      <c r="I7" s="202" t="s">
        <v>1045</v>
      </c>
      <c r="J7" s="202" t="s">
        <v>1046</v>
      </c>
      <c r="K7" s="202" t="s">
        <v>1374</v>
      </c>
      <c r="L7" s="212" t="str">
        <f t="shared" si="0"/>
        <v>AC-C12Ronald McNair HighGymLower RoofRoom C19Trane: YHC092A4ELA1H00B000000600429101231L</v>
      </c>
      <c r="M7" s="213">
        <v>2004</v>
      </c>
      <c r="N7" s="216">
        <v>7.5</v>
      </c>
      <c r="O7" s="214">
        <v>10.11</v>
      </c>
      <c r="P7" s="215" t="s">
        <v>1983</v>
      </c>
      <c r="Q7" s="206">
        <v>460</v>
      </c>
      <c r="R7" s="206">
        <v>0</v>
      </c>
      <c r="S7" s="206">
        <v>3</v>
      </c>
      <c r="T7" s="203" t="str">
        <f t="shared" ref="T7:T15" si="2">CONCATENATE("New High Efficiency ",G7," Unit")</f>
        <v>New High Efficiency Gas Package Unit</v>
      </c>
      <c r="U7" s="150" t="s">
        <v>1806</v>
      </c>
      <c r="V7" s="178">
        <f t="shared" si="1"/>
        <v>7.5</v>
      </c>
      <c r="W7" s="158">
        <v>17.5</v>
      </c>
      <c r="X7" s="129"/>
      <c r="Y7" s="129"/>
      <c r="Z7" s="160">
        <v>0</v>
      </c>
      <c r="AA7" s="155" t="s">
        <v>1958</v>
      </c>
      <c r="AB7" s="159" t="s">
        <v>2118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1375</v>
      </c>
      <c r="C8" s="148" t="s">
        <v>924</v>
      </c>
      <c r="D8" s="148" t="s">
        <v>925</v>
      </c>
      <c r="E8" s="201" t="s">
        <v>1367</v>
      </c>
      <c r="F8" s="201" t="s">
        <v>1376</v>
      </c>
      <c r="G8" s="200" t="s">
        <v>928</v>
      </c>
      <c r="H8" s="202" t="s">
        <v>896</v>
      </c>
      <c r="I8" s="202" t="s">
        <v>1045</v>
      </c>
      <c r="J8" s="202" t="s">
        <v>1046</v>
      </c>
      <c r="K8" s="202" t="s">
        <v>954</v>
      </c>
      <c r="L8" s="212" t="str">
        <f t="shared" si="0"/>
        <v>AC-C11Ronald McNair HighGymLower RoofRoom C16Trane: YHC092A4ELA1H00B000000600Illegible</v>
      </c>
      <c r="M8" s="213">
        <v>2004</v>
      </c>
      <c r="N8" s="216">
        <v>7.5</v>
      </c>
      <c r="O8" s="214">
        <v>10.11</v>
      </c>
      <c r="P8" s="215" t="s">
        <v>1983</v>
      </c>
      <c r="Q8" s="206">
        <v>460</v>
      </c>
      <c r="R8" s="206">
        <v>0</v>
      </c>
      <c r="S8" s="206">
        <v>3</v>
      </c>
      <c r="T8" s="203" t="str">
        <f t="shared" si="2"/>
        <v>New High Efficiency Gas Package Unit</v>
      </c>
      <c r="U8" s="150" t="s">
        <v>1806</v>
      </c>
      <c r="V8" s="178">
        <f t="shared" si="1"/>
        <v>7.5</v>
      </c>
      <c r="W8" s="158">
        <v>17.5</v>
      </c>
      <c r="X8" s="129"/>
      <c r="Y8" s="129"/>
      <c r="Z8" s="160" t="s">
        <v>1989</v>
      </c>
      <c r="AA8" s="155" t="s">
        <v>1958</v>
      </c>
      <c r="AB8" s="159" t="s">
        <v>2119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1377</v>
      </c>
      <c r="C9" s="148" t="s">
        <v>924</v>
      </c>
      <c r="D9" s="148" t="s">
        <v>925</v>
      </c>
      <c r="E9" s="201" t="s">
        <v>1367</v>
      </c>
      <c r="F9" s="201" t="s">
        <v>1378</v>
      </c>
      <c r="G9" s="200" t="s">
        <v>928</v>
      </c>
      <c r="H9" s="202" t="s">
        <v>896</v>
      </c>
      <c r="I9" s="202" t="s">
        <v>1045</v>
      </c>
      <c r="J9" s="202" t="s">
        <v>1046</v>
      </c>
      <c r="K9" s="202" t="s">
        <v>1379</v>
      </c>
      <c r="L9" s="212" t="str">
        <f t="shared" si="0"/>
        <v>AC-C9Ronald McNair HighGymLower RoofRoom C12Trane: YHC092A4ELA1H00B000000600429101161L</v>
      </c>
      <c r="M9" s="213">
        <v>2004</v>
      </c>
      <c r="N9" s="216">
        <v>7.5</v>
      </c>
      <c r="O9" s="214">
        <v>10.11</v>
      </c>
      <c r="P9" s="215" t="s">
        <v>1983</v>
      </c>
      <c r="Q9" s="206">
        <v>460</v>
      </c>
      <c r="R9" s="206">
        <v>0</v>
      </c>
      <c r="S9" s="206">
        <v>3</v>
      </c>
      <c r="T9" s="203" t="str">
        <f t="shared" si="2"/>
        <v>New High Efficiency Gas Package Unit</v>
      </c>
      <c r="U9" s="150" t="s">
        <v>1806</v>
      </c>
      <c r="V9" s="178">
        <f t="shared" si="1"/>
        <v>7.5</v>
      </c>
      <c r="W9" s="158">
        <v>17.5</v>
      </c>
      <c r="X9" s="129"/>
      <c r="Y9" s="129"/>
      <c r="Z9" s="160">
        <v>0</v>
      </c>
      <c r="AA9" s="155" t="s">
        <v>1958</v>
      </c>
      <c r="AB9" s="159" t="s">
        <v>2120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1380</v>
      </c>
      <c r="C10" s="148" t="s">
        <v>924</v>
      </c>
      <c r="D10" s="148" t="s">
        <v>925</v>
      </c>
      <c r="E10" s="201" t="s">
        <v>1367</v>
      </c>
      <c r="F10" s="201" t="s">
        <v>1381</v>
      </c>
      <c r="G10" s="200" t="s">
        <v>928</v>
      </c>
      <c r="H10" s="202" t="s">
        <v>896</v>
      </c>
      <c r="I10" s="202" t="s">
        <v>1104</v>
      </c>
      <c r="J10" s="202" t="s">
        <v>1105</v>
      </c>
      <c r="K10" s="202" t="s">
        <v>1382</v>
      </c>
      <c r="L10" s="212" t="str">
        <f t="shared" si="0"/>
        <v>AC-C10Ronald McNair HighGymLower RoofRoom C13, Corridor C15Trane: YHC060A4ELA1H00B000000600429101133L</v>
      </c>
      <c r="M10" s="213">
        <v>2004</v>
      </c>
      <c r="N10" s="206">
        <v>5</v>
      </c>
      <c r="O10" s="214">
        <v>10.11</v>
      </c>
      <c r="P10" s="215" t="s">
        <v>1983</v>
      </c>
      <c r="Q10" s="206">
        <v>460</v>
      </c>
      <c r="R10" s="206">
        <v>0</v>
      </c>
      <c r="S10" s="206">
        <v>3</v>
      </c>
      <c r="T10" s="203" t="str">
        <f t="shared" si="2"/>
        <v>New High Efficiency Gas Package Unit</v>
      </c>
      <c r="U10" s="150" t="s">
        <v>1806</v>
      </c>
      <c r="V10" s="157">
        <f t="shared" si="1"/>
        <v>5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2121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1383</v>
      </c>
      <c r="C11" s="148" t="s">
        <v>924</v>
      </c>
      <c r="D11" s="148" t="s">
        <v>925</v>
      </c>
      <c r="E11" s="201" t="s">
        <v>1367</v>
      </c>
      <c r="F11" s="201" t="s">
        <v>1384</v>
      </c>
      <c r="G11" s="200" t="s">
        <v>928</v>
      </c>
      <c r="H11" s="202" t="s">
        <v>896</v>
      </c>
      <c r="I11" s="202" t="s">
        <v>1385</v>
      </c>
      <c r="J11" s="202" t="s">
        <v>1386</v>
      </c>
      <c r="K11" s="202" t="s">
        <v>1387</v>
      </c>
      <c r="L11" s="212" t="str">
        <f t="shared" si="0"/>
        <v>AC-C8Ronald McNair HighGymLower RoofRoom C11Trane: YCD151C4L0BA430100523D</v>
      </c>
      <c r="M11" s="213">
        <v>2004</v>
      </c>
      <c r="N11" s="216">
        <v>12.5</v>
      </c>
      <c r="O11" s="214">
        <v>10.11</v>
      </c>
      <c r="P11" s="215" t="s">
        <v>1983</v>
      </c>
      <c r="Q11" s="206">
        <v>460</v>
      </c>
      <c r="R11" s="206">
        <v>0</v>
      </c>
      <c r="S11" s="206">
        <v>3</v>
      </c>
      <c r="T11" s="203" t="str">
        <f t="shared" si="2"/>
        <v>New High Efficiency Gas Package Unit</v>
      </c>
      <c r="U11" s="150" t="s">
        <v>1806</v>
      </c>
      <c r="V11" s="178">
        <f t="shared" si="1"/>
        <v>12.5</v>
      </c>
      <c r="W11" s="158">
        <v>16.5</v>
      </c>
      <c r="X11" s="129"/>
      <c r="Y11" s="129"/>
      <c r="Z11" s="160">
        <v>0</v>
      </c>
      <c r="AA11" s="155" t="s">
        <v>1958</v>
      </c>
      <c r="AB11" s="159" t="s">
        <v>2122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1388</v>
      </c>
      <c r="C12" s="148" t="s">
        <v>924</v>
      </c>
      <c r="D12" s="148" t="s">
        <v>925</v>
      </c>
      <c r="E12" s="201" t="s">
        <v>1367</v>
      </c>
      <c r="F12" s="201" t="s">
        <v>1389</v>
      </c>
      <c r="G12" s="200" t="s">
        <v>928</v>
      </c>
      <c r="H12" s="202" t="s">
        <v>896</v>
      </c>
      <c r="I12" s="202" t="s">
        <v>1076</v>
      </c>
      <c r="J12" s="202" t="s">
        <v>1077</v>
      </c>
      <c r="K12" s="202" t="s">
        <v>1390</v>
      </c>
      <c r="L12" s="212" t="str">
        <f t="shared" si="0"/>
        <v>AC-C7Ronald McNair HighGymLower RoofRooms C5, C6, C7, C9, C10Trane: YHC102A4EMA1F01B000000600429101235L</v>
      </c>
      <c r="M12" s="213">
        <v>2004</v>
      </c>
      <c r="N12" s="216">
        <v>8.5</v>
      </c>
      <c r="O12" s="214">
        <v>10.11</v>
      </c>
      <c r="P12" s="215" t="s">
        <v>1983</v>
      </c>
      <c r="Q12" s="206">
        <v>460</v>
      </c>
      <c r="R12" s="206">
        <v>0</v>
      </c>
      <c r="S12" s="206">
        <v>3</v>
      </c>
      <c r="T12" s="203" t="str">
        <f t="shared" si="2"/>
        <v>New High Efficiency Gas Package Unit</v>
      </c>
      <c r="U12" s="150" t="s">
        <v>1806</v>
      </c>
      <c r="V12" s="178">
        <f t="shared" si="1"/>
        <v>8.5</v>
      </c>
      <c r="W12" s="158">
        <v>17.3</v>
      </c>
      <c r="X12" s="129"/>
      <c r="Y12" s="129"/>
      <c r="Z12" s="160">
        <v>0</v>
      </c>
      <c r="AA12" s="155" t="s">
        <v>1958</v>
      </c>
      <c r="AB12" s="159" t="s">
        <v>2123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33.75" x14ac:dyDescent="0.2">
      <c r="A13" s="147">
        <v>8</v>
      </c>
      <c r="B13" s="148" t="s">
        <v>1391</v>
      </c>
      <c r="C13" s="148" t="s">
        <v>924</v>
      </c>
      <c r="D13" s="148" t="s">
        <v>925</v>
      </c>
      <c r="E13" s="201" t="s">
        <v>1392</v>
      </c>
      <c r="F13" s="201" t="s">
        <v>1393</v>
      </c>
      <c r="G13" s="200" t="s">
        <v>928</v>
      </c>
      <c r="H13" s="202" t="s">
        <v>896</v>
      </c>
      <c r="I13" s="202" t="s">
        <v>1009</v>
      </c>
      <c r="J13" s="202" t="s">
        <v>1010</v>
      </c>
      <c r="K13" s="202" t="s">
        <v>1394</v>
      </c>
      <c r="L13" s="212" t="str">
        <f t="shared" si="0"/>
        <v>AC-C3Ronald McNair HighGymLocker Rm RoofRoom C39, Corridor C18 SouthTrane: YHC036A4ELA1F02B060000600429101139L</v>
      </c>
      <c r="M13" s="213">
        <v>2004</v>
      </c>
      <c r="N13" s="206">
        <v>3</v>
      </c>
      <c r="O13" s="214">
        <v>10.53125</v>
      </c>
      <c r="P13" s="215" t="s">
        <v>1983</v>
      </c>
      <c r="Q13" s="206">
        <v>460</v>
      </c>
      <c r="R13" s="206">
        <v>0</v>
      </c>
      <c r="S13" s="206">
        <v>3</v>
      </c>
      <c r="T13" s="203" t="str">
        <f t="shared" si="2"/>
        <v>New High Efficiency Gas Package Unit</v>
      </c>
      <c r="U13" s="150" t="s">
        <v>1806</v>
      </c>
      <c r="V13" s="157">
        <f t="shared" si="1"/>
        <v>3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2124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33.75" x14ac:dyDescent="0.2">
      <c r="A14" s="147">
        <v>9</v>
      </c>
      <c r="B14" s="148" t="s">
        <v>1395</v>
      </c>
      <c r="C14" s="148" t="s">
        <v>924</v>
      </c>
      <c r="D14" s="148" t="s">
        <v>925</v>
      </c>
      <c r="E14" s="201" t="s">
        <v>1392</v>
      </c>
      <c r="F14" s="201" t="s">
        <v>1396</v>
      </c>
      <c r="G14" s="200" t="s">
        <v>928</v>
      </c>
      <c r="H14" s="202" t="s">
        <v>896</v>
      </c>
      <c r="I14" s="202" t="s">
        <v>1014</v>
      </c>
      <c r="J14" s="202" t="s">
        <v>1015</v>
      </c>
      <c r="K14" s="202" t="s">
        <v>1397</v>
      </c>
      <c r="L14" s="212" t="str">
        <f t="shared" si="0"/>
        <v>AC-C4Ronald McNair HighGymLocker Rm RoofRoom C28, Corridor C18 NorthTrane: YHC048A4ELA1H02B000000600429101055L</v>
      </c>
      <c r="M14" s="213">
        <v>2004</v>
      </c>
      <c r="N14" s="206">
        <v>4</v>
      </c>
      <c r="O14" s="214">
        <v>10.11</v>
      </c>
      <c r="P14" s="215" t="s">
        <v>1983</v>
      </c>
      <c r="Q14" s="206">
        <v>460</v>
      </c>
      <c r="R14" s="206">
        <v>0</v>
      </c>
      <c r="S14" s="206">
        <v>3</v>
      </c>
      <c r="T14" s="203" t="str">
        <f t="shared" si="2"/>
        <v>New High Efficiency Gas Package Unit</v>
      </c>
      <c r="U14" s="150" t="s">
        <v>1806</v>
      </c>
      <c r="V14" s="157">
        <f t="shared" si="1"/>
        <v>4</v>
      </c>
      <c r="W14" s="158">
        <v>17.2</v>
      </c>
      <c r="X14" s="129"/>
      <c r="Y14" s="129"/>
      <c r="Z14" s="160">
        <v>0</v>
      </c>
      <c r="AA14" s="155" t="s">
        <v>1958</v>
      </c>
      <c r="AB14" s="159" t="s">
        <v>2125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1398</v>
      </c>
      <c r="C15" s="148" t="s">
        <v>924</v>
      </c>
      <c r="D15" s="148" t="s">
        <v>925</v>
      </c>
      <c r="E15" s="201" t="s">
        <v>1392</v>
      </c>
      <c r="F15" s="201" t="s">
        <v>1399</v>
      </c>
      <c r="G15" s="200" t="s">
        <v>928</v>
      </c>
      <c r="H15" s="202" t="s">
        <v>896</v>
      </c>
      <c r="I15" s="202" t="s">
        <v>1104</v>
      </c>
      <c r="J15" s="202" t="s">
        <v>1105</v>
      </c>
      <c r="K15" s="202" t="s">
        <v>1400</v>
      </c>
      <c r="L15" s="212" t="str">
        <f t="shared" si="0"/>
        <v>AC-C5Ronald McNair HighGymLocker Rm RoofRooms C30, C31, C32, C33, C34Trane: YHC060A4ELA1H00B000000600429101343L</v>
      </c>
      <c r="M15" s="213">
        <v>2004</v>
      </c>
      <c r="N15" s="206">
        <v>5</v>
      </c>
      <c r="O15" s="214">
        <v>10.11</v>
      </c>
      <c r="P15" s="215" t="s">
        <v>1983</v>
      </c>
      <c r="Q15" s="206">
        <v>460</v>
      </c>
      <c r="R15" s="206">
        <v>0</v>
      </c>
      <c r="S15" s="206">
        <v>3</v>
      </c>
      <c r="T15" s="203" t="str">
        <f t="shared" si="2"/>
        <v>New High Efficiency Gas Package Unit</v>
      </c>
      <c r="U15" s="150" t="s">
        <v>1806</v>
      </c>
      <c r="V15" s="157">
        <f t="shared" si="1"/>
        <v>5</v>
      </c>
      <c r="W15" s="158">
        <v>17.2</v>
      </c>
      <c r="X15" s="129"/>
      <c r="Y15" s="129"/>
      <c r="Z15" s="160">
        <v>0</v>
      </c>
      <c r="AA15" s="155" t="s">
        <v>1958</v>
      </c>
      <c r="AB15" s="159" t="s">
        <v>2126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40" customFormat="1" ht="4.1500000000000004" customHeight="1" x14ac:dyDescent="0.2">
      <c r="A16" s="135"/>
      <c r="B16" s="141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3"/>
      <c r="X16" s="129"/>
      <c r="Y16" s="129"/>
      <c r="Z16" s="144"/>
      <c r="AA16" s="145"/>
      <c r="AB16" s="146"/>
      <c r="AC16" s="139"/>
      <c r="AD16" s="129"/>
      <c r="AE16" s="129"/>
      <c r="AF16" s="129"/>
      <c r="AG16" s="129"/>
      <c r="AH16" s="129"/>
      <c r="AI16" s="129"/>
      <c r="AJ16" s="129"/>
      <c r="AK16" s="129"/>
    </row>
    <row r="17" spans="1:37" s="176" customFormat="1" x14ac:dyDescent="0.25">
      <c r="A17" s="163"/>
      <c r="B17" s="164" t="s">
        <v>165</v>
      </c>
      <c r="C17" s="164"/>
      <c r="D17" s="164"/>
      <c r="E17" s="165"/>
      <c r="F17" s="165"/>
      <c r="G17" s="164"/>
      <c r="H17" s="166"/>
      <c r="I17" s="166"/>
      <c r="J17" s="166"/>
      <c r="K17" s="166"/>
      <c r="L17" s="167"/>
      <c r="M17" s="168"/>
      <c r="N17" s="168">
        <v>61.25</v>
      </c>
      <c r="O17" s="169"/>
      <c r="P17" s="170"/>
      <c r="Q17" s="168"/>
      <c r="R17" s="168"/>
      <c r="S17" s="168"/>
      <c r="T17" s="171"/>
      <c r="U17" s="166"/>
      <c r="V17" s="172">
        <f>SUM(V6:V16)</f>
        <v>61.25</v>
      </c>
      <c r="W17" s="172"/>
      <c r="X17" s="173"/>
      <c r="Y17" s="173"/>
      <c r="Z17" s="174"/>
      <c r="AA17" s="174"/>
      <c r="AB17" s="174"/>
      <c r="AC17" s="175"/>
      <c r="AD17" s="173"/>
      <c r="AE17" s="173"/>
      <c r="AF17" s="173"/>
      <c r="AG17" s="173"/>
      <c r="AH17" s="173"/>
      <c r="AI17" s="173"/>
      <c r="AJ17" s="173"/>
      <c r="AK17" s="173"/>
    </row>
    <row r="18" spans="1:37" x14ac:dyDescent="0.25">
      <c r="A18" s="126"/>
      <c r="B18" s="127"/>
      <c r="C18" s="127"/>
      <c r="D18" s="127"/>
      <c r="E18" s="127"/>
      <c r="F18" s="127"/>
      <c r="G18" s="127"/>
      <c r="H18" s="127"/>
      <c r="I18" s="127"/>
      <c r="J18" s="128"/>
      <c r="K18" s="127"/>
      <c r="L18" s="128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9"/>
      <c r="Y18" s="129"/>
      <c r="Z18" s="127"/>
      <c r="AA18" s="127"/>
      <c r="AB18" s="127"/>
      <c r="AC18" s="129"/>
      <c r="AD18" s="129"/>
      <c r="AE18" s="129"/>
      <c r="AF18" s="129"/>
      <c r="AG18" s="129"/>
      <c r="AH18" s="129"/>
      <c r="AI18" s="129"/>
      <c r="AJ18" s="129"/>
      <c r="AK18" s="129"/>
    </row>
    <row r="19" spans="1:37" x14ac:dyDescent="0.25">
      <c r="A19" s="126"/>
      <c r="B19" s="127"/>
      <c r="C19" s="127"/>
      <c r="D19" s="127"/>
      <c r="E19" s="127"/>
      <c r="F19" s="127"/>
      <c r="G19" s="127"/>
      <c r="H19" s="127"/>
      <c r="I19" s="127"/>
      <c r="J19" s="128"/>
      <c r="K19" s="127"/>
      <c r="L19" s="128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9"/>
      <c r="Y19" s="129"/>
      <c r="Z19" s="127"/>
      <c r="AA19" s="127"/>
      <c r="AB19" s="127"/>
      <c r="AC19" s="129"/>
      <c r="AD19" s="129"/>
      <c r="AE19" s="129"/>
      <c r="AF19" s="129"/>
      <c r="AG19" s="129"/>
      <c r="AH19" s="129"/>
      <c r="AI19" s="129"/>
      <c r="AJ19" s="129"/>
      <c r="AK19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7" priority="1"/>
  </conditionalFormatting>
  <printOptions horizontalCentered="1"/>
  <pageMargins left="0.25" right="0.25" top="0.75" bottom="0.75" header="0.3" footer="0.3"/>
  <pageSetup scale="77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2EFC-40EB-4DBE-B01C-361A0408FFAE}">
  <sheetPr>
    <pageSetUpPr fitToPage="1"/>
  </sheetPr>
  <dimension ref="A1:AL16"/>
  <sheetViews>
    <sheetView zoomScaleNormal="100" workbookViewId="0">
      <selection activeCell="O18" sqref="O18"/>
    </sheetView>
  </sheetViews>
  <sheetFormatPr defaultColWidth="8.7109375" defaultRowHeight="15.75" x14ac:dyDescent="0.25"/>
  <cols>
    <col min="1" max="1" width="4.7109375" style="13" customWidth="1"/>
    <col min="2" max="2" width="9.5703125" style="2" customWidth="1"/>
    <col min="3" max="3" width="14.28515625" style="2" bestFit="1" customWidth="1"/>
    <col min="4" max="4" width="8.28515625" style="2" customWidth="1"/>
    <col min="5" max="5" width="9" style="2" customWidth="1"/>
    <col min="6" max="6" width="12.28515625" style="2" customWidth="1"/>
    <col min="7" max="7" width="10.28515625" style="2" customWidth="1"/>
    <col min="8" max="8" width="5.7109375" style="2" bestFit="1" customWidth="1"/>
    <col min="9" max="9" width="14" style="2" customWidth="1"/>
    <col min="10" max="10" width="25" style="74" hidden="1" customWidth="1"/>
    <col min="11" max="11" width="9.42578125" style="2" bestFit="1" customWidth="1"/>
    <col min="12" max="12" width="92.85546875" style="74" hidden="1" customWidth="1"/>
    <col min="13" max="13" width="5" style="2" bestFit="1" customWidth="1"/>
    <col min="14" max="14" width="5.28515625" style="2" customWidth="1"/>
    <col min="15" max="15" width="4.5703125" style="2" bestFit="1" customWidth="1"/>
    <col min="16" max="16" width="8.42578125" style="2" customWidth="1"/>
    <col min="17" max="17" width="6.7109375" style="2" bestFit="1" customWidth="1"/>
    <col min="18" max="18" width="4.7109375" style="2" customWidth="1"/>
    <col min="19" max="19" width="2.7109375" style="2" customWidth="1"/>
    <col min="20" max="20" width="18.5703125" style="2" customWidth="1"/>
    <col min="21" max="21" width="9.7109375" style="2" customWidth="1"/>
    <col min="22" max="22" width="5.85546875" style="2" customWidth="1"/>
    <col min="23" max="23" width="5.42578125" style="2" customWidth="1"/>
    <col min="24" max="24" width="2.7109375" style="2" customWidth="1"/>
    <col min="25" max="25" width="1.7109375" style="2" customWidth="1"/>
    <col min="26" max="26" width="23" style="2" bestFit="1" customWidth="1"/>
    <col min="27" max="27" width="10.8554687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2065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891</v>
      </c>
      <c r="C6" s="148" t="s">
        <v>924</v>
      </c>
      <c r="D6" s="200" t="s">
        <v>951</v>
      </c>
      <c r="E6" s="201" t="s">
        <v>1401</v>
      </c>
      <c r="F6" s="149" t="s">
        <v>1402</v>
      </c>
      <c r="G6" s="200" t="s">
        <v>928</v>
      </c>
      <c r="H6" s="202" t="s">
        <v>896</v>
      </c>
      <c r="I6" s="202" t="s">
        <v>1352</v>
      </c>
      <c r="J6" s="202" t="s">
        <v>1353</v>
      </c>
      <c r="K6" s="202" t="s">
        <v>1403</v>
      </c>
      <c r="L6" s="212" t="str">
        <f t="shared" ref="L6:L13" si="0">CONCATENATE(B6,C6,D6,E6,F6,J6,K6)</f>
        <v>No ID TagRonald McNair HighPerforming ArtsClassrooms RoofRm D24 DramaTrane: YHC120A4ELA1L00B000000600513100770L</v>
      </c>
      <c r="M6" s="213">
        <v>2005</v>
      </c>
      <c r="N6" s="206">
        <v>10</v>
      </c>
      <c r="O6" s="214">
        <v>9.86</v>
      </c>
      <c r="P6" s="215" t="s">
        <v>1983</v>
      </c>
      <c r="Q6" s="206">
        <v>460</v>
      </c>
      <c r="R6" s="206">
        <v>0</v>
      </c>
      <c r="S6" s="206">
        <v>3</v>
      </c>
      <c r="T6" s="203" t="str">
        <f t="shared" ref="T6:T13" si="1">CONCATENATE("New High Efficiency ",G6," Unit")</f>
        <v>New High Efficiency Gas Package Unit</v>
      </c>
      <c r="U6" s="150" t="s">
        <v>1806</v>
      </c>
      <c r="V6" s="157">
        <f t="shared" ref="V6:V13" si="2">N6</f>
        <v>10</v>
      </c>
      <c r="W6" s="158">
        <v>17.5</v>
      </c>
      <c r="X6" s="129"/>
      <c r="Y6" s="129"/>
      <c r="Z6" s="160">
        <v>0</v>
      </c>
      <c r="AA6" s="155" t="s">
        <v>1958</v>
      </c>
      <c r="AB6" s="159" t="s">
        <v>2127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891</v>
      </c>
      <c r="C7" s="148" t="s">
        <v>924</v>
      </c>
      <c r="D7" s="200" t="s">
        <v>951</v>
      </c>
      <c r="E7" s="201" t="s">
        <v>1401</v>
      </c>
      <c r="F7" s="149" t="s">
        <v>1404</v>
      </c>
      <c r="G7" s="200" t="s">
        <v>928</v>
      </c>
      <c r="H7" s="202" t="s">
        <v>896</v>
      </c>
      <c r="I7" s="202" t="s">
        <v>1045</v>
      </c>
      <c r="J7" s="202" t="s">
        <v>1046</v>
      </c>
      <c r="K7" s="202" t="s">
        <v>1405</v>
      </c>
      <c r="L7" s="212" t="str">
        <f t="shared" si="0"/>
        <v>No ID TagRonald McNair HighPerforming ArtsClassrooms RoofRm D16 BandTrane: YHC092A4ELA1H00B000000600513100482L</v>
      </c>
      <c r="M7" s="213">
        <v>2005</v>
      </c>
      <c r="N7" s="216">
        <v>7.5</v>
      </c>
      <c r="O7" s="214">
        <v>10.199999999999999</v>
      </c>
      <c r="P7" s="215" t="s">
        <v>1983</v>
      </c>
      <c r="Q7" s="206">
        <v>460</v>
      </c>
      <c r="R7" s="206">
        <v>0</v>
      </c>
      <c r="S7" s="206">
        <v>3</v>
      </c>
      <c r="T7" s="203" t="str">
        <f t="shared" si="1"/>
        <v>New High Efficiency Gas Package Unit</v>
      </c>
      <c r="U7" s="150" t="s">
        <v>1806</v>
      </c>
      <c r="V7" s="178">
        <f t="shared" si="2"/>
        <v>7.5</v>
      </c>
      <c r="W7" s="158">
        <v>17.5</v>
      </c>
      <c r="X7" s="129"/>
      <c r="Y7" s="129"/>
      <c r="Z7" s="160">
        <v>0</v>
      </c>
      <c r="AA7" s="155" t="s">
        <v>1958</v>
      </c>
      <c r="AB7" s="159" t="s">
        <v>2128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1406</v>
      </c>
      <c r="C8" s="148" t="s">
        <v>924</v>
      </c>
      <c r="D8" s="200" t="s">
        <v>951</v>
      </c>
      <c r="E8" s="201" t="s">
        <v>1401</v>
      </c>
      <c r="F8" s="149" t="s">
        <v>1407</v>
      </c>
      <c r="G8" s="200" t="s">
        <v>1051</v>
      </c>
      <c r="H8" s="202" t="s">
        <v>1056</v>
      </c>
      <c r="I8" s="202" t="s">
        <v>1408</v>
      </c>
      <c r="J8" s="202" t="s">
        <v>1409</v>
      </c>
      <c r="K8" s="202" t="s">
        <v>954</v>
      </c>
      <c r="L8" s="212" t="str">
        <f t="shared" si="0"/>
        <v>SCU-D3Ronald McNair HighPerforming ArtsClassrooms RoofRm D35 LightingEMI: SHC18DF0000AA0BIllegible</v>
      </c>
      <c r="M8" s="213">
        <v>2005</v>
      </c>
      <c r="N8" s="216">
        <v>1.5</v>
      </c>
      <c r="O8" s="214">
        <v>11.049999999999999</v>
      </c>
      <c r="P8" s="215" t="s">
        <v>1983</v>
      </c>
      <c r="Q8" s="206" t="s">
        <v>1985</v>
      </c>
      <c r="R8" s="206">
        <v>0</v>
      </c>
      <c r="S8" s="206">
        <v>1</v>
      </c>
      <c r="T8" s="203" t="str">
        <f>CONCATENATE("New High Efficiency ",G8)</f>
        <v>New High Efficiency Ductless Split</v>
      </c>
      <c r="U8" s="150" t="s">
        <v>1945</v>
      </c>
      <c r="V8" s="178">
        <f t="shared" si="2"/>
        <v>1.5</v>
      </c>
      <c r="W8" s="158">
        <v>22.7</v>
      </c>
      <c r="X8" s="129"/>
      <c r="Y8" s="129"/>
      <c r="Z8" s="160" t="s">
        <v>1989</v>
      </c>
      <c r="AA8" s="155" t="s">
        <v>1958</v>
      </c>
      <c r="AB8" s="159" t="s">
        <v>2129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1410</v>
      </c>
      <c r="C9" s="148" t="s">
        <v>924</v>
      </c>
      <c r="D9" s="200" t="s">
        <v>951</v>
      </c>
      <c r="E9" s="201" t="s">
        <v>1401</v>
      </c>
      <c r="F9" s="149" t="s">
        <v>1411</v>
      </c>
      <c r="G9" s="200" t="s">
        <v>1051</v>
      </c>
      <c r="H9" s="202" t="s">
        <v>1056</v>
      </c>
      <c r="I9" s="202" t="s">
        <v>1408</v>
      </c>
      <c r="J9" s="202" t="s">
        <v>1409</v>
      </c>
      <c r="K9" s="202" t="s">
        <v>954</v>
      </c>
      <c r="L9" s="212" t="str">
        <f t="shared" si="0"/>
        <v>SCU-D1Ronald McNair HighPerforming ArtsClassrooms RoofRm D12 DataEMI: SHC18DF0000AA0BIllegible</v>
      </c>
      <c r="M9" s="213">
        <v>2005</v>
      </c>
      <c r="N9" s="206">
        <v>1.5</v>
      </c>
      <c r="O9" s="214">
        <v>11.049999999999999</v>
      </c>
      <c r="P9" s="215" t="s">
        <v>1983</v>
      </c>
      <c r="Q9" s="206" t="s">
        <v>1985</v>
      </c>
      <c r="R9" s="206">
        <v>0</v>
      </c>
      <c r="S9" s="206">
        <v>1</v>
      </c>
      <c r="T9" s="203" t="str">
        <f>CONCATENATE("New High Efficiency ",G9)</f>
        <v>New High Efficiency Ductless Split</v>
      </c>
      <c r="U9" s="150" t="s">
        <v>1945</v>
      </c>
      <c r="V9" s="157">
        <f t="shared" si="2"/>
        <v>1.5</v>
      </c>
      <c r="W9" s="158">
        <v>22.7</v>
      </c>
      <c r="X9" s="129"/>
      <c r="Y9" s="129"/>
      <c r="Z9" s="160" t="s">
        <v>1966</v>
      </c>
      <c r="AA9" s="155" t="s">
        <v>1958</v>
      </c>
      <c r="AB9" s="159" t="s">
        <v>2130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891</v>
      </c>
      <c r="C10" s="148" t="s">
        <v>924</v>
      </c>
      <c r="D10" s="200" t="s">
        <v>951</v>
      </c>
      <c r="E10" s="201" t="s">
        <v>1401</v>
      </c>
      <c r="F10" s="149" t="s">
        <v>1412</v>
      </c>
      <c r="G10" s="200" t="s">
        <v>928</v>
      </c>
      <c r="H10" s="202" t="s">
        <v>896</v>
      </c>
      <c r="I10" s="202" t="s">
        <v>1009</v>
      </c>
      <c r="J10" s="202" t="s">
        <v>1010</v>
      </c>
      <c r="K10" s="202" t="s">
        <v>1413</v>
      </c>
      <c r="L10" s="212" t="str">
        <f t="shared" si="0"/>
        <v>No ID TagRonald McNair HighPerforming ArtsClassrooms RoofRm D4 OfficeTrane: YHC036A4ELA1F02B060000600513100726L</v>
      </c>
      <c r="M10" s="213">
        <v>2005</v>
      </c>
      <c r="N10" s="206">
        <v>3</v>
      </c>
      <c r="O10" s="214">
        <v>10.625</v>
      </c>
      <c r="P10" s="215" t="s">
        <v>1983</v>
      </c>
      <c r="Q10" s="206">
        <v>460</v>
      </c>
      <c r="R10" s="206">
        <v>0</v>
      </c>
      <c r="S10" s="206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3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2131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891</v>
      </c>
      <c r="C11" s="148" t="s">
        <v>924</v>
      </c>
      <c r="D11" s="200" t="s">
        <v>951</v>
      </c>
      <c r="E11" s="201" t="s">
        <v>1401</v>
      </c>
      <c r="F11" s="149" t="s">
        <v>1414</v>
      </c>
      <c r="G11" s="200" t="s">
        <v>928</v>
      </c>
      <c r="H11" s="202" t="s">
        <v>896</v>
      </c>
      <c r="I11" s="202" t="s">
        <v>1144</v>
      </c>
      <c r="J11" s="202" t="s">
        <v>1145</v>
      </c>
      <c r="K11" s="202" t="s">
        <v>954</v>
      </c>
      <c r="L11" s="212" t="str">
        <f t="shared" si="0"/>
        <v>No ID TagRonald McNair HighPerforming ArtsClassrooms RoofRm D2 KeyboardTrane: YHC072A4EMA1800B000000600Illegible</v>
      </c>
      <c r="M11" s="213">
        <v>2005</v>
      </c>
      <c r="N11" s="206">
        <v>6</v>
      </c>
      <c r="O11" s="214">
        <v>10.030000000000001</v>
      </c>
      <c r="P11" s="215" t="s">
        <v>1983</v>
      </c>
      <c r="Q11" s="206">
        <v>460</v>
      </c>
      <c r="R11" s="206">
        <v>0</v>
      </c>
      <c r="S11" s="206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6</v>
      </c>
      <c r="W11" s="158">
        <v>17.5</v>
      </c>
      <c r="X11" s="129"/>
      <c r="Y11" s="129"/>
      <c r="Z11" s="160" t="s">
        <v>1989</v>
      </c>
      <c r="AA11" s="155" t="s">
        <v>1958</v>
      </c>
      <c r="AB11" s="159" t="s">
        <v>2132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1415</v>
      </c>
      <c r="C12" s="148" t="s">
        <v>924</v>
      </c>
      <c r="D12" s="200" t="s">
        <v>951</v>
      </c>
      <c r="E12" s="201" t="s">
        <v>958</v>
      </c>
      <c r="F12" s="201" t="s">
        <v>1416</v>
      </c>
      <c r="G12" s="200" t="s">
        <v>1417</v>
      </c>
      <c r="H12" s="202" t="s">
        <v>901</v>
      </c>
      <c r="I12" s="202" t="s">
        <v>1418</v>
      </c>
      <c r="J12" s="202" t="s">
        <v>1419</v>
      </c>
      <c r="K12" s="202" t="s">
        <v>954</v>
      </c>
      <c r="L12" s="212" t="str">
        <f t="shared" si="0"/>
        <v>SCU-D2Ronald McNair HighPerforming ArtsStage RoofRm D39 Control RmCarrier: 38QR024C-331, 38QAQ024Illegible</v>
      </c>
      <c r="M12" s="213">
        <v>2005</v>
      </c>
      <c r="N12" s="206">
        <v>2</v>
      </c>
      <c r="O12" s="214">
        <v>11.049999999999999</v>
      </c>
      <c r="P12" s="215" t="s">
        <v>1983</v>
      </c>
      <c r="Q12" s="206" t="s">
        <v>1985</v>
      </c>
      <c r="R12" s="206">
        <v>0</v>
      </c>
      <c r="S12" s="206">
        <v>1</v>
      </c>
      <c r="T12" s="203" t="str">
        <f>CONCATENATE("New High Efficiency ",G12)</f>
        <v>New High Efficiency Ductless Split Heat-Pump</v>
      </c>
      <c r="U12" s="150" t="s">
        <v>1945</v>
      </c>
      <c r="V12" s="157">
        <f t="shared" si="2"/>
        <v>2</v>
      </c>
      <c r="W12" s="158">
        <v>22.7</v>
      </c>
      <c r="X12" s="129"/>
      <c r="Y12" s="129"/>
      <c r="Z12" s="160" t="s">
        <v>1966</v>
      </c>
      <c r="AA12" s="155" t="s">
        <v>1958</v>
      </c>
      <c r="AB12" s="159" t="s">
        <v>2133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891</v>
      </c>
      <c r="C13" s="148" t="s">
        <v>924</v>
      </c>
      <c r="D13" s="200" t="s">
        <v>951</v>
      </c>
      <c r="E13" s="201" t="s">
        <v>958</v>
      </c>
      <c r="F13" s="149" t="s">
        <v>951</v>
      </c>
      <c r="G13" s="200" t="s">
        <v>928</v>
      </c>
      <c r="H13" s="202" t="s">
        <v>896</v>
      </c>
      <c r="I13" s="202" t="s">
        <v>1420</v>
      </c>
      <c r="J13" s="202" t="s">
        <v>1421</v>
      </c>
      <c r="K13" s="202" t="s">
        <v>1422</v>
      </c>
      <c r="L13" s="212" t="str">
        <f t="shared" si="0"/>
        <v>No ID TagRonald McNair HighPerforming ArtsStage RoofPerforming ArtsTrane: YHC060A4ELA1L00C000000600513100580L</v>
      </c>
      <c r="M13" s="213">
        <v>2005</v>
      </c>
      <c r="N13" s="206">
        <v>5</v>
      </c>
      <c r="O13" s="214">
        <v>10.199999999999999</v>
      </c>
      <c r="P13" s="215" t="s">
        <v>1983</v>
      </c>
      <c r="Q13" s="206">
        <v>460</v>
      </c>
      <c r="R13" s="206">
        <v>0</v>
      </c>
      <c r="S13" s="206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5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2134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40" customFormat="1" ht="4.1500000000000004" customHeight="1" x14ac:dyDescent="0.2">
      <c r="A14" s="135"/>
      <c r="B14" s="141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3"/>
      <c r="X14" s="129"/>
      <c r="Y14" s="129"/>
      <c r="Z14" s="144"/>
      <c r="AA14" s="145"/>
      <c r="AB14" s="146"/>
      <c r="AC14" s="139"/>
      <c r="AD14" s="129"/>
      <c r="AE14" s="129"/>
      <c r="AF14" s="129"/>
      <c r="AG14" s="129"/>
      <c r="AH14" s="129"/>
      <c r="AI14" s="129"/>
      <c r="AJ14" s="129"/>
      <c r="AK14" s="129"/>
    </row>
    <row r="15" spans="1:38" s="176" customFormat="1" x14ac:dyDescent="0.25">
      <c r="A15" s="163"/>
      <c r="B15" s="164" t="s">
        <v>165</v>
      </c>
      <c r="C15" s="164"/>
      <c r="D15" s="164"/>
      <c r="E15" s="165"/>
      <c r="F15" s="165"/>
      <c r="G15" s="164"/>
      <c r="H15" s="166"/>
      <c r="I15" s="166"/>
      <c r="J15" s="166"/>
      <c r="K15" s="166"/>
      <c r="L15" s="167"/>
      <c r="M15" s="168"/>
      <c r="N15" s="168">
        <v>36.5</v>
      </c>
      <c r="O15" s="169"/>
      <c r="P15" s="170"/>
      <c r="Q15" s="168"/>
      <c r="R15" s="168"/>
      <c r="S15" s="168"/>
      <c r="T15" s="171"/>
      <c r="U15" s="166"/>
      <c r="V15" s="172">
        <f>SUM(V6:V14)</f>
        <v>36.5</v>
      </c>
      <c r="W15" s="172"/>
      <c r="X15" s="173"/>
      <c r="Y15" s="173"/>
      <c r="Z15" s="174"/>
      <c r="AA15" s="174"/>
      <c r="AB15" s="174"/>
      <c r="AC15" s="175"/>
      <c r="AD15" s="173"/>
      <c r="AE15" s="173"/>
      <c r="AF15" s="173"/>
      <c r="AG15" s="173"/>
      <c r="AH15" s="173"/>
      <c r="AI15" s="173"/>
      <c r="AJ15" s="173"/>
      <c r="AK15" s="173"/>
    </row>
    <row r="16" spans="1:38" x14ac:dyDescent="0.25">
      <c r="A16" s="126"/>
      <c r="B16" s="127"/>
      <c r="C16" s="127"/>
      <c r="D16" s="127"/>
      <c r="E16" s="127"/>
      <c r="F16" s="127"/>
      <c r="G16" s="127"/>
      <c r="H16" s="127"/>
      <c r="I16" s="127"/>
      <c r="J16" s="128"/>
      <c r="K16" s="127"/>
      <c r="L16" s="128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9"/>
      <c r="Y16" s="129"/>
      <c r="Z16" s="127"/>
      <c r="AA16" s="127"/>
      <c r="AB16" s="127"/>
      <c r="AC16" s="129"/>
      <c r="AD16" s="129"/>
      <c r="AE16" s="129"/>
      <c r="AF16" s="129"/>
      <c r="AG16" s="129"/>
      <c r="AH16" s="129"/>
      <c r="AI16" s="129"/>
      <c r="AJ16" s="129"/>
      <c r="AK16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6" priority="1"/>
  </conditionalFormatting>
  <printOptions horizontalCentered="1"/>
  <pageMargins left="0.25" right="0.25" top="0.75" bottom="0.75" header="0.3" footer="0.3"/>
  <pageSetup scale="76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  <ignoredErrors>
    <ignoredError sqref="T12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5C38-85F8-4E56-B834-7F1C73B1B48B}">
  <sheetPr>
    <pageSetUpPr fitToPage="1"/>
  </sheetPr>
  <dimension ref="A1:AL16"/>
  <sheetViews>
    <sheetView zoomScaleNormal="100" workbookViewId="0">
      <selection activeCell="P23" sqref="P23"/>
    </sheetView>
  </sheetViews>
  <sheetFormatPr defaultColWidth="8.7109375" defaultRowHeight="15.75" x14ac:dyDescent="0.25"/>
  <cols>
    <col min="1" max="1" width="4.7109375" style="13" customWidth="1"/>
    <col min="2" max="2" width="6.28515625" style="2" customWidth="1"/>
    <col min="3" max="3" width="15.28515625" style="2" customWidth="1"/>
    <col min="4" max="4" width="8.140625" style="2" customWidth="1"/>
    <col min="5" max="5" width="9" style="2" customWidth="1"/>
    <col min="6" max="6" width="10.42578125" style="2" customWidth="1"/>
    <col min="7" max="7" width="10.5703125" style="2" customWidth="1"/>
    <col min="8" max="8" width="6.5703125" style="2" customWidth="1"/>
    <col min="9" max="9" width="12" style="2" customWidth="1"/>
    <col min="10" max="10" width="26.5703125" style="74" hidden="1" customWidth="1"/>
    <col min="11" max="11" width="9.42578125" style="2" customWidth="1"/>
    <col min="12" max="12" width="73.28515625" style="74" hidden="1" customWidth="1"/>
    <col min="13" max="13" width="4.42578125" style="2" customWidth="1"/>
    <col min="14" max="14" width="5.42578125" style="2" customWidth="1"/>
    <col min="15" max="15" width="5" style="2" customWidth="1"/>
    <col min="16" max="16" width="8.28515625" style="2" customWidth="1"/>
    <col min="17" max="17" width="6.7109375" style="2" bestFit="1" customWidth="1"/>
    <col min="18" max="18" width="4.7109375" style="2" customWidth="1"/>
    <col min="19" max="19" width="2.7109375" style="2" customWidth="1"/>
    <col min="20" max="20" width="17.7109375" style="2" customWidth="1"/>
    <col min="21" max="21" width="9.7109375" style="2" customWidth="1"/>
    <col min="22" max="22" width="5.5703125" style="2" customWidth="1"/>
    <col min="23" max="23" width="5.42578125" style="2" customWidth="1"/>
    <col min="24" max="24" width="2.7109375" style="2" customWidth="1"/>
    <col min="25" max="25" width="1.7109375" style="2" customWidth="1"/>
    <col min="26" max="26" width="24.140625" style="2" bestFit="1" customWidth="1"/>
    <col min="27" max="27" width="10.8554687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2135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33.75" x14ac:dyDescent="0.2">
      <c r="A6" s="147">
        <v>1</v>
      </c>
      <c r="B6" s="148" t="s">
        <v>1423</v>
      </c>
      <c r="C6" s="148" t="s">
        <v>924</v>
      </c>
      <c r="D6" s="148" t="s">
        <v>369</v>
      </c>
      <c r="E6" s="149" t="s">
        <v>1367</v>
      </c>
      <c r="F6" s="201" t="s">
        <v>1424</v>
      </c>
      <c r="G6" s="200" t="s">
        <v>1417</v>
      </c>
      <c r="H6" s="202" t="s">
        <v>901</v>
      </c>
      <c r="I6" s="202" t="s">
        <v>1418</v>
      </c>
      <c r="J6" s="202" t="s">
        <v>1419</v>
      </c>
      <c r="K6" s="202" t="s">
        <v>1425</v>
      </c>
      <c r="L6" s="212" t="str">
        <f t="shared" ref="L6:L13" si="0">CONCATENATE(B6,C6,D6,E6,F6,J6,K6)</f>
        <v>SCU-B1Ronald McNair HighCafeteriaLower RoofRm B11 CustodianCarrier: 38QR024C-331, 38QAQ0243604X94504</v>
      </c>
      <c r="M6" s="213">
        <v>2004</v>
      </c>
      <c r="N6" s="206">
        <v>2</v>
      </c>
      <c r="O6" s="214">
        <v>10.952500000000001</v>
      </c>
      <c r="P6" s="215" t="s">
        <v>1983</v>
      </c>
      <c r="Q6" s="206" t="s">
        <v>1985</v>
      </c>
      <c r="R6" s="206">
        <v>0</v>
      </c>
      <c r="S6" s="206">
        <v>1</v>
      </c>
      <c r="T6" s="203" t="str">
        <f>CONCATENATE("New High Efficiency ",G6)</f>
        <v>New High Efficiency Ductless Split Heat-Pump</v>
      </c>
      <c r="U6" s="150" t="s">
        <v>1945</v>
      </c>
      <c r="V6" s="157">
        <f t="shared" ref="V6:V13" si="1">N6</f>
        <v>2</v>
      </c>
      <c r="W6" s="158">
        <v>22.7</v>
      </c>
      <c r="X6" s="129"/>
      <c r="Y6" s="129"/>
      <c r="Z6" s="160">
        <v>0</v>
      </c>
      <c r="AA6" s="155" t="s">
        <v>1958</v>
      </c>
      <c r="AB6" s="159" t="s">
        <v>2136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33.75" x14ac:dyDescent="0.2">
      <c r="A7" s="147">
        <v>2</v>
      </c>
      <c r="B7" s="148" t="s">
        <v>1426</v>
      </c>
      <c r="C7" s="148" t="s">
        <v>924</v>
      </c>
      <c r="D7" s="148" t="s">
        <v>369</v>
      </c>
      <c r="E7" s="149" t="s">
        <v>1367</v>
      </c>
      <c r="F7" s="201" t="s">
        <v>1427</v>
      </c>
      <c r="G7" s="200" t="s">
        <v>1417</v>
      </c>
      <c r="H7" s="202" t="s">
        <v>1056</v>
      </c>
      <c r="I7" s="202" t="s">
        <v>954</v>
      </c>
      <c r="J7" s="202" t="s">
        <v>1428</v>
      </c>
      <c r="K7" s="202" t="s">
        <v>954</v>
      </c>
      <c r="L7" s="212" t="str">
        <f t="shared" si="0"/>
        <v>SCU-B2Ronald McNair HighCafeteriaLower RoofRm B2 DataEMI: IllegibleIllegible</v>
      </c>
      <c r="M7" s="213">
        <v>2004</v>
      </c>
      <c r="N7" s="206">
        <v>2</v>
      </c>
      <c r="O7" s="214">
        <v>10.952500000000001</v>
      </c>
      <c r="P7" s="215" t="s">
        <v>1983</v>
      </c>
      <c r="Q7" s="206" t="s">
        <v>1985</v>
      </c>
      <c r="R7" s="206">
        <v>0</v>
      </c>
      <c r="S7" s="206">
        <v>1</v>
      </c>
      <c r="T7" s="203" t="str">
        <f>CONCATENATE("New High Efficiency ",G7)</f>
        <v>New High Efficiency Ductless Split Heat-Pump</v>
      </c>
      <c r="U7" s="150" t="s">
        <v>1945</v>
      </c>
      <c r="V7" s="157">
        <f t="shared" si="1"/>
        <v>2</v>
      </c>
      <c r="W7" s="158">
        <v>22.7</v>
      </c>
      <c r="X7" s="129"/>
      <c r="Y7" s="129"/>
      <c r="Z7" s="160" t="s">
        <v>2137</v>
      </c>
      <c r="AA7" s="155" t="s">
        <v>1958</v>
      </c>
      <c r="AB7" s="159" t="s">
        <v>2138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1429</v>
      </c>
      <c r="C8" s="148" t="s">
        <v>924</v>
      </c>
      <c r="D8" s="148" t="s">
        <v>369</v>
      </c>
      <c r="E8" s="149" t="s">
        <v>1367</v>
      </c>
      <c r="F8" s="201" t="s">
        <v>1430</v>
      </c>
      <c r="G8" s="200" t="s">
        <v>928</v>
      </c>
      <c r="H8" s="202" t="s">
        <v>896</v>
      </c>
      <c r="I8" s="202" t="s">
        <v>1352</v>
      </c>
      <c r="J8" s="202" t="s">
        <v>1353</v>
      </c>
      <c r="K8" s="202" t="s">
        <v>954</v>
      </c>
      <c r="L8" s="212" t="str">
        <f t="shared" si="0"/>
        <v>AC-B6Ronald McNair HighCafeteriaLower RoofRm B6 Food CourtTrane: YHC120A4ELA1L00B000000600Illegible</v>
      </c>
      <c r="M8" s="213" t="s">
        <v>1984</v>
      </c>
      <c r="N8" s="206">
        <v>10</v>
      </c>
      <c r="O8" s="214">
        <v>9.7729999999999997</v>
      </c>
      <c r="P8" s="215" t="s">
        <v>1983</v>
      </c>
      <c r="Q8" s="206">
        <v>460</v>
      </c>
      <c r="R8" s="206">
        <v>0</v>
      </c>
      <c r="S8" s="206">
        <v>3</v>
      </c>
      <c r="T8" s="203" t="str">
        <f t="shared" ref="T8:T13" si="2">CONCATENATE("New High Efficiency ",G8," Unit")</f>
        <v>New High Efficiency Gas Package Unit</v>
      </c>
      <c r="U8" s="150" t="s">
        <v>1806</v>
      </c>
      <c r="V8" s="157">
        <f t="shared" si="1"/>
        <v>10</v>
      </c>
      <c r="W8" s="158">
        <v>17.5</v>
      </c>
      <c r="X8" s="129"/>
      <c r="Y8" s="129"/>
      <c r="Z8" s="160" t="s">
        <v>1989</v>
      </c>
      <c r="AA8" s="155" t="s">
        <v>1958</v>
      </c>
      <c r="AB8" s="159" t="s">
        <v>2139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1431</v>
      </c>
      <c r="C9" s="148" t="s">
        <v>924</v>
      </c>
      <c r="D9" s="148" t="s">
        <v>369</v>
      </c>
      <c r="E9" s="149" t="s">
        <v>1367</v>
      </c>
      <c r="F9" s="201" t="s">
        <v>1432</v>
      </c>
      <c r="G9" s="200" t="s">
        <v>928</v>
      </c>
      <c r="H9" s="202" t="s">
        <v>896</v>
      </c>
      <c r="I9" s="202" t="s">
        <v>1045</v>
      </c>
      <c r="J9" s="202" t="s">
        <v>1046</v>
      </c>
      <c r="K9" s="202" t="s">
        <v>1433</v>
      </c>
      <c r="L9" s="212" t="str">
        <f t="shared" si="0"/>
        <v>AC-B5Ronald McNair HighCafeteriaLower RoofRm B7 Prep KitchenTrane: YHC092A4ELA1H00B000000600513100554L</v>
      </c>
      <c r="M9" s="213">
        <v>2005</v>
      </c>
      <c r="N9" s="206">
        <v>7.5</v>
      </c>
      <c r="O9" s="214">
        <v>10.199999999999999</v>
      </c>
      <c r="P9" s="215" t="s">
        <v>1983</v>
      </c>
      <c r="Q9" s="206">
        <v>460</v>
      </c>
      <c r="R9" s="206">
        <v>0</v>
      </c>
      <c r="S9" s="206">
        <v>3</v>
      </c>
      <c r="T9" s="203" t="str">
        <f t="shared" si="2"/>
        <v>New High Efficiency Gas Package Unit</v>
      </c>
      <c r="U9" s="150" t="s">
        <v>1806</v>
      </c>
      <c r="V9" s="178">
        <f t="shared" si="1"/>
        <v>7.5</v>
      </c>
      <c r="W9" s="158">
        <v>17.5</v>
      </c>
      <c r="X9" s="129"/>
      <c r="Y9" s="129"/>
      <c r="Z9" s="160">
        <v>0</v>
      </c>
      <c r="AA9" s="155" t="s">
        <v>1958</v>
      </c>
      <c r="AB9" s="159" t="s">
        <v>2140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1434</v>
      </c>
      <c r="C10" s="148" t="s">
        <v>924</v>
      </c>
      <c r="D10" s="148" t="s">
        <v>369</v>
      </c>
      <c r="E10" s="149" t="s">
        <v>1367</v>
      </c>
      <c r="F10" s="201" t="s">
        <v>1432</v>
      </c>
      <c r="G10" s="200" t="s">
        <v>928</v>
      </c>
      <c r="H10" s="202" t="s">
        <v>896</v>
      </c>
      <c r="I10" s="202" t="s">
        <v>1104</v>
      </c>
      <c r="J10" s="202" t="s">
        <v>1105</v>
      </c>
      <c r="K10" s="202" t="s">
        <v>1435</v>
      </c>
      <c r="L10" s="212" t="str">
        <f t="shared" si="0"/>
        <v>AC-B2Ronald McNair HighCafeteriaLower RoofRm B7 Prep KitchenTrane: YHC060A4ELA1H00B000000600513100508L</v>
      </c>
      <c r="M10" s="213">
        <v>2005</v>
      </c>
      <c r="N10" s="206">
        <v>5</v>
      </c>
      <c r="O10" s="214">
        <v>10.199999999999999</v>
      </c>
      <c r="P10" s="215" t="s">
        <v>1983</v>
      </c>
      <c r="Q10" s="206">
        <v>460</v>
      </c>
      <c r="R10" s="206">
        <v>0</v>
      </c>
      <c r="S10" s="206">
        <v>3</v>
      </c>
      <c r="T10" s="203" t="str">
        <f t="shared" si="2"/>
        <v>New High Efficiency Gas Package Unit</v>
      </c>
      <c r="U10" s="150" t="s">
        <v>1806</v>
      </c>
      <c r="V10" s="157">
        <f t="shared" si="1"/>
        <v>5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2141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1436</v>
      </c>
      <c r="C11" s="148" t="s">
        <v>924</v>
      </c>
      <c r="D11" s="148" t="s">
        <v>369</v>
      </c>
      <c r="E11" s="149" t="s">
        <v>1367</v>
      </c>
      <c r="F11" s="201" t="s">
        <v>1437</v>
      </c>
      <c r="G11" s="200" t="s">
        <v>928</v>
      </c>
      <c r="H11" s="202" t="s">
        <v>896</v>
      </c>
      <c r="I11" s="202" t="s">
        <v>1009</v>
      </c>
      <c r="J11" s="202" t="s">
        <v>1010</v>
      </c>
      <c r="K11" s="202" t="s">
        <v>1438</v>
      </c>
      <c r="L11" s="212" t="str">
        <f t="shared" si="0"/>
        <v>AC-B1Ronald McNair HighCafeteriaLower RoofRm B14 LockerTrane: YHC036A4ELA1F02B060000600513100954L</v>
      </c>
      <c r="M11" s="213">
        <v>2005</v>
      </c>
      <c r="N11" s="206">
        <v>3</v>
      </c>
      <c r="O11" s="214">
        <v>10.625</v>
      </c>
      <c r="P11" s="215" t="s">
        <v>1983</v>
      </c>
      <c r="Q11" s="206">
        <v>460</v>
      </c>
      <c r="R11" s="206">
        <v>0</v>
      </c>
      <c r="S11" s="206">
        <v>3</v>
      </c>
      <c r="T11" s="203" t="str">
        <f t="shared" si="2"/>
        <v>New High Efficiency Gas Package Unit</v>
      </c>
      <c r="U11" s="150" t="s">
        <v>1806</v>
      </c>
      <c r="V11" s="157">
        <f t="shared" si="1"/>
        <v>3</v>
      </c>
      <c r="W11" s="158">
        <v>17.2</v>
      </c>
      <c r="X11" s="129"/>
      <c r="Y11" s="129"/>
      <c r="Z11" s="160">
        <v>0</v>
      </c>
      <c r="AA11" s="155" t="s">
        <v>1958</v>
      </c>
      <c r="AB11" s="159" t="s">
        <v>2142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1439</v>
      </c>
      <c r="C12" s="148" t="s">
        <v>924</v>
      </c>
      <c r="D12" s="148" t="s">
        <v>369</v>
      </c>
      <c r="E12" s="149" t="s">
        <v>1440</v>
      </c>
      <c r="F12" s="201" t="s">
        <v>1441</v>
      </c>
      <c r="G12" s="200" t="s">
        <v>928</v>
      </c>
      <c r="H12" s="202" t="s">
        <v>896</v>
      </c>
      <c r="I12" s="202" t="s">
        <v>1442</v>
      </c>
      <c r="J12" s="202" t="s">
        <v>1443</v>
      </c>
      <c r="K12" s="202" t="s">
        <v>1444</v>
      </c>
      <c r="L12" s="212" t="str">
        <f t="shared" si="0"/>
        <v>AC-B3Ronald McNair HighCafeteriaUpper RoofRm B17 MultipurposeTrane: YCD211C4LBCA503100444D</v>
      </c>
      <c r="M12" s="213">
        <v>2005</v>
      </c>
      <c r="N12" s="206">
        <v>17.5</v>
      </c>
      <c r="O12" s="214">
        <v>9.35</v>
      </c>
      <c r="P12" s="215" t="s">
        <v>1983</v>
      </c>
      <c r="Q12" s="206">
        <v>460</v>
      </c>
      <c r="R12" s="206">
        <v>0</v>
      </c>
      <c r="S12" s="206">
        <v>3</v>
      </c>
      <c r="T12" s="203" t="str">
        <f t="shared" si="2"/>
        <v>New High Efficiency Gas Package Unit</v>
      </c>
      <c r="U12" s="150" t="s">
        <v>1806</v>
      </c>
      <c r="V12" s="178">
        <f t="shared" si="1"/>
        <v>17.5</v>
      </c>
      <c r="W12" s="158">
        <v>16.3</v>
      </c>
      <c r="X12" s="129"/>
      <c r="Y12" s="129"/>
      <c r="Z12" s="160">
        <v>0</v>
      </c>
      <c r="AA12" s="155" t="s">
        <v>1958</v>
      </c>
      <c r="AB12" s="159" t="s">
        <v>2143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1445</v>
      </c>
      <c r="C13" s="148" t="s">
        <v>924</v>
      </c>
      <c r="D13" s="148" t="s">
        <v>369</v>
      </c>
      <c r="E13" s="149" t="s">
        <v>1440</v>
      </c>
      <c r="F13" s="201" t="s">
        <v>1441</v>
      </c>
      <c r="G13" s="200" t="s">
        <v>928</v>
      </c>
      <c r="H13" s="202" t="s">
        <v>896</v>
      </c>
      <c r="I13" s="202" t="s">
        <v>1442</v>
      </c>
      <c r="J13" s="202" t="s">
        <v>1443</v>
      </c>
      <c r="K13" s="202" t="s">
        <v>1446</v>
      </c>
      <c r="L13" s="212" t="str">
        <f t="shared" si="0"/>
        <v>AC-B4Ronald McNair HighCafeteriaUpper RoofRm B17 MultipurposeTrane: YCD211C4LBCA503100411D</v>
      </c>
      <c r="M13" s="213">
        <v>2005</v>
      </c>
      <c r="N13" s="206">
        <v>17.5</v>
      </c>
      <c r="O13" s="214">
        <v>9.35</v>
      </c>
      <c r="P13" s="215" t="s">
        <v>1983</v>
      </c>
      <c r="Q13" s="206">
        <v>460</v>
      </c>
      <c r="R13" s="206">
        <v>0</v>
      </c>
      <c r="S13" s="206">
        <v>3</v>
      </c>
      <c r="T13" s="203" t="str">
        <f t="shared" si="2"/>
        <v>New High Efficiency Gas Package Unit</v>
      </c>
      <c r="U13" s="150" t="s">
        <v>1806</v>
      </c>
      <c r="V13" s="178">
        <f t="shared" si="1"/>
        <v>17.5</v>
      </c>
      <c r="W13" s="158">
        <v>16.3</v>
      </c>
      <c r="X13" s="129"/>
      <c r="Y13" s="129"/>
      <c r="Z13" s="160">
        <v>0</v>
      </c>
      <c r="AA13" s="155" t="s">
        <v>1958</v>
      </c>
      <c r="AB13" s="159" t="s">
        <v>2144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40" customFormat="1" ht="4.1500000000000004" customHeight="1" x14ac:dyDescent="0.2">
      <c r="A14" s="135"/>
      <c r="B14" s="141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3"/>
      <c r="X14" s="129"/>
      <c r="Y14" s="129"/>
      <c r="Z14" s="144"/>
      <c r="AA14" s="145"/>
      <c r="AB14" s="146"/>
      <c r="AC14" s="139"/>
      <c r="AD14" s="129"/>
      <c r="AE14" s="129"/>
      <c r="AF14" s="129"/>
      <c r="AG14" s="129"/>
      <c r="AH14" s="129"/>
      <c r="AI14" s="129"/>
      <c r="AJ14" s="129"/>
      <c r="AK14" s="129"/>
    </row>
    <row r="15" spans="1:38" s="176" customFormat="1" x14ac:dyDescent="0.25">
      <c r="A15" s="163"/>
      <c r="B15" s="164" t="s">
        <v>165</v>
      </c>
      <c r="C15" s="164"/>
      <c r="D15" s="164"/>
      <c r="E15" s="165"/>
      <c r="F15" s="165"/>
      <c r="G15" s="164"/>
      <c r="H15" s="166"/>
      <c r="I15" s="166"/>
      <c r="J15" s="166"/>
      <c r="K15" s="166"/>
      <c r="L15" s="167"/>
      <c r="M15" s="168"/>
      <c r="N15" s="168">
        <v>64.5</v>
      </c>
      <c r="O15" s="169"/>
      <c r="P15" s="170"/>
      <c r="Q15" s="168"/>
      <c r="R15" s="168"/>
      <c r="S15" s="168"/>
      <c r="T15" s="171"/>
      <c r="U15" s="166"/>
      <c r="V15" s="172">
        <f>SUM(V6:V14)</f>
        <v>64.5</v>
      </c>
      <c r="W15" s="172"/>
      <c r="X15" s="173"/>
      <c r="Y15" s="173"/>
      <c r="Z15" s="174"/>
      <c r="AA15" s="174"/>
      <c r="AB15" s="174"/>
      <c r="AC15" s="175"/>
      <c r="AD15" s="173"/>
      <c r="AE15" s="173"/>
      <c r="AF15" s="173"/>
      <c r="AG15" s="173"/>
      <c r="AH15" s="173"/>
      <c r="AI15" s="173"/>
      <c r="AJ15" s="173"/>
      <c r="AK15" s="173"/>
    </row>
    <row r="16" spans="1:38" x14ac:dyDescent="0.25">
      <c r="A16" s="126"/>
      <c r="B16" s="127"/>
      <c r="C16" s="127"/>
      <c r="D16" s="127"/>
      <c r="E16" s="127"/>
      <c r="F16" s="127"/>
      <c r="G16" s="127"/>
      <c r="H16" s="127"/>
      <c r="I16" s="127"/>
      <c r="J16" s="128"/>
      <c r="K16" s="127"/>
      <c r="L16" s="128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9"/>
      <c r="Y16" s="129"/>
      <c r="Z16" s="127"/>
      <c r="AA16" s="127"/>
      <c r="AB16" s="127"/>
      <c r="AC16" s="129"/>
      <c r="AD16" s="129"/>
      <c r="AE16" s="129"/>
      <c r="AF16" s="129"/>
      <c r="AG16" s="129"/>
      <c r="AH16" s="129"/>
      <c r="AI16" s="129"/>
      <c r="AJ16" s="129"/>
      <c r="AK16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5" priority="1"/>
  </conditionalFormatting>
  <printOptions horizontalCentered="1"/>
  <pageMargins left="0.25" right="0.25" top="0.75" bottom="0.75" header="0.3" footer="0.3"/>
  <pageSetup scale="79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21C95-169F-4169-AC77-0C883977A795}">
  <sheetPr>
    <pageSetUpPr fitToPage="1"/>
  </sheetPr>
  <dimension ref="A1:AL11"/>
  <sheetViews>
    <sheetView zoomScaleNormal="100" workbookViewId="0">
      <selection activeCell="D6" sqref="D6:D8"/>
    </sheetView>
  </sheetViews>
  <sheetFormatPr defaultColWidth="8.7109375" defaultRowHeight="15.75" x14ac:dyDescent="0.25"/>
  <cols>
    <col min="1" max="1" width="4.7109375" style="13" customWidth="1"/>
    <col min="2" max="2" width="6.28515625" style="2" customWidth="1"/>
    <col min="3" max="3" width="14.7109375" style="2" customWidth="1"/>
    <col min="4" max="4" width="8.28515625" style="2" customWidth="1"/>
    <col min="5" max="5" width="7.7109375" style="2" bestFit="1" customWidth="1"/>
    <col min="6" max="6" width="14" style="2" customWidth="1"/>
    <col min="7" max="7" width="10.140625" style="2" bestFit="1" customWidth="1"/>
    <col min="8" max="8" width="5.7109375" style="2" customWidth="1"/>
    <col min="9" max="9" width="14.28515625" style="2" customWidth="1"/>
    <col min="10" max="10" width="17" style="74" hidden="1" customWidth="1"/>
    <col min="11" max="11" width="11.28515625" style="2" bestFit="1" customWidth="1"/>
    <col min="12" max="12" width="68.140625" style="74" hidden="1" customWidth="1"/>
    <col min="13" max="13" width="5.140625" style="2" customWidth="1"/>
    <col min="14" max="14" width="5" style="2" customWidth="1"/>
    <col min="15" max="15" width="4.5703125" style="2" bestFit="1" customWidth="1"/>
    <col min="16" max="16" width="8.5703125" style="2" customWidth="1"/>
    <col min="17" max="17" width="6.7109375" style="2" bestFit="1" customWidth="1"/>
    <col min="18" max="18" width="4.7109375" style="2" customWidth="1"/>
    <col min="19" max="19" width="2.7109375" style="2" customWidth="1"/>
    <col min="20" max="20" width="14.85546875" style="2" customWidth="1"/>
    <col min="21" max="21" width="10.42578125" style="2" customWidth="1"/>
    <col min="22" max="22" width="6.140625" style="2" customWidth="1"/>
    <col min="23" max="23" width="5.42578125" style="2" customWidth="1"/>
    <col min="24" max="24" width="2.7109375" style="2" customWidth="1"/>
    <col min="25" max="25" width="1.7109375" style="2" customWidth="1"/>
    <col min="26" max="26" width="18.140625" style="2" customWidth="1"/>
    <col min="27" max="27" width="11.140625" style="2" bestFit="1" customWidth="1"/>
    <col min="28" max="28" width="12" style="2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2145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1447</v>
      </c>
      <c r="C6" s="148" t="s">
        <v>924</v>
      </c>
      <c r="D6" s="200" t="s">
        <v>1448</v>
      </c>
      <c r="E6" s="149" t="s">
        <v>893</v>
      </c>
      <c r="F6" s="201" t="s">
        <v>1449</v>
      </c>
      <c r="G6" s="148" t="s">
        <v>928</v>
      </c>
      <c r="H6" s="150" t="s">
        <v>896</v>
      </c>
      <c r="I6" s="150" t="s">
        <v>1450</v>
      </c>
      <c r="J6" s="150" t="s">
        <v>1451</v>
      </c>
      <c r="K6" s="150" t="s">
        <v>1452</v>
      </c>
      <c r="L6" s="151" t="str">
        <f t="shared" ref="L6:L8" si="0">CONCATENATE(B6,C6,D6,E6,F6,J6,K6)</f>
        <v>AC-E5Ronald McNair HighCulinary ArtsRooftopRm E5 Food Serve TechTrane: YHC092A4ELA1L00C453100529L</v>
      </c>
      <c r="M6" s="152">
        <v>2004</v>
      </c>
      <c r="N6" s="177">
        <v>7.5</v>
      </c>
      <c r="O6" s="154">
        <v>10.11</v>
      </c>
      <c r="P6" s="155" t="s">
        <v>2149</v>
      </c>
      <c r="Q6" s="153">
        <v>460</v>
      </c>
      <c r="R6" s="153">
        <v>0</v>
      </c>
      <c r="S6" s="153">
        <v>3</v>
      </c>
      <c r="T6" s="203" t="str">
        <f t="shared" ref="T6:T7" si="1">CONCATENATE("New High Efficiency ",G6," Unit")</f>
        <v>New High Efficiency Gas Package Unit</v>
      </c>
      <c r="U6" s="150" t="s">
        <v>1806</v>
      </c>
      <c r="V6" s="178">
        <f t="shared" ref="V6:V8" si="2">N6</f>
        <v>7.5</v>
      </c>
      <c r="W6" s="158">
        <v>17.5</v>
      </c>
      <c r="X6" s="129"/>
      <c r="Y6" s="129"/>
      <c r="Z6" s="160">
        <v>0</v>
      </c>
      <c r="AA6" s="155" t="s">
        <v>1958</v>
      </c>
      <c r="AB6" s="159" t="s">
        <v>2146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1453</v>
      </c>
      <c r="C7" s="148" t="s">
        <v>924</v>
      </c>
      <c r="D7" s="200" t="s">
        <v>1448</v>
      </c>
      <c r="E7" s="149" t="s">
        <v>893</v>
      </c>
      <c r="F7" s="149" t="s">
        <v>1454</v>
      </c>
      <c r="G7" s="148" t="s">
        <v>928</v>
      </c>
      <c r="H7" s="150" t="s">
        <v>896</v>
      </c>
      <c r="I7" s="150" t="s">
        <v>1455</v>
      </c>
      <c r="J7" s="150" t="s">
        <v>1456</v>
      </c>
      <c r="K7" s="150" t="s">
        <v>954</v>
      </c>
      <c r="L7" s="151" t="str">
        <f t="shared" si="0"/>
        <v>AC-E6Ronald McNair HighCulinary ArtsRooftopRm E17 HospitalityTrane: YHC120A4ELA1L00BIllegible</v>
      </c>
      <c r="M7" s="152">
        <v>2005</v>
      </c>
      <c r="N7" s="153">
        <v>10</v>
      </c>
      <c r="O7" s="154">
        <v>9.86</v>
      </c>
      <c r="P7" s="155" t="s">
        <v>2149</v>
      </c>
      <c r="Q7" s="153">
        <v>460</v>
      </c>
      <c r="R7" s="153">
        <v>0</v>
      </c>
      <c r="S7" s="153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10</v>
      </c>
      <c r="W7" s="158">
        <v>17.5</v>
      </c>
      <c r="X7" s="129"/>
      <c r="Y7" s="129"/>
      <c r="Z7" s="160" t="s">
        <v>1989</v>
      </c>
      <c r="AA7" s="155" t="s">
        <v>1958</v>
      </c>
      <c r="AB7" s="159" t="s">
        <v>2147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1457</v>
      </c>
      <c r="C8" s="148" t="s">
        <v>924</v>
      </c>
      <c r="D8" s="200" t="s">
        <v>1448</v>
      </c>
      <c r="E8" s="149" t="s">
        <v>893</v>
      </c>
      <c r="F8" s="149" t="s">
        <v>1458</v>
      </c>
      <c r="G8" s="148" t="s">
        <v>1051</v>
      </c>
      <c r="H8" s="150" t="s">
        <v>1056</v>
      </c>
      <c r="I8" s="150" t="s">
        <v>1459</v>
      </c>
      <c r="J8" s="150" t="s">
        <v>1460</v>
      </c>
      <c r="K8" s="150" t="s">
        <v>1461</v>
      </c>
      <c r="L8" s="151" t="str">
        <f t="shared" si="0"/>
        <v>SCU-E1Ronald McNair HighCulinary ArtsRooftopRm E12 Data RoomEMI: SCC09DM0000AA0B1-05-A-7548-02</v>
      </c>
      <c r="M8" s="152">
        <v>2005</v>
      </c>
      <c r="N8" s="181">
        <v>0.75</v>
      </c>
      <c r="O8" s="154">
        <v>11.049999999999999</v>
      </c>
      <c r="P8" s="155" t="s">
        <v>2150</v>
      </c>
      <c r="Q8" s="153" t="s">
        <v>1985</v>
      </c>
      <c r="R8" s="153">
        <v>0</v>
      </c>
      <c r="S8" s="153">
        <v>1</v>
      </c>
      <c r="T8" s="203" t="str">
        <f>CONCATENATE("New High Efficiency ",G8)</f>
        <v>New High Efficiency Ductless Split</v>
      </c>
      <c r="U8" s="150" t="s">
        <v>1945</v>
      </c>
      <c r="V8" s="182">
        <f t="shared" si="2"/>
        <v>0.75</v>
      </c>
      <c r="W8" s="158">
        <v>22.7</v>
      </c>
      <c r="X8" s="129"/>
      <c r="Y8" s="129"/>
      <c r="Z8" s="160">
        <v>0</v>
      </c>
      <c r="AA8" s="155" t="s">
        <v>1958</v>
      </c>
      <c r="AB8" s="159" t="s">
        <v>2148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40" customFormat="1" ht="4.1500000000000004" customHeight="1" x14ac:dyDescent="0.2">
      <c r="A9" s="135"/>
      <c r="B9" s="14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3"/>
      <c r="X9" s="129"/>
      <c r="Y9" s="129"/>
      <c r="Z9" s="144"/>
      <c r="AA9" s="145"/>
      <c r="AB9" s="146"/>
      <c r="AC9" s="139"/>
      <c r="AD9" s="129"/>
      <c r="AE9" s="129"/>
      <c r="AF9" s="129"/>
      <c r="AG9" s="129"/>
      <c r="AH9" s="129"/>
      <c r="AI9" s="129"/>
      <c r="AJ9" s="129"/>
      <c r="AK9" s="129"/>
    </row>
    <row r="10" spans="1:38" s="176" customFormat="1" x14ac:dyDescent="0.25">
      <c r="A10" s="163"/>
      <c r="B10" s="164" t="s">
        <v>165</v>
      </c>
      <c r="C10" s="164"/>
      <c r="D10" s="164"/>
      <c r="E10" s="165"/>
      <c r="F10" s="165"/>
      <c r="G10" s="164"/>
      <c r="H10" s="166"/>
      <c r="I10" s="166"/>
      <c r="J10" s="166"/>
      <c r="K10" s="166"/>
      <c r="L10" s="167"/>
      <c r="M10" s="168"/>
      <c r="N10" s="183">
        <v>18.25</v>
      </c>
      <c r="O10" s="169"/>
      <c r="P10" s="170"/>
      <c r="Q10" s="168"/>
      <c r="R10" s="168"/>
      <c r="S10" s="168"/>
      <c r="T10" s="171"/>
      <c r="U10" s="166"/>
      <c r="V10" s="184">
        <f>SUM(V6:V9)</f>
        <v>18.25</v>
      </c>
      <c r="W10" s="172"/>
      <c r="X10" s="173"/>
      <c r="Y10" s="173"/>
      <c r="Z10" s="174"/>
      <c r="AA10" s="174"/>
      <c r="AB10" s="174"/>
      <c r="AC10" s="175"/>
      <c r="AD10" s="173"/>
      <c r="AE10" s="173"/>
      <c r="AF10" s="173"/>
      <c r="AG10" s="173"/>
      <c r="AH10" s="173"/>
      <c r="AI10" s="173"/>
      <c r="AJ10" s="173"/>
      <c r="AK10" s="173"/>
    </row>
    <row r="11" spans="1:38" x14ac:dyDescent="0.25">
      <c r="A11" s="126"/>
      <c r="B11" s="127"/>
      <c r="C11" s="127"/>
      <c r="D11" s="127"/>
      <c r="E11" s="127"/>
      <c r="F11" s="127"/>
      <c r="G11" s="127"/>
      <c r="H11" s="127"/>
      <c r="I11" s="127"/>
      <c r="J11" s="128"/>
      <c r="K11" s="127"/>
      <c r="L11" s="128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9"/>
      <c r="Y11" s="129"/>
      <c r="Z11" s="127"/>
      <c r="AA11" s="127"/>
      <c r="AB11" s="127"/>
      <c r="AC11" s="129"/>
      <c r="AD11" s="129"/>
      <c r="AE11" s="129"/>
      <c r="AF11" s="129"/>
      <c r="AG11" s="129"/>
      <c r="AH11" s="129"/>
      <c r="AI11" s="129"/>
      <c r="AJ11" s="129"/>
      <c r="AK11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4" priority="1"/>
  </conditionalFormatting>
  <printOptions horizontalCentered="1"/>
  <pageMargins left="0.25" right="0.25" top="0.75" bottom="0.75" header="0.3" footer="0.3"/>
  <pageSetup scale="78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2C37-5B75-46BB-B979-0B51DD717556}">
  <sheetPr>
    <pageSetUpPr fitToPage="1"/>
  </sheetPr>
  <dimension ref="A1:AL31"/>
  <sheetViews>
    <sheetView topLeftCell="A12" zoomScaleNormal="100" workbookViewId="0">
      <selection activeCell="N11" sqref="N11"/>
    </sheetView>
  </sheetViews>
  <sheetFormatPr defaultColWidth="8.7109375" defaultRowHeight="15.75" x14ac:dyDescent="0.25"/>
  <cols>
    <col min="1" max="1" width="4.7109375" style="13" customWidth="1"/>
    <col min="2" max="2" width="7.140625" style="2" customWidth="1"/>
    <col min="3" max="3" width="16.28515625" style="2" bestFit="1" customWidth="1"/>
    <col min="4" max="4" width="4.85546875" style="2" bestFit="1" customWidth="1"/>
    <col min="5" max="5" width="10.140625" style="2" bestFit="1" customWidth="1"/>
    <col min="6" max="6" width="8.140625" style="2" bestFit="1" customWidth="1"/>
    <col min="7" max="7" width="11.85546875" style="2" bestFit="1" customWidth="1"/>
    <col min="8" max="8" width="5.28515625" style="2" customWidth="1"/>
    <col min="9" max="9" width="16.42578125" style="2" customWidth="1"/>
    <col min="10" max="10" width="25.7109375" style="74" hidden="1" customWidth="1"/>
    <col min="11" max="11" width="14.85546875" style="2" bestFit="1" customWidth="1"/>
    <col min="12" max="12" width="92.85546875" style="74" hidden="1" customWidth="1"/>
    <col min="13" max="13" width="5.140625" style="2" customWidth="1"/>
    <col min="14" max="14" width="4.85546875" style="2" bestFit="1" customWidth="1"/>
    <col min="15" max="15" width="4.5703125" style="2" bestFit="1" customWidth="1"/>
    <col min="16" max="16" width="8.28515625" style="2" customWidth="1"/>
    <col min="17" max="17" width="4.28515625" style="2" customWidth="1"/>
    <col min="18" max="18" width="4.7109375" style="2" customWidth="1"/>
    <col min="19" max="19" width="2.7109375" style="2" customWidth="1"/>
    <col min="20" max="20" width="16.140625" style="2" customWidth="1"/>
    <col min="21" max="21" width="9.7109375" style="2" customWidth="1"/>
    <col min="22" max="22" width="5.7109375" style="2" bestFit="1" customWidth="1"/>
    <col min="23" max="23" width="5.5703125" style="2" customWidth="1"/>
    <col min="24" max="24" width="2.7109375" style="2" customWidth="1"/>
    <col min="25" max="25" width="1.7109375" style="2" customWidth="1"/>
    <col min="26" max="26" width="10.28515625" style="2" bestFit="1" customWidth="1"/>
    <col min="27" max="27" width="11.140625" style="2" bestFit="1" customWidth="1"/>
    <col min="28" max="28" width="20.8554687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2174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2318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1462</v>
      </c>
      <c r="C6" s="148" t="s">
        <v>337</v>
      </c>
      <c r="D6" s="148" t="s">
        <v>308</v>
      </c>
      <c r="E6" s="149" t="s">
        <v>893</v>
      </c>
      <c r="F6" s="149" t="s">
        <v>1463</v>
      </c>
      <c r="G6" s="148" t="s">
        <v>928</v>
      </c>
      <c r="H6" s="150" t="s">
        <v>896</v>
      </c>
      <c r="I6" s="202" t="s">
        <v>1464</v>
      </c>
      <c r="J6" s="202" t="s">
        <v>1465</v>
      </c>
      <c r="K6" s="202" t="s">
        <v>1466</v>
      </c>
      <c r="L6" s="212" t="str">
        <f t="shared" ref="L6:L27" si="0">CONCATENATE(B6,C6,D6,E6,F6,J6,K6)</f>
        <v>AC-28GL Mosher ElementaryMainRooftopRm 121Trane: YHC043A4RMA0Y00C100000600620102648L</v>
      </c>
      <c r="M6" s="213">
        <v>2006</v>
      </c>
      <c r="N6" s="206">
        <v>4</v>
      </c>
      <c r="O6" s="214">
        <v>11.147500000000001</v>
      </c>
      <c r="P6" s="215" t="s">
        <v>1983</v>
      </c>
      <c r="Q6" s="206">
        <v>460</v>
      </c>
      <c r="R6" s="206">
        <v>0</v>
      </c>
      <c r="S6" s="206">
        <v>3</v>
      </c>
      <c r="T6" s="203" t="str">
        <f t="shared" ref="T6:T27" si="1">CONCATENATE("New High Efficiency ",G6," Unit")</f>
        <v>New High Efficiency Gas Package Unit</v>
      </c>
      <c r="U6" s="150" t="s">
        <v>1806</v>
      </c>
      <c r="V6" s="157">
        <f t="shared" ref="V6:V27" si="2">N6</f>
        <v>4</v>
      </c>
      <c r="W6" s="158">
        <v>17.2</v>
      </c>
      <c r="X6" s="129"/>
      <c r="Y6" s="129"/>
      <c r="Z6" s="160">
        <v>0</v>
      </c>
      <c r="AA6" s="155" t="s">
        <v>1958</v>
      </c>
      <c r="AB6" s="159" t="s">
        <v>2151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1467</v>
      </c>
      <c r="C7" s="148" t="s">
        <v>337</v>
      </c>
      <c r="D7" s="148" t="s">
        <v>308</v>
      </c>
      <c r="E7" s="149" t="s">
        <v>893</v>
      </c>
      <c r="F7" s="149" t="s">
        <v>1468</v>
      </c>
      <c r="G7" s="148" t="s">
        <v>928</v>
      </c>
      <c r="H7" s="150" t="s">
        <v>896</v>
      </c>
      <c r="I7" s="202" t="s">
        <v>1469</v>
      </c>
      <c r="J7" s="202" t="s">
        <v>1470</v>
      </c>
      <c r="K7" s="202" t="s">
        <v>1471</v>
      </c>
      <c r="L7" s="212" t="str">
        <f t="shared" si="0"/>
        <v>AC-27GL Mosher ElementaryMainRooftopRm 123Trane: YHC033A4RMA0W00C1620102504L</v>
      </c>
      <c r="M7" s="213">
        <v>2006</v>
      </c>
      <c r="N7" s="206">
        <v>3</v>
      </c>
      <c r="O7" s="214">
        <v>11.147500000000001</v>
      </c>
      <c r="P7" s="215" t="s">
        <v>1983</v>
      </c>
      <c r="Q7" s="206">
        <v>460</v>
      </c>
      <c r="R7" s="206">
        <v>0</v>
      </c>
      <c r="S7" s="206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3</v>
      </c>
      <c r="W7" s="158">
        <v>17.2</v>
      </c>
      <c r="X7" s="129"/>
      <c r="Y7" s="129"/>
      <c r="Z7" s="160">
        <v>0</v>
      </c>
      <c r="AA7" s="155" t="s">
        <v>1958</v>
      </c>
      <c r="AB7" s="159" t="s">
        <v>2152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1472</v>
      </c>
      <c r="C8" s="148" t="s">
        <v>337</v>
      </c>
      <c r="D8" s="148" t="s">
        <v>308</v>
      </c>
      <c r="E8" s="149" t="s">
        <v>893</v>
      </c>
      <c r="F8" s="149" t="s">
        <v>1473</v>
      </c>
      <c r="G8" s="148" t="s">
        <v>928</v>
      </c>
      <c r="H8" s="150" t="s">
        <v>896</v>
      </c>
      <c r="I8" s="202" t="s">
        <v>1464</v>
      </c>
      <c r="J8" s="202" t="s">
        <v>1465</v>
      </c>
      <c r="K8" s="202" t="s">
        <v>1474</v>
      </c>
      <c r="L8" s="212" t="str">
        <f t="shared" si="0"/>
        <v>AC-24GL Mosher ElementaryMainRooftopRm 125Trane: YHC043A4RMA0Y00C100000600620102300L</v>
      </c>
      <c r="M8" s="213">
        <v>2006</v>
      </c>
      <c r="N8" s="206">
        <v>4</v>
      </c>
      <c r="O8" s="214">
        <v>11.147500000000001</v>
      </c>
      <c r="P8" s="215" t="s">
        <v>1983</v>
      </c>
      <c r="Q8" s="206">
        <v>460</v>
      </c>
      <c r="R8" s="206">
        <v>0</v>
      </c>
      <c r="S8" s="206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4</v>
      </c>
      <c r="W8" s="158">
        <v>17.2</v>
      </c>
      <c r="X8" s="129"/>
      <c r="Y8" s="129"/>
      <c r="Z8" s="160">
        <v>0</v>
      </c>
      <c r="AA8" s="155" t="s">
        <v>1958</v>
      </c>
      <c r="AB8" s="159" t="s">
        <v>2153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1475</v>
      </c>
      <c r="C9" s="148" t="s">
        <v>337</v>
      </c>
      <c r="D9" s="148" t="s">
        <v>308</v>
      </c>
      <c r="E9" s="149" t="s">
        <v>893</v>
      </c>
      <c r="F9" s="149" t="s">
        <v>1476</v>
      </c>
      <c r="G9" s="148" t="s">
        <v>928</v>
      </c>
      <c r="H9" s="150" t="s">
        <v>896</v>
      </c>
      <c r="I9" s="202" t="s">
        <v>1464</v>
      </c>
      <c r="J9" s="202" t="s">
        <v>1465</v>
      </c>
      <c r="K9" s="202" t="s">
        <v>1477</v>
      </c>
      <c r="L9" s="212" t="str">
        <f t="shared" si="0"/>
        <v>AC-23GL Mosher ElementaryMainRooftopRm 127Trane: YHC043A4RMA0Y00C100000600620102298L</v>
      </c>
      <c r="M9" s="213">
        <v>2006</v>
      </c>
      <c r="N9" s="206">
        <v>4</v>
      </c>
      <c r="O9" s="214">
        <v>11.147500000000001</v>
      </c>
      <c r="P9" s="215" t="s">
        <v>1983</v>
      </c>
      <c r="Q9" s="206">
        <v>460</v>
      </c>
      <c r="R9" s="206">
        <v>0</v>
      </c>
      <c r="S9" s="206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4</v>
      </c>
      <c r="W9" s="158">
        <v>17.2</v>
      </c>
      <c r="X9" s="129"/>
      <c r="Y9" s="129"/>
      <c r="Z9" s="160">
        <v>0</v>
      </c>
      <c r="AA9" s="155" t="s">
        <v>1958</v>
      </c>
      <c r="AB9" s="159" t="s">
        <v>2154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1478</v>
      </c>
      <c r="C10" s="148" t="s">
        <v>337</v>
      </c>
      <c r="D10" s="148" t="s">
        <v>308</v>
      </c>
      <c r="E10" s="149" t="s">
        <v>893</v>
      </c>
      <c r="F10" s="149" t="s">
        <v>1479</v>
      </c>
      <c r="G10" s="148" t="s">
        <v>928</v>
      </c>
      <c r="H10" s="150" t="s">
        <v>896</v>
      </c>
      <c r="I10" s="202" t="s">
        <v>1480</v>
      </c>
      <c r="J10" s="202" t="s">
        <v>1481</v>
      </c>
      <c r="K10" s="202" t="s">
        <v>1482</v>
      </c>
      <c r="L10" s="212" t="str">
        <f t="shared" si="0"/>
        <v>AC-20GL Mosher ElementaryMainRooftopRm 132Trane: YHC063A4RMA0W00C1000006B0620102636L</v>
      </c>
      <c r="M10" s="213">
        <v>2006</v>
      </c>
      <c r="N10" s="206">
        <v>5</v>
      </c>
      <c r="O10" s="214">
        <v>11.147500000000001</v>
      </c>
      <c r="P10" s="215" t="s">
        <v>1983</v>
      </c>
      <c r="Q10" s="206">
        <v>460</v>
      </c>
      <c r="R10" s="206">
        <v>0</v>
      </c>
      <c r="S10" s="206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5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2155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1483</v>
      </c>
      <c r="C11" s="148" t="s">
        <v>337</v>
      </c>
      <c r="D11" s="148" t="s">
        <v>308</v>
      </c>
      <c r="E11" s="149" t="s">
        <v>893</v>
      </c>
      <c r="F11" s="149" t="s">
        <v>1484</v>
      </c>
      <c r="G11" s="148" t="s">
        <v>928</v>
      </c>
      <c r="H11" s="150" t="s">
        <v>896</v>
      </c>
      <c r="I11" s="202" t="s">
        <v>1480</v>
      </c>
      <c r="J11" s="202" t="s">
        <v>1481</v>
      </c>
      <c r="K11" s="202" t="s">
        <v>1485</v>
      </c>
      <c r="L11" s="212" t="str">
        <f t="shared" si="0"/>
        <v>AC-19GL Mosher ElementaryMainRooftopRm 136Trane: YHC063A4RMA0W00C1000006B0620102566L</v>
      </c>
      <c r="M11" s="213">
        <v>2006</v>
      </c>
      <c r="N11" s="206">
        <v>5</v>
      </c>
      <c r="O11" s="214">
        <v>11.147500000000001</v>
      </c>
      <c r="P11" s="215" t="s">
        <v>1983</v>
      </c>
      <c r="Q11" s="206">
        <v>460</v>
      </c>
      <c r="R11" s="206">
        <v>0</v>
      </c>
      <c r="S11" s="206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5</v>
      </c>
      <c r="W11" s="158">
        <v>17.2</v>
      </c>
      <c r="X11" s="129"/>
      <c r="Y11" s="129"/>
      <c r="Z11" s="160">
        <v>0</v>
      </c>
      <c r="AA11" s="155" t="s">
        <v>1958</v>
      </c>
      <c r="AB11" s="159" t="s">
        <v>2156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1486</v>
      </c>
      <c r="C12" s="148" t="s">
        <v>337</v>
      </c>
      <c r="D12" s="148" t="s">
        <v>308</v>
      </c>
      <c r="E12" s="149" t="s">
        <v>893</v>
      </c>
      <c r="F12" s="149" t="s">
        <v>1487</v>
      </c>
      <c r="G12" s="148" t="s">
        <v>928</v>
      </c>
      <c r="H12" s="150" t="s">
        <v>896</v>
      </c>
      <c r="I12" s="202" t="s">
        <v>1469</v>
      </c>
      <c r="J12" s="202" t="s">
        <v>1470</v>
      </c>
      <c r="K12" s="202" t="s">
        <v>1488</v>
      </c>
      <c r="L12" s="212" t="str">
        <f t="shared" si="0"/>
        <v>AC-17GL Mosher ElementaryMainRooftopRm 101Trane: YHC033A4RMA0W00C1620102570L</v>
      </c>
      <c r="M12" s="213">
        <v>2006</v>
      </c>
      <c r="N12" s="206">
        <v>3</v>
      </c>
      <c r="O12" s="214">
        <v>11.147500000000001</v>
      </c>
      <c r="P12" s="215" t="s">
        <v>1983</v>
      </c>
      <c r="Q12" s="206">
        <v>460</v>
      </c>
      <c r="R12" s="206">
        <v>0</v>
      </c>
      <c r="S12" s="206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3</v>
      </c>
      <c r="W12" s="158">
        <v>17.2</v>
      </c>
      <c r="X12" s="129"/>
      <c r="Y12" s="129"/>
      <c r="Z12" s="160">
        <v>0</v>
      </c>
      <c r="AA12" s="155" t="s">
        <v>1958</v>
      </c>
      <c r="AB12" s="159" t="s">
        <v>2157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1489</v>
      </c>
      <c r="C13" s="148" t="s">
        <v>337</v>
      </c>
      <c r="D13" s="148" t="s">
        <v>308</v>
      </c>
      <c r="E13" s="149" t="s">
        <v>893</v>
      </c>
      <c r="F13" s="149" t="s">
        <v>1490</v>
      </c>
      <c r="G13" s="148" t="s">
        <v>928</v>
      </c>
      <c r="H13" s="150" t="s">
        <v>896</v>
      </c>
      <c r="I13" s="202" t="s">
        <v>1469</v>
      </c>
      <c r="J13" s="202" t="s">
        <v>1470</v>
      </c>
      <c r="K13" s="202" t="s">
        <v>1491</v>
      </c>
      <c r="L13" s="212" t="str">
        <f t="shared" si="0"/>
        <v>AC-37GL Mosher ElementaryMainRooftopRm 120Trane: YHC033A4RMA0W00C1620***572L</v>
      </c>
      <c r="M13" s="213">
        <v>2006</v>
      </c>
      <c r="N13" s="206">
        <v>3</v>
      </c>
      <c r="O13" s="214">
        <v>11.147500000000001</v>
      </c>
      <c r="P13" s="215" t="s">
        <v>1983</v>
      </c>
      <c r="Q13" s="206">
        <v>460</v>
      </c>
      <c r="R13" s="206">
        <v>0</v>
      </c>
      <c r="S13" s="206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3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2158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891</v>
      </c>
      <c r="C14" s="148" t="s">
        <v>337</v>
      </c>
      <c r="D14" s="148" t="s">
        <v>308</v>
      </c>
      <c r="E14" s="149" t="s">
        <v>893</v>
      </c>
      <c r="F14" s="149" t="s">
        <v>657</v>
      </c>
      <c r="G14" s="148" t="s">
        <v>1492</v>
      </c>
      <c r="H14" s="150" t="s">
        <v>896</v>
      </c>
      <c r="I14" s="202" t="s">
        <v>1493</v>
      </c>
      <c r="J14" s="202" t="s">
        <v>1494</v>
      </c>
      <c r="K14" s="202" t="s">
        <v>1495</v>
      </c>
      <c r="L14" s="212" t="str">
        <f t="shared" si="0"/>
        <v>No ID TagGL Mosher ElementaryMainRooftopClassroomTrane: 4TCC3018A1000AA6211KRA9H</v>
      </c>
      <c r="M14" s="213">
        <v>2006</v>
      </c>
      <c r="N14" s="206">
        <v>2.5</v>
      </c>
      <c r="O14" s="214">
        <v>11.147500000000001</v>
      </c>
      <c r="P14" s="215" t="s">
        <v>1983</v>
      </c>
      <c r="Q14" s="206">
        <v>460</v>
      </c>
      <c r="R14" s="206">
        <v>0</v>
      </c>
      <c r="S14" s="206">
        <v>3</v>
      </c>
      <c r="T14" s="203" t="str">
        <f t="shared" si="1"/>
        <v>New High Efficiency Package Cooling Unit</v>
      </c>
      <c r="U14" s="150" t="s">
        <v>1806</v>
      </c>
      <c r="V14" s="157">
        <f t="shared" si="2"/>
        <v>2.5</v>
      </c>
      <c r="W14" s="158">
        <v>17.2</v>
      </c>
      <c r="X14" s="129"/>
      <c r="Y14" s="129"/>
      <c r="Z14" s="160">
        <v>0</v>
      </c>
      <c r="AA14" s="155" t="s">
        <v>1958</v>
      </c>
      <c r="AB14" s="159" t="s">
        <v>2159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1496</v>
      </c>
      <c r="C15" s="148" t="s">
        <v>337</v>
      </c>
      <c r="D15" s="148" t="s">
        <v>308</v>
      </c>
      <c r="E15" s="149" t="s">
        <v>893</v>
      </c>
      <c r="F15" s="149" t="s">
        <v>1497</v>
      </c>
      <c r="G15" s="148" t="s">
        <v>928</v>
      </c>
      <c r="H15" s="150" t="s">
        <v>896</v>
      </c>
      <c r="I15" s="202" t="s">
        <v>1480</v>
      </c>
      <c r="J15" s="202" t="s">
        <v>1481</v>
      </c>
      <c r="K15" s="202" t="s">
        <v>1498</v>
      </c>
      <c r="L15" s="212" t="str">
        <f t="shared" si="0"/>
        <v>AC-32GL Mosher ElementaryMainRooftopRm 146Trane: YHC063A4RMA0W00C1000006B0620102508L</v>
      </c>
      <c r="M15" s="213">
        <v>2006</v>
      </c>
      <c r="N15" s="206">
        <v>5</v>
      </c>
      <c r="O15" s="214">
        <v>11.147500000000001</v>
      </c>
      <c r="P15" s="215" t="s">
        <v>1983</v>
      </c>
      <c r="Q15" s="206">
        <v>460</v>
      </c>
      <c r="R15" s="206">
        <v>0</v>
      </c>
      <c r="S15" s="206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5</v>
      </c>
      <c r="W15" s="158">
        <v>17.2</v>
      </c>
      <c r="X15" s="129"/>
      <c r="Y15" s="129"/>
      <c r="Z15" s="160">
        <v>0</v>
      </c>
      <c r="AA15" s="155" t="s">
        <v>1958</v>
      </c>
      <c r="AB15" s="159" t="s">
        <v>2160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1499</v>
      </c>
      <c r="C16" s="148" t="s">
        <v>337</v>
      </c>
      <c r="D16" s="148" t="s">
        <v>308</v>
      </c>
      <c r="E16" s="149" t="s">
        <v>893</v>
      </c>
      <c r="F16" s="149" t="s">
        <v>1500</v>
      </c>
      <c r="G16" s="148" t="s">
        <v>928</v>
      </c>
      <c r="H16" s="150" t="s">
        <v>896</v>
      </c>
      <c r="I16" s="202" t="s">
        <v>1469</v>
      </c>
      <c r="J16" s="202" t="s">
        <v>1470</v>
      </c>
      <c r="K16" s="202" t="s">
        <v>1501</v>
      </c>
      <c r="L16" s="212" t="str">
        <f t="shared" si="0"/>
        <v>AC-39GL Mosher ElementaryMainRooftopRm 149Trane: YHC033A4RMA0W00C1620102638L</v>
      </c>
      <c r="M16" s="213">
        <v>2006</v>
      </c>
      <c r="N16" s="206">
        <v>3</v>
      </c>
      <c r="O16" s="214">
        <v>11.147500000000001</v>
      </c>
      <c r="P16" s="215" t="s">
        <v>1983</v>
      </c>
      <c r="Q16" s="206">
        <v>460</v>
      </c>
      <c r="R16" s="206">
        <v>0</v>
      </c>
      <c r="S16" s="206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3</v>
      </c>
      <c r="W16" s="158">
        <v>17.2</v>
      </c>
      <c r="X16" s="129"/>
      <c r="Y16" s="129"/>
      <c r="Z16" s="160">
        <v>0</v>
      </c>
      <c r="AA16" s="155" t="s">
        <v>1958</v>
      </c>
      <c r="AB16" s="159" t="s">
        <v>2161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1502</v>
      </c>
      <c r="C17" s="148" t="s">
        <v>337</v>
      </c>
      <c r="D17" s="148" t="s">
        <v>308</v>
      </c>
      <c r="E17" s="149" t="s">
        <v>893</v>
      </c>
      <c r="F17" s="149" t="s">
        <v>1503</v>
      </c>
      <c r="G17" s="148" t="s">
        <v>928</v>
      </c>
      <c r="H17" s="150" t="s">
        <v>896</v>
      </c>
      <c r="I17" s="202" t="s">
        <v>1469</v>
      </c>
      <c r="J17" s="202" t="s">
        <v>1470</v>
      </c>
      <c r="K17" s="202" t="s">
        <v>1504</v>
      </c>
      <c r="L17" s="212" t="str">
        <f t="shared" si="0"/>
        <v>AC-13GL Mosher ElementaryMainRooftopRm 102Trane: YHC033A4RMA0W00C1620102336L</v>
      </c>
      <c r="M17" s="213">
        <v>2006</v>
      </c>
      <c r="N17" s="206">
        <v>3</v>
      </c>
      <c r="O17" s="214">
        <v>11.147500000000001</v>
      </c>
      <c r="P17" s="215" t="s">
        <v>1983</v>
      </c>
      <c r="Q17" s="206">
        <v>460</v>
      </c>
      <c r="R17" s="206">
        <v>0</v>
      </c>
      <c r="S17" s="206">
        <v>3</v>
      </c>
      <c r="T17" s="203" t="str">
        <f t="shared" si="1"/>
        <v>New High Efficiency Gas Package Unit</v>
      </c>
      <c r="U17" s="150" t="s">
        <v>1806</v>
      </c>
      <c r="V17" s="157">
        <f t="shared" si="2"/>
        <v>3</v>
      </c>
      <c r="W17" s="158">
        <v>17.2</v>
      </c>
      <c r="X17" s="129"/>
      <c r="Y17" s="129"/>
      <c r="Z17" s="160" t="s">
        <v>2162</v>
      </c>
      <c r="AA17" s="155" t="s">
        <v>1958</v>
      </c>
      <c r="AB17" s="159" t="s">
        <v>2163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1505</v>
      </c>
      <c r="C18" s="148" t="s">
        <v>337</v>
      </c>
      <c r="D18" s="148" t="s">
        <v>308</v>
      </c>
      <c r="E18" s="149" t="s">
        <v>893</v>
      </c>
      <c r="F18" s="149" t="s">
        <v>1506</v>
      </c>
      <c r="G18" s="148" t="s">
        <v>928</v>
      </c>
      <c r="H18" s="150" t="s">
        <v>896</v>
      </c>
      <c r="I18" s="202" t="s">
        <v>1464</v>
      </c>
      <c r="J18" s="202" t="s">
        <v>1465</v>
      </c>
      <c r="K18" s="202" t="s">
        <v>1507</v>
      </c>
      <c r="L18" s="212" t="str">
        <f t="shared" si="0"/>
        <v>AC-11GL Mosher ElementaryMainRooftopRm 103Trane: YHC043A4RMA0Y00C100000600620102646L</v>
      </c>
      <c r="M18" s="213">
        <v>2006</v>
      </c>
      <c r="N18" s="206">
        <v>4</v>
      </c>
      <c r="O18" s="214">
        <v>11.147500000000001</v>
      </c>
      <c r="P18" s="215" t="s">
        <v>1983</v>
      </c>
      <c r="Q18" s="206">
        <v>460</v>
      </c>
      <c r="R18" s="206">
        <v>0</v>
      </c>
      <c r="S18" s="206">
        <v>3</v>
      </c>
      <c r="T18" s="203" t="str">
        <f t="shared" si="1"/>
        <v>New High Efficiency Gas Package Unit</v>
      </c>
      <c r="U18" s="150" t="s">
        <v>1806</v>
      </c>
      <c r="V18" s="157">
        <f t="shared" si="2"/>
        <v>4</v>
      </c>
      <c r="W18" s="158">
        <v>17.2</v>
      </c>
      <c r="X18" s="129"/>
      <c r="Y18" s="129"/>
      <c r="Z18" s="160">
        <v>0</v>
      </c>
      <c r="AA18" s="155" t="s">
        <v>1958</v>
      </c>
      <c r="AB18" s="159" t="s">
        <v>2164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1508</v>
      </c>
      <c r="C19" s="148" t="s">
        <v>337</v>
      </c>
      <c r="D19" s="148" t="s">
        <v>308</v>
      </c>
      <c r="E19" s="149" t="s">
        <v>893</v>
      </c>
      <c r="F19" s="149" t="s">
        <v>1509</v>
      </c>
      <c r="G19" s="148" t="s">
        <v>928</v>
      </c>
      <c r="H19" s="150" t="s">
        <v>896</v>
      </c>
      <c r="I19" s="202" t="s">
        <v>1469</v>
      </c>
      <c r="J19" s="202" t="s">
        <v>1470</v>
      </c>
      <c r="K19" s="202" t="s">
        <v>1510</v>
      </c>
      <c r="L19" s="212" t="str">
        <f t="shared" si="0"/>
        <v>AC-10GL Mosher ElementaryMainRooftopRm 104Trane: YHC033A4RMA0W00C1620102290L</v>
      </c>
      <c r="M19" s="213">
        <v>2006</v>
      </c>
      <c r="N19" s="206">
        <v>3</v>
      </c>
      <c r="O19" s="214">
        <v>11.147500000000001</v>
      </c>
      <c r="P19" s="215" t="s">
        <v>1983</v>
      </c>
      <c r="Q19" s="206">
        <v>460</v>
      </c>
      <c r="R19" s="206">
        <v>0</v>
      </c>
      <c r="S19" s="206">
        <v>3</v>
      </c>
      <c r="T19" s="203" t="str">
        <f t="shared" si="1"/>
        <v>New High Efficiency Gas Package Unit</v>
      </c>
      <c r="U19" s="150" t="s">
        <v>1806</v>
      </c>
      <c r="V19" s="157">
        <f t="shared" si="2"/>
        <v>3</v>
      </c>
      <c r="W19" s="158">
        <v>17.2</v>
      </c>
      <c r="X19" s="129"/>
      <c r="Y19" s="129"/>
      <c r="Z19" s="160">
        <v>0</v>
      </c>
      <c r="AA19" s="155" t="s">
        <v>1958</v>
      </c>
      <c r="AB19" s="159" t="s">
        <v>2165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1511</v>
      </c>
      <c r="C20" s="148" t="s">
        <v>337</v>
      </c>
      <c r="D20" s="148" t="s">
        <v>308</v>
      </c>
      <c r="E20" s="149" t="s">
        <v>893</v>
      </c>
      <c r="F20" s="149" t="s">
        <v>1512</v>
      </c>
      <c r="G20" s="148" t="s">
        <v>928</v>
      </c>
      <c r="H20" s="150" t="s">
        <v>896</v>
      </c>
      <c r="I20" s="202" t="s">
        <v>1469</v>
      </c>
      <c r="J20" s="202" t="s">
        <v>1470</v>
      </c>
      <c r="K20" s="202" t="s">
        <v>1513</v>
      </c>
      <c r="L20" s="212" t="str">
        <f t="shared" si="0"/>
        <v>AC-7GL Mosher ElementaryMainRooftopRm 105Trane: YHC033A4RMA0W00C1620102360L</v>
      </c>
      <c r="M20" s="213">
        <v>2006</v>
      </c>
      <c r="N20" s="206">
        <v>3</v>
      </c>
      <c r="O20" s="214">
        <v>11.147500000000001</v>
      </c>
      <c r="P20" s="215" t="s">
        <v>1983</v>
      </c>
      <c r="Q20" s="206">
        <v>460</v>
      </c>
      <c r="R20" s="206">
        <v>0</v>
      </c>
      <c r="S20" s="206">
        <v>3</v>
      </c>
      <c r="T20" s="203" t="str">
        <f t="shared" si="1"/>
        <v>New High Efficiency Gas Package Unit</v>
      </c>
      <c r="U20" s="150" t="s">
        <v>1806</v>
      </c>
      <c r="V20" s="157">
        <f t="shared" si="2"/>
        <v>3</v>
      </c>
      <c r="W20" s="158">
        <v>17.2</v>
      </c>
      <c r="X20" s="129"/>
      <c r="Y20" s="129"/>
      <c r="Z20" s="160">
        <v>0</v>
      </c>
      <c r="AA20" s="155" t="s">
        <v>1958</v>
      </c>
      <c r="AB20" s="159" t="s">
        <v>2166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891</v>
      </c>
      <c r="C21" s="148" t="s">
        <v>337</v>
      </c>
      <c r="D21" s="148" t="s">
        <v>308</v>
      </c>
      <c r="E21" s="149" t="s">
        <v>893</v>
      </c>
      <c r="F21" s="149" t="s">
        <v>657</v>
      </c>
      <c r="G21" s="148" t="s">
        <v>928</v>
      </c>
      <c r="H21" s="150" t="s">
        <v>896</v>
      </c>
      <c r="I21" s="202" t="s">
        <v>1469</v>
      </c>
      <c r="J21" s="202" t="s">
        <v>1470</v>
      </c>
      <c r="K21" s="202" t="s">
        <v>1514</v>
      </c>
      <c r="L21" s="212" t="str">
        <f t="shared" si="0"/>
        <v>No ID TagGL Mosher ElementaryMainRooftopClassroomTrane: YHC033A4RMA0W00C1620102542L</v>
      </c>
      <c r="M21" s="213">
        <v>2006</v>
      </c>
      <c r="N21" s="206">
        <v>3</v>
      </c>
      <c r="O21" s="214">
        <v>11.147500000000001</v>
      </c>
      <c r="P21" s="215" t="s">
        <v>1983</v>
      </c>
      <c r="Q21" s="206">
        <v>460</v>
      </c>
      <c r="R21" s="206">
        <v>0</v>
      </c>
      <c r="S21" s="206">
        <v>3</v>
      </c>
      <c r="T21" s="203" t="str">
        <f t="shared" si="1"/>
        <v>New High Efficiency Gas Package Unit</v>
      </c>
      <c r="U21" s="150" t="s">
        <v>1806</v>
      </c>
      <c r="V21" s="157">
        <f t="shared" si="2"/>
        <v>3</v>
      </c>
      <c r="W21" s="158">
        <v>17.2</v>
      </c>
      <c r="X21" s="129"/>
      <c r="Y21" s="129"/>
      <c r="Z21" s="160">
        <v>0</v>
      </c>
      <c r="AA21" s="155" t="s">
        <v>1958</v>
      </c>
      <c r="AB21" s="159" t="s">
        <v>2167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1515</v>
      </c>
      <c r="C22" s="148" t="s">
        <v>337</v>
      </c>
      <c r="D22" s="148" t="s">
        <v>308</v>
      </c>
      <c r="E22" s="149" t="s">
        <v>893</v>
      </c>
      <c r="F22" s="149" t="s">
        <v>1516</v>
      </c>
      <c r="G22" s="148" t="s">
        <v>1492</v>
      </c>
      <c r="H22" s="150" t="s">
        <v>896</v>
      </c>
      <c r="I22" s="202" t="s">
        <v>1493</v>
      </c>
      <c r="J22" s="202" t="s">
        <v>1494</v>
      </c>
      <c r="K22" s="202" t="s">
        <v>1517</v>
      </c>
      <c r="L22" s="212" t="str">
        <f t="shared" si="0"/>
        <v>AC-33GL Mosher ElementaryMainRooftopRm 151Trane: 4TCC3018A1000AA621309P9H</v>
      </c>
      <c r="M22" s="213">
        <v>2006</v>
      </c>
      <c r="N22" s="206">
        <v>2.5</v>
      </c>
      <c r="O22" s="214">
        <v>11.147500000000001</v>
      </c>
      <c r="P22" s="215" t="s">
        <v>1983</v>
      </c>
      <c r="Q22" s="206">
        <v>460</v>
      </c>
      <c r="R22" s="206">
        <v>0</v>
      </c>
      <c r="S22" s="206">
        <v>3</v>
      </c>
      <c r="T22" s="203" t="str">
        <f t="shared" si="1"/>
        <v>New High Efficiency Package Cooling Unit</v>
      </c>
      <c r="U22" s="150" t="s">
        <v>1806</v>
      </c>
      <c r="V22" s="157">
        <f t="shared" si="2"/>
        <v>2.5</v>
      </c>
      <c r="W22" s="158">
        <v>17.2</v>
      </c>
      <c r="X22" s="129"/>
      <c r="Y22" s="129"/>
      <c r="Z22" s="160">
        <v>0</v>
      </c>
      <c r="AA22" s="155" t="s">
        <v>1958</v>
      </c>
      <c r="AB22" s="159" t="s">
        <v>2168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1518</v>
      </c>
      <c r="C23" s="148" t="s">
        <v>337</v>
      </c>
      <c r="D23" s="148" t="s">
        <v>308</v>
      </c>
      <c r="E23" s="149" t="s">
        <v>893</v>
      </c>
      <c r="F23" s="149" t="s">
        <v>1519</v>
      </c>
      <c r="G23" s="148" t="s">
        <v>928</v>
      </c>
      <c r="H23" s="150" t="s">
        <v>896</v>
      </c>
      <c r="I23" s="202" t="s">
        <v>1469</v>
      </c>
      <c r="J23" s="202" t="s">
        <v>1470</v>
      </c>
      <c r="K23" s="202" t="s">
        <v>1520</v>
      </c>
      <c r="L23" s="212" t="str">
        <f t="shared" si="0"/>
        <v>AC-6GL Mosher ElementaryMainRooftopRm 106Trane: YHC033A4RMA0W00C1620102498L</v>
      </c>
      <c r="M23" s="213">
        <v>2006</v>
      </c>
      <c r="N23" s="206">
        <v>3</v>
      </c>
      <c r="O23" s="214">
        <v>11.147500000000001</v>
      </c>
      <c r="P23" s="215" t="s">
        <v>1983</v>
      </c>
      <c r="Q23" s="206">
        <v>460</v>
      </c>
      <c r="R23" s="206">
        <v>0</v>
      </c>
      <c r="S23" s="206">
        <v>3</v>
      </c>
      <c r="T23" s="203" t="str">
        <f t="shared" si="1"/>
        <v>New High Efficiency Gas Package Unit</v>
      </c>
      <c r="U23" s="150" t="s">
        <v>1806</v>
      </c>
      <c r="V23" s="157">
        <f t="shared" si="2"/>
        <v>3</v>
      </c>
      <c r="W23" s="158">
        <v>17.2</v>
      </c>
      <c r="X23" s="129"/>
      <c r="Y23" s="129"/>
      <c r="Z23" s="160">
        <v>0</v>
      </c>
      <c r="AA23" s="155" t="s">
        <v>1958</v>
      </c>
      <c r="AB23" s="159" t="s">
        <v>2169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1521</v>
      </c>
      <c r="C24" s="148" t="s">
        <v>337</v>
      </c>
      <c r="D24" s="148" t="s">
        <v>308</v>
      </c>
      <c r="E24" s="149" t="s">
        <v>893</v>
      </c>
      <c r="F24" s="149" t="s">
        <v>1522</v>
      </c>
      <c r="G24" s="148" t="s">
        <v>928</v>
      </c>
      <c r="H24" s="150" t="s">
        <v>896</v>
      </c>
      <c r="I24" s="202" t="s">
        <v>1469</v>
      </c>
      <c r="J24" s="202" t="s">
        <v>1470</v>
      </c>
      <c r="K24" s="202" t="s">
        <v>1523</v>
      </c>
      <c r="L24" s="212" t="str">
        <f t="shared" si="0"/>
        <v>AC-3GL Mosher ElementaryMainRooftopRm 107Trane: YHC033A4RMA0W00C1620102294L</v>
      </c>
      <c r="M24" s="213">
        <v>2006</v>
      </c>
      <c r="N24" s="206">
        <v>3</v>
      </c>
      <c r="O24" s="214">
        <v>11.147500000000001</v>
      </c>
      <c r="P24" s="215" t="s">
        <v>1983</v>
      </c>
      <c r="Q24" s="206">
        <v>460</v>
      </c>
      <c r="R24" s="206">
        <v>0</v>
      </c>
      <c r="S24" s="206">
        <v>3</v>
      </c>
      <c r="T24" s="203" t="str">
        <f t="shared" si="1"/>
        <v>New High Efficiency Gas Package Unit</v>
      </c>
      <c r="U24" s="150" t="s">
        <v>1806</v>
      </c>
      <c r="V24" s="157">
        <f t="shared" si="2"/>
        <v>3</v>
      </c>
      <c r="W24" s="158">
        <v>17.2</v>
      </c>
      <c r="X24" s="129"/>
      <c r="Y24" s="129"/>
      <c r="Z24" s="160">
        <v>0</v>
      </c>
      <c r="AA24" s="155" t="s">
        <v>1958</v>
      </c>
      <c r="AB24" s="159" t="s">
        <v>2170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1524</v>
      </c>
      <c r="C25" s="148" t="s">
        <v>337</v>
      </c>
      <c r="D25" s="148" t="s">
        <v>308</v>
      </c>
      <c r="E25" s="149" t="s">
        <v>893</v>
      </c>
      <c r="F25" s="149" t="s">
        <v>1525</v>
      </c>
      <c r="G25" s="148" t="s">
        <v>928</v>
      </c>
      <c r="H25" s="150" t="s">
        <v>896</v>
      </c>
      <c r="I25" s="202" t="s">
        <v>1464</v>
      </c>
      <c r="J25" s="202" t="s">
        <v>1465</v>
      </c>
      <c r="K25" s="202" t="s">
        <v>1526</v>
      </c>
      <c r="L25" s="212" t="str">
        <f t="shared" si="0"/>
        <v>AC-2GL Mosher ElementaryMainRooftopRm 108Trane: YHC043A4RMA0Y00C100000600620102368L</v>
      </c>
      <c r="M25" s="213">
        <v>2006</v>
      </c>
      <c r="N25" s="206">
        <v>4</v>
      </c>
      <c r="O25" s="214">
        <v>11.147500000000001</v>
      </c>
      <c r="P25" s="215" t="s">
        <v>1983</v>
      </c>
      <c r="Q25" s="206">
        <v>460</v>
      </c>
      <c r="R25" s="206">
        <v>0</v>
      </c>
      <c r="S25" s="206">
        <v>3</v>
      </c>
      <c r="T25" s="203" t="str">
        <f t="shared" si="1"/>
        <v>New High Efficiency Gas Package Unit</v>
      </c>
      <c r="U25" s="150" t="s">
        <v>1806</v>
      </c>
      <c r="V25" s="157">
        <f t="shared" si="2"/>
        <v>4</v>
      </c>
      <c r="W25" s="158">
        <v>17.2</v>
      </c>
      <c r="X25" s="129"/>
      <c r="Y25" s="129"/>
      <c r="Z25" s="160">
        <v>0</v>
      </c>
      <c r="AA25" s="155" t="s">
        <v>1958</v>
      </c>
      <c r="AB25" s="159" t="s">
        <v>2171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1527</v>
      </c>
      <c r="C26" s="148" t="s">
        <v>337</v>
      </c>
      <c r="D26" s="148" t="s">
        <v>308</v>
      </c>
      <c r="E26" s="149" t="s">
        <v>893</v>
      </c>
      <c r="F26" s="149" t="s">
        <v>1528</v>
      </c>
      <c r="G26" s="148" t="s">
        <v>928</v>
      </c>
      <c r="H26" s="150" t="s">
        <v>896</v>
      </c>
      <c r="I26" s="202" t="s">
        <v>1529</v>
      </c>
      <c r="J26" s="202" t="s">
        <v>1530</v>
      </c>
      <c r="K26" s="202" t="s">
        <v>1531</v>
      </c>
      <c r="L26" s="212" t="str">
        <f t="shared" si="0"/>
        <v>AC-34GL Mosher ElementaryMainRooftopRm 153Trane: YFD211C4LHCA620101132D</v>
      </c>
      <c r="M26" s="213">
        <v>2006</v>
      </c>
      <c r="N26" s="216">
        <v>17.5</v>
      </c>
      <c r="O26" s="214">
        <v>9.1466666666666665</v>
      </c>
      <c r="P26" s="215" t="s">
        <v>1983</v>
      </c>
      <c r="Q26" s="206">
        <v>460</v>
      </c>
      <c r="R26" s="206">
        <v>0</v>
      </c>
      <c r="S26" s="206">
        <v>3</v>
      </c>
      <c r="T26" s="203" t="str">
        <f t="shared" si="1"/>
        <v>New High Efficiency Gas Package Unit</v>
      </c>
      <c r="U26" s="150" t="s">
        <v>1806</v>
      </c>
      <c r="V26" s="178">
        <f t="shared" si="2"/>
        <v>17.5</v>
      </c>
      <c r="W26" s="158">
        <v>16.3</v>
      </c>
      <c r="X26" s="129"/>
      <c r="Y26" s="129"/>
      <c r="Z26" s="160">
        <v>0</v>
      </c>
      <c r="AA26" s="155" t="s">
        <v>1958</v>
      </c>
      <c r="AB26" s="159" t="s">
        <v>2172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62" customFormat="1" ht="22.5" x14ac:dyDescent="0.2">
      <c r="A27" s="147">
        <v>22</v>
      </c>
      <c r="B27" s="148" t="s">
        <v>1532</v>
      </c>
      <c r="C27" s="148" t="s">
        <v>337</v>
      </c>
      <c r="D27" s="148" t="s">
        <v>308</v>
      </c>
      <c r="E27" s="149" t="s">
        <v>893</v>
      </c>
      <c r="F27" s="149" t="s">
        <v>1533</v>
      </c>
      <c r="G27" s="148" t="s">
        <v>928</v>
      </c>
      <c r="H27" s="150" t="s">
        <v>1534</v>
      </c>
      <c r="I27" s="202" t="s">
        <v>1535</v>
      </c>
      <c r="J27" s="202" t="s">
        <v>1536</v>
      </c>
      <c r="K27" s="202" t="s">
        <v>1537</v>
      </c>
      <c r="L27" s="212" t="str">
        <f t="shared" si="0"/>
        <v>AC-40GL Mosher ElementaryMainRooftopRm 114AAON: RM-015-3-0-AA02-362200606-AMGL25912</v>
      </c>
      <c r="M27" s="213">
        <v>2006</v>
      </c>
      <c r="N27" s="206">
        <v>15</v>
      </c>
      <c r="O27" s="214">
        <v>10</v>
      </c>
      <c r="P27" s="215" t="s">
        <v>1983</v>
      </c>
      <c r="Q27" s="206">
        <v>460</v>
      </c>
      <c r="R27" s="206">
        <v>0</v>
      </c>
      <c r="S27" s="206">
        <v>3</v>
      </c>
      <c r="T27" s="203" t="str">
        <f t="shared" si="1"/>
        <v>New High Efficiency Gas Package Unit</v>
      </c>
      <c r="U27" s="150" t="s">
        <v>1806</v>
      </c>
      <c r="V27" s="157">
        <f t="shared" si="2"/>
        <v>15</v>
      </c>
      <c r="W27" s="158">
        <v>16.5</v>
      </c>
      <c r="X27" s="129"/>
      <c r="Y27" s="129"/>
      <c r="Z27" s="160">
        <v>0</v>
      </c>
      <c r="AA27" s="155" t="s">
        <v>1958</v>
      </c>
      <c r="AB27" s="159" t="s">
        <v>2173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7" s="140" customFormat="1" ht="4.1500000000000004" customHeight="1" x14ac:dyDescent="0.2">
      <c r="A28" s="135"/>
      <c r="B28" s="141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3"/>
      <c r="X28" s="129"/>
      <c r="Y28" s="129"/>
      <c r="Z28" s="144"/>
      <c r="AA28" s="145"/>
      <c r="AB28" s="146"/>
      <c r="AC28" s="139"/>
      <c r="AD28" s="129"/>
      <c r="AE28" s="129"/>
      <c r="AF28" s="129"/>
      <c r="AG28" s="129"/>
      <c r="AH28" s="129"/>
      <c r="AI28" s="129"/>
      <c r="AJ28" s="129"/>
      <c r="AK28" s="129"/>
    </row>
    <row r="29" spans="1:37" s="176" customFormat="1" x14ac:dyDescent="0.25">
      <c r="A29" s="163"/>
      <c r="B29" s="164" t="s">
        <v>165</v>
      </c>
      <c r="C29" s="164"/>
      <c r="D29" s="164"/>
      <c r="E29" s="165"/>
      <c r="F29" s="165"/>
      <c r="G29" s="164"/>
      <c r="H29" s="166"/>
      <c r="I29" s="166"/>
      <c r="J29" s="166"/>
      <c r="K29" s="166"/>
      <c r="L29" s="167"/>
      <c r="M29" s="168"/>
      <c r="N29" s="179">
        <v>102.5</v>
      </c>
      <c r="O29" s="169"/>
      <c r="P29" s="170"/>
      <c r="Q29" s="168"/>
      <c r="R29" s="168"/>
      <c r="S29" s="168"/>
      <c r="T29" s="171"/>
      <c r="U29" s="166"/>
      <c r="V29" s="180">
        <f>SUM(V6:V28)</f>
        <v>102.5</v>
      </c>
      <c r="W29" s="172"/>
      <c r="X29" s="173"/>
      <c r="Y29" s="173"/>
      <c r="Z29" s="174"/>
      <c r="AA29" s="174"/>
      <c r="AB29" s="174"/>
      <c r="AC29" s="175"/>
      <c r="AD29" s="173"/>
      <c r="AE29" s="173"/>
      <c r="AF29" s="173"/>
      <c r="AG29" s="173"/>
      <c r="AH29" s="173"/>
      <c r="AI29" s="173"/>
      <c r="AJ29" s="173"/>
      <c r="AK29" s="173"/>
    </row>
    <row r="30" spans="1:37" x14ac:dyDescent="0.25">
      <c r="A30" s="126"/>
      <c r="B30" s="127"/>
      <c r="C30" s="127"/>
      <c r="D30" s="127"/>
      <c r="E30" s="127"/>
      <c r="F30" s="127"/>
      <c r="G30" s="127"/>
      <c r="H30" s="127"/>
      <c r="I30" s="127"/>
      <c r="J30" s="128"/>
      <c r="K30" s="127"/>
      <c r="L30" s="128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9"/>
      <c r="Y30" s="129"/>
      <c r="Z30" s="127"/>
      <c r="AA30" s="127"/>
      <c r="AB30" s="127"/>
      <c r="AC30" s="129"/>
      <c r="AD30" s="129"/>
      <c r="AE30" s="129"/>
      <c r="AF30" s="129"/>
      <c r="AG30" s="129"/>
      <c r="AH30" s="129"/>
      <c r="AI30" s="129"/>
      <c r="AJ30" s="129"/>
      <c r="AK30" s="129"/>
    </row>
    <row r="31" spans="1:37" x14ac:dyDescent="0.25">
      <c r="X31" s="129"/>
      <c r="Y31" s="129"/>
      <c r="AD31" s="129"/>
      <c r="AE31" s="129"/>
      <c r="AF31" s="129"/>
      <c r="AG31" s="129"/>
      <c r="AH31" s="129"/>
      <c r="AI31" s="129"/>
      <c r="AJ31" s="129"/>
      <c r="AK31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3" priority="1"/>
  </conditionalFormatting>
  <printOptions horizontalCentered="1"/>
  <pageMargins left="0.25" right="0.25" top="0.75" bottom="0.75" header="0.3" footer="0.3"/>
  <pageSetup scale="78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D4519-7BDE-4AAE-A1B3-F2A89E63F11B}">
  <sheetPr>
    <pageSetUpPr fitToPage="1"/>
  </sheetPr>
  <dimension ref="A1:AL30"/>
  <sheetViews>
    <sheetView topLeftCell="A12" zoomScaleNormal="100" workbookViewId="0">
      <selection activeCell="N28" sqref="N28"/>
    </sheetView>
  </sheetViews>
  <sheetFormatPr defaultColWidth="8.7109375" defaultRowHeight="15.75" x14ac:dyDescent="0.25"/>
  <cols>
    <col min="1" max="1" width="4.7109375" style="13" customWidth="1"/>
    <col min="2" max="2" width="5.85546875" style="2" customWidth="1"/>
    <col min="3" max="3" width="16.85546875" style="2" customWidth="1"/>
    <col min="4" max="4" width="7.5703125" style="2" customWidth="1"/>
    <col min="5" max="5" width="7.7109375" style="2" bestFit="1" customWidth="1"/>
    <col min="6" max="6" width="6.5703125" style="2" customWidth="1"/>
    <col min="7" max="7" width="9.7109375" style="2" bestFit="1" customWidth="1"/>
    <col min="8" max="8" width="5.140625" style="2" customWidth="1"/>
    <col min="9" max="9" width="16.42578125" style="2" customWidth="1"/>
    <col min="10" max="10" width="25" style="74" hidden="1" customWidth="1"/>
    <col min="11" max="11" width="10.7109375" style="2" bestFit="1" customWidth="1"/>
    <col min="12" max="12" width="92.85546875" style="74" hidden="1" customWidth="1"/>
    <col min="13" max="13" width="5.7109375" style="2" customWidth="1"/>
    <col min="14" max="14" width="5.140625" style="2" customWidth="1"/>
    <col min="15" max="15" width="4.5703125" style="2" bestFit="1" customWidth="1"/>
    <col min="16" max="16" width="8.5703125" style="2" customWidth="1"/>
    <col min="17" max="17" width="4.28515625" style="2" customWidth="1"/>
    <col min="18" max="18" width="4.7109375" style="2" customWidth="1"/>
    <col min="19" max="19" width="2.7109375" style="2" customWidth="1"/>
    <col min="20" max="20" width="17.7109375" style="2" customWidth="1"/>
    <col min="21" max="21" width="9.7109375" style="2" customWidth="1"/>
    <col min="22" max="22" width="5.7109375" style="2" customWidth="1"/>
    <col min="23" max="23" width="5.5703125" style="2" customWidth="1"/>
    <col min="24" max="24" width="2.7109375" style="2" customWidth="1"/>
    <col min="25" max="25" width="1.7109375" style="2" customWidth="1"/>
    <col min="26" max="26" width="14.28515625" style="2" bestFit="1" customWidth="1"/>
    <col min="27" max="27" width="11.140625" style="2" bestFit="1" customWidth="1"/>
    <col min="28" max="28" width="19.85546875" style="2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2175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1538</v>
      </c>
      <c r="C6" s="148" t="s">
        <v>337</v>
      </c>
      <c r="D6" s="148" t="s">
        <v>308</v>
      </c>
      <c r="E6" s="149" t="s">
        <v>893</v>
      </c>
      <c r="F6" s="149" t="s">
        <v>1539</v>
      </c>
      <c r="G6" s="148" t="s">
        <v>928</v>
      </c>
      <c r="H6" s="150" t="s">
        <v>896</v>
      </c>
      <c r="I6" s="202" t="s">
        <v>1469</v>
      </c>
      <c r="J6" s="202" t="s">
        <v>1470</v>
      </c>
      <c r="K6" s="202" t="s">
        <v>1540</v>
      </c>
      <c r="L6" s="212" t="str">
        <f t="shared" ref="L6:L26" si="0">CONCATENATE(B6,C6,D6,E6,F6,J6,K6)</f>
        <v>AC-41GL Mosher ElementaryMainRooftopRm 209Trane: YHC033A4RMA0W00C1620102574L</v>
      </c>
      <c r="M6" s="213">
        <v>2006</v>
      </c>
      <c r="N6" s="206">
        <v>3</v>
      </c>
      <c r="O6" s="214">
        <v>11.147500000000001</v>
      </c>
      <c r="P6" s="215" t="s">
        <v>1983</v>
      </c>
      <c r="Q6" s="206">
        <v>460</v>
      </c>
      <c r="R6" s="206">
        <v>0</v>
      </c>
      <c r="S6" s="206">
        <v>3</v>
      </c>
      <c r="T6" s="203" t="str">
        <f t="shared" ref="T6:T26" si="1">CONCATENATE("New High Efficiency ",G6," Unit")</f>
        <v>New High Efficiency Gas Package Unit</v>
      </c>
      <c r="U6" s="150" t="s">
        <v>1806</v>
      </c>
      <c r="V6" s="157">
        <f t="shared" ref="V6:V26" si="2">N6</f>
        <v>3</v>
      </c>
      <c r="W6" s="158">
        <v>17.2</v>
      </c>
      <c r="X6" s="129"/>
      <c r="Y6" s="129"/>
      <c r="Z6" s="160">
        <v>0</v>
      </c>
      <c r="AA6" s="155" t="s">
        <v>1958</v>
      </c>
      <c r="AB6" s="159" t="s">
        <v>2176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1541</v>
      </c>
      <c r="C7" s="148" t="s">
        <v>337</v>
      </c>
      <c r="D7" s="148" t="s">
        <v>308</v>
      </c>
      <c r="E7" s="149" t="s">
        <v>893</v>
      </c>
      <c r="F7" s="149" t="s">
        <v>1542</v>
      </c>
      <c r="G7" s="148" t="s">
        <v>928</v>
      </c>
      <c r="H7" s="150" t="s">
        <v>896</v>
      </c>
      <c r="I7" s="202" t="s">
        <v>1469</v>
      </c>
      <c r="J7" s="202" t="s">
        <v>1470</v>
      </c>
      <c r="K7" s="202" t="s">
        <v>1543</v>
      </c>
      <c r="L7" s="212" t="str">
        <f t="shared" si="0"/>
        <v>AC-38GL Mosher ElementaryMainRooftopRm 224Trane: YHC033A4RMA0W00C1620102568L</v>
      </c>
      <c r="M7" s="213">
        <v>2006</v>
      </c>
      <c r="N7" s="206">
        <v>3</v>
      </c>
      <c r="O7" s="214">
        <v>11.147500000000001</v>
      </c>
      <c r="P7" s="215" t="s">
        <v>1983</v>
      </c>
      <c r="Q7" s="206">
        <v>460</v>
      </c>
      <c r="R7" s="206">
        <v>0</v>
      </c>
      <c r="S7" s="206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3</v>
      </c>
      <c r="W7" s="158">
        <v>17.2</v>
      </c>
      <c r="X7" s="129"/>
      <c r="Y7" s="129"/>
      <c r="Z7" s="160">
        <v>0</v>
      </c>
      <c r="AA7" s="155" t="s">
        <v>1958</v>
      </c>
      <c r="AB7" s="159" t="s">
        <v>2177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1544</v>
      </c>
      <c r="C8" s="148" t="s">
        <v>337</v>
      </c>
      <c r="D8" s="148" t="s">
        <v>308</v>
      </c>
      <c r="E8" s="149" t="s">
        <v>893</v>
      </c>
      <c r="F8" s="149" t="s">
        <v>1545</v>
      </c>
      <c r="G8" s="148" t="s">
        <v>928</v>
      </c>
      <c r="H8" s="150" t="s">
        <v>896</v>
      </c>
      <c r="I8" s="202" t="s">
        <v>1546</v>
      </c>
      <c r="J8" s="202" t="s">
        <v>1547</v>
      </c>
      <c r="K8" s="202" t="s">
        <v>964</v>
      </c>
      <c r="L8" s="212" t="str">
        <f t="shared" si="0"/>
        <v>AC-29GL Mosher ElementaryMainRooftopRm 213Trane: YHC043A4RMA0Y00C1No Nameplate</v>
      </c>
      <c r="M8" s="213">
        <v>2006</v>
      </c>
      <c r="N8" s="206">
        <v>4</v>
      </c>
      <c r="O8" s="214">
        <v>11.147500000000001</v>
      </c>
      <c r="P8" s="215" t="s">
        <v>1983</v>
      </c>
      <c r="Q8" s="206">
        <v>460</v>
      </c>
      <c r="R8" s="206">
        <v>0</v>
      </c>
      <c r="S8" s="206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4</v>
      </c>
      <c r="W8" s="158">
        <v>17.2</v>
      </c>
      <c r="X8" s="129"/>
      <c r="Y8" s="129"/>
      <c r="Z8" s="160" t="s">
        <v>2178</v>
      </c>
      <c r="AA8" s="155" t="s">
        <v>1958</v>
      </c>
      <c r="AB8" s="159" t="s">
        <v>2179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1548</v>
      </c>
      <c r="C9" s="148" t="s">
        <v>337</v>
      </c>
      <c r="D9" s="148" t="s">
        <v>308</v>
      </c>
      <c r="E9" s="149" t="s">
        <v>893</v>
      </c>
      <c r="F9" s="149" t="s">
        <v>1549</v>
      </c>
      <c r="G9" s="148" t="s">
        <v>928</v>
      </c>
      <c r="H9" s="150" t="s">
        <v>896</v>
      </c>
      <c r="I9" s="202" t="s">
        <v>1469</v>
      </c>
      <c r="J9" s="202" t="s">
        <v>1470</v>
      </c>
      <c r="K9" s="202" t="s">
        <v>1550</v>
      </c>
      <c r="L9" s="212" t="str">
        <f t="shared" si="0"/>
        <v>AC-26GL Mosher ElementaryMainRooftopRm 214Trane: YHC033A4RMA0W00C1620102644L</v>
      </c>
      <c r="M9" s="213">
        <v>2006</v>
      </c>
      <c r="N9" s="206">
        <v>3</v>
      </c>
      <c r="O9" s="214">
        <v>11.147500000000001</v>
      </c>
      <c r="P9" s="215" t="s">
        <v>1983</v>
      </c>
      <c r="Q9" s="206">
        <v>460</v>
      </c>
      <c r="R9" s="206">
        <v>0</v>
      </c>
      <c r="S9" s="206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3</v>
      </c>
      <c r="W9" s="158">
        <v>17.2</v>
      </c>
      <c r="X9" s="129"/>
      <c r="Y9" s="129"/>
      <c r="Z9" s="160">
        <v>0</v>
      </c>
      <c r="AA9" s="155" t="s">
        <v>1958</v>
      </c>
      <c r="AB9" s="159" t="s">
        <v>2180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1551</v>
      </c>
      <c r="C10" s="148" t="s">
        <v>337</v>
      </c>
      <c r="D10" s="148" t="s">
        <v>308</v>
      </c>
      <c r="E10" s="149" t="s">
        <v>893</v>
      </c>
      <c r="F10" s="149" t="s">
        <v>1552</v>
      </c>
      <c r="G10" s="148" t="s">
        <v>928</v>
      </c>
      <c r="H10" s="150" t="s">
        <v>896</v>
      </c>
      <c r="I10" s="202" t="s">
        <v>1469</v>
      </c>
      <c r="J10" s="202" t="s">
        <v>1470</v>
      </c>
      <c r="K10" s="202" t="s">
        <v>1553</v>
      </c>
      <c r="L10" s="212" t="str">
        <f t="shared" si="0"/>
        <v>AC-25GL Mosher ElementaryMainRooftopRm 215Trane: YHC033A4RMA0W00C1620102500L</v>
      </c>
      <c r="M10" s="213">
        <v>2006</v>
      </c>
      <c r="N10" s="206">
        <v>3</v>
      </c>
      <c r="O10" s="214">
        <v>11.147500000000001</v>
      </c>
      <c r="P10" s="215" t="s">
        <v>1983</v>
      </c>
      <c r="Q10" s="206">
        <v>460</v>
      </c>
      <c r="R10" s="206">
        <v>0</v>
      </c>
      <c r="S10" s="206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3</v>
      </c>
      <c r="W10" s="158">
        <v>17.2</v>
      </c>
      <c r="X10" s="129"/>
      <c r="Y10" s="129"/>
      <c r="Z10" s="160">
        <v>0</v>
      </c>
      <c r="AA10" s="155" t="s">
        <v>1958</v>
      </c>
      <c r="AB10" s="159" t="s">
        <v>2181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1554</v>
      </c>
      <c r="C11" s="148" t="s">
        <v>337</v>
      </c>
      <c r="D11" s="148" t="s">
        <v>308</v>
      </c>
      <c r="E11" s="149" t="s">
        <v>893</v>
      </c>
      <c r="F11" s="149" t="s">
        <v>1555</v>
      </c>
      <c r="G11" s="148" t="s">
        <v>928</v>
      </c>
      <c r="H11" s="150" t="s">
        <v>896</v>
      </c>
      <c r="I11" s="202" t="s">
        <v>1469</v>
      </c>
      <c r="J11" s="202" t="s">
        <v>1470</v>
      </c>
      <c r="K11" s="202" t="s">
        <v>1556</v>
      </c>
      <c r="L11" s="212" t="str">
        <f t="shared" si="0"/>
        <v>AC-22GL Mosher ElementaryMainRooftopRm 216Trane: YHC033A4RMA0W00C1620102434L</v>
      </c>
      <c r="M11" s="213">
        <v>2006</v>
      </c>
      <c r="N11" s="206">
        <v>3</v>
      </c>
      <c r="O11" s="214">
        <v>11.147500000000001</v>
      </c>
      <c r="P11" s="215" t="s">
        <v>1983</v>
      </c>
      <c r="Q11" s="206">
        <v>460</v>
      </c>
      <c r="R11" s="206">
        <v>0</v>
      </c>
      <c r="S11" s="206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3</v>
      </c>
      <c r="W11" s="158">
        <v>17.2</v>
      </c>
      <c r="X11" s="129"/>
      <c r="Y11" s="129"/>
      <c r="Z11" s="160">
        <v>0</v>
      </c>
      <c r="AA11" s="155" t="s">
        <v>1958</v>
      </c>
      <c r="AB11" s="159" t="s">
        <v>2182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1557</v>
      </c>
      <c r="C12" s="148" t="s">
        <v>337</v>
      </c>
      <c r="D12" s="148" t="s">
        <v>308</v>
      </c>
      <c r="E12" s="149" t="s">
        <v>893</v>
      </c>
      <c r="F12" s="149" t="s">
        <v>1558</v>
      </c>
      <c r="G12" s="148" t="s">
        <v>928</v>
      </c>
      <c r="H12" s="150" t="s">
        <v>896</v>
      </c>
      <c r="I12" s="202" t="s">
        <v>1469</v>
      </c>
      <c r="J12" s="202" t="s">
        <v>1470</v>
      </c>
      <c r="K12" s="202" t="s">
        <v>1559</v>
      </c>
      <c r="L12" s="212" t="str">
        <f t="shared" si="0"/>
        <v>AC-21GL Mosher ElementaryMainRooftopRm 217Trane: YHC033A4RMA0W00C1620102362L</v>
      </c>
      <c r="M12" s="213">
        <v>2006</v>
      </c>
      <c r="N12" s="206">
        <v>3</v>
      </c>
      <c r="O12" s="214">
        <v>11.147500000000001</v>
      </c>
      <c r="P12" s="215" t="s">
        <v>1983</v>
      </c>
      <c r="Q12" s="206">
        <v>460</v>
      </c>
      <c r="R12" s="206">
        <v>0</v>
      </c>
      <c r="S12" s="206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3</v>
      </c>
      <c r="W12" s="158">
        <v>17.2</v>
      </c>
      <c r="X12" s="129"/>
      <c r="Y12" s="129"/>
      <c r="Z12" s="160">
        <v>0</v>
      </c>
      <c r="AA12" s="155" t="s">
        <v>1958</v>
      </c>
      <c r="AB12" s="159" t="s">
        <v>2183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1560</v>
      </c>
      <c r="C13" s="148" t="s">
        <v>337</v>
      </c>
      <c r="D13" s="148" t="s">
        <v>308</v>
      </c>
      <c r="E13" s="149" t="s">
        <v>893</v>
      </c>
      <c r="F13" s="149" t="s">
        <v>1561</v>
      </c>
      <c r="G13" s="148" t="s">
        <v>928</v>
      </c>
      <c r="H13" s="150" t="s">
        <v>896</v>
      </c>
      <c r="I13" s="202" t="s">
        <v>1464</v>
      </c>
      <c r="J13" s="202" t="s">
        <v>1465</v>
      </c>
      <c r="K13" s="202" t="s">
        <v>1562</v>
      </c>
      <c r="L13" s="212" t="str">
        <f t="shared" si="0"/>
        <v>AC-18GL Mosher ElementaryMainRooftopRm 218Trane: YHC043A4RMA0Y00C100000600620102370L</v>
      </c>
      <c r="M13" s="213">
        <v>2006</v>
      </c>
      <c r="N13" s="206">
        <v>4</v>
      </c>
      <c r="O13" s="214">
        <v>11.147500000000001</v>
      </c>
      <c r="P13" s="215" t="s">
        <v>1983</v>
      </c>
      <c r="Q13" s="206">
        <v>460</v>
      </c>
      <c r="R13" s="206">
        <v>0</v>
      </c>
      <c r="S13" s="206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4</v>
      </c>
      <c r="W13" s="158">
        <v>17.2</v>
      </c>
      <c r="X13" s="129"/>
      <c r="Y13" s="129"/>
      <c r="Z13" s="160">
        <v>0</v>
      </c>
      <c r="AA13" s="155" t="s">
        <v>1958</v>
      </c>
      <c r="AB13" s="159" t="s">
        <v>2184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1563</v>
      </c>
      <c r="C14" s="148" t="s">
        <v>337</v>
      </c>
      <c r="D14" s="148" t="s">
        <v>308</v>
      </c>
      <c r="E14" s="149" t="s">
        <v>893</v>
      </c>
      <c r="F14" s="149" t="s">
        <v>1564</v>
      </c>
      <c r="G14" s="148" t="s">
        <v>928</v>
      </c>
      <c r="H14" s="150" t="s">
        <v>896</v>
      </c>
      <c r="I14" s="202" t="s">
        <v>1565</v>
      </c>
      <c r="J14" s="202" t="s">
        <v>1566</v>
      </c>
      <c r="K14" s="202" t="s">
        <v>1567</v>
      </c>
      <c r="L14" s="212" t="str">
        <f t="shared" si="0"/>
        <v>AC-30GL Mosher ElementaryMainRooftopRm 228Trane: 2YCC3024A1040AA6191LA89H</v>
      </c>
      <c r="M14" s="213">
        <v>2006</v>
      </c>
      <c r="N14" s="206">
        <v>2.5</v>
      </c>
      <c r="O14" s="214">
        <v>11.147500000000001</v>
      </c>
      <c r="P14" s="215" t="s">
        <v>1983</v>
      </c>
      <c r="Q14" s="206" t="s">
        <v>1985</v>
      </c>
      <c r="R14" s="206">
        <v>0</v>
      </c>
      <c r="S14" s="206">
        <v>1</v>
      </c>
      <c r="T14" s="203" t="str">
        <f t="shared" si="1"/>
        <v>New High Efficiency Gas Package Unit</v>
      </c>
      <c r="U14" s="150" t="s">
        <v>1806</v>
      </c>
      <c r="V14" s="157">
        <f t="shared" si="2"/>
        <v>2.5</v>
      </c>
      <c r="W14" s="158">
        <v>17.2</v>
      </c>
      <c r="X14" s="129"/>
      <c r="Y14" s="129"/>
      <c r="Z14" s="160">
        <v>0</v>
      </c>
      <c r="AA14" s="155" t="s">
        <v>1958</v>
      </c>
      <c r="AB14" s="159" t="s">
        <v>2185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1568</v>
      </c>
      <c r="C15" s="148" t="s">
        <v>337</v>
      </c>
      <c r="D15" s="148" t="s">
        <v>308</v>
      </c>
      <c r="E15" s="149" t="s">
        <v>893</v>
      </c>
      <c r="F15" s="149" t="s">
        <v>1569</v>
      </c>
      <c r="G15" s="148" t="s">
        <v>928</v>
      </c>
      <c r="H15" s="150" t="s">
        <v>896</v>
      </c>
      <c r="I15" s="202" t="s">
        <v>1469</v>
      </c>
      <c r="J15" s="202" t="s">
        <v>1470</v>
      </c>
      <c r="K15" s="202" t="s">
        <v>1570</v>
      </c>
      <c r="L15" s="212" t="str">
        <f t="shared" si="0"/>
        <v>AC-16GL Mosher ElementaryMainRooftopRm 219Trane: YHC033A4RMA0W00C1620102364L</v>
      </c>
      <c r="M15" s="213">
        <v>2006</v>
      </c>
      <c r="N15" s="206">
        <v>3</v>
      </c>
      <c r="O15" s="214">
        <v>11.147500000000001</v>
      </c>
      <c r="P15" s="215" t="s">
        <v>1983</v>
      </c>
      <c r="Q15" s="206">
        <v>460</v>
      </c>
      <c r="R15" s="206">
        <v>0</v>
      </c>
      <c r="S15" s="206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3</v>
      </c>
      <c r="W15" s="158">
        <v>17.2</v>
      </c>
      <c r="X15" s="129"/>
      <c r="Y15" s="129"/>
      <c r="Z15" s="160">
        <v>0</v>
      </c>
      <c r="AA15" s="155" t="s">
        <v>1958</v>
      </c>
      <c r="AB15" s="159" t="s">
        <v>2186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1571</v>
      </c>
      <c r="C16" s="148" t="s">
        <v>337</v>
      </c>
      <c r="D16" s="148" t="s">
        <v>308</v>
      </c>
      <c r="E16" s="149" t="s">
        <v>893</v>
      </c>
      <c r="F16" s="149" t="s">
        <v>1572</v>
      </c>
      <c r="G16" s="148" t="s">
        <v>928</v>
      </c>
      <c r="H16" s="150" t="s">
        <v>896</v>
      </c>
      <c r="I16" s="202" t="s">
        <v>1469</v>
      </c>
      <c r="J16" s="202" t="s">
        <v>1470</v>
      </c>
      <c r="K16" s="202" t="s">
        <v>1573</v>
      </c>
      <c r="L16" s="212" t="str">
        <f t="shared" si="0"/>
        <v>AC-15GL Mosher ElementaryMainRooftopRm 220Trane: YHC033A4RMA0W00C1620102502L</v>
      </c>
      <c r="M16" s="213">
        <v>2006</v>
      </c>
      <c r="N16" s="216">
        <v>3</v>
      </c>
      <c r="O16" s="214">
        <v>11.147500000000001</v>
      </c>
      <c r="P16" s="215" t="s">
        <v>1983</v>
      </c>
      <c r="Q16" s="206">
        <v>460</v>
      </c>
      <c r="R16" s="206">
        <v>0</v>
      </c>
      <c r="S16" s="206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3</v>
      </c>
      <c r="W16" s="158">
        <v>17.2</v>
      </c>
      <c r="X16" s="129"/>
      <c r="Y16" s="129"/>
      <c r="Z16" s="160">
        <v>0</v>
      </c>
      <c r="AA16" s="155" t="s">
        <v>1958</v>
      </c>
      <c r="AB16" s="159" t="s">
        <v>2187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1574</v>
      </c>
      <c r="C17" s="148" t="s">
        <v>337</v>
      </c>
      <c r="D17" s="148" t="s">
        <v>308</v>
      </c>
      <c r="E17" s="149" t="s">
        <v>893</v>
      </c>
      <c r="F17" s="149" t="s">
        <v>1575</v>
      </c>
      <c r="G17" s="148" t="s">
        <v>928</v>
      </c>
      <c r="H17" s="150" t="s">
        <v>896</v>
      </c>
      <c r="I17" s="202" t="s">
        <v>1464</v>
      </c>
      <c r="J17" s="202" t="s">
        <v>1465</v>
      </c>
      <c r="K17" s="202" t="s">
        <v>1576</v>
      </c>
      <c r="L17" s="212" t="str">
        <f t="shared" si="0"/>
        <v>AC-36GL Mosher ElementaryMainRooftopRm 222Trane: YHC043A4RMA0Y00C100000600620102576L</v>
      </c>
      <c r="M17" s="213">
        <v>2006</v>
      </c>
      <c r="N17" s="206">
        <v>4</v>
      </c>
      <c r="O17" s="214">
        <v>11.147500000000001</v>
      </c>
      <c r="P17" s="215" t="s">
        <v>1983</v>
      </c>
      <c r="Q17" s="206">
        <v>460</v>
      </c>
      <c r="R17" s="206">
        <v>0</v>
      </c>
      <c r="S17" s="206">
        <v>3</v>
      </c>
      <c r="T17" s="203" t="str">
        <f t="shared" si="1"/>
        <v>New High Efficiency Gas Package Unit</v>
      </c>
      <c r="U17" s="150" t="s">
        <v>1806</v>
      </c>
      <c r="V17" s="157">
        <f t="shared" si="2"/>
        <v>4</v>
      </c>
      <c r="W17" s="158">
        <v>17.2</v>
      </c>
      <c r="X17" s="129"/>
      <c r="Y17" s="129"/>
      <c r="Z17" s="160">
        <v>0</v>
      </c>
      <c r="AA17" s="155" t="s">
        <v>1958</v>
      </c>
      <c r="AB17" s="159" t="s">
        <v>2188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1577</v>
      </c>
      <c r="C18" s="148" t="s">
        <v>337</v>
      </c>
      <c r="D18" s="148" t="s">
        <v>308</v>
      </c>
      <c r="E18" s="149" t="s">
        <v>893</v>
      </c>
      <c r="F18" s="149" t="s">
        <v>1578</v>
      </c>
      <c r="G18" s="148" t="s">
        <v>928</v>
      </c>
      <c r="H18" s="150" t="s">
        <v>896</v>
      </c>
      <c r="I18" s="202" t="s">
        <v>1579</v>
      </c>
      <c r="J18" s="202" t="s">
        <v>1580</v>
      </c>
      <c r="K18" s="202" t="s">
        <v>1581</v>
      </c>
      <c r="L18" s="212" t="str">
        <f t="shared" si="0"/>
        <v>AC-31GL Mosher ElementaryMainRooftopRm 229Trane: YSC092A4RLA2D00C10000A600620102286L</v>
      </c>
      <c r="M18" s="213">
        <v>2006</v>
      </c>
      <c r="N18" s="206">
        <v>7.5</v>
      </c>
      <c r="O18" s="214">
        <v>11.147500000000001</v>
      </c>
      <c r="P18" s="215" t="s">
        <v>1983</v>
      </c>
      <c r="Q18" s="206">
        <v>460</v>
      </c>
      <c r="R18" s="206">
        <v>0</v>
      </c>
      <c r="S18" s="206">
        <v>3</v>
      </c>
      <c r="T18" s="203" t="str">
        <f t="shared" si="1"/>
        <v>New High Efficiency Gas Package Unit</v>
      </c>
      <c r="U18" s="150" t="s">
        <v>1806</v>
      </c>
      <c r="V18" s="178">
        <f t="shared" si="2"/>
        <v>7.5</v>
      </c>
      <c r="W18" s="158">
        <v>17.5</v>
      </c>
      <c r="X18" s="129"/>
      <c r="Y18" s="129"/>
      <c r="Z18" s="160">
        <v>0</v>
      </c>
      <c r="AA18" s="155" t="s">
        <v>1958</v>
      </c>
      <c r="AB18" s="159" t="s">
        <v>2189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1571</v>
      </c>
      <c r="C19" s="148" t="s">
        <v>337</v>
      </c>
      <c r="D19" s="148" t="s">
        <v>308</v>
      </c>
      <c r="E19" s="149" t="s">
        <v>893</v>
      </c>
      <c r="F19" s="149" t="s">
        <v>1572</v>
      </c>
      <c r="G19" s="148" t="s">
        <v>928</v>
      </c>
      <c r="H19" s="150" t="s">
        <v>896</v>
      </c>
      <c r="I19" s="202" t="s">
        <v>1469</v>
      </c>
      <c r="J19" s="202" t="s">
        <v>1470</v>
      </c>
      <c r="K19" s="202" t="s">
        <v>1582</v>
      </c>
      <c r="L19" s="212" t="str">
        <f t="shared" si="0"/>
        <v>AC-15GL Mosher ElementaryMainRooftopRm 220Trane: YHC033A4RMA0W00C1620102302L</v>
      </c>
      <c r="M19" s="213">
        <v>2006</v>
      </c>
      <c r="N19" s="206">
        <v>3</v>
      </c>
      <c r="O19" s="214">
        <v>11.147500000000001</v>
      </c>
      <c r="P19" s="215" t="s">
        <v>1983</v>
      </c>
      <c r="Q19" s="206">
        <v>460</v>
      </c>
      <c r="R19" s="206">
        <v>0</v>
      </c>
      <c r="S19" s="206">
        <v>3</v>
      </c>
      <c r="T19" s="203" t="str">
        <f t="shared" si="1"/>
        <v>New High Efficiency Gas Package Unit</v>
      </c>
      <c r="U19" s="150" t="s">
        <v>1806</v>
      </c>
      <c r="V19" s="157">
        <f t="shared" si="2"/>
        <v>3</v>
      </c>
      <c r="W19" s="158">
        <v>17.2</v>
      </c>
      <c r="X19" s="129"/>
      <c r="Y19" s="129"/>
      <c r="Z19" s="160" t="s">
        <v>2162</v>
      </c>
      <c r="AA19" s="155" t="s">
        <v>1958</v>
      </c>
      <c r="AB19" s="159" t="s">
        <v>2190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1583</v>
      </c>
      <c r="C20" s="148" t="s">
        <v>337</v>
      </c>
      <c r="D20" s="148" t="s">
        <v>308</v>
      </c>
      <c r="E20" s="149" t="s">
        <v>893</v>
      </c>
      <c r="F20" s="149" t="s">
        <v>1584</v>
      </c>
      <c r="G20" s="148" t="s">
        <v>928</v>
      </c>
      <c r="H20" s="150" t="s">
        <v>896</v>
      </c>
      <c r="I20" s="202" t="s">
        <v>1469</v>
      </c>
      <c r="J20" s="202" t="s">
        <v>1470</v>
      </c>
      <c r="K20" s="202" t="s">
        <v>1585</v>
      </c>
      <c r="L20" s="212" t="str">
        <f t="shared" si="0"/>
        <v>AC-14GL Mosher ElementaryMainRooftopRm 221Trane: YHC033A4RMA0W00C1620102430L</v>
      </c>
      <c r="M20" s="213">
        <v>2006</v>
      </c>
      <c r="N20" s="206">
        <v>3</v>
      </c>
      <c r="O20" s="214">
        <v>11.147500000000001</v>
      </c>
      <c r="P20" s="215" t="s">
        <v>1983</v>
      </c>
      <c r="Q20" s="206">
        <v>460</v>
      </c>
      <c r="R20" s="206">
        <v>0</v>
      </c>
      <c r="S20" s="206">
        <v>3</v>
      </c>
      <c r="T20" s="203" t="str">
        <f t="shared" si="1"/>
        <v>New High Efficiency Gas Package Unit</v>
      </c>
      <c r="U20" s="150" t="s">
        <v>1806</v>
      </c>
      <c r="V20" s="157">
        <f t="shared" si="2"/>
        <v>3</v>
      </c>
      <c r="W20" s="158">
        <v>17.2</v>
      </c>
      <c r="X20" s="129"/>
      <c r="Y20" s="129"/>
      <c r="Z20" s="160">
        <v>0</v>
      </c>
      <c r="AA20" s="155" t="s">
        <v>1958</v>
      </c>
      <c r="AB20" s="159" t="s">
        <v>2191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1586</v>
      </c>
      <c r="C21" s="148" t="s">
        <v>337</v>
      </c>
      <c r="D21" s="148" t="s">
        <v>308</v>
      </c>
      <c r="E21" s="149" t="s">
        <v>893</v>
      </c>
      <c r="F21" s="149" t="s">
        <v>1587</v>
      </c>
      <c r="G21" s="148" t="s">
        <v>928</v>
      </c>
      <c r="H21" s="150" t="s">
        <v>896</v>
      </c>
      <c r="I21" s="202" t="s">
        <v>1464</v>
      </c>
      <c r="J21" s="202" t="s">
        <v>1465</v>
      </c>
      <c r="K21" s="202" t="s">
        <v>1588</v>
      </c>
      <c r="L21" s="212" t="str">
        <f t="shared" si="0"/>
        <v>AC-12GL Mosher ElementaryMainRooftopRm 201Trane: YHC043A4RMA0Y00C100000600620102578L</v>
      </c>
      <c r="M21" s="213">
        <v>2006</v>
      </c>
      <c r="N21" s="206">
        <v>4</v>
      </c>
      <c r="O21" s="214">
        <v>11.147500000000001</v>
      </c>
      <c r="P21" s="215" t="s">
        <v>1983</v>
      </c>
      <c r="Q21" s="206">
        <v>460</v>
      </c>
      <c r="R21" s="206">
        <v>0</v>
      </c>
      <c r="S21" s="206">
        <v>3</v>
      </c>
      <c r="T21" s="203" t="str">
        <f t="shared" si="1"/>
        <v>New High Efficiency Gas Package Unit</v>
      </c>
      <c r="U21" s="150" t="s">
        <v>1806</v>
      </c>
      <c r="V21" s="157">
        <f t="shared" si="2"/>
        <v>4</v>
      </c>
      <c r="W21" s="158">
        <v>17.2</v>
      </c>
      <c r="X21" s="129"/>
      <c r="Y21" s="129"/>
      <c r="Z21" s="160">
        <v>0</v>
      </c>
      <c r="AA21" s="155" t="s">
        <v>1958</v>
      </c>
      <c r="AB21" s="159" t="s">
        <v>2192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1589</v>
      </c>
      <c r="C22" s="148" t="s">
        <v>337</v>
      </c>
      <c r="D22" s="148" t="s">
        <v>308</v>
      </c>
      <c r="E22" s="149" t="s">
        <v>893</v>
      </c>
      <c r="F22" s="149" t="s">
        <v>1590</v>
      </c>
      <c r="G22" s="148" t="s">
        <v>928</v>
      </c>
      <c r="H22" s="150" t="s">
        <v>896</v>
      </c>
      <c r="I22" s="202" t="s">
        <v>1469</v>
      </c>
      <c r="J22" s="202" t="s">
        <v>1470</v>
      </c>
      <c r="K22" s="202" t="s">
        <v>1591</v>
      </c>
      <c r="L22" s="212" t="str">
        <f t="shared" si="0"/>
        <v>AC-9GL Mosher ElementaryMainRooftopRm 202Trane: YHC033A4RMA0W00C1620102296L</v>
      </c>
      <c r="M22" s="213">
        <v>2006</v>
      </c>
      <c r="N22" s="206">
        <v>3</v>
      </c>
      <c r="O22" s="214">
        <v>11.147500000000001</v>
      </c>
      <c r="P22" s="215" t="s">
        <v>1983</v>
      </c>
      <c r="Q22" s="206">
        <v>460</v>
      </c>
      <c r="R22" s="206">
        <v>0</v>
      </c>
      <c r="S22" s="206">
        <v>3</v>
      </c>
      <c r="T22" s="203" t="str">
        <f t="shared" si="1"/>
        <v>New High Efficiency Gas Package Unit</v>
      </c>
      <c r="U22" s="150" t="s">
        <v>1806</v>
      </c>
      <c r="V22" s="157">
        <f t="shared" si="2"/>
        <v>3</v>
      </c>
      <c r="W22" s="158">
        <v>17.2</v>
      </c>
      <c r="X22" s="129"/>
      <c r="Y22" s="129"/>
      <c r="Z22" s="160">
        <v>0</v>
      </c>
      <c r="AA22" s="155" t="s">
        <v>1958</v>
      </c>
      <c r="AB22" s="159" t="s">
        <v>2193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1592</v>
      </c>
      <c r="C23" s="148" t="s">
        <v>337</v>
      </c>
      <c r="D23" s="148" t="s">
        <v>308</v>
      </c>
      <c r="E23" s="149" t="s">
        <v>893</v>
      </c>
      <c r="F23" s="149" t="s">
        <v>1593</v>
      </c>
      <c r="G23" s="148" t="s">
        <v>928</v>
      </c>
      <c r="H23" s="150" t="s">
        <v>896</v>
      </c>
      <c r="I23" s="202" t="s">
        <v>1469</v>
      </c>
      <c r="J23" s="202" t="s">
        <v>1470</v>
      </c>
      <c r="K23" s="202" t="s">
        <v>1594</v>
      </c>
      <c r="L23" s="212" t="str">
        <f t="shared" si="0"/>
        <v>AC-8GL Mosher ElementaryMainRooftopRm 203Trane: YHC033A4RMA0W00C1620102640L</v>
      </c>
      <c r="M23" s="213">
        <v>2006</v>
      </c>
      <c r="N23" s="206">
        <v>3</v>
      </c>
      <c r="O23" s="214">
        <v>11.147500000000001</v>
      </c>
      <c r="P23" s="215" t="s">
        <v>1983</v>
      </c>
      <c r="Q23" s="206">
        <v>460</v>
      </c>
      <c r="R23" s="206">
        <v>0</v>
      </c>
      <c r="S23" s="206">
        <v>3</v>
      </c>
      <c r="T23" s="203" t="str">
        <f t="shared" si="1"/>
        <v>New High Efficiency Gas Package Unit</v>
      </c>
      <c r="U23" s="150" t="s">
        <v>1806</v>
      </c>
      <c r="V23" s="157">
        <f t="shared" si="2"/>
        <v>3</v>
      </c>
      <c r="W23" s="158">
        <v>17.2</v>
      </c>
      <c r="X23" s="129"/>
      <c r="Y23" s="129"/>
      <c r="Z23" s="160">
        <v>0</v>
      </c>
      <c r="AA23" s="155" t="s">
        <v>1958</v>
      </c>
      <c r="AB23" s="159" t="s">
        <v>2194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1595</v>
      </c>
      <c r="C24" s="148" t="s">
        <v>337</v>
      </c>
      <c r="D24" s="148" t="s">
        <v>308</v>
      </c>
      <c r="E24" s="149" t="s">
        <v>893</v>
      </c>
      <c r="F24" s="149" t="s">
        <v>1596</v>
      </c>
      <c r="G24" s="148" t="s">
        <v>928</v>
      </c>
      <c r="H24" s="150" t="s">
        <v>896</v>
      </c>
      <c r="I24" s="202" t="s">
        <v>1469</v>
      </c>
      <c r="J24" s="202" t="s">
        <v>1470</v>
      </c>
      <c r="K24" s="202" t="s">
        <v>1597</v>
      </c>
      <c r="L24" s="212" t="str">
        <f t="shared" si="0"/>
        <v>AC-5GL Mosher ElementaryMainRooftopRm 204Trane: YHC033A4RMA0W00C1620102292L</v>
      </c>
      <c r="M24" s="213">
        <v>2006</v>
      </c>
      <c r="N24" s="206">
        <v>3</v>
      </c>
      <c r="O24" s="214">
        <v>11.147500000000001</v>
      </c>
      <c r="P24" s="215" t="s">
        <v>1983</v>
      </c>
      <c r="Q24" s="206">
        <v>460</v>
      </c>
      <c r="R24" s="206">
        <v>0</v>
      </c>
      <c r="S24" s="206">
        <v>3</v>
      </c>
      <c r="T24" s="203" t="str">
        <f t="shared" si="1"/>
        <v>New High Efficiency Gas Package Unit</v>
      </c>
      <c r="U24" s="150" t="s">
        <v>1806</v>
      </c>
      <c r="V24" s="157">
        <f t="shared" si="2"/>
        <v>3</v>
      </c>
      <c r="W24" s="158">
        <v>17.2</v>
      </c>
      <c r="X24" s="129"/>
      <c r="Y24" s="129"/>
      <c r="Z24" s="160">
        <v>0</v>
      </c>
      <c r="AA24" s="155" t="s">
        <v>1958</v>
      </c>
      <c r="AB24" s="159" t="s">
        <v>2195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1598</v>
      </c>
      <c r="C25" s="148" t="s">
        <v>337</v>
      </c>
      <c r="D25" s="148" t="s">
        <v>308</v>
      </c>
      <c r="E25" s="149" t="s">
        <v>893</v>
      </c>
      <c r="F25" s="149" t="s">
        <v>1599</v>
      </c>
      <c r="G25" s="148" t="s">
        <v>928</v>
      </c>
      <c r="H25" s="150" t="s">
        <v>896</v>
      </c>
      <c r="I25" s="202" t="s">
        <v>1469</v>
      </c>
      <c r="J25" s="202" t="s">
        <v>1470</v>
      </c>
      <c r="K25" s="202" t="s">
        <v>1600</v>
      </c>
      <c r="L25" s="212" t="str">
        <f t="shared" si="0"/>
        <v>AC-4GL Mosher ElementaryMainRooftopRm 206Trane: YHC033A4RMA0W00C1620102432L</v>
      </c>
      <c r="M25" s="213">
        <v>2006</v>
      </c>
      <c r="N25" s="206">
        <v>3</v>
      </c>
      <c r="O25" s="214">
        <v>11.147500000000001</v>
      </c>
      <c r="P25" s="215" t="s">
        <v>1983</v>
      </c>
      <c r="Q25" s="206">
        <v>460</v>
      </c>
      <c r="R25" s="206">
        <v>0</v>
      </c>
      <c r="S25" s="206">
        <v>3</v>
      </c>
      <c r="T25" s="203" t="str">
        <f t="shared" si="1"/>
        <v>New High Efficiency Gas Package Unit</v>
      </c>
      <c r="U25" s="150" t="s">
        <v>1806</v>
      </c>
      <c r="V25" s="157">
        <f t="shared" si="2"/>
        <v>3</v>
      </c>
      <c r="W25" s="158">
        <v>17.2</v>
      </c>
      <c r="X25" s="129"/>
      <c r="Y25" s="129"/>
      <c r="Z25" s="160">
        <v>0</v>
      </c>
      <c r="AA25" s="155" t="s">
        <v>1958</v>
      </c>
      <c r="AB25" s="159" t="s">
        <v>2196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1601</v>
      </c>
      <c r="C26" s="148" t="s">
        <v>337</v>
      </c>
      <c r="D26" s="148" t="s">
        <v>308</v>
      </c>
      <c r="E26" s="149" t="s">
        <v>893</v>
      </c>
      <c r="F26" s="149" t="s">
        <v>1599</v>
      </c>
      <c r="G26" s="148" t="s">
        <v>928</v>
      </c>
      <c r="H26" s="150" t="s">
        <v>896</v>
      </c>
      <c r="I26" s="202" t="s">
        <v>1464</v>
      </c>
      <c r="J26" s="202" t="s">
        <v>1465</v>
      </c>
      <c r="K26" s="202" t="s">
        <v>1602</v>
      </c>
      <c r="L26" s="212" t="str">
        <f t="shared" si="0"/>
        <v>AC-1GL Mosher ElementaryMainRooftopRm 206Trane: YHC043A4RMA0Y00C100000600620102438L</v>
      </c>
      <c r="M26" s="213">
        <v>2006</v>
      </c>
      <c r="N26" s="206">
        <v>4</v>
      </c>
      <c r="O26" s="214">
        <v>11.147500000000001</v>
      </c>
      <c r="P26" s="215" t="s">
        <v>1983</v>
      </c>
      <c r="Q26" s="206">
        <v>460</v>
      </c>
      <c r="R26" s="206">
        <v>0</v>
      </c>
      <c r="S26" s="206">
        <v>3</v>
      </c>
      <c r="T26" s="203" t="str">
        <f t="shared" si="1"/>
        <v>New High Efficiency Gas Package Unit</v>
      </c>
      <c r="U26" s="150" t="s">
        <v>1806</v>
      </c>
      <c r="V26" s="157">
        <f t="shared" si="2"/>
        <v>4</v>
      </c>
      <c r="W26" s="158">
        <v>17.2</v>
      </c>
      <c r="X26" s="129"/>
      <c r="Y26" s="129"/>
      <c r="Z26" s="160">
        <v>0</v>
      </c>
      <c r="AA26" s="155" t="s">
        <v>1958</v>
      </c>
      <c r="AB26" s="159" t="s">
        <v>2197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40" customFormat="1" ht="4.1500000000000004" customHeight="1" x14ac:dyDescent="0.2">
      <c r="A27" s="135"/>
      <c r="B27" s="141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3"/>
      <c r="X27" s="129"/>
      <c r="Y27" s="129"/>
      <c r="Z27" s="144"/>
      <c r="AA27" s="145"/>
      <c r="AB27" s="146"/>
      <c r="AC27" s="139"/>
      <c r="AD27" s="129"/>
      <c r="AE27" s="129"/>
      <c r="AF27" s="129"/>
      <c r="AG27" s="129"/>
      <c r="AH27" s="129"/>
      <c r="AI27" s="129"/>
      <c r="AJ27" s="129"/>
      <c r="AK27" s="129"/>
    </row>
    <row r="28" spans="1:37" s="176" customFormat="1" x14ac:dyDescent="0.25">
      <c r="A28" s="163"/>
      <c r="B28" s="164" t="s">
        <v>165</v>
      </c>
      <c r="C28" s="164"/>
      <c r="D28" s="164"/>
      <c r="E28" s="165"/>
      <c r="F28" s="165"/>
      <c r="G28" s="164"/>
      <c r="H28" s="166"/>
      <c r="I28" s="166"/>
      <c r="J28" s="166"/>
      <c r="K28" s="166"/>
      <c r="L28" s="167"/>
      <c r="M28" s="168"/>
      <c r="N28" s="168">
        <v>72</v>
      </c>
      <c r="O28" s="169"/>
      <c r="P28" s="170"/>
      <c r="Q28" s="168"/>
      <c r="R28" s="168"/>
      <c r="S28" s="168"/>
      <c r="T28" s="171"/>
      <c r="U28" s="166"/>
      <c r="V28" s="172">
        <f>SUM(V6:V27)</f>
        <v>72</v>
      </c>
      <c r="W28" s="172"/>
      <c r="X28" s="173"/>
      <c r="Y28" s="173"/>
      <c r="Z28" s="174"/>
      <c r="AA28" s="174"/>
      <c r="AB28" s="174"/>
      <c r="AC28" s="175"/>
      <c r="AD28" s="173"/>
      <c r="AE28" s="173"/>
      <c r="AF28" s="173"/>
      <c r="AG28" s="173"/>
      <c r="AH28" s="173"/>
      <c r="AI28" s="173"/>
      <c r="AJ28" s="173"/>
      <c r="AK28" s="173"/>
    </row>
    <row r="29" spans="1:37" x14ac:dyDescent="0.25">
      <c r="A29" s="126"/>
      <c r="B29" s="127"/>
      <c r="C29" s="127"/>
      <c r="D29" s="127"/>
      <c r="E29" s="127"/>
      <c r="F29" s="127"/>
      <c r="G29" s="127"/>
      <c r="H29" s="127"/>
      <c r="I29" s="127"/>
      <c r="J29" s="128"/>
      <c r="K29" s="127"/>
      <c r="L29" s="128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9"/>
      <c r="Y29" s="129"/>
      <c r="Z29" s="127"/>
      <c r="AA29" s="127"/>
      <c r="AB29" s="127"/>
      <c r="AC29" s="129"/>
      <c r="AD29" s="129"/>
      <c r="AE29" s="129"/>
      <c r="AF29" s="129"/>
      <c r="AG29" s="129"/>
      <c r="AH29" s="129"/>
      <c r="AI29" s="129"/>
      <c r="AJ29" s="129"/>
      <c r="AK29" s="129"/>
    </row>
    <row r="30" spans="1:37" x14ac:dyDescent="0.25">
      <c r="X30" s="129"/>
      <c r="Y30" s="129"/>
      <c r="AD30" s="129"/>
      <c r="AE30" s="129"/>
      <c r="AF30" s="129"/>
      <c r="AG30" s="129"/>
      <c r="AH30" s="129"/>
      <c r="AI30" s="129"/>
      <c r="AJ30" s="129"/>
      <c r="AK30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2" priority="1"/>
  </conditionalFormatting>
  <printOptions horizontalCentered="1"/>
  <pageMargins left="0.25" right="0.25" top="0.75" bottom="0.75" header="0.3" footer="0.3"/>
  <pageSetup scale="80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9F66-ED65-4973-9F74-77BCB31670F4}">
  <sheetPr>
    <pageSetUpPr fitToPage="1"/>
  </sheetPr>
  <dimension ref="A1:AL52"/>
  <sheetViews>
    <sheetView zoomScaleNormal="100" workbookViewId="0">
      <selection activeCell="A2" sqref="A2:W50"/>
    </sheetView>
  </sheetViews>
  <sheetFormatPr defaultColWidth="8.7109375" defaultRowHeight="15.75" x14ac:dyDescent="0.25"/>
  <cols>
    <col min="1" max="1" width="4.7109375" style="13" customWidth="1"/>
    <col min="2" max="2" width="8.42578125" style="2" customWidth="1"/>
    <col min="3" max="3" width="18" style="2" customWidth="1"/>
    <col min="4" max="4" width="7.28515625" style="2" customWidth="1"/>
    <col min="5" max="5" width="7.7109375" style="2" bestFit="1" customWidth="1"/>
    <col min="6" max="6" width="6.42578125" style="2" customWidth="1"/>
    <col min="7" max="7" width="10.7109375" style="2" bestFit="1" customWidth="1"/>
    <col min="8" max="8" width="5.42578125" style="2" customWidth="1"/>
    <col min="9" max="9" width="15.140625" style="2" customWidth="1"/>
    <col min="10" max="10" width="33.42578125" style="74" hidden="1" customWidth="1"/>
    <col min="11" max="11" width="9.28515625" style="2" customWidth="1"/>
    <col min="12" max="12" width="92.85546875" style="74" hidden="1" customWidth="1"/>
    <col min="13" max="13" width="4.85546875" style="2" customWidth="1"/>
    <col min="14" max="14" width="5.42578125" style="2" customWidth="1"/>
    <col min="15" max="15" width="4.5703125" style="2" bestFit="1" customWidth="1"/>
    <col min="16" max="16" width="9" style="2" customWidth="1"/>
    <col min="17" max="17" width="4.28515625" style="2" customWidth="1"/>
    <col min="18" max="18" width="4.7109375" style="2" customWidth="1"/>
    <col min="19" max="19" width="2.7109375" style="2" customWidth="1"/>
    <col min="20" max="20" width="16.42578125" style="2" customWidth="1"/>
    <col min="21" max="21" width="9.7109375" style="2" customWidth="1"/>
    <col min="22" max="23" width="5.42578125" style="2" customWidth="1"/>
    <col min="24" max="24" width="2.7109375" style="2" customWidth="1"/>
    <col min="25" max="25" width="1.7109375" style="2" customWidth="1"/>
    <col min="26" max="26" width="18.85546875" style="2" bestFit="1" customWidth="1"/>
    <col min="27" max="27" width="10.8554687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2242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1544</v>
      </c>
      <c r="C6" s="148" t="s">
        <v>573</v>
      </c>
      <c r="D6" s="148" t="s">
        <v>308</v>
      </c>
      <c r="E6" s="149" t="s">
        <v>893</v>
      </c>
      <c r="F6" s="149" t="s">
        <v>966</v>
      </c>
      <c r="G6" s="148" t="s">
        <v>928</v>
      </c>
      <c r="H6" s="150" t="s">
        <v>896</v>
      </c>
      <c r="I6" s="150" t="s">
        <v>1603</v>
      </c>
      <c r="J6" s="150" t="s">
        <v>1604</v>
      </c>
      <c r="K6" s="150" t="s">
        <v>954</v>
      </c>
      <c r="L6" s="151" t="str">
        <f t="shared" ref="L6:L48" si="0">CONCATENATE(B6,C6,D6,E6,F6,J6,K6)</f>
        <v>AC-29Manlio Silva ElementaryMainRooftopInteriorTrane: YHC048A4EMA1L00BIllegible</v>
      </c>
      <c r="M6" s="152">
        <v>2004</v>
      </c>
      <c r="N6" s="153">
        <v>4</v>
      </c>
      <c r="O6" s="154">
        <v>10.952500000000001</v>
      </c>
      <c r="P6" s="155" t="s">
        <v>1983</v>
      </c>
      <c r="Q6" s="153">
        <v>460</v>
      </c>
      <c r="R6" s="153">
        <v>0</v>
      </c>
      <c r="S6" s="153">
        <v>3</v>
      </c>
      <c r="T6" s="203" t="str">
        <f t="shared" ref="T6:T48" si="1">CONCATENATE("New High Efficiency ",G6," Unit")</f>
        <v>New High Efficiency Gas Package Unit</v>
      </c>
      <c r="U6" s="150" t="s">
        <v>1806</v>
      </c>
      <c r="V6" s="157">
        <f t="shared" ref="V6:V48" si="2">N6</f>
        <v>4</v>
      </c>
      <c r="W6" s="158">
        <v>17.2</v>
      </c>
      <c r="X6" s="129"/>
      <c r="Y6" s="129"/>
      <c r="Z6" s="160" t="s">
        <v>1989</v>
      </c>
      <c r="AA6" s="155" t="s">
        <v>1958</v>
      </c>
      <c r="AB6" s="159" t="s">
        <v>2198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1462</v>
      </c>
      <c r="C7" s="148" t="s">
        <v>573</v>
      </c>
      <c r="D7" s="148" t="s">
        <v>308</v>
      </c>
      <c r="E7" s="149" t="s">
        <v>893</v>
      </c>
      <c r="F7" s="149" t="s">
        <v>966</v>
      </c>
      <c r="G7" s="148" t="s">
        <v>928</v>
      </c>
      <c r="H7" s="150" t="s">
        <v>896</v>
      </c>
      <c r="I7" s="150" t="s">
        <v>1603</v>
      </c>
      <c r="J7" s="150" t="s">
        <v>1604</v>
      </c>
      <c r="K7" s="150" t="s">
        <v>954</v>
      </c>
      <c r="L7" s="151" t="str">
        <f t="shared" si="0"/>
        <v>AC-28Manlio Silva ElementaryMainRooftopInteriorTrane: YHC048A4EMA1L00BIllegible</v>
      </c>
      <c r="M7" s="152">
        <v>2004</v>
      </c>
      <c r="N7" s="153">
        <v>4</v>
      </c>
      <c r="O7" s="154">
        <v>10.952500000000001</v>
      </c>
      <c r="P7" s="155" t="s">
        <v>1983</v>
      </c>
      <c r="Q7" s="153">
        <v>460</v>
      </c>
      <c r="R7" s="153">
        <v>0</v>
      </c>
      <c r="S7" s="153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4</v>
      </c>
      <c r="W7" s="158">
        <v>17.2</v>
      </c>
      <c r="X7" s="129"/>
      <c r="Y7" s="129"/>
      <c r="Z7" s="160" t="s">
        <v>1989</v>
      </c>
      <c r="AA7" s="155" t="s">
        <v>1958</v>
      </c>
      <c r="AB7" s="159" t="s">
        <v>2199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1467</v>
      </c>
      <c r="C8" s="148" t="s">
        <v>573</v>
      </c>
      <c r="D8" s="148" t="s">
        <v>308</v>
      </c>
      <c r="E8" s="149" t="s">
        <v>893</v>
      </c>
      <c r="F8" s="149" t="s">
        <v>966</v>
      </c>
      <c r="G8" s="148" t="s">
        <v>928</v>
      </c>
      <c r="H8" s="150" t="s">
        <v>896</v>
      </c>
      <c r="I8" s="150" t="s">
        <v>1605</v>
      </c>
      <c r="J8" s="150" t="s">
        <v>1606</v>
      </c>
      <c r="K8" s="150" t="s">
        <v>954</v>
      </c>
      <c r="L8" s="151" t="str">
        <f t="shared" si="0"/>
        <v>AC-27Manlio Silva ElementaryMainRooftopInteriorTrane: YHC036A4EMA1K00BIllegible</v>
      </c>
      <c r="M8" s="152">
        <v>2004</v>
      </c>
      <c r="N8" s="153">
        <v>3</v>
      </c>
      <c r="O8" s="154">
        <v>10.952500000000001</v>
      </c>
      <c r="P8" s="155" t="s">
        <v>1983</v>
      </c>
      <c r="Q8" s="153">
        <v>460</v>
      </c>
      <c r="R8" s="153">
        <v>0</v>
      </c>
      <c r="S8" s="153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3</v>
      </c>
      <c r="W8" s="158">
        <v>17.2</v>
      </c>
      <c r="X8" s="129"/>
      <c r="Y8" s="129"/>
      <c r="Z8" s="160" t="s">
        <v>1989</v>
      </c>
      <c r="AA8" s="155" t="s">
        <v>1958</v>
      </c>
      <c r="AB8" s="159" t="s">
        <v>2200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1548</v>
      </c>
      <c r="C9" s="148" t="s">
        <v>573</v>
      </c>
      <c r="D9" s="148" t="s">
        <v>308</v>
      </c>
      <c r="E9" s="149" t="s">
        <v>893</v>
      </c>
      <c r="F9" s="149" t="s">
        <v>966</v>
      </c>
      <c r="G9" s="148" t="s">
        <v>928</v>
      </c>
      <c r="H9" s="150" t="s">
        <v>896</v>
      </c>
      <c r="I9" s="150" t="s">
        <v>1605</v>
      </c>
      <c r="J9" s="150" t="s">
        <v>1606</v>
      </c>
      <c r="K9" s="150" t="s">
        <v>954</v>
      </c>
      <c r="L9" s="151" t="str">
        <f t="shared" si="0"/>
        <v>AC-26Manlio Silva ElementaryMainRooftopInteriorTrane: YHC036A4EMA1K00BIllegible</v>
      </c>
      <c r="M9" s="152">
        <v>2004</v>
      </c>
      <c r="N9" s="153">
        <v>3</v>
      </c>
      <c r="O9" s="154">
        <v>10.952500000000001</v>
      </c>
      <c r="P9" s="155" t="s">
        <v>1983</v>
      </c>
      <c r="Q9" s="153">
        <v>460</v>
      </c>
      <c r="R9" s="153">
        <v>0</v>
      </c>
      <c r="S9" s="153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3</v>
      </c>
      <c r="W9" s="158">
        <v>17.2</v>
      </c>
      <c r="X9" s="129"/>
      <c r="Y9" s="129"/>
      <c r="Z9" s="160" t="s">
        <v>1989</v>
      </c>
      <c r="AA9" s="155" t="s">
        <v>1958</v>
      </c>
      <c r="AB9" s="159" t="s">
        <v>2201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1551</v>
      </c>
      <c r="C10" s="148" t="s">
        <v>573</v>
      </c>
      <c r="D10" s="148" t="s">
        <v>308</v>
      </c>
      <c r="E10" s="149" t="s">
        <v>893</v>
      </c>
      <c r="F10" s="149" t="s">
        <v>966</v>
      </c>
      <c r="G10" s="148" t="s">
        <v>928</v>
      </c>
      <c r="H10" s="150" t="s">
        <v>896</v>
      </c>
      <c r="I10" s="150" t="s">
        <v>1605</v>
      </c>
      <c r="J10" s="150" t="s">
        <v>1606</v>
      </c>
      <c r="K10" s="150" t="s">
        <v>954</v>
      </c>
      <c r="L10" s="151" t="str">
        <f t="shared" si="0"/>
        <v>AC-25Manlio Silva ElementaryMainRooftopInteriorTrane: YHC036A4EMA1K00BIllegible</v>
      </c>
      <c r="M10" s="152">
        <v>2004</v>
      </c>
      <c r="N10" s="153">
        <v>3</v>
      </c>
      <c r="O10" s="154">
        <v>10.952500000000001</v>
      </c>
      <c r="P10" s="155" t="s">
        <v>1983</v>
      </c>
      <c r="Q10" s="153">
        <v>460</v>
      </c>
      <c r="R10" s="153">
        <v>0</v>
      </c>
      <c r="S10" s="153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3</v>
      </c>
      <c r="W10" s="158">
        <v>17.2</v>
      </c>
      <c r="X10" s="129"/>
      <c r="Y10" s="129"/>
      <c r="Z10" s="160" t="s">
        <v>1989</v>
      </c>
      <c r="AA10" s="155" t="s">
        <v>1958</v>
      </c>
      <c r="AB10" s="159" t="s">
        <v>2202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1472</v>
      </c>
      <c r="C11" s="148" t="s">
        <v>573</v>
      </c>
      <c r="D11" s="148" t="s">
        <v>308</v>
      </c>
      <c r="E11" s="149" t="s">
        <v>893</v>
      </c>
      <c r="F11" s="149" t="s">
        <v>966</v>
      </c>
      <c r="G11" s="148" t="s">
        <v>928</v>
      </c>
      <c r="H11" s="150" t="s">
        <v>896</v>
      </c>
      <c r="I11" s="150" t="s">
        <v>1603</v>
      </c>
      <c r="J11" s="150" t="s">
        <v>1604</v>
      </c>
      <c r="K11" s="150" t="s">
        <v>954</v>
      </c>
      <c r="L11" s="151" t="str">
        <f t="shared" si="0"/>
        <v>AC-24Manlio Silva ElementaryMainRooftopInteriorTrane: YHC048A4EMA1L00BIllegible</v>
      </c>
      <c r="M11" s="152">
        <v>2004</v>
      </c>
      <c r="N11" s="153">
        <v>4</v>
      </c>
      <c r="O11" s="154">
        <v>10.952500000000001</v>
      </c>
      <c r="P11" s="155" t="s">
        <v>1983</v>
      </c>
      <c r="Q11" s="153">
        <v>460</v>
      </c>
      <c r="R11" s="153">
        <v>0</v>
      </c>
      <c r="S11" s="153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4</v>
      </c>
      <c r="W11" s="158">
        <v>17.2</v>
      </c>
      <c r="X11" s="129"/>
      <c r="Y11" s="129"/>
      <c r="Z11" s="160" t="s">
        <v>1989</v>
      </c>
      <c r="AA11" s="155" t="s">
        <v>1958</v>
      </c>
      <c r="AB11" s="159" t="s">
        <v>2203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1475</v>
      </c>
      <c r="C12" s="148" t="s">
        <v>573</v>
      </c>
      <c r="D12" s="148" t="s">
        <v>308</v>
      </c>
      <c r="E12" s="149" t="s">
        <v>893</v>
      </c>
      <c r="F12" s="149" t="s">
        <v>966</v>
      </c>
      <c r="G12" s="148" t="s">
        <v>928</v>
      </c>
      <c r="H12" s="150" t="s">
        <v>896</v>
      </c>
      <c r="I12" s="150" t="s">
        <v>1603</v>
      </c>
      <c r="J12" s="150" t="s">
        <v>1604</v>
      </c>
      <c r="K12" s="150" t="s">
        <v>1607</v>
      </c>
      <c r="L12" s="151" t="str">
        <f t="shared" si="0"/>
        <v>AC-23Manlio Silva ElementaryMainRooftopInteriorTrane: YHC048A4EMA1L00B453100188L</v>
      </c>
      <c r="M12" s="152">
        <v>2004</v>
      </c>
      <c r="N12" s="153">
        <v>4</v>
      </c>
      <c r="O12" s="154">
        <v>10.952500000000001</v>
      </c>
      <c r="P12" s="155" t="s">
        <v>1983</v>
      </c>
      <c r="Q12" s="153">
        <v>460</v>
      </c>
      <c r="R12" s="153">
        <v>0</v>
      </c>
      <c r="S12" s="153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4</v>
      </c>
      <c r="W12" s="158">
        <v>17.2</v>
      </c>
      <c r="X12" s="129"/>
      <c r="Y12" s="129"/>
      <c r="Z12" s="160">
        <v>0</v>
      </c>
      <c r="AA12" s="155" t="s">
        <v>1958</v>
      </c>
      <c r="AB12" s="159" t="s">
        <v>2204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1554</v>
      </c>
      <c r="C13" s="148" t="s">
        <v>573</v>
      </c>
      <c r="D13" s="148" t="s">
        <v>308</v>
      </c>
      <c r="E13" s="149" t="s">
        <v>893</v>
      </c>
      <c r="F13" s="149" t="s">
        <v>966</v>
      </c>
      <c r="G13" s="148" t="s">
        <v>928</v>
      </c>
      <c r="H13" s="150" t="s">
        <v>896</v>
      </c>
      <c r="I13" s="150" t="s">
        <v>1605</v>
      </c>
      <c r="J13" s="150" t="s">
        <v>1606</v>
      </c>
      <c r="K13" s="150" t="s">
        <v>954</v>
      </c>
      <c r="L13" s="151" t="str">
        <f t="shared" si="0"/>
        <v>AC-22Manlio Silva ElementaryMainRooftopInteriorTrane: YHC036A4EMA1K00BIllegible</v>
      </c>
      <c r="M13" s="152">
        <v>2004</v>
      </c>
      <c r="N13" s="153">
        <v>3</v>
      </c>
      <c r="O13" s="154">
        <v>10.952500000000001</v>
      </c>
      <c r="P13" s="155" t="s">
        <v>1983</v>
      </c>
      <c r="Q13" s="153">
        <v>460</v>
      </c>
      <c r="R13" s="153">
        <v>0</v>
      </c>
      <c r="S13" s="153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3</v>
      </c>
      <c r="W13" s="158">
        <v>17.2</v>
      </c>
      <c r="X13" s="129"/>
      <c r="Y13" s="129"/>
      <c r="Z13" s="160" t="s">
        <v>1989</v>
      </c>
      <c r="AA13" s="155" t="s">
        <v>1958</v>
      </c>
      <c r="AB13" s="159" t="s">
        <v>2205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1557</v>
      </c>
      <c r="C14" s="148" t="s">
        <v>573</v>
      </c>
      <c r="D14" s="148" t="s">
        <v>308</v>
      </c>
      <c r="E14" s="149" t="s">
        <v>893</v>
      </c>
      <c r="F14" s="149" t="s">
        <v>966</v>
      </c>
      <c r="G14" s="148" t="s">
        <v>928</v>
      </c>
      <c r="H14" s="150" t="s">
        <v>896</v>
      </c>
      <c r="I14" s="150" t="s">
        <v>1605</v>
      </c>
      <c r="J14" s="150" t="s">
        <v>1606</v>
      </c>
      <c r="K14" s="150" t="s">
        <v>954</v>
      </c>
      <c r="L14" s="151" t="str">
        <f t="shared" si="0"/>
        <v>AC-21Manlio Silva ElementaryMainRooftopInteriorTrane: YHC036A4EMA1K00BIllegible</v>
      </c>
      <c r="M14" s="152">
        <v>2004</v>
      </c>
      <c r="N14" s="153">
        <v>3</v>
      </c>
      <c r="O14" s="154">
        <v>10.952500000000001</v>
      </c>
      <c r="P14" s="155" t="s">
        <v>1983</v>
      </c>
      <c r="Q14" s="153">
        <v>460</v>
      </c>
      <c r="R14" s="153">
        <v>0</v>
      </c>
      <c r="S14" s="153">
        <v>3</v>
      </c>
      <c r="T14" s="203" t="str">
        <f t="shared" si="1"/>
        <v>New High Efficiency Gas Package Unit</v>
      </c>
      <c r="U14" s="150" t="s">
        <v>1806</v>
      </c>
      <c r="V14" s="157">
        <f t="shared" si="2"/>
        <v>3</v>
      </c>
      <c r="W14" s="158">
        <v>17.2</v>
      </c>
      <c r="X14" s="129"/>
      <c r="Y14" s="129"/>
      <c r="Z14" s="160" t="s">
        <v>1989</v>
      </c>
      <c r="AA14" s="155" t="s">
        <v>1958</v>
      </c>
      <c r="AB14" s="159" t="s">
        <v>2206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1478</v>
      </c>
      <c r="C15" s="148" t="s">
        <v>573</v>
      </c>
      <c r="D15" s="148" t="s">
        <v>308</v>
      </c>
      <c r="E15" s="149" t="s">
        <v>893</v>
      </c>
      <c r="F15" s="149" t="s">
        <v>966</v>
      </c>
      <c r="G15" s="148" t="s">
        <v>928</v>
      </c>
      <c r="H15" s="150" t="s">
        <v>896</v>
      </c>
      <c r="I15" s="150" t="s">
        <v>1608</v>
      </c>
      <c r="J15" s="150" t="s">
        <v>1609</v>
      </c>
      <c r="K15" s="150" t="s">
        <v>954</v>
      </c>
      <c r="L15" s="151" t="str">
        <f t="shared" si="0"/>
        <v>AC-20Manlio Silva ElementaryMainRooftopInteriorTrane: YHC060A4EMA1Illegible</v>
      </c>
      <c r="M15" s="152">
        <v>2004</v>
      </c>
      <c r="N15" s="153">
        <v>5</v>
      </c>
      <c r="O15" s="154">
        <v>10.952500000000001</v>
      </c>
      <c r="P15" s="155" t="s">
        <v>1983</v>
      </c>
      <c r="Q15" s="153">
        <v>460</v>
      </c>
      <c r="R15" s="153">
        <v>0</v>
      </c>
      <c r="S15" s="153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5</v>
      </c>
      <c r="W15" s="158">
        <v>17.2</v>
      </c>
      <c r="X15" s="129"/>
      <c r="Y15" s="129"/>
      <c r="Z15" s="160" t="s">
        <v>1989</v>
      </c>
      <c r="AA15" s="155" t="s">
        <v>1958</v>
      </c>
      <c r="AB15" s="159" t="s">
        <v>2207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1483</v>
      </c>
      <c r="C16" s="148" t="s">
        <v>573</v>
      </c>
      <c r="D16" s="148" t="s">
        <v>308</v>
      </c>
      <c r="E16" s="149" t="s">
        <v>893</v>
      </c>
      <c r="F16" s="149" t="s">
        <v>966</v>
      </c>
      <c r="G16" s="148" t="s">
        <v>928</v>
      </c>
      <c r="H16" s="150" t="s">
        <v>896</v>
      </c>
      <c r="I16" s="150" t="s">
        <v>1608</v>
      </c>
      <c r="J16" s="150" t="s">
        <v>1609</v>
      </c>
      <c r="K16" s="150" t="s">
        <v>954</v>
      </c>
      <c r="L16" s="151" t="str">
        <f t="shared" si="0"/>
        <v>AC-19Manlio Silva ElementaryMainRooftopInteriorTrane: YHC060A4EMA1Illegible</v>
      </c>
      <c r="M16" s="152">
        <v>2004</v>
      </c>
      <c r="N16" s="153">
        <v>5</v>
      </c>
      <c r="O16" s="154">
        <v>10.952500000000001</v>
      </c>
      <c r="P16" s="155" t="s">
        <v>1983</v>
      </c>
      <c r="Q16" s="153">
        <v>460</v>
      </c>
      <c r="R16" s="153">
        <v>0</v>
      </c>
      <c r="S16" s="153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5</v>
      </c>
      <c r="W16" s="158">
        <v>17.2</v>
      </c>
      <c r="X16" s="129"/>
      <c r="Y16" s="129"/>
      <c r="Z16" s="160" t="s">
        <v>1989</v>
      </c>
      <c r="AA16" s="155" t="s">
        <v>1958</v>
      </c>
      <c r="AB16" s="159" t="s">
        <v>2208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1560</v>
      </c>
      <c r="C17" s="148" t="s">
        <v>573</v>
      </c>
      <c r="D17" s="148" t="s">
        <v>308</v>
      </c>
      <c r="E17" s="149" t="s">
        <v>893</v>
      </c>
      <c r="F17" s="149" t="s">
        <v>966</v>
      </c>
      <c r="G17" s="148" t="s">
        <v>928</v>
      </c>
      <c r="H17" s="150" t="s">
        <v>896</v>
      </c>
      <c r="I17" s="150" t="s">
        <v>1603</v>
      </c>
      <c r="J17" s="150" t="s">
        <v>1604</v>
      </c>
      <c r="K17" s="150" t="s">
        <v>954</v>
      </c>
      <c r="L17" s="151" t="str">
        <f t="shared" si="0"/>
        <v>AC-18Manlio Silva ElementaryMainRooftopInteriorTrane: YHC048A4EMA1L00BIllegible</v>
      </c>
      <c r="M17" s="152">
        <v>2004</v>
      </c>
      <c r="N17" s="153">
        <v>4</v>
      </c>
      <c r="O17" s="154">
        <v>10.952500000000001</v>
      </c>
      <c r="P17" s="155" t="s">
        <v>1983</v>
      </c>
      <c r="Q17" s="153">
        <v>460</v>
      </c>
      <c r="R17" s="153">
        <v>0</v>
      </c>
      <c r="S17" s="153">
        <v>3</v>
      </c>
      <c r="T17" s="203" t="str">
        <f t="shared" si="1"/>
        <v>New High Efficiency Gas Package Unit</v>
      </c>
      <c r="U17" s="150" t="s">
        <v>1806</v>
      </c>
      <c r="V17" s="157">
        <f t="shared" si="2"/>
        <v>4</v>
      </c>
      <c r="W17" s="158">
        <v>17.2</v>
      </c>
      <c r="X17" s="129"/>
      <c r="Y17" s="129"/>
      <c r="Z17" s="160" t="s">
        <v>1989</v>
      </c>
      <c r="AA17" s="155" t="s">
        <v>1958</v>
      </c>
      <c r="AB17" s="159" t="s">
        <v>2209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1486</v>
      </c>
      <c r="C18" s="148" t="s">
        <v>573</v>
      </c>
      <c r="D18" s="148" t="s">
        <v>308</v>
      </c>
      <c r="E18" s="149" t="s">
        <v>893</v>
      </c>
      <c r="F18" s="149" t="s">
        <v>966</v>
      </c>
      <c r="G18" s="148" t="s">
        <v>928</v>
      </c>
      <c r="H18" s="150" t="s">
        <v>896</v>
      </c>
      <c r="I18" s="150" t="s">
        <v>1605</v>
      </c>
      <c r="J18" s="150" t="s">
        <v>1606</v>
      </c>
      <c r="K18" s="150" t="s">
        <v>954</v>
      </c>
      <c r="L18" s="151" t="str">
        <f t="shared" si="0"/>
        <v>AC-17Manlio Silva ElementaryMainRooftopInteriorTrane: YHC036A4EMA1K00BIllegible</v>
      </c>
      <c r="M18" s="152">
        <v>2004</v>
      </c>
      <c r="N18" s="153">
        <v>3</v>
      </c>
      <c r="O18" s="154">
        <v>10.952500000000001</v>
      </c>
      <c r="P18" s="155" t="s">
        <v>1983</v>
      </c>
      <c r="Q18" s="153">
        <v>460</v>
      </c>
      <c r="R18" s="153">
        <v>0</v>
      </c>
      <c r="S18" s="153">
        <v>3</v>
      </c>
      <c r="T18" s="203" t="str">
        <f t="shared" si="1"/>
        <v>New High Efficiency Gas Package Unit</v>
      </c>
      <c r="U18" s="150" t="s">
        <v>1806</v>
      </c>
      <c r="V18" s="157">
        <f t="shared" si="2"/>
        <v>3</v>
      </c>
      <c r="W18" s="158">
        <v>17.2</v>
      </c>
      <c r="X18" s="129"/>
      <c r="Y18" s="129"/>
      <c r="Z18" s="160" t="s">
        <v>1989</v>
      </c>
      <c r="AA18" s="155" t="s">
        <v>1958</v>
      </c>
      <c r="AB18" s="159" t="s">
        <v>2210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1563</v>
      </c>
      <c r="C19" s="148" t="s">
        <v>573</v>
      </c>
      <c r="D19" s="148" t="s">
        <v>308</v>
      </c>
      <c r="E19" s="149" t="s">
        <v>893</v>
      </c>
      <c r="F19" s="149" t="s">
        <v>966</v>
      </c>
      <c r="G19" s="148" t="s">
        <v>928</v>
      </c>
      <c r="H19" s="150" t="s">
        <v>896</v>
      </c>
      <c r="I19" s="150" t="s">
        <v>1605</v>
      </c>
      <c r="J19" s="150" t="s">
        <v>1606</v>
      </c>
      <c r="K19" s="150" t="s">
        <v>1610</v>
      </c>
      <c r="L19" s="151" t="str">
        <f t="shared" si="0"/>
        <v>AC-30Manlio Silva ElementaryMainRooftopInteriorTrane: YHC036A4EMA1K00B453100282L</v>
      </c>
      <c r="M19" s="152">
        <v>2004</v>
      </c>
      <c r="N19" s="153">
        <v>3</v>
      </c>
      <c r="O19" s="154">
        <v>10.952500000000001</v>
      </c>
      <c r="P19" s="155" t="s">
        <v>1983</v>
      </c>
      <c r="Q19" s="153">
        <v>460</v>
      </c>
      <c r="R19" s="153">
        <v>0</v>
      </c>
      <c r="S19" s="153">
        <v>3</v>
      </c>
      <c r="T19" s="203" t="str">
        <f t="shared" si="1"/>
        <v>New High Efficiency Gas Package Unit</v>
      </c>
      <c r="U19" s="150" t="s">
        <v>1806</v>
      </c>
      <c r="V19" s="157">
        <f t="shared" si="2"/>
        <v>3</v>
      </c>
      <c r="W19" s="158">
        <v>17.2</v>
      </c>
      <c r="X19" s="129"/>
      <c r="Y19" s="129"/>
      <c r="Z19" s="160">
        <v>0</v>
      </c>
      <c r="AA19" s="155" t="s">
        <v>1958</v>
      </c>
      <c r="AB19" s="159" t="s">
        <v>2211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1489</v>
      </c>
      <c r="C20" s="148" t="s">
        <v>573</v>
      </c>
      <c r="D20" s="148" t="s">
        <v>308</v>
      </c>
      <c r="E20" s="149" t="s">
        <v>893</v>
      </c>
      <c r="F20" s="149" t="s">
        <v>966</v>
      </c>
      <c r="G20" s="148" t="s">
        <v>928</v>
      </c>
      <c r="H20" s="150" t="s">
        <v>896</v>
      </c>
      <c r="I20" s="150" t="s">
        <v>1611</v>
      </c>
      <c r="J20" s="150" t="s">
        <v>1612</v>
      </c>
      <c r="K20" s="150" t="s">
        <v>1613</v>
      </c>
      <c r="L20" s="151" t="str">
        <f t="shared" si="0"/>
        <v>AC-37Manlio Silva ElementaryMainRooftopInteriorTrane: YHC036A4EMA052V452100430L</v>
      </c>
      <c r="M20" s="152">
        <v>2004</v>
      </c>
      <c r="N20" s="153">
        <v>3</v>
      </c>
      <c r="O20" s="154">
        <v>10.952500000000001</v>
      </c>
      <c r="P20" s="155" t="s">
        <v>1983</v>
      </c>
      <c r="Q20" s="153">
        <v>460</v>
      </c>
      <c r="R20" s="153">
        <v>0</v>
      </c>
      <c r="S20" s="153">
        <v>3</v>
      </c>
      <c r="T20" s="203" t="str">
        <f t="shared" si="1"/>
        <v>New High Efficiency Gas Package Unit</v>
      </c>
      <c r="U20" s="150" t="s">
        <v>1806</v>
      </c>
      <c r="V20" s="157">
        <f t="shared" si="2"/>
        <v>3</v>
      </c>
      <c r="W20" s="158">
        <v>17.2</v>
      </c>
      <c r="X20" s="129"/>
      <c r="Y20" s="129"/>
      <c r="Z20" s="160">
        <v>0</v>
      </c>
      <c r="AA20" s="155" t="s">
        <v>1958</v>
      </c>
      <c r="AB20" s="159" t="s">
        <v>2212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1614</v>
      </c>
      <c r="C21" s="148" t="s">
        <v>573</v>
      </c>
      <c r="D21" s="148" t="s">
        <v>308</v>
      </c>
      <c r="E21" s="149" t="s">
        <v>893</v>
      </c>
      <c r="F21" s="149" t="s">
        <v>966</v>
      </c>
      <c r="G21" s="148" t="s">
        <v>1492</v>
      </c>
      <c r="H21" s="150" t="s">
        <v>896</v>
      </c>
      <c r="I21" s="150" t="s">
        <v>1615</v>
      </c>
      <c r="J21" s="150" t="s">
        <v>1616</v>
      </c>
      <c r="K21" s="150" t="s">
        <v>1617</v>
      </c>
      <c r="L21" s="151" t="str">
        <f t="shared" si="0"/>
        <v>AC-42Manlio Silva ElementaryMainRooftopInteriorTrane: TCC018F100BG40612372H</v>
      </c>
      <c r="M21" s="152">
        <v>2004</v>
      </c>
      <c r="N21" s="153">
        <v>1.5</v>
      </c>
      <c r="O21" s="154">
        <v>10.952500000000001</v>
      </c>
      <c r="P21" s="155" t="s">
        <v>1983</v>
      </c>
      <c r="Q21" s="153" t="s">
        <v>1985</v>
      </c>
      <c r="R21" s="153">
        <v>0</v>
      </c>
      <c r="S21" s="153">
        <v>1</v>
      </c>
      <c r="T21" s="203" t="str">
        <f t="shared" si="1"/>
        <v>New High Efficiency Package Cooling Unit</v>
      </c>
      <c r="U21" s="150" t="s">
        <v>1806</v>
      </c>
      <c r="V21" s="157">
        <f t="shared" si="2"/>
        <v>1.5</v>
      </c>
      <c r="W21" s="158">
        <v>17.2</v>
      </c>
      <c r="X21" s="129"/>
      <c r="Y21" s="129"/>
      <c r="Z21" s="160">
        <v>0</v>
      </c>
      <c r="AA21" s="155" t="s">
        <v>1958</v>
      </c>
      <c r="AB21" s="159" t="s">
        <v>2213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1496</v>
      </c>
      <c r="C22" s="148" t="s">
        <v>573</v>
      </c>
      <c r="D22" s="148" t="s">
        <v>308</v>
      </c>
      <c r="E22" s="149" t="s">
        <v>893</v>
      </c>
      <c r="F22" s="149" t="s">
        <v>966</v>
      </c>
      <c r="G22" s="148" t="s">
        <v>928</v>
      </c>
      <c r="H22" s="150" t="s">
        <v>896</v>
      </c>
      <c r="I22" s="150" t="s">
        <v>1608</v>
      </c>
      <c r="J22" s="150" t="s">
        <v>1609</v>
      </c>
      <c r="K22" s="150" t="s">
        <v>1618</v>
      </c>
      <c r="L22" s="151" t="str">
        <f t="shared" si="0"/>
        <v>AC-32Manlio Silva ElementaryMainRooftopInteriorTrane: YHC060A4EMA1502100746L</v>
      </c>
      <c r="M22" s="152">
        <v>2005</v>
      </c>
      <c r="N22" s="153">
        <v>5</v>
      </c>
      <c r="O22" s="154">
        <v>11.049999999999999</v>
      </c>
      <c r="P22" s="155" t="s">
        <v>1983</v>
      </c>
      <c r="Q22" s="153">
        <v>460</v>
      </c>
      <c r="R22" s="153">
        <v>0</v>
      </c>
      <c r="S22" s="153">
        <v>3</v>
      </c>
      <c r="T22" s="203" t="str">
        <f t="shared" si="1"/>
        <v>New High Efficiency Gas Package Unit</v>
      </c>
      <c r="U22" s="150" t="s">
        <v>1806</v>
      </c>
      <c r="V22" s="157">
        <f t="shared" si="2"/>
        <v>5</v>
      </c>
      <c r="W22" s="158">
        <v>17.2</v>
      </c>
      <c r="X22" s="129"/>
      <c r="Y22" s="129"/>
      <c r="Z22" s="160">
        <v>0</v>
      </c>
      <c r="AA22" s="155" t="s">
        <v>1958</v>
      </c>
      <c r="AB22" s="159" t="s">
        <v>2214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1568</v>
      </c>
      <c r="C23" s="148" t="s">
        <v>573</v>
      </c>
      <c r="D23" s="148" t="s">
        <v>308</v>
      </c>
      <c r="E23" s="149" t="s">
        <v>893</v>
      </c>
      <c r="F23" s="149" t="s">
        <v>966</v>
      </c>
      <c r="G23" s="148" t="s">
        <v>928</v>
      </c>
      <c r="H23" s="150" t="s">
        <v>896</v>
      </c>
      <c r="I23" s="150" t="s">
        <v>1611</v>
      </c>
      <c r="J23" s="150" t="s">
        <v>1612</v>
      </c>
      <c r="K23" s="150" t="s">
        <v>1619</v>
      </c>
      <c r="L23" s="151" t="str">
        <f t="shared" si="0"/>
        <v>AC-16Manlio Silva ElementaryMainRooftopInteriorTrane: YHC036A4EMA052V452100482L</v>
      </c>
      <c r="M23" s="152">
        <v>2004</v>
      </c>
      <c r="N23" s="153">
        <v>3</v>
      </c>
      <c r="O23" s="154">
        <v>10.952500000000001</v>
      </c>
      <c r="P23" s="155" t="s">
        <v>1983</v>
      </c>
      <c r="Q23" s="153">
        <v>460</v>
      </c>
      <c r="R23" s="153">
        <v>0</v>
      </c>
      <c r="S23" s="153">
        <v>3</v>
      </c>
      <c r="T23" s="203" t="str">
        <f t="shared" si="1"/>
        <v>New High Efficiency Gas Package Unit</v>
      </c>
      <c r="U23" s="150" t="s">
        <v>1806</v>
      </c>
      <c r="V23" s="157">
        <f t="shared" si="2"/>
        <v>3</v>
      </c>
      <c r="W23" s="158">
        <v>17.2</v>
      </c>
      <c r="X23" s="129"/>
      <c r="Y23" s="129"/>
      <c r="Z23" s="160">
        <v>0</v>
      </c>
      <c r="AA23" s="155" t="s">
        <v>1958</v>
      </c>
      <c r="AB23" s="159" t="s">
        <v>2215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1571</v>
      </c>
      <c r="C24" s="148" t="s">
        <v>573</v>
      </c>
      <c r="D24" s="148" t="s">
        <v>308</v>
      </c>
      <c r="E24" s="149" t="s">
        <v>893</v>
      </c>
      <c r="F24" s="149" t="s">
        <v>966</v>
      </c>
      <c r="G24" s="148" t="s">
        <v>928</v>
      </c>
      <c r="H24" s="150" t="s">
        <v>896</v>
      </c>
      <c r="I24" s="150" t="s">
        <v>1611</v>
      </c>
      <c r="J24" s="150" t="s">
        <v>1612</v>
      </c>
      <c r="K24" s="150" t="s">
        <v>1620</v>
      </c>
      <c r="L24" s="151" t="str">
        <f t="shared" si="0"/>
        <v>AC-15Manlio Silva ElementaryMainRooftopInteriorTrane: YHC036A4EMA052V452100478L</v>
      </c>
      <c r="M24" s="152">
        <v>2004</v>
      </c>
      <c r="N24" s="153">
        <v>3</v>
      </c>
      <c r="O24" s="154">
        <v>10.952500000000001</v>
      </c>
      <c r="P24" s="155" t="s">
        <v>1983</v>
      </c>
      <c r="Q24" s="153">
        <v>460</v>
      </c>
      <c r="R24" s="153">
        <v>0</v>
      </c>
      <c r="S24" s="153">
        <v>3</v>
      </c>
      <c r="T24" s="203" t="str">
        <f t="shared" si="1"/>
        <v>New High Efficiency Gas Package Unit</v>
      </c>
      <c r="U24" s="150" t="s">
        <v>1806</v>
      </c>
      <c r="V24" s="157">
        <f t="shared" si="2"/>
        <v>3</v>
      </c>
      <c r="W24" s="158">
        <v>17.2</v>
      </c>
      <c r="X24" s="129"/>
      <c r="Y24" s="129"/>
      <c r="Z24" s="160">
        <v>0</v>
      </c>
      <c r="AA24" s="155" t="s">
        <v>1958</v>
      </c>
      <c r="AB24" s="159" t="s">
        <v>2216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1574</v>
      </c>
      <c r="C25" s="148" t="s">
        <v>573</v>
      </c>
      <c r="D25" s="148" t="s">
        <v>308</v>
      </c>
      <c r="E25" s="149" t="s">
        <v>893</v>
      </c>
      <c r="F25" s="149" t="s">
        <v>966</v>
      </c>
      <c r="G25" s="148" t="s">
        <v>928</v>
      </c>
      <c r="H25" s="150" t="s">
        <v>896</v>
      </c>
      <c r="I25" s="150" t="s">
        <v>1603</v>
      </c>
      <c r="J25" s="150" t="s">
        <v>1604</v>
      </c>
      <c r="K25" s="150" t="s">
        <v>1621</v>
      </c>
      <c r="L25" s="151" t="str">
        <f t="shared" si="0"/>
        <v>AC-36Manlio Silva ElementaryMainRooftopInteriorTrane: YHC048A4EMA1L00B452100964L</v>
      </c>
      <c r="M25" s="152">
        <v>2004</v>
      </c>
      <c r="N25" s="153">
        <v>4</v>
      </c>
      <c r="O25" s="154">
        <v>10.952500000000001</v>
      </c>
      <c r="P25" s="155" t="s">
        <v>1983</v>
      </c>
      <c r="Q25" s="153">
        <v>460</v>
      </c>
      <c r="R25" s="153">
        <v>0</v>
      </c>
      <c r="S25" s="153">
        <v>3</v>
      </c>
      <c r="T25" s="203" t="str">
        <f t="shared" si="1"/>
        <v>New High Efficiency Gas Package Unit</v>
      </c>
      <c r="U25" s="150" t="s">
        <v>1806</v>
      </c>
      <c r="V25" s="157">
        <f t="shared" si="2"/>
        <v>4</v>
      </c>
      <c r="W25" s="158">
        <v>17.2</v>
      </c>
      <c r="X25" s="129"/>
      <c r="Y25" s="129"/>
      <c r="Z25" s="160">
        <v>0</v>
      </c>
      <c r="AA25" s="155" t="s">
        <v>1958</v>
      </c>
      <c r="AB25" s="159" t="s">
        <v>2217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1622</v>
      </c>
      <c r="C26" s="148" t="s">
        <v>573</v>
      </c>
      <c r="D26" s="148" t="s">
        <v>308</v>
      </c>
      <c r="E26" s="149" t="s">
        <v>893</v>
      </c>
      <c r="F26" s="149" t="s">
        <v>966</v>
      </c>
      <c r="G26" s="148" t="s">
        <v>928</v>
      </c>
      <c r="H26" s="150" t="s">
        <v>896</v>
      </c>
      <c r="I26" s="150" t="s">
        <v>1623</v>
      </c>
      <c r="J26" s="150" t="s">
        <v>1624</v>
      </c>
      <c r="K26" s="150" t="s">
        <v>1625</v>
      </c>
      <c r="L26" s="151" t="str">
        <f t="shared" si="0"/>
        <v>AC-44Manlio Silva ElementaryMainRooftopInteriorTrane: YHC048A4EMA052V452100840L</v>
      </c>
      <c r="M26" s="152">
        <v>2004</v>
      </c>
      <c r="N26" s="153">
        <v>4</v>
      </c>
      <c r="O26" s="154">
        <v>10.952500000000001</v>
      </c>
      <c r="P26" s="155" t="s">
        <v>1983</v>
      </c>
      <c r="Q26" s="153">
        <v>460</v>
      </c>
      <c r="R26" s="153">
        <v>0</v>
      </c>
      <c r="S26" s="153">
        <v>3</v>
      </c>
      <c r="T26" s="203" t="str">
        <f t="shared" si="1"/>
        <v>New High Efficiency Gas Package Unit</v>
      </c>
      <c r="U26" s="150" t="s">
        <v>1806</v>
      </c>
      <c r="V26" s="157">
        <f t="shared" si="2"/>
        <v>4</v>
      </c>
      <c r="W26" s="158">
        <v>17.2</v>
      </c>
      <c r="X26" s="129"/>
      <c r="Y26" s="129"/>
      <c r="Z26" s="160">
        <v>0</v>
      </c>
      <c r="AA26" s="155" t="s">
        <v>1958</v>
      </c>
      <c r="AB26" s="159" t="s">
        <v>2218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62" customFormat="1" ht="22.5" x14ac:dyDescent="0.2">
      <c r="A27" s="147">
        <v>22</v>
      </c>
      <c r="B27" s="148" t="s">
        <v>1499</v>
      </c>
      <c r="C27" s="148" t="s">
        <v>573</v>
      </c>
      <c r="D27" s="148" t="s">
        <v>308</v>
      </c>
      <c r="E27" s="149" t="s">
        <v>893</v>
      </c>
      <c r="F27" s="149" t="s">
        <v>966</v>
      </c>
      <c r="G27" s="148" t="s">
        <v>928</v>
      </c>
      <c r="H27" s="150" t="s">
        <v>896</v>
      </c>
      <c r="I27" s="150" t="s">
        <v>1611</v>
      </c>
      <c r="J27" s="150" t="s">
        <v>1612</v>
      </c>
      <c r="K27" s="150" t="s">
        <v>954</v>
      </c>
      <c r="L27" s="151" t="str">
        <f t="shared" si="0"/>
        <v>AC-39Manlio Silva ElementaryMainRooftopInteriorTrane: YHC036A4EMA052VIllegible</v>
      </c>
      <c r="M27" s="152">
        <v>2004</v>
      </c>
      <c r="N27" s="153">
        <v>3</v>
      </c>
      <c r="O27" s="154">
        <v>10.952500000000001</v>
      </c>
      <c r="P27" s="155" t="s">
        <v>1983</v>
      </c>
      <c r="Q27" s="153">
        <v>460</v>
      </c>
      <c r="R27" s="153">
        <v>0</v>
      </c>
      <c r="S27" s="153">
        <v>3</v>
      </c>
      <c r="T27" s="203" t="str">
        <f t="shared" si="1"/>
        <v>New High Efficiency Gas Package Unit</v>
      </c>
      <c r="U27" s="150" t="s">
        <v>1806</v>
      </c>
      <c r="V27" s="157">
        <f t="shared" si="2"/>
        <v>3</v>
      </c>
      <c r="W27" s="158">
        <v>17.2</v>
      </c>
      <c r="X27" s="129"/>
      <c r="Y27" s="129"/>
      <c r="Z27" s="160" t="s">
        <v>1989</v>
      </c>
      <c r="AA27" s="155" t="s">
        <v>1958</v>
      </c>
      <c r="AB27" s="159" t="s">
        <v>2219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7" s="162" customFormat="1" ht="22.5" x14ac:dyDescent="0.2">
      <c r="A28" s="147">
        <v>23</v>
      </c>
      <c r="B28" s="148" t="s">
        <v>1583</v>
      </c>
      <c r="C28" s="148" t="s">
        <v>573</v>
      </c>
      <c r="D28" s="148" t="s">
        <v>308</v>
      </c>
      <c r="E28" s="149" t="s">
        <v>893</v>
      </c>
      <c r="F28" s="149" t="s">
        <v>966</v>
      </c>
      <c r="G28" s="148" t="s">
        <v>928</v>
      </c>
      <c r="H28" s="150" t="s">
        <v>896</v>
      </c>
      <c r="I28" s="150" t="s">
        <v>1626</v>
      </c>
      <c r="J28" s="150" t="s">
        <v>1627</v>
      </c>
      <c r="K28" s="150" t="s">
        <v>1628</v>
      </c>
      <c r="L28" s="151" t="str">
        <f t="shared" si="0"/>
        <v>AC-14Manlio Silva ElementaryMainRooftopInteriorTrane: YHC036A4EMA0BDE436101148L</v>
      </c>
      <c r="M28" s="152">
        <v>2004</v>
      </c>
      <c r="N28" s="153">
        <v>3</v>
      </c>
      <c r="O28" s="154">
        <v>10.952500000000001</v>
      </c>
      <c r="P28" s="155" t="s">
        <v>1983</v>
      </c>
      <c r="Q28" s="153">
        <v>460</v>
      </c>
      <c r="R28" s="153">
        <v>0</v>
      </c>
      <c r="S28" s="153">
        <v>3</v>
      </c>
      <c r="T28" s="203" t="str">
        <f t="shared" si="1"/>
        <v>New High Efficiency Gas Package Unit</v>
      </c>
      <c r="U28" s="150" t="s">
        <v>1806</v>
      </c>
      <c r="V28" s="157">
        <f t="shared" si="2"/>
        <v>3</v>
      </c>
      <c r="W28" s="158">
        <v>17.2</v>
      </c>
      <c r="X28" s="129"/>
      <c r="Y28" s="129"/>
      <c r="Z28" s="160">
        <v>0</v>
      </c>
      <c r="AA28" s="155" t="s">
        <v>1958</v>
      </c>
      <c r="AB28" s="159" t="s">
        <v>2220</v>
      </c>
      <c r="AC28" s="161"/>
      <c r="AD28" s="129"/>
      <c r="AE28" s="129"/>
      <c r="AF28" s="129"/>
      <c r="AG28" s="129"/>
      <c r="AH28" s="129"/>
      <c r="AI28" s="129"/>
      <c r="AJ28" s="129"/>
      <c r="AK28" s="129"/>
    </row>
    <row r="29" spans="1:37" s="162" customFormat="1" ht="22.5" x14ac:dyDescent="0.2">
      <c r="A29" s="147">
        <v>24</v>
      </c>
      <c r="B29" s="148" t="s">
        <v>1502</v>
      </c>
      <c r="C29" s="148" t="s">
        <v>573</v>
      </c>
      <c r="D29" s="148" t="s">
        <v>308</v>
      </c>
      <c r="E29" s="149" t="s">
        <v>893</v>
      </c>
      <c r="F29" s="149" t="s">
        <v>966</v>
      </c>
      <c r="G29" s="148" t="s">
        <v>928</v>
      </c>
      <c r="H29" s="150" t="s">
        <v>896</v>
      </c>
      <c r="I29" s="150" t="s">
        <v>1611</v>
      </c>
      <c r="J29" s="150" t="s">
        <v>1612</v>
      </c>
      <c r="K29" s="150" t="s">
        <v>1629</v>
      </c>
      <c r="L29" s="151" t="str">
        <f t="shared" si="0"/>
        <v>AC-13Manlio Silva ElementaryMainRooftopInteriorTrane: YHC036A4EMA052V502100575L</v>
      </c>
      <c r="M29" s="152">
        <v>2005</v>
      </c>
      <c r="N29" s="153">
        <v>3</v>
      </c>
      <c r="O29" s="154">
        <v>11.049999999999999</v>
      </c>
      <c r="P29" s="155" t="s">
        <v>1983</v>
      </c>
      <c r="Q29" s="153">
        <v>460</v>
      </c>
      <c r="R29" s="153">
        <v>0</v>
      </c>
      <c r="S29" s="153">
        <v>3</v>
      </c>
      <c r="T29" s="203" t="str">
        <f t="shared" si="1"/>
        <v>New High Efficiency Gas Package Unit</v>
      </c>
      <c r="U29" s="150" t="s">
        <v>1806</v>
      </c>
      <c r="V29" s="157">
        <f t="shared" si="2"/>
        <v>3</v>
      </c>
      <c r="W29" s="158">
        <v>17.5</v>
      </c>
      <c r="X29" s="129"/>
      <c r="Y29" s="129"/>
      <c r="Z29" s="160">
        <v>0</v>
      </c>
      <c r="AA29" s="155" t="s">
        <v>1958</v>
      </c>
      <c r="AB29" s="159" t="s">
        <v>2221</v>
      </c>
      <c r="AC29" s="161"/>
      <c r="AD29" s="129"/>
      <c r="AE29" s="129"/>
      <c r="AF29" s="129"/>
      <c r="AG29" s="129"/>
      <c r="AH29" s="129"/>
      <c r="AI29" s="129"/>
      <c r="AJ29" s="129"/>
      <c r="AK29" s="129"/>
    </row>
    <row r="30" spans="1:37" s="162" customFormat="1" ht="22.5" x14ac:dyDescent="0.2">
      <c r="A30" s="147">
        <v>25</v>
      </c>
      <c r="B30" s="148" t="s">
        <v>1515</v>
      </c>
      <c r="C30" s="148" t="s">
        <v>573</v>
      </c>
      <c r="D30" s="148" t="s">
        <v>308</v>
      </c>
      <c r="E30" s="149" t="s">
        <v>893</v>
      </c>
      <c r="F30" s="149" t="s">
        <v>966</v>
      </c>
      <c r="G30" s="148" t="s">
        <v>928</v>
      </c>
      <c r="H30" s="150" t="s">
        <v>896</v>
      </c>
      <c r="I30" s="150" t="s">
        <v>1605</v>
      </c>
      <c r="J30" s="150" t="s">
        <v>1606</v>
      </c>
      <c r="K30" s="150" t="s">
        <v>1630</v>
      </c>
      <c r="L30" s="151" t="str">
        <f t="shared" si="0"/>
        <v>AC-33Manlio Silva ElementaryMainRooftopInteriorTrane: YHC036A4EMA1K00B452100580L</v>
      </c>
      <c r="M30" s="152">
        <v>2004</v>
      </c>
      <c r="N30" s="153">
        <v>3</v>
      </c>
      <c r="O30" s="154">
        <v>10.952500000000001</v>
      </c>
      <c r="P30" s="155" t="s">
        <v>1983</v>
      </c>
      <c r="Q30" s="153">
        <v>460</v>
      </c>
      <c r="R30" s="153">
        <v>0</v>
      </c>
      <c r="S30" s="153">
        <v>3</v>
      </c>
      <c r="T30" s="203" t="str">
        <f t="shared" si="1"/>
        <v>New High Efficiency Gas Package Unit</v>
      </c>
      <c r="U30" s="150" t="s">
        <v>1806</v>
      </c>
      <c r="V30" s="157">
        <f t="shared" si="2"/>
        <v>3</v>
      </c>
      <c r="W30" s="158">
        <v>17.2</v>
      </c>
      <c r="X30" s="129"/>
      <c r="Y30" s="129"/>
      <c r="Z30" s="160">
        <v>0</v>
      </c>
      <c r="AA30" s="155" t="s">
        <v>1958</v>
      </c>
      <c r="AB30" s="159" t="s">
        <v>2222</v>
      </c>
      <c r="AC30" s="161"/>
      <c r="AD30" s="129"/>
      <c r="AE30" s="129"/>
      <c r="AF30" s="129"/>
      <c r="AG30" s="129"/>
      <c r="AH30" s="129"/>
      <c r="AI30" s="129"/>
      <c r="AJ30" s="129"/>
      <c r="AK30" s="129"/>
    </row>
    <row r="31" spans="1:37" s="162" customFormat="1" ht="22.5" x14ac:dyDescent="0.2">
      <c r="A31" s="147">
        <v>26</v>
      </c>
      <c r="B31" s="148" t="s">
        <v>1631</v>
      </c>
      <c r="C31" s="148" t="s">
        <v>573</v>
      </c>
      <c r="D31" s="148" t="s">
        <v>308</v>
      </c>
      <c r="E31" s="149" t="s">
        <v>893</v>
      </c>
      <c r="F31" s="149" t="s">
        <v>966</v>
      </c>
      <c r="G31" s="148" t="s">
        <v>1492</v>
      </c>
      <c r="H31" s="150" t="s">
        <v>896</v>
      </c>
      <c r="I31" s="150" t="s">
        <v>1615</v>
      </c>
      <c r="J31" s="150" t="s">
        <v>1616</v>
      </c>
      <c r="K31" s="150" t="s">
        <v>1632</v>
      </c>
      <c r="L31" s="151" t="str">
        <f t="shared" si="0"/>
        <v>AC-43Manlio Silva ElementaryMainRooftopInteriorTrane: TCC018F100BG406245X2H</v>
      </c>
      <c r="M31" s="152">
        <v>2004</v>
      </c>
      <c r="N31" s="153">
        <v>1.5</v>
      </c>
      <c r="O31" s="154">
        <v>10.952500000000001</v>
      </c>
      <c r="P31" s="155" t="s">
        <v>1983</v>
      </c>
      <c r="Q31" s="153" t="s">
        <v>1985</v>
      </c>
      <c r="R31" s="153">
        <v>0</v>
      </c>
      <c r="S31" s="153">
        <v>1</v>
      </c>
      <c r="T31" s="203" t="str">
        <f t="shared" si="1"/>
        <v>New High Efficiency Package Cooling Unit</v>
      </c>
      <c r="U31" s="150" t="s">
        <v>1806</v>
      </c>
      <c r="V31" s="157">
        <f t="shared" si="2"/>
        <v>1.5</v>
      </c>
      <c r="W31" s="158">
        <v>17.2</v>
      </c>
      <c r="X31" s="129"/>
      <c r="Y31" s="129"/>
      <c r="Z31" s="160">
        <v>0</v>
      </c>
      <c r="AA31" s="155" t="s">
        <v>1958</v>
      </c>
      <c r="AB31" s="159" t="s">
        <v>2223</v>
      </c>
      <c r="AC31" s="161"/>
      <c r="AD31" s="129"/>
      <c r="AE31" s="129"/>
      <c r="AF31" s="129"/>
      <c r="AG31" s="129"/>
      <c r="AH31" s="129"/>
      <c r="AI31" s="129"/>
      <c r="AJ31" s="129"/>
      <c r="AK31" s="129"/>
    </row>
    <row r="32" spans="1:37" s="162" customFormat="1" ht="22.5" x14ac:dyDescent="0.2">
      <c r="A32" s="147">
        <v>27</v>
      </c>
      <c r="B32" s="148" t="s">
        <v>1633</v>
      </c>
      <c r="C32" s="148" t="s">
        <v>573</v>
      </c>
      <c r="D32" s="148" t="s">
        <v>308</v>
      </c>
      <c r="E32" s="149" t="s">
        <v>893</v>
      </c>
      <c r="F32" s="149" t="s">
        <v>966</v>
      </c>
      <c r="G32" s="148" t="s">
        <v>928</v>
      </c>
      <c r="H32" s="150" t="s">
        <v>896</v>
      </c>
      <c r="I32" s="150" t="s">
        <v>1605</v>
      </c>
      <c r="J32" s="150" t="s">
        <v>1606</v>
      </c>
      <c r="K32" s="150" t="s">
        <v>1634</v>
      </c>
      <c r="L32" s="151" t="str">
        <f t="shared" si="0"/>
        <v>AC-35Manlio Silva ElementaryMainRooftopInteriorTrane: YHC036A4EMA1K00B452100620L</v>
      </c>
      <c r="M32" s="152">
        <v>2004</v>
      </c>
      <c r="N32" s="153">
        <v>3</v>
      </c>
      <c r="O32" s="154">
        <v>10.952500000000001</v>
      </c>
      <c r="P32" s="155" t="s">
        <v>1983</v>
      </c>
      <c r="Q32" s="153">
        <v>460</v>
      </c>
      <c r="R32" s="153">
        <v>0</v>
      </c>
      <c r="S32" s="153">
        <v>3</v>
      </c>
      <c r="T32" s="203" t="str">
        <f t="shared" si="1"/>
        <v>New High Efficiency Gas Package Unit</v>
      </c>
      <c r="U32" s="150" t="s">
        <v>1806</v>
      </c>
      <c r="V32" s="157">
        <f t="shared" si="2"/>
        <v>3</v>
      </c>
      <c r="W32" s="158">
        <v>17.2</v>
      </c>
      <c r="X32" s="129"/>
      <c r="Y32" s="129"/>
      <c r="Z32" s="160">
        <v>0</v>
      </c>
      <c r="AA32" s="155" t="s">
        <v>1958</v>
      </c>
      <c r="AB32" s="159" t="s">
        <v>2224</v>
      </c>
      <c r="AC32" s="161"/>
      <c r="AD32" s="129"/>
      <c r="AE32" s="129"/>
      <c r="AF32" s="129"/>
      <c r="AG32" s="129"/>
      <c r="AH32" s="129"/>
      <c r="AI32" s="129"/>
      <c r="AJ32" s="129"/>
      <c r="AK32" s="129"/>
    </row>
    <row r="33" spans="1:37" s="162" customFormat="1" ht="22.5" x14ac:dyDescent="0.2">
      <c r="A33" s="147">
        <v>28</v>
      </c>
      <c r="B33" s="148" t="s">
        <v>1586</v>
      </c>
      <c r="C33" s="148" t="s">
        <v>573</v>
      </c>
      <c r="D33" s="148" t="s">
        <v>308</v>
      </c>
      <c r="E33" s="149" t="s">
        <v>893</v>
      </c>
      <c r="F33" s="149" t="s">
        <v>966</v>
      </c>
      <c r="G33" s="148" t="s">
        <v>928</v>
      </c>
      <c r="H33" s="150" t="s">
        <v>896</v>
      </c>
      <c r="I33" s="150" t="s">
        <v>1603</v>
      </c>
      <c r="J33" s="150" t="s">
        <v>1604</v>
      </c>
      <c r="K33" s="150" t="s">
        <v>1635</v>
      </c>
      <c r="L33" s="151" t="str">
        <f t="shared" si="0"/>
        <v>AC-12Manlio Silva ElementaryMainRooftopInteriorTrane: YHC048A4EMA1L00B502100279L</v>
      </c>
      <c r="M33" s="152">
        <v>2005</v>
      </c>
      <c r="N33" s="153">
        <v>4</v>
      </c>
      <c r="O33" s="154">
        <v>11.049999999999999</v>
      </c>
      <c r="P33" s="155" t="s">
        <v>1983</v>
      </c>
      <c r="Q33" s="153">
        <v>460</v>
      </c>
      <c r="R33" s="153">
        <v>0</v>
      </c>
      <c r="S33" s="153">
        <v>3</v>
      </c>
      <c r="T33" s="203" t="str">
        <f t="shared" si="1"/>
        <v>New High Efficiency Gas Package Unit</v>
      </c>
      <c r="U33" s="150" t="s">
        <v>1806</v>
      </c>
      <c r="V33" s="157">
        <f t="shared" si="2"/>
        <v>4</v>
      </c>
      <c r="W33" s="158">
        <v>17.2</v>
      </c>
      <c r="X33" s="129"/>
      <c r="Y33" s="129"/>
      <c r="Z33" s="160">
        <v>0</v>
      </c>
      <c r="AA33" s="155" t="s">
        <v>1958</v>
      </c>
      <c r="AB33" s="159" t="s">
        <v>2225</v>
      </c>
      <c r="AC33" s="161"/>
      <c r="AD33" s="129"/>
      <c r="AE33" s="129"/>
      <c r="AF33" s="129"/>
      <c r="AG33" s="129"/>
      <c r="AH33" s="129"/>
      <c r="AI33" s="129"/>
      <c r="AJ33" s="129"/>
      <c r="AK33" s="129"/>
    </row>
    <row r="34" spans="1:37" s="162" customFormat="1" ht="22.5" x14ac:dyDescent="0.2">
      <c r="A34" s="147">
        <v>29</v>
      </c>
      <c r="B34" s="148" t="s">
        <v>1505</v>
      </c>
      <c r="C34" s="148" t="s">
        <v>573</v>
      </c>
      <c r="D34" s="148" t="s">
        <v>308</v>
      </c>
      <c r="E34" s="149" t="s">
        <v>893</v>
      </c>
      <c r="F34" s="149" t="s">
        <v>966</v>
      </c>
      <c r="G34" s="148" t="s">
        <v>928</v>
      </c>
      <c r="H34" s="150" t="s">
        <v>896</v>
      </c>
      <c r="I34" s="150" t="s">
        <v>1603</v>
      </c>
      <c r="J34" s="150" t="s">
        <v>1604</v>
      </c>
      <c r="K34" s="150" t="s">
        <v>1636</v>
      </c>
      <c r="L34" s="151" t="str">
        <f t="shared" si="0"/>
        <v>AC-11Manlio Silva ElementaryMainRooftopInteriorTrane: YHC048A4EMA1L00B453100140L</v>
      </c>
      <c r="M34" s="152">
        <v>2004</v>
      </c>
      <c r="N34" s="153">
        <v>4</v>
      </c>
      <c r="O34" s="154">
        <v>10.952500000000001</v>
      </c>
      <c r="P34" s="155" t="s">
        <v>1983</v>
      </c>
      <c r="Q34" s="153">
        <v>460</v>
      </c>
      <c r="R34" s="153">
        <v>0</v>
      </c>
      <c r="S34" s="153">
        <v>3</v>
      </c>
      <c r="T34" s="203" t="str">
        <f t="shared" si="1"/>
        <v>New High Efficiency Gas Package Unit</v>
      </c>
      <c r="U34" s="150" t="s">
        <v>1806</v>
      </c>
      <c r="V34" s="157">
        <f t="shared" si="2"/>
        <v>4</v>
      </c>
      <c r="W34" s="158">
        <v>17.2</v>
      </c>
      <c r="X34" s="129"/>
      <c r="Y34" s="129"/>
      <c r="Z34" s="160">
        <v>0</v>
      </c>
      <c r="AA34" s="155" t="s">
        <v>1958</v>
      </c>
      <c r="AB34" s="159" t="s">
        <v>2226</v>
      </c>
      <c r="AC34" s="161"/>
      <c r="AD34" s="129"/>
      <c r="AE34" s="129"/>
      <c r="AF34" s="129"/>
      <c r="AG34" s="129"/>
      <c r="AH34" s="129"/>
      <c r="AI34" s="129"/>
      <c r="AJ34" s="129"/>
      <c r="AK34" s="129"/>
    </row>
    <row r="35" spans="1:37" s="162" customFormat="1" ht="22.5" x14ac:dyDescent="0.2">
      <c r="A35" s="147">
        <v>30</v>
      </c>
      <c r="B35" s="148" t="s">
        <v>1508</v>
      </c>
      <c r="C35" s="148" t="s">
        <v>573</v>
      </c>
      <c r="D35" s="148" t="s">
        <v>308</v>
      </c>
      <c r="E35" s="149" t="s">
        <v>893</v>
      </c>
      <c r="F35" s="149" t="s">
        <v>966</v>
      </c>
      <c r="G35" s="148" t="s">
        <v>928</v>
      </c>
      <c r="H35" s="150" t="s">
        <v>896</v>
      </c>
      <c r="I35" s="150" t="s">
        <v>1637</v>
      </c>
      <c r="J35" s="150" t="s">
        <v>1638</v>
      </c>
      <c r="K35" s="150" t="s">
        <v>1639</v>
      </c>
      <c r="L35" s="151" t="str">
        <f t="shared" si="0"/>
        <v>AC-10Manlio Silva ElementaryMainRooftopInteriorTrane: YHC036A4EMA1L00B503100281L</v>
      </c>
      <c r="M35" s="152">
        <v>2005</v>
      </c>
      <c r="N35" s="153">
        <v>3</v>
      </c>
      <c r="O35" s="154">
        <v>11.049999999999999</v>
      </c>
      <c r="P35" s="155" t="s">
        <v>1983</v>
      </c>
      <c r="Q35" s="153">
        <v>460</v>
      </c>
      <c r="R35" s="153">
        <v>0</v>
      </c>
      <c r="S35" s="153">
        <v>3</v>
      </c>
      <c r="T35" s="203" t="str">
        <f t="shared" si="1"/>
        <v>New High Efficiency Gas Package Unit</v>
      </c>
      <c r="U35" s="150" t="s">
        <v>1806</v>
      </c>
      <c r="V35" s="157">
        <f t="shared" si="2"/>
        <v>3</v>
      </c>
      <c r="W35" s="158">
        <v>17.2</v>
      </c>
      <c r="X35" s="129"/>
      <c r="Y35" s="129"/>
      <c r="Z35" s="160">
        <v>0</v>
      </c>
      <c r="AA35" s="155" t="s">
        <v>1958</v>
      </c>
      <c r="AB35" s="159" t="s">
        <v>2227</v>
      </c>
      <c r="AC35" s="161"/>
      <c r="AD35" s="129"/>
      <c r="AE35" s="129"/>
      <c r="AF35" s="129"/>
      <c r="AG35" s="129"/>
      <c r="AH35" s="129"/>
      <c r="AI35" s="129"/>
      <c r="AJ35" s="129"/>
      <c r="AK35" s="129"/>
    </row>
    <row r="36" spans="1:37" s="162" customFormat="1" ht="22.5" x14ac:dyDescent="0.2">
      <c r="A36" s="147">
        <v>31</v>
      </c>
      <c r="B36" s="148" t="s">
        <v>1589</v>
      </c>
      <c r="C36" s="148" t="s">
        <v>573</v>
      </c>
      <c r="D36" s="148" t="s">
        <v>308</v>
      </c>
      <c r="E36" s="149" t="s">
        <v>893</v>
      </c>
      <c r="F36" s="149" t="s">
        <v>966</v>
      </c>
      <c r="G36" s="148" t="s">
        <v>928</v>
      </c>
      <c r="H36" s="150" t="s">
        <v>896</v>
      </c>
      <c r="I36" s="150" t="s">
        <v>1605</v>
      </c>
      <c r="J36" s="150" t="s">
        <v>1606</v>
      </c>
      <c r="K36" s="150" t="s">
        <v>1640</v>
      </c>
      <c r="L36" s="151" t="str">
        <f t="shared" si="0"/>
        <v>AC-9Manlio Silva ElementaryMainRooftopInteriorTrane: YHC036A4EMA1K00B452100528L</v>
      </c>
      <c r="M36" s="152">
        <v>2004</v>
      </c>
      <c r="N36" s="153">
        <v>3</v>
      </c>
      <c r="O36" s="154">
        <v>10.952500000000001</v>
      </c>
      <c r="P36" s="155" t="s">
        <v>1983</v>
      </c>
      <c r="Q36" s="153">
        <v>460</v>
      </c>
      <c r="R36" s="153">
        <v>0</v>
      </c>
      <c r="S36" s="153">
        <v>3</v>
      </c>
      <c r="T36" s="203" t="str">
        <f t="shared" si="1"/>
        <v>New High Efficiency Gas Package Unit</v>
      </c>
      <c r="U36" s="150" t="s">
        <v>1806</v>
      </c>
      <c r="V36" s="157">
        <f t="shared" si="2"/>
        <v>3</v>
      </c>
      <c r="W36" s="158">
        <v>17.2</v>
      </c>
      <c r="X36" s="129"/>
      <c r="Y36" s="129"/>
      <c r="Z36" s="160">
        <v>0</v>
      </c>
      <c r="AA36" s="155" t="s">
        <v>1958</v>
      </c>
      <c r="AB36" s="159" t="s">
        <v>2228</v>
      </c>
      <c r="AC36" s="161"/>
      <c r="AD36" s="129"/>
      <c r="AE36" s="129"/>
      <c r="AF36" s="129"/>
      <c r="AG36" s="129"/>
      <c r="AH36" s="129"/>
      <c r="AI36" s="129"/>
      <c r="AJ36" s="129"/>
      <c r="AK36" s="129"/>
    </row>
    <row r="37" spans="1:37" s="162" customFormat="1" ht="22.5" x14ac:dyDescent="0.2">
      <c r="A37" s="147">
        <v>32</v>
      </c>
      <c r="B37" s="148" t="s">
        <v>1592</v>
      </c>
      <c r="C37" s="148" t="s">
        <v>573</v>
      </c>
      <c r="D37" s="148" t="s">
        <v>308</v>
      </c>
      <c r="E37" s="149" t="s">
        <v>893</v>
      </c>
      <c r="F37" s="149" t="s">
        <v>966</v>
      </c>
      <c r="G37" s="148" t="s">
        <v>928</v>
      </c>
      <c r="H37" s="150" t="s">
        <v>896</v>
      </c>
      <c r="I37" s="150" t="s">
        <v>1605</v>
      </c>
      <c r="J37" s="150" t="s">
        <v>1606</v>
      </c>
      <c r="K37" s="150" t="s">
        <v>1641</v>
      </c>
      <c r="L37" s="151" t="str">
        <f t="shared" si="0"/>
        <v>AC-8Manlio Silva ElementaryMainRooftopInteriorTrane: YHC036A4EMA1K00B452100578L</v>
      </c>
      <c r="M37" s="152">
        <v>2004</v>
      </c>
      <c r="N37" s="153">
        <v>3</v>
      </c>
      <c r="O37" s="154">
        <v>10.952500000000001</v>
      </c>
      <c r="P37" s="155" t="s">
        <v>1983</v>
      </c>
      <c r="Q37" s="153">
        <v>460</v>
      </c>
      <c r="R37" s="153">
        <v>0</v>
      </c>
      <c r="S37" s="153">
        <v>3</v>
      </c>
      <c r="T37" s="203" t="str">
        <f t="shared" si="1"/>
        <v>New High Efficiency Gas Package Unit</v>
      </c>
      <c r="U37" s="150" t="s">
        <v>1806</v>
      </c>
      <c r="V37" s="157">
        <f t="shared" si="2"/>
        <v>3</v>
      </c>
      <c r="W37" s="158">
        <v>17.2</v>
      </c>
      <c r="X37" s="129"/>
      <c r="Y37" s="129"/>
      <c r="Z37" s="160">
        <v>0</v>
      </c>
      <c r="AA37" s="155" t="s">
        <v>1958</v>
      </c>
      <c r="AB37" s="159" t="s">
        <v>2229</v>
      </c>
      <c r="AC37" s="161"/>
      <c r="AD37" s="129"/>
      <c r="AE37" s="129"/>
      <c r="AF37" s="129"/>
      <c r="AG37" s="129"/>
      <c r="AH37" s="129"/>
      <c r="AI37" s="129"/>
      <c r="AJ37" s="129"/>
      <c r="AK37" s="129"/>
    </row>
    <row r="38" spans="1:37" s="162" customFormat="1" ht="22.5" x14ac:dyDescent="0.2">
      <c r="A38" s="147">
        <v>33</v>
      </c>
      <c r="B38" s="148" t="s">
        <v>1511</v>
      </c>
      <c r="C38" s="148" t="s">
        <v>573</v>
      </c>
      <c r="D38" s="148" t="s">
        <v>308</v>
      </c>
      <c r="E38" s="149" t="s">
        <v>893</v>
      </c>
      <c r="F38" s="149" t="s">
        <v>966</v>
      </c>
      <c r="G38" s="148" t="s">
        <v>928</v>
      </c>
      <c r="H38" s="150" t="s">
        <v>896</v>
      </c>
      <c r="I38" s="150" t="s">
        <v>1605</v>
      </c>
      <c r="J38" s="150" t="s">
        <v>1606</v>
      </c>
      <c r="K38" s="150" t="s">
        <v>1642</v>
      </c>
      <c r="L38" s="151" t="str">
        <f t="shared" si="0"/>
        <v>AC-7Manlio Silva ElementaryMainRooftopInteriorTrane: YHC036A4EMA1K00B452100582L</v>
      </c>
      <c r="M38" s="152">
        <v>2004</v>
      </c>
      <c r="N38" s="153">
        <v>3</v>
      </c>
      <c r="O38" s="154">
        <v>10.952500000000001</v>
      </c>
      <c r="P38" s="155" t="s">
        <v>1983</v>
      </c>
      <c r="Q38" s="153">
        <v>460</v>
      </c>
      <c r="R38" s="153">
        <v>0</v>
      </c>
      <c r="S38" s="153">
        <v>3</v>
      </c>
      <c r="T38" s="203" t="str">
        <f t="shared" si="1"/>
        <v>New High Efficiency Gas Package Unit</v>
      </c>
      <c r="U38" s="150" t="s">
        <v>1806</v>
      </c>
      <c r="V38" s="157">
        <f t="shared" si="2"/>
        <v>3</v>
      </c>
      <c r="W38" s="158">
        <v>17.2</v>
      </c>
      <c r="X38" s="129"/>
      <c r="Y38" s="129"/>
      <c r="Z38" s="160">
        <v>0</v>
      </c>
      <c r="AA38" s="155" t="s">
        <v>1958</v>
      </c>
      <c r="AB38" s="159" t="s">
        <v>2230</v>
      </c>
      <c r="AC38" s="161"/>
      <c r="AD38" s="129"/>
      <c r="AE38" s="129"/>
      <c r="AF38" s="129"/>
      <c r="AG38" s="129"/>
      <c r="AH38" s="129"/>
      <c r="AI38" s="129"/>
      <c r="AJ38" s="129"/>
      <c r="AK38" s="129"/>
    </row>
    <row r="39" spans="1:37" s="162" customFormat="1" ht="22.5" x14ac:dyDescent="0.2">
      <c r="A39" s="147">
        <v>34</v>
      </c>
      <c r="B39" s="148" t="s">
        <v>1518</v>
      </c>
      <c r="C39" s="148" t="s">
        <v>573</v>
      </c>
      <c r="D39" s="148" t="s">
        <v>308</v>
      </c>
      <c r="E39" s="149" t="s">
        <v>893</v>
      </c>
      <c r="F39" s="149" t="s">
        <v>966</v>
      </c>
      <c r="G39" s="148" t="s">
        <v>928</v>
      </c>
      <c r="H39" s="150" t="s">
        <v>896</v>
      </c>
      <c r="I39" s="150" t="s">
        <v>1605</v>
      </c>
      <c r="J39" s="150" t="s">
        <v>1606</v>
      </c>
      <c r="K39" s="150" t="s">
        <v>1643</v>
      </c>
      <c r="L39" s="151" t="str">
        <f t="shared" si="0"/>
        <v>AC-6Manlio Silva ElementaryMainRooftopInteriorTrane: YHC036A4EMA1K00B452100631L</v>
      </c>
      <c r="M39" s="152">
        <v>2004</v>
      </c>
      <c r="N39" s="153">
        <v>3</v>
      </c>
      <c r="O39" s="154">
        <v>10.952500000000001</v>
      </c>
      <c r="P39" s="155" t="s">
        <v>1983</v>
      </c>
      <c r="Q39" s="153">
        <v>460</v>
      </c>
      <c r="R39" s="153">
        <v>0</v>
      </c>
      <c r="S39" s="153">
        <v>3</v>
      </c>
      <c r="T39" s="203" t="str">
        <f t="shared" si="1"/>
        <v>New High Efficiency Gas Package Unit</v>
      </c>
      <c r="U39" s="150" t="s">
        <v>1806</v>
      </c>
      <c r="V39" s="157">
        <f t="shared" si="2"/>
        <v>3</v>
      </c>
      <c r="W39" s="158">
        <v>17.2</v>
      </c>
      <c r="X39" s="129"/>
      <c r="Y39" s="129"/>
      <c r="Z39" s="160">
        <v>0</v>
      </c>
      <c r="AA39" s="155" t="s">
        <v>1958</v>
      </c>
      <c r="AB39" s="159" t="s">
        <v>2231</v>
      </c>
      <c r="AC39" s="161"/>
      <c r="AD39" s="129"/>
      <c r="AE39" s="129"/>
      <c r="AF39" s="129"/>
      <c r="AG39" s="129"/>
      <c r="AH39" s="129"/>
      <c r="AI39" s="129"/>
      <c r="AJ39" s="129"/>
      <c r="AK39" s="129"/>
    </row>
    <row r="40" spans="1:37" s="162" customFormat="1" ht="22.5" x14ac:dyDescent="0.2">
      <c r="A40" s="147">
        <v>35</v>
      </c>
      <c r="B40" s="148" t="s">
        <v>1595</v>
      </c>
      <c r="C40" s="148" t="s">
        <v>573</v>
      </c>
      <c r="D40" s="148" t="s">
        <v>308</v>
      </c>
      <c r="E40" s="149" t="s">
        <v>893</v>
      </c>
      <c r="F40" s="149" t="s">
        <v>966</v>
      </c>
      <c r="G40" s="148" t="s">
        <v>928</v>
      </c>
      <c r="H40" s="150" t="s">
        <v>896</v>
      </c>
      <c r="I40" s="150" t="s">
        <v>1605</v>
      </c>
      <c r="J40" s="150" t="s">
        <v>1606</v>
      </c>
      <c r="K40" s="150" t="s">
        <v>1644</v>
      </c>
      <c r="L40" s="151" t="str">
        <f t="shared" si="0"/>
        <v>AC-5Manlio Silva ElementaryMainRooftopInteriorTrane: YHC036A4EMA1K00B452100677L</v>
      </c>
      <c r="M40" s="152">
        <v>2004</v>
      </c>
      <c r="N40" s="153">
        <v>3</v>
      </c>
      <c r="O40" s="154">
        <v>10.952500000000001</v>
      </c>
      <c r="P40" s="155" t="s">
        <v>1983</v>
      </c>
      <c r="Q40" s="153">
        <v>460</v>
      </c>
      <c r="R40" s="153">
        <v>0</v>
      </c>
      <c r="S40" s="153">
        <v>3</v>
      </c>
      <c r="T40" s="203" t="str">
        <f t="shared" si="1"/>
        <v>New High Efficiency Gas Package Unit</v>
      </c>
      <c r="U40" s="150" t="s">
        <v>1806</v>
      </c>
      <c r="V40" s="157">
        <f t="shared" si="2"/>
        <v>3</v>
      </c>
      <c r="W40" s="158">
        <v>17.2</v>
      </c>
      <c r="X40" s="129"/>
      <c r="Y40" s="129"/>
      <c r="Z40" s="160">
        <v>0</v>
      </c>
      <c r="AA40" s="155" t="s">
        <v>1958</v>
      </c>
      <c r="AB40" s="159" t="s">
        <v>2232</v>
      </c>
      <c r="AC40" s="161"/>
      <c r="AD40" s="129"/>
      <c r="AE40" s="129"/>
      <c r="AF40" s="129"/>
      <c r="AG40" s="129"/>
      <c r="AH40" s="129"/>
      <c r="AI40" s="129"/>
      <c r="AJ40" s="129"/>
      <c r="AK40" s="129"/>
    </row>
    <row r="41" spans="1:37" s="162" customFormat="1" ht="22.5" x14ac:dyDescent="0.2">
      <c r="A41" s="147">
        <v>36</v>
      </c>
      <c r="B41" s="148" t="s">
        <v>1598</v>
      </c>
      <c r="C41" s="148" t="s">
        <v>573</v>
      </c>
      <c r="D41" s="148" t="s">
        <v>308</v>
      </c>
      <c r="E41" s="149" t="s">
        <v>893</v>
      </c>
      <c r="F41" s="149" t="s">
        <v>966</v>
      </c>
      <c r="G41" s="148" t="s">
        <v>928</v>
      </c>
      <c r="H41" s="150" t="s">
        <v>896</v>
      </c>
      <c r="I41" s="150" t="s">
        <v>1605</v>
      </c>
      <c r="J41" s="150" t="s">
        <v>1606</v>
      </c>
      <c r="K41" s="150" t="s">
        <v>1645</v>
      </c>
      <c r="L41" s="151" t="str">
        <f t="shared" si="0"/>
        <v>AC-4Manlio Silva ElementaryMainRooftopInteriorTrane: YHC036A4EMA1K00B452100675L</v>
      </c>
      <c r="M41" s="152">
        <v>2004</v>
      </c>
      <c r="N41" s="153">
        <v>3</v>
      </c>
      <c r="O41" s="154">
        <v>10.952500000000001</v>
      </c>
      <c r="P41" s="155" t="s">
        <v>1983</v>
      </c>
      <c r="Q41" s="153">
        <v>460</v>
      </c>
      <c r="R41" s="153">
        <v>0</v>
      </c>
      <c r="S41" s="153">
        <v>3</v>
      </c>
      <c r="T41" s="203" t="str">
        <f t="shared" si="1"/>
        <v>New High Efficiency Gas Package Unit</v>
      </c>
      <c r="U41" s="150" t="s">
        <v>1806</v>
      </c>
      <c r="V41" s="157">
        <f t="shared" si="2"/>
        <v>3</v>
      </c>
      <c r="W41" s="158">
        <v>17.2</v>
      </c>
      <c r="X41" s="129"/>
      <c r="Y41" s="129"/>
      <c r="Z41" s="160">
        <v>0</v>
      </c>
      <c r="AA41" s="155" t="s">
        <v>1958</v>
      </c>
      <c r="AB41" s="159" t="s">
        <v>2233</v>
      </c>
      <c r="AC41" s="161"/>
      <c r="AD41" s="129"/>
      <c r="AE41" s="129"/>
      <c r="AF41" s="129"/>
      <c r="AG41" s="129"/>
      <c r="AH41" s="129"/>
      <c r="AI41" s="129"/>
      <c r="AJ41" s="129"/>
      <c r="AK41" s="129"/>
    </row>
    <row r="42" spans="1:37" s="162" customFormat="1" ht="22.5" x14ac:dyDescent="0.2">
      <c r="A42" s="147">
        <v>37</v>
      </c>
      <c r="B42" s="148" t="s">
        <v>1521</v>
      </c>
      <c r="C42" s="148" t="s">
        <v>573</v>
      </c>
      <c r="D42" s="148" t="s">
        <v>308</v>
      </c>
      <c r="E42" s="149" t="s">
        <v>893</v>
      </c>
      <c r="F42" s="149" t="s">
        <v>966</v>
      </c>
      <c r="G42" s="148" t="s">
        <v>928</v>
      </c>
      <c r="H42" s="150" t="s">
        <v>896</v>
      </c>
      <c r="I42" s="150" t="s">
        <v>1605</v>
      </c>
      <c r="J42" s="150" t="s">
        <v>1606</v>
      </c>
      <c r="K42" s="150" t="s">
        <v>1646</v>
      </c>
      <c r="L42" s="151" t="str">
        <f t="shared" si="0"/>
        <v>AC-3Manlio Silva ElementaryMainRooftopInteriorTrane: YHC036A4EMA1K00B452100627L</v>
      </c>
      <c r="M42" s="152">
        <v>2004</v>
      </c>
      <c r="N42" s="153">
        <v>3</v>
      </c>
      <c r="O42" s="154">
        <v>10.952500000000001</v>
      </c>
      <c r="P42" s="155" t="s">
        <v>1983</v>
      </c>
      <c r="Q42" s="153">
        <v>460</v>
      </c>
      <c r="R42" s="153">
        <v>0</v>
      </c>
      <c r="S42" s="153">
        <v>3</v>
      </c>
      <c r="T42" s="203" t="str">
        <f t="shared" si="1"/>
        <v>New High Efficiency Gas Package Unit</v>
      </c>
      <c r="U42" s="150" t="s">
        <v>1806</v>
      </c>
      <c r="V42" s="157">
        <f t="shared" si="2"/>
        <v>3</v>
      </c>
      <c r="W42" s="158">
        <v>17.2</v>
      </c>
      <c r="X42" s="129"/>
      <c r="Y42" s="129"/>
      <c r="Z42" s="160">
        <v>0</v>
      </c>
      <c r="AA42" s="155" t="s">
        <v>1958</v>
      </c>
      <c r="AB42" s="159" t="s">
        <v>2234</v>
      </c>
      <c r="AC42" s="161"/>
      <c r="AD42" s="129"/>
      <c r="AE42" s="129"/>
      <c r="AF42" s="129"/>
      <c r="AG42" s="129"/>
      <c r="AH42" s="129"/>
      <c r="AI42" s="129"/>
      <c r="AJ42" s="129"/>
      <c r="AK42" s="129"/>
    </row>
    <row r="43" spans="1:37" s="162" customFormat="1" ht="22.5" x14ac:dyDescent="0.2">
      <c r="A43" s="147">
        <v>38</v>
      </c>
      <c r="B43" s="148" t="s">
        <v>1524</v>
      </c>
      <c r="C43" s="148" t="s">
        <v>573</v>
      </c>
      <c r="D43" s="148" t="s">
        <v>308</v>
      </c>
      <c r="E43" s="149" t="s">
        <v>893</v>
      </c>
      <c r="F43" s="149" t="s">
        <v>966</v>
      </c>
      <c r="G43" s="148" t="s">
        <v>928</v>
      </c>
      <c r="H43" s="150" t="s">
        <v>896</v>
      </c>
      <c r="I43" s="150" t="s">
        <v>1603</v>
      </c>
      <c r="J43" s="150" t="s">
        <v>1604</v>
      </c>
      <c r="K43" s="150" t="s">
        <v>1647</v>
      </c>
      <c r="L43" s="151" t="str">
        <f t="shared" si="0"/>
        <v>AC-2Manlio Silva ElementaryMainRooftopInteriorTrane: YHC048A4EMA1L00B453100284L</v>
      </c>
      <c r="M43" s="152">
        <v>2004</v>
      </c>
      <c r="N43" s="153">
        <v>4</v>
      </c>
      <c r="O43" s="154">
        <v>10.952500000000001</v>
      </c>
      <c r="P43" s="155" t="s">
        <v>1983</v>
      </c>
      <c r="Q43" s="153">
        <v>460</v>
      </c>
      <c r="R43" s="153">
        <v>0</v>
      </c>
      <c r="S43" s="153">
        <v>3</v>
      </c>
      <c r="T43" s="203" t="str">
        <f t="shared" si="1"/>
        <v>New High Efficiency Gas Package Unit</v>
      </c>
      <c r="U43" s="150" t="s">
        <v>1806</v>
      </c>
      <c r="V43" s="157">
        <f t="shared" si="2"/>
        <v>4</v>
      </c>
      <c r="W43" s="158">
        <v>17.2</v>
      </c>
      <c r="X43" s="129"/>
      <c r="Y43" s="129"/>
      <c r="Z43" s="160">
        <v>0</v>
      </c>
      <c r="AA43" s="155" t="s">
        <v>1958</v>
      </c>
      <c r="AB43" s="159" t="s">
        <v>2235</v>
      </c>
      <c r="AC43" s="161"/>
      <c r="AD43" s="129"/>
      <c r="AE43" s="129"/>
      <c r="AF43" s="129"/>
      <c r="AG43" s="129"/>
      <c r="AH43" s="129"/>
      <c r="AI43" s="129"/>
      <c r="AJ43" s="129"/>
      <c r="AK43" s="129"/>
    </row>
    <row r="44" spans="1:37" s="162" customFormat="1" ht="22.5" x14ac:dyDescent="0.2">
      <c r="A44" s="147">
        <v>39</v>
      </c>
      <c r="B44" s="148" t="s">
        <v>1601</v>
      </c>
      <c r="C44" s="148" t="s">
        <v>573</v>
      </c>
      <c r="D44" s="148" t="s">
        <v>308</v>
      </c>
      <c r="E44" s="149" t="s">
        <v>893</v>
      </c>
      <c r="F44" s="149" t="s">
        <v>966</v>
      </c>
      <c r="G44" s="148" t="s">
        <v>928</v>
      </c>
      <c r="H44" s="150" t="s">
        <v>896</v>
      </c>
      <c r="I44" s="150" t="s">
        <v>1603</v>
      </c>
      <c r="J44" s="150" t="s">
        <v>1604</v>
      </c>
      <c r="K44" s="150" t="s">
        <v>1648</v>
      </c>
      <c r="L44" s="151" t="str">
        <f t="shared" si="0"/>
        <v>AC-1Manlio Silva ElementaryMainRooftopInteriorTrane: YHC048A4EMA1L00B453100236L</v>
      </c>
      <c r="M44" s="152">
        <v>2004</v>
      </c>
      <c r="N44" s="153">
        <v>4</v>
      </c>
      <c r="O44" s="154">
        <v>10.952500000000001</v>
      </c>
      <c r="P44" s="155" t="s">
        <v>1983</v>
      </c>
      <c r="Q44" s="153">
        <v>460</v>
      </c>
      <c r="R44" s="153">
        <v>0</v>
      </c>
      <c r="S44" s="153">
        <v>3</v>
      </c>
      <c r="T44" s="203" t="str">
        <f t="shared" si="1"/>
        <v>New High Efficiency Gas Package Unit</v>
      </c>
      <c r="U44" s="150" t="s">
        <v>1806</v>
      </c>
      <c r="V44" s="157">
        <f t="shared" si="2"/>
        <v>4</v>
      </c>
      <c r="W44" s="158">
        <v>17.2</v>
      </c>
      <c r="X44" s="129"/>
      <c r="Y44" s="129"/>
      <c r="Z44" s="160">
        <v>0</v>
      </c>
      <c r="AA44" s="155" t="s">
        <v>1958</v>
      </c>
      <c r="AB44" s="159" t="s">
        <v>2236</v>
      </c>
      <c r="AC44" s="161"/>
      <c r="AD44" s="129"/>
      <c r="AE44" s="129"/>
      <c r="AF44" s="129"/>
      <c r="AG44" s="129"/>
      <c r="AH44" s="129"/>
      <c r="AI44" s="129"/>
      <c r="AJ44" s="129"/>
      <c r="AK44" s="129"/>
    </row>
    <row r="45" spans="1:37" s="162" customFormat="1" ht="22.5" x14ac:dyDescent="0.2">
      <c r="A45" s="147">
        <v>40</v>
      </c>
      <c r="B45" s="148" t="s">
        <v>1527</v>
      </c>
      <c r="C45" s="148" t="s">
        <v>573</v>
      </c>
      <c r="D45" s="148" t="s">
        <v>308</v>
      </c>
      <c r="E45" s="149" t="s">
        <v>893</v>
      </c>
      <c r="F45" s="149" t="s">
        <v>966</v>
      </c>
      <c r="G45" s="148" t="s">
        <v>928</v>
      </c>
      <c r="H45" s="150" t="s">
        <v>896</v>
      </c>
      <c r="I45" s="150" t="s">
        <v>1649</v>
      </c>
      <c r="J45" s="150" t="s">
        <v>1650</v>
      </c>
      <c r="K45" s="150" t="s">
        <v>1651</v>
      </c>
      <c r="L45" s="151" t="str">
        <f t="shared" si="0"/>
        <v>AC-34Manlio Silva ElementaryMainRooftopInteriorTrane: YCD211C4LOCA452100563D</v>
      </c>
      <c r="M45" s="152">
        <v>2004</v>
      </c>
      <c r="N45" s="177">
        <v>17.5</v>
      </c>
      <c r="O45" s="154">
        <v>8.9866666666666664</v>
      </c>
      <c r="P45" s="155" t="s">
        <v>1983</v>
      </c>
      <c r="Q45" s="153">
        <v>460</v>
      </c>
      <c r="R45" s="153">
        <v>0</v>
      </c>
      <c r="S45" s="153">
        <v>3</v>
      </c>
      <c r="T45" s="203" t="str">
        <f t="shared" si="1"/>
        <v>New High Efficiency Gas Package Unit</v>
      </c>
      <c r="U45" s="150" t="s">
        <v>1806</v>
      </c>
      <c r="V45" s="178">
        <f t="shared" si="2"/>
        <v>17.5</v>
      </c>
      <c r="W45" s="158">
        <v>16.3</v>
      </c>
      <c r="X45" s="129"/>
      <c r="Y45" s="129"/>
      <c r="Z45" s="160">
        <v>0</v>
      </c>
      <c r="AA45" s="155" t="s">
        <v>1958</v>
      </c>
      <c r="AB45" s="159" t="s">
        <v>2237</v>
      </c>
      <c r="AC45" s="161"/>
      <c r="AD45" s="129"/>
      <c r="AE45" s="129"/>
      <c r="AF45" s="129"/>
      <c r="AG45" s="129"/>
      <c r="AH45" s="129"/>
      <c r="AI45" s="129"/>
      <c r="AJ45" s="129"/>
      <c r="AK45" s="129"/>
    </row>
    <row r="46" spans="1:37" s="162" customFormat="1" ht="22.5" x14ac:dyDescent="0.2">
      <c r="A46" s="147">
        <v>41</v>
      </c>
      <c r="B46" s="148" t="s">
        <v>1541</v>
      </c>
      <c r="C46" s="148" t="s">
        <v>573</v>
      </c>
      <c r="D46" s="148" t="s">
        <v>308</v>
      </c>
      <c r="E46" s="149" t="s">
        <v>893</v>
      </c>
      <c r="F46" s="149" t="s">
        <v>966</v>
      </c>
      <c r="G46" s="148" t="s">
        <v>928</v>
      </c>
      <c r="H46" s="150" t="s">
        <v>896</v>
      </c>
      <c r="I46" s="150" t="s">
        <v>1605</v>
      </c>
      <c r="J46" s="150" t="s">
        <v>1606</v>
      </c>
      <c r="K46" s="150" t="s">
        <v>954</v>
      </c>
      <c r="L46" s="151" t="str">
        <f t="shared" si="0"/>
        <v>AC-38Manlio Silva ElementaryMainRooftopInteriorTrane: YHC036A4EMA1K00BIllegible</v>
      </c>
      <c r="M46" s="152">
        <v>2004</v>
      </c>
      <c r="N46" s="153">
        <v>3</v>
      </c>
      <c r="O46" s="154">
        <v>10.952500000000001</v>
      </c>
      <c r="P46" s="155" t="s">
        <v>1983</v>
      </c>
      <c r="Q46" s="153">
        <v>460</v>
      </c>
      <c r="R46" s="153">
        <v>0</v>
      </c>
      <c r="S46" s="153">
        <v>3</v>
      </c>
      <c r="T46" s="203" t="str">
        <f t="shared" si="1"/>
        <v>New High Efficiency Gas Package Unit</v>
      </c>
      <c r="U46" s="150" t="s">
        <v>1806</v>
      </c>
      <c r="V46" s="157">
        <f t="shared" si="2"/>
        <v>3</v>
      </c>
      <c r="W46" s="158">
        <v>17.2</v>
      </c>
      <c r="X46" s="129"/>
      <c r="Y46" s="129"/>
      <c r="Z46" s="160" t="s">
        <v>1989</v>
      </c>
      <c r="AA46" s="155" t="s">
        <v>1958</v>
      </c>
      <c r="AB46" s="159" t="s">
        <v>2238</v>
      </c>
      <c r="AC46" s="161"/>
      <c r="AD46" s="129"/>
      <c r="AE46" s="129"/>
      <c r="AF46" s="129"/>
      <c r="AG46" s="129"/>
      <c r="AH46" s="129"/>
      <c r="AI46" s="129"/>
      <c r="AJ46" s="129"/>
      <c r="AK46" s="129"/>
    </row>
    <row r="47" spans="1:37" s="162" customFormat="1" ht="22.5" x14ac:dyDescent="0.2">
      <c r="A47" s="147">
        <v>42</v>
      </c>
      <c r="B47" s="148" t="s">
        <v>1538</v>
      </c>
      <c r="C47" s="148" t="s">
        <v>573</v>
      </c>
      <c r="D47" s="148" t="s">
        <v>308</v>
      </c>
      <c r="E47" s="149" t="s">
        <v>893</v>
      </c>
      <c r="F47" s="149" t="s">
        <v>966</v>
      </c>
      <c r="G47" s="148" t="s">
        <v>928</v>
      </c>
      <c r="H47" s="150" t="s">
        <v>896</v>
      </c>
      <c r="I47" s="150" t="s">
        <v>1605</v>
      </c>
      <c r="J47" s="150" t="s">
        <v>1606</v>
      </c>
      <c r="K47" s="150" t="s">
        <v>1652</v>
      </c>
      <c r="L47" s="151" t="str">
        <f t="shared" si="0"/>
        <v>AC-41Manlio Silva ElementaryMainRooftopInteriorTrane: YHC036A4EMA1K00B453100042L</v>
      </c>
      <c r="M47" s="152">
        <v>2004</v>
      </c>
      <c r="N47" s="153">
        <v>3</v>
      </c>
      <c r="O47" s="154">
        <v>10.952500000000001</v>
      </c>
      <c r="P47" s="155" t="s">
        <v>1983</v>
      </c>
      <c r="Q47" s="153">
        <v>460</v>
      </c>
      <c r="R47" s="153">
        <v>0</v>
      </c>
      <c r="S47" s="153">
        <v>3</v>
      </c>
      <c r="T47" s="203" t="str">
        <f t="shared" si="1"/>
        <v>New High Efficiency Gas Package Unit</v>
      </c>
      <c r="U47" s="150" t="s">
        <v>1806</v>
      </c>
      <c r="V47" s="157">
        <f t="shared" si="2"/>
        <v>3</v>
      </c>
      <c r="W47" s="158">
        <v>17.2</v>
      </c>
      <c r="X47" s="129"/>
      <c r="Y47" s="129"/>
      <c r="Z47" s="160">
        <v>0</v>
      </c>
      <c r="AA47" s="155" t="s">
        <v>1958</v>
      </c>
      <c r="AB47" s="159" t="s">
        <v>2239</v>
      </c>
      <c r="AC47" s="161"/>
      <c r="AD47" s="129"/>
      <c r="AE47" s="129"/>
      <c r="AF47" s="129"/>
      <c r="AG47" s="129"/>
      <c r="AH47" s="129"/>
      <c r="AI47" s="129"/>
      <c r="AJ47" s="129"/>
      <c r="AK47" s="129"/>
    </row>
    <row r="48" spans="1:37" s="162" customFormat="1" ht="22.5" x14ac:dyDescent="0.2">
      <c r="A48" s="147">
        <v>43</v>
      </c>
      <c r="B48" s="148" t="s">
        <v>1532</v>
      </c>
      <c r="C48" s="148" t="s">
        <v>573</v>
      </c>
      <c r="D48" s="148" t="s">
        <v>308</v>
      </c>
      <c r="E48" s="149" t="s">
        <v>893</v>
      </c>
      <c r="F48" s="149" t="s">
        <v>966</v>
      </c>
      <c r="G48" s="148" t="s">
        <v>928</v>
      </c>
      <c r="H48" s="150" t="s">
        <v>1534</v>
      </c>
      <c r="I48" s="150" t="s">
        <v>964</v>
      </c>
      <c r="J48" s="150" t="s">
        <v>1653</v>
      </c>
      <c r="K48" s="150" t="s">
        <v>1654</v>
      </c>
      <c r="L48" s="151" t="str">
        <f t="shared" si="0"/>
        <v>AC-40Manlio Silva ElementaryMainRooftopInteriorAAON: No Nameplateest size</v>
      </c>
      <c r="M48" s="152" t="s">
        <v>956</v>
      </c>
      <c r="N48" s="153">
        <v>15</v>
      </c>
      <c r="O48" s="154">
        <v>10</v>
      </c>
      <c r="P48" s="155" t="s">
        <v>1983</v>
      </c>
      <c r="Q48" s="153">
        <v>460</v>
      </c>
      <c r="R48" s="153">
        <v>0</v>
      </c>
      <c r="S48" s="153">
        <v>3</v>
      </c>
      <c r="T48" s="203" t="str">
        <f t="shared" si="1"/>
        <v>New High Efficiency Gas Package Unit</v>
      </c>
      <c r="U48" s="150" t="s">
        <v>1806</v>
      </c>
      <c r="V48" s="157">
        <f t="shared" si="2"/>
        <v>15</v>
      </c>
      <c r="W48" s="158">
        <v>16.5</v>
      </c>
      <c r="X48" s="129"/>
      <c r="Y48" s="129"/>
      <c r="Z48" s="160" t="s">
        <v>2240</v>
      </c>
      <c r="AA48" s="155" t="s">
        <v>1958</v>
      </c>
      <c r="AB48" s="159" t="s">
        <v>2241</v>
      </c>
      <c r="AC48" s="161"/>
      <c r="AD48" s="129"/>
      <c r="AE48" s="129"/>
      <c r="AF48" s="129"/>
      <c r="AG48" s="129"/>
      <c r="AH48" s="129"/>
      <c r="AI48" s="129"/>
      <c r="AJ48" s="129"/>
      <c r="AK48" s="129"/>
    </row>
    <row r="49" spans="1:37" s="140" customFormat="1" ht="4.1500000000000004" customHeight="1" x14ac:dyDescent="0.2">
      <c r="A49" s="135"/>
      <c r="B49" s="141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3"/>
      <c r="X49" s="129"/>
      <c r="Y49" s="129"/>
      <c r="Z49" s="144"/>
      <c r="AA49" s="145"/>
      <c r="AB49" s="146"/>
      <c r="AC49" s="139"/>
      <c r="AD49" s="129"/>
      <c r="AE49" s="129"/>
      <c r="AF49" s="129"/>
      <c r="AG49" s="129"/>
      <c r="AH49" s="129"/>
      <c r="AI49" s="129"/>
      <c r="AJ49" s="129"/>
      <c r="AK49" s="129"/>
    </row>
    <row r="50" spans="1:37" s="176" customFormat="1" x14ac:dyDescent="0.25">
      <c r="A50" s="163"/>
      <c r="B50" s="164" t="s">
        <v>165</v>
      </c>
      <c r="C50" s="164"/>
      <c r="D50" s="164"/>
      <c r="E50" s="165"/>
      <c r="F50" s="165"/>
      <c r="G50" s="164"/>
      <c r="H50" s="166"/>
      <c r="I50" s="166"/>
      <c r="J50" s="166"/>
      <c r="K50" s="166"/>
      <c r="L50" s="167"/>
      <c r="M50" s="168"/>
      <c r="N50" s="179">
        <v>169.5</v>
      </c>
      <c r="O50" s="169"/>
      <c r="P50" s="170"/>
      <c r="Q50" s="168"/>
      <c r="R50" s="168"/>
      <c r="S50" s="168"/>
      <c r="T50" s="171"/>
      <c r="U50" s="166"/>
      <c r="V50" s="180">
        <f>SUM(V6:V49)</f>
        <v>169.5</v>
      </c>
      <c r="W50" s="172"/>
      <c r="X50" s="173"/>
      <c r="Y50" s="173"/>
      <c r="Z50" s="174"/>
      <c r="AA50" s="174"/>
      <c r="AB50" s="174"/>
      <c r="AC50" s="175"/>
      <c r="AD50" s="173"/>
      <c r="AE50" s="173"/>
      <c r="AF50" s="173"/>
      <c r="AG50" s="173"/>
      <c r="AH50" s="173"/>
      <c r="AI50" s="173"/>
      <c r="AJ50" s="173"/>
      <c r="AK50" s="173"/>
    </row>
    <row r="51" spans="1:37" x14ac:dyDescent="0.25">
      <c r="A51" s="126"/>
      <c r="B51" s="127"/>
      <c r="C51" s="127"/>
      <c r="D51" s="127"/>
      <c r="E51" s="127"/>
      <c r="F51" s="127"/>
      <c r="G51" s="127"/>
      <c r="H51" s="127"/>
      <c r="I51" s="127"/>
      <c r="J51" s="128"/>
      <c r="K51" s="127"/>
      <c r="L51" s="128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9"/>
      <c r="Y51" s="129"/>
      <c r="Z51" s="127"/>
      <c r="AA51" s="127"/>
      <c r="AB51" s="127"/>
      <c r="AC51" s="129"/>
      <c r="AD51" s="129"/>
      <c r="AE51" s="129"/>
      <c r="AF51" s="129"/>
      <c r="AG51" s="129"/>
      <c r="AH51" s="129"/>
      <c r="AI51" s="129"/>
      <c r="AJ51" s="129"/>
      <c r="AK51" s="129"/>
    </row>
    <row r="52" spans="1:37" x14ac:dyDescent="0.25">
      <c r="X52" s="129"/>
      <c r="Y52" s="129"/>
      <c r="AD52" s="129"/>
      <c r="AE52" s="129"/>
      <c r="AF52" s="129"/>
      <c r="AG52" s="129"/>
      <c r="AH52" s="129"/>
      <c r="AI52" s="129"/>
      <c r="AJ52" s="129"/>
      <c r="AK52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1" priority="1"/>
  </conditionalFormatting>
  <printOptions horizontalCentered="1"/>
  <pageMargins left="0.25" right="0.25" top="0.75" bottom="0.75" header="0.3" footer="0.3"/>
  <pageSetup scale="80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EDDF-87A2-4FBA-BDC6-18C5528282AA}">
  <sheetPr>
    <pageSetUpPr fitToPage="1"/>
  </sheetPr>
  <dimension ref="A1:AL51"/>
  <sheetViews>
    <sheetView zoomScaleNormal="100" workbookViewId="0">
      <selection activeCell="N10" sqref="N10"/>
    </sheetView>
  </sheetViews>
  <sheetFormatPr defaultColWidth="8.7109375" defaultRowHeight="15.75" x14ac:dyDescent="0.25"/>
  <cols>
    <col min="1" max="1" width="4.7109375" style="13" customWidth="1"/>
    <col min="2" max="2" width="7.7109375" style="2" customWidth="1"/>
    <col min="3" max="3" width="19.28515625" style="2" bestFit="1" customWidth="1"/>
    <col min="4" max="4" width="4.85546875" style="2" bestFit="1" customWidth="1"/>
    <col min="5" max="5" width="10.140625" style="2" bestFit="1" customWidth="1"/>
    <col min="6" max="6" width="13.28515625" style="2" customWidth="1"/>
    <col min="7" max="7" width="10.7109375" style="2" bestFit="1" customWidth="1"/>
    <col min="8" max="8" width="5.7109375" style="2" bestFit="1" customWidth="1"/>
    <col min="9" max="9" width="10" style="2" customWidth="1"/>
    <col min="10" max="10" width="15.5703125" style="74" hidden="1" customWidth="1"/>
    <col min="11" max="11" width="9.7109375" style="2" bestFit="1" customWidth="1"/>
    <col min="12" max="12" width="92.85546875" style="74" hidden="1" customWidth="1"/>
    <col min="13" max="13" width="4.85546875" style="2" customWidth="1"/>
    <col min="14" max="14" width="5.28515625" style="2" customWidth="1"/>
    <col min="15" max="15" width="4.5703125" style="2" bestFit="1" customWidth="1"/>
    <col min="16" max="16" width="8.28515625" style="2" customWidth="1"/>
    <col min="17" max="17" width="4.28515625" style="2" customWidth="1"/>
    <col min="18" max="18" width="4.7109375" style="2" customWidth="1"/>
    <col min="19" max="19" width="2.7109375" style="2" customWidth="1"/>
    <col min="20" max="20" width="14.28515625" style="2" customWidth="1"/>
    <col min="21" max="21" width="9.7109375" style="2" customWidth="1"/>
    <col min="22" max="22" width="5.42578125" style="2" customWidth="1"/>
    <col min="23" max="23" width="5.7109375" style="2" customWidth="1"/>
    <col min="24" max="24" width="2.7109375" style="2" customWidth="1"/>
    <col min="25" max="25" width="1.7109375" style="2" customWidth="1"/>
    <col min="26" max="26" width="5.42578125" style="2" bestFit="1" customWidth="1"/>
    <col min="27" max="27" width="11.140625" style="2" bestFit="1" customWidth="1"/>
    <col min="28" max="28" width="12.5703125" style="2" bestFit="1" customWidth="1"/>
    <col min="29" max="29" width="8.7109375" style="2"/>
    <col min="30" max="38" width="7.42578125" style="2" customWidth="1"/>
    <col min="39" max="16384" width="8.7109375" style="2"/>
  </cols>
  <sheetData>
    <row r="1" spans="1:38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8"/>
      <c r="K1" s="127"/>
      <c r="L1" s="128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9"/>
      <c r="Y1" s="129"/>
      <c r="Z1" s="127"/>
      <c r="AA1" s="127"/>
      <c r="AB1" s="127"/>
      <c r="AC1" s="129"/>
      <c r="AD1" s="129"/>
      <c r="AE1" s="129"/>
      <c r="AF1" s="129"/>
      <c r="AG1" s="129"/>
      <c r="AH1" s="129"/>
      <c r="AI1" s="129"/>
      <c r="AJ1" s="129"/>
      <c r="AK1" s="129"/>
      <c r="AL1" s="127"/>
    </row>
    <row r="2" spans="1:38" x14ac:dyDescent="0.25">
      <c r="A2" s="126"/>
      <c r="B2" s="130" t="s">
        <v>2285</v>
      </c>
      <c r="C2" s="131"/>
      <c r="D2" s="131"/>
      <c r="E2" s="131"/>
      <c r="F2" s="131"/>
      <c r="G2" s="131"/>
      <c r="H2" s="131"/>
      <c r="I2" s="131"/>
      <c r="J2" s="132"/>
      <c r="K2" s="131"/>
      <c r="L2" s="132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3"/>
      <c r="X2" s="129"/>
      <c r="Y2" s="129"/>
      <c r="Z2" s="127"/>
      <c r="AA2" s="127"/>
      <c r="AB2" s="127"/>
      <c r="AC2" s="129"/>
      <c r="AD2" s="129"/>
      <c r="AE2" s="129"/>
      <c r="AF2" s="129"/>
      <c r="AG2" s="129"/>
      <c r="AH2" s="129"/>
      <c r="AI2" s="129"/>
      <c r="AJ2" s="129"/>
      <c r="AK2" s="129"/>
      <c r="AL2" s="127"/>
    </row>
    <row r="3" spans="1:38" x14ac:dyDescent="0.25">
      <c r="A3" s="126"/>
      <c r="B3" s="223" t="s">
        <v>0</v>
      </c>
      <c r="C3" s="224"/>
      <c r="D3" s="224"/>
      <c r="E3" s="224"/>
      <c r="F3" s="225"/>
      <c r="G3" s="226" t="s">
        <v>866</v>
      </c>
      <c r="H3" s="227"/>
      <c r="I3" s="227"/>
      <c r="J3" s="227"/>
      <c r="K3" s="227"/>
      <c r="L3" s="227"/>
      <c r="M3" s="227"/>
      <c r="N3" s="227"/>
      <c r="O3" s="227"/>
      <c r="P3" s="227"/>
      <c r="Q3" s="228" t="s">
        <v>867</v>
      </c>
      <c r="R3" s="229"/>
      <c r="S3" s="230"/>
      <c r="T3" s="231" t="s">
        <v>868</v>
      </c>
      <c r="U3" s="232"/>
      <c r="V3" s="232"/>
      <c r="W3" s="233"/>
      <c r="X3" s="129"/>
      <c r="Y3" s="129"/>
      <c r="Z3" s="127"/>
      <c r="AA3" s="127"/>
      <c r="AB3" s="127"/>
      <c r="AC3" s="129"/>
      <c r="AD3" s="129"/>
      <c r="AE3" s="129"/>
      <c r="AF3" s="129"/>
      <c r="AG3" s="129"/>
      <c r="AH3" s="129"/>
      <c r="AI3" s="129"/>
      <c r="AJ3" s="129"/>
      <c r="AK3" s="129"/>
      <c r="AL3" s="127"/>
    </row>
    <row r="4" spans="1:38" s="140" customFormat="1" ht="45" x14ac:dyDescent="0.2">
      <c r="A4" s="135"/>
      <c r="B4" s="136" t="s">
        <v>2064</v>
      </c>
      <c r="C4" s="136" t="s">
        <v>5</v>
      </c>
      <c r="D4" s="136" t="s">
        <v>2318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875</v>
      </c>
      <c r="L4" s="136" t="s">
        <v>11</v>
      </c>
      <c r="M4" s="136" t="s">
        <v>876</v>
      </c>
      <c r="N4" s="136" t="s">
        <v>877</v>
      </c>
      <c r="O4" s="136" t="s">
        <v>878</v>
      </c>
      <c r="P4" s="136" t="s">
        <v>879</v>
      </c>
      <c r="Q4" s="136" t="s">
        <v>881</v>
      </c>
      <c r="R4" s="136" t="s">
        <v>882</v>
      </c>
      <c r="S4" s="136" t="s">
        <v>883</v>
      </c>
      <c r="T4" s="136" t="s">
        <v>884</v>
      </c>
      <c r="U4" s="136" t="s">
        <v>1941</v>
      </c>
      <c r="V4" s="136" t="s">
        <v>887</v>
      </c>
      <c r="W4" s="136" t="s">
        <v>888</v>
      </c>
      <c r="X4" s="129"/>
      <c r="Y4" s="129"/>
      <c r="Z4" s="137" t="s">
        <v>24</v>
      </c>
      <c r="AA4" s="138" t="s">
        <v>889</v>
      </c>
      <c r="AB4" s="138" t="s">
        <v>890</v>
      </c>
      <c r="AC4" s="139"/>
      <c r="AD4" s="129"/>
      <c r="AE4" s="129"/>
      <c r="AF4" s="129"/>
      <c r="AG4" s="129"/>
      <c r="AH4" s="129"/>
      <c r="AI4" s="129"/>
      <c r="AJ4" s="129"/>
      <c r="AK4" s="129"/>
    </row>
    <row r="5" spans="1:38" s="140" customFormat="1" ht="4.1500000000000004" customHeight="1" x14ac:dyDescent="0.2">
      <c r="A5" s="135"/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29"/>
      <c r="Y5" s="129"/>
      <c r="Z5" s="144"/>
      <c r="AA5" s="145"/>
      <c r="AB5" s="146"/>
      <c r="AC5" s="139"/>
      <c r="AD5" s="129"/>
      <c r="AE5" s="129"/>
      <c r="AF5" s="129"/>
      <c r="AG5" s="129"/>
      <c r="AH5" s="129"/>
      <c r="AI5" s="129"/>
      <c r="AJ5" s="129"/>
      <c r="AK5" s="129"/>
    </row>
    <row r="6" spans="1:38" s="162" customFormat="1" ht="22.5" x14ac:dyDescent="0.2">
      <c r="A6" s="147">
        <v>1</v>
      </c>
      <c r="B6" s="148" t="s">
        <v>1601</v>
      </c>
      <c r="C6" s="148" t="s">
        <v>693</v>
      </c>
      <c r="D6" s="148" t="s">
        <v>308</v>
      </c>
      <c r="E6" s="149" t="s">
        <v>893</v>
      </c>
      <c r="F6" s="149" t="s">
        <v>308</v>
      </c>
      <c r="G6" s="148" t="s">
        <v>928</v>
      </c>
      <c r="H6" s="150" t="s">
        <v>901</v>
      </c>
      <c r="I6" s="150" t="s">
        <v>1655</v>
      </c>
      <c r="J6" s="150" t="s">
        <v>1656</v>
      </c>
      <c r="K6" s="150" t="s">
        <v>1657</v>
      </c>
      <c r="L6" s="151" t="str">
        <f t="shared" ref="L6:L47" si="0">CONCATENATE(B6,C6,D6,E6,F6,J6,K6)</f>
        <v>AC-1Podesta Ranch ElementaryMainRooftopMainCarrier: 48PGDM061008G20019</v>
      </c>
      <c r="M6" s="152">
        <v>2008</v>
      </c>
      <c r="N6" s="153">
        <v>5</v>
      </c>
      <c r="O6" s="154">
        <v>11.342500000000001</v>
      </c>
      <c r="P6" s="155" t="s">
        <v>2150</v>
      </c>
      <c r="Q6" s="153">
        <v>460</v>
      </c>
      <c r="R6" s="153">
        <v>15</v>
      </c>
      <c r="S6" s="153">
        <v>3</v>
      </c>
      <c r="T6" s="203" t="str">
        <f t="shared" ref="T6:T47" si="1">CONCATENATE("New High Efficiency ",G6," Unit")</f>
        <v>New High Efficiency Gas Package Unit</v>
      </c>
      <c r="U6" s="150" t="s">
        <v>1806</v>
      </c>
      <c r="V6" s="157">
        <f t="shared" ref="V6:V47" si="2">N6</f>
        <v>5</v>
      </c>
      <c r="W6" s="158">
        <v>17.2</v>
      </c>
      <c r="X6" s="129"/>
      <c r="Y6" s="129"/>
      <c r="Z6" s="160">
        <v>0</v>
      </c>
      <c r="AA6" s="155" t="s">
        <v>1947</v>
      </c>
      <c r="AB6" s="159" t="s">
        <v>2243</v>
      </c>
      <c r="AC6" s="161"/>
      <c r="AD6" s="129"/>
      <c r="AE6" s="129"/>
      <c r="AF6" s="129"/>
      <c r="AG6" s="129"/>
      <c r="AH6" s="129"/>
      <c r="AI6" s="129"/>
      <c r="AJ6" s="129"/>
      <c r="AK6" s="129"/>
    </row>
    <row r="7" spans="1:38" s="162" customFormat="1" ht="22.5" x14ac:dyDescent="0.2">
      <c r="A7" s="147">
        <v>2</v>
      </c>
      <c r="B7" s="148" t="s">
        <v>1524</v>
      </c>
      <c r="C7" s="148" t="s">
        <v>693</v>
      </c>
      <c r="D7" s="148" t="s">
        <v>308</v>
      </c>
      <c r="E7" s="149" t="s">
        <v>893</v>
      </c>
      <c r="F7" s="149" t="s">
        <v>1658</v>
      </c>
      <c r="G7" s="148" t="s">
        <v>928</v>
      </c>
      <c r="H7" s="150" t="s">
        <v>901</v>
      </c>
      <c r="I7" s="150" t="s">
        <v>1655</v>
      </c>
      <c r="J7" s="150" t="s">
        <v>1656</v>
      </c>
      <c r="K7" s="150" t="s">
        <v>1659</v>
      </c>
      <c r="L7" s="151" t="str">
        <f t="shared" si="0"/>
        <v>AC-2Podesta Ranch ElementaryMainRooftopR-107Carrier: 48PGDM061008G20024</v>
      </c>
      <c r="M7" s="152">
        <v>2008</v>
      </c>
      <c r="N7" s="153">
        <v>5</v>
      </c>
      <c r="O7" s="154">
        <v>11.342500000000001</v>
      </c>
      <c r="P7" s="155" t="s">
        <v>1983</v>
      </c>
      <c r="Q7" s="153">
        <v>460</v>
      </c>
      <c r="R7" s="153">
        <v>15</v>
      </c>
      <c r="S7" s="153">
        <v>3</v>
      </c>
      <c r="T7" s="203" t="str">
        <f t="shared" si="1"/>
        <v>New High Efficiency Gas Package Unit</v>
      </c>
      <c r="U7" s="150" t="s">
        <v>1806</v>
      </c>
      <c r="V7" s="157">
        <f t="shared" si="2"/>
        <v>5</v>
      </c>
      <c r="W7" s="158">
        <v>17.2</v>
      </c>
      <c r="X7" s="129"/>
      <c r="Y7" s="129"/>
      <c r="Z7" s="160">
        <v>0</v>
      </c>
      <c r="AA7" s="155" t="s">
        <v>1947</v>
      </c>
      <c r="AB7" s="159" t="s">
        <v>2244</v>
      </c>
      <c r="AC7" s="161"/>
      <c r="AD7" s="129"/>
      <c r="AE7" s="129"/>
      <c r="AF7" s="129"/>
      <c r="AG7" s="129"/>
      <c r="AH7" s="129"/>
      <c r="AI7" s="129"/>
      <c r="AJ7" s="129"/>
      <c r="AK7" s="129"/>
    </row>
    <row r="8" spans="1:38" s="162" customFormat="1" ht="22.5" x14ac:dyDescent="0.2">
      <c r="A8" s="147">
        <v>3</v>
      </c>
      <c r="B8" s="148" t="s">
        <v>1521</v>
      </c>
      <c r="C8" s="148" t="s">
        <v>693</v>
      </c>
      <c r="D8" s="148" t="s">
        <v>308</v>
      </c>
      <c r="E8" s="149" t="s">
        <v>893</v>
      </c>
      <c r="F8" s="149" t="s">
        <v>1660</v>
      </c>
      <c r="G8" s="148" t="s">
        <v>928</v>
      </c>
      <c r="H8" s="150" t="s">
        <v>901</v>
      </c>
      <c r="I8" s="150" t="s">
        <v>1661</v>
      </c>
      <c r="J8" s="150" t="s">
        <v>1662</v>
      </c>
      <c r="K8" s="150" t="s">
        <v>1663</v>
      </c>
      <c r="L8" s="151" t="str">
        <f t="shared" si="0"/>
        <v>AC-3Podesta Ranch ElementaryMainRooftopR-106Carrier: 48PGDM051008G30008</v>
      </c>
      <c r="M8" s="152">
        <v>2008</v>
      </c>
      <c r="N8" s="153">
        <v>4</v>
      </c>
      <c r="O8" s="154">
        <v>11.342500000000001</v>
      </c>
      <c r="P8" s="155" t="s">
        <v>1983</v>
      </c>
      <c r="Q8" s="153">
        <v>460</v>
      </c>
      <c r="R8" s="153">
        <v>15</v>
      </c>
      <c r="S8" s="153">
        <v>3</v>
      </c>
      <c r="T8" s="203" t="str">
        <f t="shared" si="1"/>
        <v>New High Efficiency Gas Package Unit</v>
      </c>
      <c r="U8" s="150" t="s">
        <v>1806</v>
      </c>
      <c r="V8" s="157">
        <f t="shared" si="2"/>
        <v>4</v>
      </c>
      <c r="W8" s="158">
        <v>17.2</v>
      </c>
      <c r="X8" s="129"/>
      <c r="Y8" s="129"/>
      <c r="Z8" s="160">
        <v>0</v>
      </c>
      <c r="AA8" s="155" t="s">
        <v>1947</v>
      </c>
      <c r="AB8" s="159" t="s">
        <v>2245</v>
      </c>
      <c r="AC8" s="161"/>
      <c r="AD8" s="129"/>
      <c r="AE8" s="129"/>
      <c r="AF8" s="129"/>
      <c r="AG8" s="129"/>
      <c r="AH8" s="129"/>
      <c r="AI8" s="129"/>
      <c r="AJ8" s="129"/>
      <c r="AK8" s="129"/>
    </row>
    <row r="9" spans="1:38" s="162" customFormat="1" ht="22.5" x14ac:dyDescent="0.2">
      <c r="A9" s="147">
        <v>4</v>
      </c>
      <c r="B9" s="148" t="s">
        <v>1598</v>
      </c>
      <c r="C9" s="148" t="s">
        <v>693</v>
      </c>
      <c r="D9" s="148" t="s">
        <v>308</v>
      </c>
      <c r="E9" s="149" t="s">
        <v>893</v>
      </c>
      <c r="F9" s="149" t="s">
        <v>1664</v>
      </c>
      <c r="G9" s="148" t="s">
        <v>928</v>
      </c>
      <c r="H9" s="150" t="s">
        <v>901</v>
      </c>
      <c r="I9" s="150" t="s">
        <v>1661</v>
      </c>
      <c r="J9" s="150" t="s">
        <v>1662</v>
      </c>
      <c r="K9" s="150" t="s">
        <v>1665</v>
      </c>
      <c r="L9" s="151" t="str">
        <f t="shared" si="0"/>
        <v>AC-4Podesta Ranch ElementaryMainRooftopR-206Carrier: 48PGDM051008G30016</v>
      </c>
      <c r="M9" s="152">
        <v>2008</v>
      </c>
      <c r="N9" s="153">
        <v>4</v>
      </c>
      <c r="O9" s="154">
        <v>11.342500000000001</v>
      </c>
      <c r="P9" s="155" t="s">
        <v>1983</v>
      </c>
      <c r="Q9" s="153">
        <v>460</v>
      </c>
      <c r="R9" s="153">
        <v>15</v>
      </c>
      <c r="S9" s="153">
        <v>3</v>
      </c>
      <c r="T9" s="203" t="str">
        <f t="shared" si="1"/>
        <v>New High Efficiency Gas Package Unit</v>
      </c>
      <c r="U9" s="150" t="s">
        <v>1806</v>
      </c>
      <c r="V9" s="157">
        <f t="shared" si="2"/>
        <v>4</v>
      </c>
      <c r="W9" s="158">
        <v>17.2</v>
      </c>
      <c r="X9" s="129"/>
      <c r="Y9" s="129"/>
      <c r="Z9" s="160">
        <v>0</v>
      </c>
      <c r="AA9" s="155" t="s">
        <v>1947</v>
      </c>
      <c r="AB9" s="159" t="s">
        <v>2246</v>
      </c>
      <c r="AC9" s="161"/>
      <c r="AD9" s="129"/>
      <c r="AE9" s="129"/>
      <c r="AF9" s="129"/>
      <c r="AG9" s="129"/>
      <c r="AH9" s="129"/>
      <c r="AI9" s="129"/>
      <c r="AJ9" s="129"/>
      <c r="AK9" s="129"/>
    </row>
    <row r="10" spans="1:38" s="162" customFormat="1" ht="22.5" x14ac:dyDescent="0.2">
      <c r="A10" s="147">
        <v>5</v>
      </c>
      <c r="B10" s="148" t="s">
        <v>1595</v>
      </c>
      <c r="C10" s="148" t="s">
        <v>693</v>
      </c>
      <c r="D10" s="148" t="s">
        <v>308</v>
      </c>
      <c r="E10" s="149" t="s">
        <v>893</v>
      </c>
      <c r="F10" s="149" t="s">
        <v>1666</v>
      </c>
      <c r="G10" s="148" t="s">
        <v>928</v>
      </c>
      <c r="H10" s="150" t="s">
        <v>901</v>
      </c>
      <c r="I10" s="150" t="s">
        <v>1661</v>
      </c>
      <c r="J10" s="150" t="s">
        <v>1662</v>
      </c>
      <c r="K10" s="150" t="s">
        <v>1667</v>
      </c>
      <c r="L10" s="151" t="str">
        <f t="shared" si="0"/>
        <v>AC-5Podesta Ranch ElementaryMainRooftopR-205Carrier: 48PGDM051008G300XX</v>
      </c>
      <c r="M10" s="152">
        <v>2008</v>
      </c>
      <c r="N10" s="153">
        <v>4</v>
      </c>
      <c r="O10" s="154">
        <v>11.342500000000001</v>
      </c>
      <c r="P10" s="155" t="s">
        <v>1983</v>
      </c>
      <c r="Q10" s="153">
        <v>460</v>
      </c>
      <c r="R10" s="153">
        <v>15</v>
      </c>
      <c r="S10" s="153">
        <v>3</v>
      </c>
      <c r="T10" s="203" t="str">
        <f t="shared" si="1"/>
        <v>New High Efficiency Gas Package Unit</v>
      </c>
      <c r="U10" s="150" t="s">
        <v>1806</v>
      </c>
      <c r="V10" s="157">
        <f t="shared" si="2"/>
        <v>4</v>
      </c>
      <c r="W10" s="158">
        <v>17.2</v>
      </c>
      <c r="X10" s="129"/>
      <c r="Y10" s="129"/>
      <c r="Z10" s="160">
        <v>0</v>
      </c>
      <c r="AA10" s="155" t="s">
        <v>1947</v>
      </c>
      <c r="AB10" s="159" t="s">
        <v>2247</v>
      </c>
      <c r="AC10" s="161"/>
      <c r="AD10" s="129"/>
      <c r="AE10" s="129"/>
      <c r="AF10" s="129"/>
      <c r="AG10" s="129"/>
      <c r="AH10" s="129"/>
      <c r="AI10" s="129"/>
      <c r="AJ10" s="129"/>
      <c r="AK10" s="129"/>
    </row>
    <row r="11" spans="1:38" s="162" customFormat="1" ht="22.5" x14ac:dyDescent="0.2">
      <c r="A11" s="147">
        <v>6</v>
      </c>
      <c r="B11" s="148" t="s">
        <v>1518</v>
      </c>
      <c r="C11" s="148" t="s">
        <v>693</v>
      </c>
      <c r="D11" s="148" t="s">
        <v>308</v>
      </c>
      <c r="E11" s="149" t="s">
        <v>893</v>
      </c>
      <c r="F11" s="149" t="s">
        <v>1668</v>
      </c>
      <c r="G11" s="148" t="s">
        <v>928</v>
      </c>
      <c r="H11" s="150" t="s">
        <v>901</v>
      </c>
      <c r="I11" s="150" t="s">
        <v>1661</v>
      </c>
      <c r="J11" s="150" t="s">
        <v>1662</v>
      </c>
      <c r="K11" s="150" t="s">
        <v>1667</v>
      </c>
      <c r="L11" s="151" t="str">
        <f t="shared" si="0"/>
        <v>AC-6Podesta Ranch ElementaryMainRooftopR-105Carrier: 48PGDM051008G300XX</v>
      </c>
      <c r="M11" s="152">
        <v>2008</v>
      </c>
      <c r="N11" s="153">
        <v>4</v>
      </c>
      <c r="O11" s="154">
        <v>11.342500000000001</v>
      </c>
      <c r="P11" s="155" t="s">
        <v>1983</v>
      </c>
      <c r="Q11" s="153">
        <v>460</v>
      </c>
      <c r="R11" s="153">
        <v>15</v>
      </c>
      <c r="S11" s="153">
        <v>3</v>
      </c>
      <c r="T11" s="203" t="str">
        <f t="shared" si="1"/>
        <v>New High Efficiency Gas Package Unit</v>
      </c>
      <c r="U11" s="150" t="s">
        <v>1806</v>
      </c>
      <c r="V11" s="157">
        <f t="shared" si="2"/>
        <v>4</v>
      </c>
      <c r="W11" s="158">
        <v>17.2</v>
      </c>
      <c r="X11" s="129"/>
      <c r="Y11" s="129"/>
      <c r="Z11" s="160">
        <v>0</v>
      </c>
      <c r="AA11" s="155" t="s">
        <v>1947</v>
      </c>
      <c r="AB11" s="159" t="s">
        <v>2248</v>
      </c>
      <c r="AC11" s="161"/>
      <c r="AD11" s="129"/>
      <c r="AE11" s="129"/>
      <c r="AF11" s="129"/>
      <c r="AG11" s="129"/>
      <c r="AH11" s="129"/>
      <c r="AI11" s="129"/>
      <c r="AJ11" s="129"/>
      <c r="AK11" s="129"/>
    </row>
    <row r="12" spans="1:38" s="162" customFormat="1" ht="22.5" x14ac:dyDescent="0.2">
      <c r="A12" s="147">
        <v>7</v>
      </c>
      <c r="B12" s="148" t="s">
        <v>1511</v>
      </c>
      <c r="C12" s="148" t="s">
        <v>693</v>
      </c>
      <c r="D12" s="148" t="s">
        <v>308</v>
      </c>
      <c r="E12" s="149" t="s">
        <v>893</v>
      </c>
      <c r="F12" s="149" t="s">
        <v>1669</v>
      </c>
      <c r="G12" s="148" t="s">
        <v>928</v>
      </c>
      <c r="H12" s="150" t="s">
        <v>901</v>
      </c>
      <c r="I12" s="150" t="s">
        <v>1661</v>
      </c>
      <c r="J12" s="150" t="s">
        <v>1662</v>
      </c>
      <c r="K12" s="150" t="s">
        <v>1670</v>
      </c>
      <c r="L12" s="151" t="str">
        <f t="shared" si="0"/>
        <v>AC-7Podesta Ranch ElementaryMainRooftopR-104Carrier: 48PGDM051008G30010</v>
      </c>
      <c r="M12" s="152">
        <v>2008</v>
      </c>
      <c r="N12" s="153">
        <v>4</v>
      </c>
      <c r="O12" s="154">
        <v>11.342500000000001</v>
      </c>
      <c r="P12" s="155" t="s">
        <v>1983</v>
      </c>
      <c r="Q12" s="153">
        <v>460</v>
      </c>
      <c r="R12" s="153">
        <v>15</v>
      </c>
      <c r="S12" s="153">
        <v>3</v>
      </c>
      <c r="T12" s="203" t="str">
        <f t="shared" si="1"/>
        <v>New High Efficiency Gas Package Unit</v>
      </c>
      <c r="U12" s="150" t="s">
        <v>1806</v>
      </c>
      <c r="V12" s="157">
        <f t="shared" si="2"/>
        <v>4</v>
      </c>
      <c r="W12" s="158">
        <v>17.2</v>
      </c>
      <c r="X12" s="129"/>
      <c r="Y12" s="129"/>
      <c r="Z12" s="160">
        <v>0</v>
      </c>
      <c r="AA12" s="155" t="s">
        <v>1947</v>
      </c>
      <c r="AB12" s="159" t="s">
        <v>2249</v>
      </c>
      <c r="AC12" s="161"/>
      <c r="AD12" s="129"/>
      <c r="AE12" s="129"/>
      <c r="AF12" s="129"/>
      <c r="AG12" s="129"/>
      <c r="AH12" s="129"/>
      <c r="AI12" s="129"/>
      <c r="AJ12" s="129"/>
      <c r="AK12" s="129"/>
    </row>
    <row r="13" spans="1:38" s="162" customFormat="1" ht="22.5" x14ac:dyDescent="0.2">
      <c r="A13" s="147">
        <v>8</v>
      </c>
      <c r="B13" s="148" t="s">
        <v>1592</v>
      </c>
      <c r="C13" s="148" t="s">
        <v>693</v>
      </c>
      <c r="D13" s="148" t="s">
        <v>308</v>
      </c>
      <c r="E13" s="149" t="s">
        <v>893</v>
      </c>
      <c r="F13" s="149" t="s">
        <v>1671</v>
      </c>
      <c r="G13" s="148" t="s">
        <v>928</v>
      </c>
      <c r="H13" s="150" t="s">
        <v>901</v>
      </c>
      <c r="I13" s="150" t="s">
        <v>1661</v>
      </c>
      <c r="J13" s="150" t="s">
        <v>1662</v>
      </c>
      <c r="K13" s="150" t="s">
        <v>1672</v>
      </c>
      <c r="L13" s="151" t="str">
        <f t="shared" si="0"/>
        <v>AC-8Podesta Ranch ElementaryMainRooftopR-204Carrier: 48PGDM051008G30011</v>
      </c>
      <c r="M13" s="152">
        <v>2008</v>
      </c>
      <c r="N13" s="153">
        <v>4</v>
      </c>
      <c r="O13" s="154">
        <v>11.342500000000001</v>
      </c>
      <c r="P13" s="155" t="s">
        <v>1983</v>
      </c>
      <c r="Q13" s="153">
        <v>460</v>
      </c>
      <c r="R13" s="153">
        <v>15</v>
      </c>
      <c r="S13" s="153">
        <v>3</v>
      </c>
      <c r="T13" s="203" t="str">
        <f t="shared" si="1"/>
        <v>New High Efficiency Gas Package Unit</v>
      </c>
      <c r="U13" s="150" t="s">
        <v>1806</v>
      </c>
      <c r="V13" s="157">
        <f t="shared" si="2"/>
        <v>4</v>
      </c>
      <c r="W13" s="158">
        <v>17.2</v>
      </c>
      <c r="X13" s="129"/>
      <c r="Y13" s="129"/>
      <c r="Z13" s="160">
        <v>0</v>
      </c>
      <c r="AA13" s="155" t="s">
        <v>1947</v>
      </c>
      <c r="AB13" s="159" t="s">
        <v>2250</v>
      </c>
      <c r="AC13" s="161"/>
      <c r="AD13" s="129"/>
      <c r="AE13" s="129"/>
      <c r="AF13" s="129"/>
      <c r="AG13" s="129"/>
      <c r="AH13" s="129"/>
      <c r="AI13" s="129"/>
      <c r="AJ13" s="129"/>
      <c r="AK13" s="129"/>
    </row>
    <row r="14" spans="1:38" s="162" customFormat="1" ht="22.5" x14ac:dyDescent="0.2">
      <c r="A14" s="147">
        <v>9</v>
      </c>
      <c r="B14" s="148" t="s">
        <v>1589</v>
      </c>
      <c r="C14" s="148" t="s">
        <v>693</v>
      </c>
      <c r="D14" s="148" t="s">
        <v>308</v>
      </c>
      <c r="E14" s="149" t="s">
        <v>893</v>
      </c>
      <c r="F14" s="149" t="s">
        <v>1673</v>
      </c>
      <c r="G14" s="148" t="s">
        <v>928</v>
      </c>
      <c r="H14" s="150" t="s">
        <v>901</v>
      </c>
      <c r="I14" s="150" t="s">
        <v>1661</v>
      </c>
      <c r="J14" s="150" t="s">
        <v>1662</v>
      </c>
      <c r="K14" s="150" t="s">
        <v>1674</v>
      </c>
      <c r="L14" s="151" t="str">
        <f t="shared" si="0"/>
        <v>AC-9Podesta Ranch ElementaryMainRooftopR-203Carrier: 48PGDM051008G30033</v>
      </c>
      <c r="M14" s="152">
        <v>2008</v>
      </c>
      <c r="N14" s="153">
        <v>4</v>
      </c>
      <c r="O14" s="154">
        <v>11.342500000000001</v>
      </c>
      <c r="P14" s="155" t="s">
        <v>1983</v>
      </c>
      <c r="Q14" s="153">
        <v>460</v>
      </c>
      <c r="R14" s="153">
        <v>15</v>
      </c>
      <c r="S14" s="153">
        <v>3</v>
      </c>
      <c r="T14" s="203" t="str">
        <f t="shared" si="1"/>
        <v>New High Efficiency Gas Package Unit</v>
      </c>
      <c r="U14" s="150" t="s">
        <v>1806</v>
      </c>
      <c r="V14" s="157">
        <f t="shared" si="2"/>
        <v>4</v>
      </c>
      <c r="W14" s="158">
        <v>17.2</v>
      </c>
      <c r="X14" s="129"/>
      <c r="Y14" s="129"/>
      <c r="Z14" s="160">
        <v>0</v>
      </c>
      <c r="AA14" s="155" t="s">
        <v>1947</v>
      </c>
      <c r="AB14" s="159" t="s">
        <v>2251</v>
      </c>
      <c r="AC14" s="161"/>
      <c r="AD14" s="129"/>
      <c r="AE14" s="129"/>
      <c r="AF14" s="129"/>
      <c r="AG14" s="129"/>
      <c r="AH14" s="129"/>
      <c r="AI14" s="129"/>
      <c r="AJ14" s="129"/>
      <c r="AK14" s="129"/>
    </row>
    <row r="15" spans="1:38" s="162" customFormat="1" ht="22.5" x14ac:dyDescent="0.2">
      <c r="A15" s="147">
        <v>10</v>
      </c>
      <c r="B15" s="148" t="s">
        <v>1508</v>
      </c>
      <c r="C15" s="148" t="s">
        <v>693</v>
      </c>
      <c r="D15" s="148" t="s">
        <v>308</v>
      </c>
      <c r="E15" s="149" t="s">
        <v>893</v>
      </c>
      <c r="F15" s="149" t="s">
        <v>1675</v>
      </c>
      <c r="G15" s="148" t="s">
        <v>928</v>
      </c>
      <c r="H15" s="150" t="s">
        <v>901</v>
      </c>
      <c r="I15" s="150" t="s">
        <v>1661</v>
      </c>
      <c r="J15" s="150" t="s">
        <v>1662</v>
      </c>
      <c r="K15" s="150" t="s">
        <v>1676</v>
      </c>
      <c r="L15" s="151" t="str">
        <f t="shared" si="0"/>
        <v>AC-10Podesta Ranch ElementaryMainRooftopR-103Carrier: 48PGDM051008G30012</v>
      </c>
      <c r="M15" s="152">
        <v>2008</v>
      </c>
      <c r="N15" s="153">
        <v>4</v>
      </c>
      <c r="O15" s="154">
        <v>11.342500000000001</v>
      </c>
      <c r="P15" s="155" t="s">
        <v>1983</v>
      </c>
      <c r="Q15" s="153">
        <v>460</v>
      </c>
      <c r="R15" s="153">
        <v>15</v>
      </c>
      <c r="S15" s="153">
        <v>3</v>
      </c>
      <c r="T15" s="203" t="str">
        <f t="shared" si="1"/>
        <v>New High Efficiency Gas Package Unit</v>
      </c>
      <c r="U15" s="150" t="s">
        <v>1806</v>
      </c>
      <c r="V15" s="157">
        <f t="shared" si="2"/>
        <v>4</v>
      </c>
      <c r="W15" s="158">
        <v>17.2</v>
      </c>
      <c r="X15" s="129"/>
      <c r="Y15" s="129"/>
      <c r="Z15" s="160">
        <v>0</v>
      </c>
      <c r="AA15" s="155" t="s">
        <v>1947</v>
      </c>
      <c r="AB15" s="159" t="s">
        <v>2252</v>
      </c>
      <c r="AC15" s="161"/>
      <c r="AD15" s="129"/>
      <c r="AE15" s="129"/>
      <c r="AF15" s="129"/>
      <c r="AG15" s="129"/>
      <c r="AH15" s="129"/>
      <c r="AI15" s="129"/>
      <c r="AJ15" s="129"/>
      <c r="AK15" s="129"/>
    </row>
    <row r="16" spans="1:38" s="162" customFormat="1" ht="22.5" x14ac:dyDescent="0.2">
      <c r="A16" s="147">
        <v>11</v>
      </c>
      <c r="B16" s="148" t="s">
        <v>1505</v>
      </c>
      <c r="C16" s="148" t="s">
        <v>693</v>
      </c>
      <c r="D16" s="148" t="s">
        <v>308</v>
      </c>
      <c r="E16" s="149" t="s">
        <v>893</v>
      </c>
      <c r="F16" s="149" t="s">
        <v>1677</v>
      </c>
      <c r="G16" s="148" t="s">
        <v>928</v>
      </c>
      <c r="H16" s="150" t="s">
        <v>901</v>
      </c>
      <c r="I16" s="150" t="s">
        <v>1655</v>
      </c>
      <c r="J16" s="150" t="s">
        <v>1656</v>
      </c>
      <c r="K16" s="150" t="s">
        <v>1678</v>
      </c>
      <c r="L16" s="151" t="str">
        <f t="shared" si="0"/>
        <v>AC-11Podesta Ranch ElementaryMainRooftopR-102Carrier: 48PGDM061008G20022</v>
      </c>
      <c r="M16" s="152">
        <v>2008</v>
      </c>
      <c r="N16" s="153">
        <v>5</v>
      </c>
      <c r="O16" s="154">
        <v>11.342500000000001</v>
      </c>
      <c r="P16" s="155" t="s">
        <v>1983</v>
      </c>
      <c r="Q16" s="153">
        <v>460</v>
      </c>
      <c r="R16" s="153">
        <v>15</v>
      </c>
      <c r="S16" s="153">
        <v>3</v>
      </c>
      <c r="T16" s="203" t="str">
        <f t="shared" si="1"/>
        <v>New High Efficiency Gas Package Unit</v>
      </c>
      <c r="U16" s="150" t="s">
        <v>1806</v>
      </c>
      <c r="V16" s="157">
        <f t="shared" si="2"/>
        <v>5</v>
      </c>
      <c r="W16" s="158">
        <v>17.2</v>
      </c>
      <c r="X16" s="129"/>
      <c r="Y16" s="129"/>
      <c r="Z16" s="160">
        <v>0</v>
      </c>
      <c r="AA16" s="155" t="s">
        <v>1947</v>
      </c>
      <c r="AB16" s="159" t="s">
        <v>2253</v>
      </c>
      <c r="AC16" s="161"/>
      <c r="AD16" s="129"/>
      <c r="AE16" s="129"/>
      <c r="AF16" s="129"/>
      <c r="AG16" s="129"/>
      <c r="AH16" s="129"/>
      <c r="AI16" s="129"/>
      <c r="AJ16" s="129"/>
      <c r="AK16" s="129"/>
    </row>
    <row r="17" spans="1:37" s="162" customFormat="1" ht="22.5" x14ac:dyDescent="0.2">
      <c r="A17" s="147">
        <v>12</v>
      </c>
      <c r="B17" s="148" t="s">
        <v>1586</v>
      </c>
      <c r="C17" s="148" t="s">
        <v>693</v>
      </c>
      <c r="D17" s="148" t="s">
        <v>308</v>
      </c>
      <c r="E17" s="149" t="s">
        <v>893</v>
      </c>
      <c r="F17" s="149" t="s">
        <v>1679</v>
      </c>
      <c r="G17" s="148" t="s">
        <v>928</v>
      </c>
      <c r="H17" s="150" t="s">
        <v>901</v>
      </c>
      <c r="I17" s="150" t="s">
        <v>1655</v>
      </c>
      <c r="J17" s="150" t="s">
        <v>1656</v>
      </c>
      <c r="K17" s="150" t="s">
        <v>1680</v>
      </c>
      <c r="L17" s="151" t="str">
        <f t="shared" si="0"/>
        <v>AC-12Podesta Ranch ElementaryMainRooftopR-202Carrier: 48PGDM061008G20023</v>
      </c>
      <c r="M17" s="152">
        <v>2008</v>
      </c>
      <c r="N17" s="153">
        <v>5</v>
      </c>
      <c r="O17" s="154">
        <v>11.342500000000001</v>
      </c>
      <c r="P17" s="155" t="s">
        <v>1983</v>
      </c>
      <c r="Q17" s="153">
        <v>460</v>
      </c>
      <c r="R17" s="153">
        <v>15</v>
      </c>
      <c r="S17" s="153">
        <v>3</v>
      </c>
      <c r="T17" s="203" t="str">
        <f t="shared" si="1"/>
        <v>New High Efficiency Gas Package Unit</v>
      </c>
      <c r="U17" s="150" t="s">
        <v>1806</v>
      </c>
      <c r="V17" s="157">
        <f t="shared" si="2"/>
        <v>5</v>
      </c>
      <c r="W17" s="158">
        <v>17.2</v>
      </c>
      <c r="X17" s="129"/>
      <c r="Y17" s="129"/>
      <c r="Z17" s="160">
        <v>0</v>
      </c>
      <c r="AA17" s="155" t="s">
        <v>1947</v>
      </c>
      <c r="AB17" s="159" t="s">
        <v>2254</v>
      </c>
      <c r="AC17" s="161"/>
      <c r="AD17" s="129"/>
      <c r="AE17" s="129"/>
      <c r="AF17" s="129"/>
      <c r="AG17" s="129"/>
      <c r="AH17" s="129"/>
      <c r="AI17" s="129"/>
      <c r="AJ17" s="129"/>
      <c r="AK17" s="129"/>
    </row>
    <row r="18" spans="1:37" s="162" customFormat="1" ht="22.5" x14ac:dyDescent="0.2">
      <c r="A18" s="147">
        <v>13</v>
      </c>
      <c r="B18" s="148" t="s">
        <v>1502</v>
      </c>
      <c r="C18" s="148" t="s">
        <v>693</v>
      </c>
      <c r="D18" s="148" t="s">
        <v>308</v>
      </c>
      <c r="E18" s="149" t="s">
        <v>893</v>
      </c>
      <c r="F18" s="149" t="s">
        <v>1681</v>
      </c>
      <c r="G18" s="148" t="s">
        <v>928</v>
      </c>
      <c r="H18" s="150" t="s">
        <v>901</v>
      </c>
      <c r="I18" s="150" t="s">
        <v>1661</v>
      </c>
      <c r="J18" s="150" t="s">
        <v>1662</v>
      </c>
      <c r="K18" s="150" t="s">
        <v>1682</v>
      </c>
      <c r="L18" s="151" t="str">
        <f t="shared" si="0"/>
        <v>AC-13Podesta Ranch ElementaryMainRooftopR-101Carrier: 48PGDM051008G20035</v>
      </c>
      <c r="M18" s="152">
        <v>2008</v>
      </c>
      <c r="N18" s="153">
        <v>4</v>
      </c>
      <c r="O18" s="154">
        <v>11.342500000000001</v>
      </c>
      <c r="P18" s="155" t="s">
        <v>1983</v>
      </c>
      <c r="Q18" s="153">
        <v>460</v>
      </c>
      <c r="R18" s="153">
        <v>15</v>
      </c>
      <c r="S18" s="153">
        <v>3</v>
      </c>
      <c r="T18" s="203" t="str">
        <f t="shared" si="1"/>
        <v>New High Efficiency Gas Package Unit</v>
      </c>
      <c r="U18" s="150" t="s">
        <v>1806</v>
      </c>
      <c r="V18" s="157">
        <f t="shared" si="2"/>
        <v>4</v>
      </c>
      <c r="W18" s="158">
        <v>17.2</v>
      </c>
      <c r="X18" s="129"/>
      <c r="Y18" s="129"/>
      <c r="Z18" s="160">
        <v>0</v>
      </c>
      <c r="AA18" s="155" t="s">
        <v>1947</v>
      </c>
      <c r="AB18" s="159" t="s">
        <v>2255</v>
      </c>
      <c r="AC18" s="161"/>
      <c r="AD18" s="129"/>
      <c r="AE18" s="129"/>
      <c r="AF18" s="129"/>
      <c r="AG18" s="129"/>
      <c r="AH18" s="129"/>
      <c r="AI18" s="129"/>
      <c r="AJ18" s="129"/>
      <c r="AK18" s="129"/>
    </row>
    <row r="19" spans="1:37" s="162" customFormat="1" ht="22.5" x14ac:dyDescent="0.2">
      <c r="A19" s="147">
        <v>14</v>
      </c>
      <c r="B19" s="148" t="s">
        <v>1583</v>
      </c>
      <c r="C19" s="148" t="s">
        <v>693</v>
      </c>
      <c r="D19" s="148" t="s">
        <v>308</v>
      </c>
      <c r="E19" s="149" t="s">
        <v>893</v>
      </c>
      <c r="F19" s="149" t="s">
        <v>1683</v>
      </c>
      <c r="G19" s="148" t="s">
        <v>928</v>
      </c>
      <c r="H19" s="150" t="s">
        <v>901</v>
      </c>
      <c r="I19" s="150" t="s">
        <v>1661</v>
      </c>
      <c r="J19" s="150" t="s">
        <v>1662</v>
      </c>
      <c r="K19" s="150" t="s">
        <v>1684</v>
      </c>
      <c r="L19" s="151" t="str">
        <f t="shared" si="0"/>
        <v>AC-14Podesta Ranch ElementaryMainRooftopR-201Carrier: 48PGDM051008G200XX</v>
      </c>
      <c r="M19" s="152">
        <v>2008</v>
      </c>
      <c r="N19" s="153">
        <v>4</v>
      </c>
      <c r="O19" s="154">
        <v>11.342500000000001</v>
      </c>
      <c r="P19" s="155" t="s">
        <v>1983</v>
      </c>
      <c r="Q19" s="153">
        <v>460</v>
      </c>
      <c r="R19" s="153">
        <v>15</v>
      </c>
      <c r="S19" s="153">
        <v>3</v>
      </c>
      <c r="T19" s="203" t="str">
        <f t="shared" si="1"/>
        <v>New High Efficiency Gas Package Unit</v>
      </c>
      <c r="U19" s="150" t="s">
        <v>1806</v>
      </c>
      <c r="V19" s="157">
        <f t="shared" si="2"/>
        <v>4</v>
      </c>
      <c r="W19" s="158">
        <v>17.2</v>
      </c>
      <c r="X19" s="129"/>
      <c r="Y19" s="129"/>
      <c r="Z19" s="160">
        <v>0</v>
      </c>
      <c r="AA19" s="155" t="s">
        <v>1947</v>
      </c>
      <c r="AB19" s="159" t="s">
        <v>2256</v>
      </c>
      <c r="AC19" s="161"/>
      <c r="AD19" s="129"/>
      <c r="AE19" s="129"/>
      <c r="AF19" s="129"/>
      <c r="AG19" s="129"/>
      <c r="AH19" s="129"/>
      <c r="AI19" s="129"/>
      <c r="AJ19" s="129"/>
      <c r="AK19" s="129"/>
    </row>
    <row r="20" spans="1:37" s="162" customFormat="1" ht="22.5" x14ac:dyDescent="0.2">
      <c r="A20" s="147">
        <v>15</v>
      </c>
      <c r="B20" s="148" t="s">
        <v>1633</v>
      </c>
      <c r="C20" s="148" t="s">
        <v>693</v>
      </c>
      <c r="D20" s="148" t="s">
        <v>308</v>
      </c>
      <c r="E20" s="149" t="s">
        <v>893</v>
      </c>
      <c r="F20" s="149" t="s">
        <v>1685</v>
      </c>
      <c r="G20" s="148" t="s">
        <v>928</v>
      </c>
      <c r="H20" s="150" t="s">
        <v>901</v>
      </c>
      <c r="I20" s="150" t="s">
        <v>1686</v>
      </c>
      <c r="J20" s="150" t="s">
        <v>1687</v>
      </c>
      <c r="K20" s="150" t="s">
        <v>1688</v>
      </c>
      <c r="L20" s="151" t="str">
        <f t="shared" si="0"/>
        <v>AC-35Podesta Ranch ElementaryMainRooftop1st Floor CorridorCarrier: 48PGDM041008G40001</v>
      </c>
      <c r="M20" s="152">
        <v>2008</v>
      </c>
      <c r="N20" s="153">
        <v>3</v>
      </c>
      <c r="O20" s="154">
        <v>11.342500000000001</v>
      </c>
      <c r="P20" s="155" t="s">
        <v>1983</v>
      </c>
      <c r="Q20" s="153">
        <v>460</v>
      </c>
      <c r="R20" s="153">
        <v>15</v>
      </c>
      <c r="S20" s="153">
        <v>3</v>
      </c>
      <c r="T20" s="203" t="str">
        <f t="shared" si="1"/>
        <v>New High Efficiency Gas Package Unit</v>
      </c>
      <c r="U20" s="150" t="s">
        <v>1806</v>
      </c>
      <c r="V20" s="157">
        <f t="shared" si="2"/>
        <v>3</v>
      </c>
      <c r="W20" s="158">
        <v>17.2</v>
      </c>
      <c r="X20" s="129"/>
      <c r="Y20" s="129"/>
      <c r="Z20" s="160">
        <v>0</v>
      </c>
      <c r="AA20" s="155" t="s">
        <v>1947</v>
      </c>
      <c r="AB20" s="159" t="s">
        <v>2257</v>
      </c>
      <c r="AC20" s="161"/>
      <c r="AD20" s="129"/>
      <c r="AE20" s="129"/>
      <c r="AF20" s="129"/>
      <c r="AG20" s="129"/>
      <c r="AH20" s="129"/>
      <c r="AI20" s="129"/>
      <c r="AJ20" s="129"/>
      <c r="AK20" s="129"/>
    </row>
    <row r="21" spans="1:37" s="162" customFormat="1" ht="22.5" x14ac:dyDescent="0.2">
      <c r="A21" s="147">
        <v>16</v>
      </c>
      <c r="B21" s="148" t="s">
        <v>1515</v>
      </c>
      <c r="C21" s="148" t="s">
        <v>693</v>
      </c>
      <c r="D21" s="148" t="s">
        <v>308</v>
      </c>
      <c r="E21" s="149" t="s">
        <v>893</v>
      </c>
      <c r="F21" s="149" t="s">
        <v>1689</v>
      </c>
      <c r="G21" s="148" t="s">
        <v>928</v>
      </c>
      <c r="H21" s="150" t="s">
        <v>901</v>
      </c>
      <c r="I21" s="150" t="s">
        <v>1686</v>
      </c>
      <c r="J21" s="150" t="s">
        <v>1687</v>
      </c>
      <c r="K21" s="150" t="s">
        <v>1690</v>
      </c>
      <c r="L21" s="151" t="str">
        <f t="shared" si="0"/>
        <v>AC-33Podesta Ranch ElementaryMainRooftopElectric 1Carrier: 48PGDM041008G40004</v>
      </c>
      <c r="M21" s="152">
        <v>2008</v>
      </c>
      <c r="N21" s="153">
        <v>3</v>
      </c>
      <c r="O21" s="154">
        <v>11.342500000000001</v>
      </c>
      <c r="P21" s="155" t="s">
        <v>1983</v>
      </c>
      <c r="Q21" s="153">
        <v>208</v>
      </c>
      <c r="R21" s="153">
        <v>25</v>
      </c>
      <c r="S21" s="153">
        <v>1</v>
      </c>
      <c r="T21" s="203" t="str">
        <f t="shared" si="1"/>
        <v>New High Efficiency Gas Package Unit</v>
      </c>
      <c r="U21" s="150" t="s">
        <v>1806</v>
      </c>
      <c r="V21" s="157">
        <f t="shared" si="2"/>
        <v>3</v>
      </c>
      <c r="W21" s="158">
        <v>17.2</v>
      </c>
      <c r="X21" s="129"/>
      <c r="Y21" s="129"/>
      <c r="Z21" s="160">
        <v>0</v>
      </c>
      <c r="AA21" s="155" t="s">
        <v>1947</v>
      </c>
      <c r="AB21" s="159" t="s">
        <v>2258</v>
      </c>
      <c r="AC21" s="161"/>
      <c r="AD21" s="129"/>
      <c r="AE21" s="129"/>
      <c r="AF21" s="129"/>
      <c r="AG21" s="129"/>
      <c r="AH21" s="129"/>
      <c r="AI21" s="129"/>
      <c r="AJ21" s="129"/>
      <c r="AK21" s="129"/>
    </row>
    <row r="22" spans="1:37" s="162" customFormat="1" ht="22.5" x14ac:dyDescent="0.2">
      <c r="A22" s="147">
        <v>17</v>
      </c>
      <c r="B22" s="148" t="s">
        <v>1538</v>
      </c>
      <c r="C22" s="148" t="s">
        <v>693</v>
      </c>
      <c r="D22" s="148" t="s">
        <v>308</v>
      </c>
      <c r="E22" s="149" t="s">
        <v>893</v>
      </c>
      <c r="F22" s="149" t="s">
        <v>1691</v>
      </c>
      <c r="G22" s="148" t="s">
        <v>928</v>
      </c>
      <c r="H22" s="150" t="s">
        <v>901</v>
      </c>
      <c r="I22" s="150" t="s">
        <v>1655</v>
      </c>
      <c r="J22" s="150" t="s">
        <v>1656</v>
      </c>
      <c r="K22" s="150" t="s">
        <v>1692</v>
      </c>
      <c r="L22" s="151" t="str">
        <f t="shared" si="0"/>
        <v>AC-41Podesta Ranch ElementaryMainRooftopWorkroom 3Carrier: 48PGDM061008G20021</v>
      </c>
      <c r="M22" s="152">
        <v>2008</v>
      </c>
      <c r="N22" s="153">
        <v>5</v>
      </c>
      <c r="O22" s="154">
        <v>11.342500000000001</v>
      </c>
      <c r="P22" s="155" t="s">
        <v>1983</v>
      </c>
      <c r="Q22" s="153">
        <v>460</v>
      </c>
      <c r="R22" s="153">
        <v>15</v>
      </c>
      <c r="S22" s="153">
        <v>3</v>
      </c>
      <c r="T22" s="203" t="str">
        <f t="shared" si="1"/>
        <v>New High Efficiency Gas Package Unit</v>
      </c>
      <c r="U22" s="150" t="s">
        <v>1806</v>
      </c>
      <c r="V22" s="157">
        <f t="shared" si="2"/>
        <v>5</v>
      </c>
      <c r="W22" s="158">
        <v>17.2</v>
      </c>
      <c r="X22" s="129"/>
      <c r="Y22" s="129"/>
      <c r="Z22" s="160">
        <v>0</v>
      </c>
      <c r="AA22" s="155" t="s">
        <v>1947</v>
      </c>
      <c r="AB22" s="159" t="s">
        <v>2259</v>
      </c>
      <c r="AC22" s="161"/>
      <c r="AD22" s="129"/>
      <c r="AE22" s="129"/>
      <c r="AF22" s="129"/>
      <c r="AG22" s="129"/>
      <c r="AH22" s="129"/>
      <c r="AI22" s="129"/>
      <c r="AJ22" s="129"/>
      <c r="AK22" s="129"/>
    </row>
    <row r="23" spans="1:37" s="162" customFormat="1" ht="22.5" x14ac:dyDescent="0.2">
      <c r="A23" s="147">
        <v>18</v>
      </c>
      <c r="B23" s="148" t="s">
        <v>1541</v>
      </c>
      <c r="C23" s="148" t="s">
        <v>693</v>
      </c>
      <c r="D23" s="148" t="s">
        <v>308</v>
      </c>
      <c r="E23" s="149" t="s">
        <v>893</v>
      </c>
      <c r="F23" s="149" t="s">
        <v>1693</v>
      </c>
      <c r="G23" s="148" t="s">
        <v>928</v>
      </c>
      <c r="H23" s="150" t="s">
        <v>901</v>
      </c>
      <c r="I23" s="150" t="s">
        <v>1661</v>
      </c>
      <c r="J23" s="150" t="s">
        <v>1662</v>
      </c>
      <c r="K23" s="150" t="s">
        <v>1694</v>
      </c>
      <c r="L23" s="151" t="str">
        <f t="shared" si="0"/>
        <v>AC-38Podesta Ranch ElementaryMainRooftop2nd Floor CorridorCarrier: 48PGDM051008G30014</v>
      </c>
      <c r="M23" s="152">
        <v>2008</v>
      </c>
      <c r="N23" s="153">
        <v>4</v>
      </c>
      <c r="O23" s="154">
        <v>11.342500000000001</v>
      </c>
      <c r="P23" s="155" t="s">
        <v>1983</v>
      </c>
      <c r="Q23" s="153">
        <v>460</v>
      </c>
      <c r="R23" s="153">
        <v>15</v>
      </c>
      <c r="S23" s="153">
        <v>3</v>
      </c>
      <c r="T23" s="203" t="str">
        <f t="shared" si="1"/>
        <v>New High Efficiency Gas Package Unit</v>
      </c>
      <c r="U23" s="150" t="s">
        <v>1806</v>
      </c>
      <c r="V23" s="157">
        <f t="shared" si="2"/>
        <v>4</v>
      </c>
      <c r="W23" s="158">
        <v>17.2</v>
      </c>
      <c r="X23" s="129"/>
      <c r="Y23" s="129"/>
      <c r="Z23" s="160">
        <v>0</v>
      </c>
      <c r="AA23" s="155" t="s">
        <v>1947</v>
      </c>
      <c r="AB23" s="159" t="s">
        <v>2260</v>
      </c>
      <c r="AC23" s="161"/>
      <c r="AD23" s="129"/>
      <c r="AE23" s="129"/>
      <c r="AF23" s="129"/>
      <c r="AG23" s="129"/>
      <c r="AH23" s="129"/>
      <c r="AI23" s="129"/>
      <c r="AJ23" s="129"/>
      <c r="AK23" s="129"/>
    </row>
    <row r="24" spans="1:37" s="162" customFormat="1" ht="22.5" x14ac:dyDescent="0.2">
      <c r="A24" s="147">
        <v>19</v>
      </c>
      <c r="B24" s="148" t="s">
        <v>1527</v>
      </c>
      <c r="C24" s="148" t="s">
        <v>693</v>
      </c>
      <c r="D24" s="148" t="s">
        <v>308</v>
      </c>
      <c r="E24" s="149" t="s">
        <v>893</v>
      </c>
      <c r="F24" s="149" t="s">
        <v>966</v>
      </c>
      <c r="G24" s="148" t="s">
        <v>928</v>
      </c>
      <c r="H24" s="150" t="s">
        <v>901</v>
      </c>
      <c r="I24" s="150" t="s">
        <v>1695</v>
      </c>
      <c r="J24" s="150" t="s">
        <v>1696</v>
      </c>
      <c r="K24" s="150" t="s">
        <v>1697</v>
      </c>
      <c r="L24" s="151" t="str">
        <f t="shared" si="0"/>
        <v>AC-34Podesta Ranch ElementaryMainRooftopInteriorCarrier: 48PGDM280908G40050</v>
      </c>
      <c r="M24" s="152">
        <v>2008</v>
      </c>
      <c r="N24" s="153">
        <v>25</v>
      </c>
      <c r="O24" s="154">
        <v>11.342500000000001</v>
      </c>
      <c r="P24" s="155" t="s">
        <v>1983</v>
      </c>
      <c r="Q24" s="153">
        <v>460</v>
      </c>
      <c r="R24" s="153">
        <v>65</v>
      </c>
      <c r="S24" s="153">
        <v>3</v>
      </c>
      <c r="T24" s="203" t="str">
        <f t="shared" si="1"/>
        <v>New High Efficiency Gas Package Unit</v>
      </c>
      <c r="U24" s="150" t="s">
        <v>1943</v>
      </c>
      <c r="V24" s="157">
        <f t="shared" si="2"/>
        <v>25</v>
      </c>
      <c r="W24" s="158">
        <v>15.3</v>
      </c>
      <c r="X24" s="129"/>
      <c r="Y24" s="129"/>
      <c r="Z24" s="160">
        <v>0</v>
      </c>
      <c r="AA24" s="155" t="s">
        <v>1947</v>
      </c>
      <c r="AB24" s="159" t="s">
        <v>2261</v>
      </c>
      <c r="AC24" s="161"/>
      <c r="AD24" s="129"/>
      <c r="AE24" s="129"/>
      <c r="AF24" s="129"/>
      <c r="AG24" s="129"/>
      <c r="AH24" s="129"/>
      <c r="AI24" s="129"/>
      <c r="AJ24" s="129"/>
      <c r="AK24" s="129"/>
    </row>
    <row r="25" spans="1:37" s="162" customFormat="1" ht="22.5" x14ac:dyDescent="0.2">
      <c r="A25" s="147">
        <v>20</v>
      </c>
      <c r="B25" s="148" t="s">
        <v>1544</v>
      </c>
      <c r="C25" s="148" t="s">
        <v>693</v>
      </c>
      <c r="D25" s="148" t="s">
        <v>308</v>
      </c>
      <c r="E25" s="149" t="s">
        <v>893</v>
      </c>
      <c r="F25" s="149" t="s">
        <v>1698</v>
      </c>
      <c r="G25" s="148" t="s">
        <v>928</v>
      </c>
      <c r="H25" s="150" t="s">
        <v>901</v>
      </c>
      <c r="I25" s="150" t="s">
        <v>1661</v>
      </c>
      <c r="J25" s="150" t="s">
        <v>1662</v>
      </c>
      <c r="K25" s="150" t="s">
        <v>1699</v>
      </c>
      <c r="L25" s="151" t="str">
        <f t="shared" si="0"/>
        <v>AC-29Podesta Ranch ElementaryMainRooftopPlatformCarrier: 48PGDM051008G30015</v>
      </c>
      <c r="M25" s="152">
        <v>2008</v>
      </c>
      <c r="N25" s="153">
        <v>4</v>
      </c>
      <c r="O25" s="154">
        <v>11.342500000000001</v>
      </c>
      <c r="P25" s="155" t="s">
        <v>1983</v>
      </c>
      <c r="Q25" s="153">
        <v>460</v>
      </c>
      <c r="R25" s="153">
        <v>15</v>
      </c>
      <c r="S25" s="153">
        <v>3</v>
      </c>
      <c r="T25" s="203" t="str">
        <f t="shared" si="1"/>
        <v>New High Efficiency Gas Package Unit</v>
      </c>
      <c r="U25" s="150" t="s">
        <v>1806</v>
      </c>
      <c r="V25" s="157">
        <f t="shared" si="2"/>
        <v>4</v>
      </c>
      <c r="W25" s="158">
        <v>17.2</v>
      </c>
      <c r="X25" s="129"/>
      <c r="Y25" s="129"/>
      <c r="Z25" s="160">
        <v>0</v>
      </c>
      <c r="AA25" s="155" t="s">
        <v>1947</v>
      </c>
      <c r="AB25" s="159" t="s">
        <v>2262</v>
      </c>
      <c r="AC25" s="161"/>
      <c r="AD25" s="129"/>
      <c r="AE25" s="129"/>
      <c r="AF25" s="129"/>
      <c r="AG25" s="129"/>
      <c r="AH25" s="129"/>
      <c r="AI25" s="129"/>
      <c r="AJ25" s="129"/>
      <c r="AK25" s="129"/>
    </row>
    <row r="26" spans="1:37" s="162" customFormat="1" ht="22.5" x14ac:dyDescent="0.2">
      <c r="A26" s="147">
        <v>21</v>
      </c>
      <c r="B26" s="148" t="s">
        <v>1577</v>
      </c>
      <c r="C26" s="148" t="s">
        <v>693</v>
      </c>
      <c r="D26" s="148" t="s">
        <v>308</v>
      </c>
      <c r="E26" s="149" t="s">
        <v>893</v>
      </c>
      <c r="F26" s="149" t="s">
        <v>560</v>
      </c>
      <c r="G26" s="148" t="s">
        <v>928</v>
      </c>
      <c r="H26" s="150" t="s">
        <v>901</v>
      </c>
      <c r="I26" s="150" t="s">
        <v>1700</v>
      </c>
      <c r="J26" s="150" t="s">
        <v>1701</v>
      </c>
      <c r="K26" s="150" t="s">
        <v>1702</v>
      </c>
      <c r="L26" s="151" t="str">
        <f t="shared" si="0"/>
        <v>AC-31Podesta Ranch ElementaryMainRooftopComputer LabCarrier: 48PGDM081008G10009</v>
      </c>
      <c r="M26" s="152">
        <v>2008</v>
      </c>
      <c r="N26" s="153">
        <v>7.5</v>
      </c>
      <c r="O26" s="154">
        <v>11.342500000000001</v>
      </c>
      <c r="P26" s="155" t="s">
        <v>1983</v>
      </c>
      <c r="Q26" s="153">
        <v>460</v>
      </c>
      <c r="R26" s="153">
        <v>25</v>
      </c>
      <c r="S26" s="153">
        <v>3</v>
      </c>
      <c r="T26" s="203" t="str">
        <f t="shared" si="1"/>
        <v>New High Efficiency Gas Package Unit</v>
      </c>
      <c r="U26" s="150" t="s">
        <v>1806</v>
      </c>
      <c r="V26" s="157">
        <f t="shared" si="2"/>
        <v>7.5</v>
      </c>
      <c r="W26" s="158">
        <v>17.2</v>
      </c>
      <c r="X26" s="129"/>
      <c r="Y26" s="129"/>
      <c r="Z26" s="160">
        <v>0</v>
      </c>
      <c r="AA26" s="155" t="s">
        <v>1947</v>
      </c>
      <c r="AB26" s="159" t="s">
        <v>2263</v>
      </c>
      <c r="AC26" s="161"/>
      <c r="AD26" s="129"/>
      <c r="AE26" s="129"/>
      <c r="AF26" s="129"/>
      <c r="AG26" s="129"/>
      <c r="AH26" s="129"/>
      <c r="AI26" s="129"/>
      <c r="AJ26" s="129"/>
      <c r="AK26" s="129"/>
    </row>
    <row r="27" spans="1:37" s="162" customFormat="1" ht="22.5" x14ac:dyDescent="0.2">
      <c r="A27" s="147">
        <v>22</v>
      </c>
      <c r="B27" s="148" t="s">
        <v>1574</v>
      </c>
      <c r="C27" s="148" t="s">
        <v>693</v>
      </c>
      <c r="D27" s="148" t="s">
        <v>308</v>
      </c>
      <c r="E27" s="149" t="s">
        <v>893</v>
      </c>
      <c r="F27" s="149" t="s">
        <v>1693</v>
      </c>
      <c r="G27" s="148" t="s">
        <v>928</v>
      </c>
      <c r="H27" s="150" t="s">
        <v>901</v>
      </c>
      <c r="I27" s="150" t="s">
        <v>1661</v>
      </c>
      <c r="J27" s="150" t="s">
        <v>1662</v>
      </c>
      <c r="K27" s="150" t="s">
        <v>1703</v>
      </c>
      <c r="L27" s="151" t="str">
        <f t="shared" si="0"/>
        <v>AC-36Podesta Ranch ElementaryMainRooftop2nd Floor CorridorCarrier: 48PGDM051008G30004</v>
      </c>
      <c r="M27" s="152">
        <v>2008</v>
      </c>
      <c r="N27" s="153">
        <v>4</v>
      </c>
      <c r="O27" s="154">
        <v>11.342500000000001</v>
      </c>
      <c r="P27" s="155" t="s">
        <v>1983</v>
      </c>
      <c r="Q27" s="153">
        <v>460</v>
      </c>
      <c r="R27" s="153">
        <v>15</v>
      </c>
      <c r="S27" s="153">
        <v>3</v>
      </c>
      <c r="T27" s="203" t="str">
        <f t="shared" si="1"/>
        <v>New High Efficiency Gas Package Unit</v>
      </c>
      <c r="U27" s="150" t="s">
        <v>1806</v>
      </c>
      <c r="V27" s="157">
        <f t="shared" si="2"/>
        <v>4</v>
      </c>
      <c r="W27" s="158">
        <v>17.2</v>
      </c>
      <c r="X27" s="129"/>
      <c r="Y27" s="129"/>
      <c r="Z27" s="160">
        <v>0</v>
      </c>
      <c r="AA27" s="155" t="s">
        <v>1947</v>
      </c>
      <c r="AB27" s="159" t="s">
        <v>2264</v>
      </c>
      <c r="AC27" s="161"/>
      <c r="AD27" s="129"/>
      <c r="AE27" s="129"/>
      <c r="AF27" s="129"/>
      <c r="AG27" s="129"/>
      <c r="AH27" s="129"/>
      <c r="AI27" s="129"/>
      <c r="AJ27" s="129"/>
      <c r="AK27" s="129"/>
    </row>
    <row r="28" spans="1:37" s="162" customFormat="1" ht="22.5" x14ac:dyDescent="0.2">
      <c r="A28" s="147">
        <v>23</v>
      </c>
      <c r="B28" s="148" t="s">
        <v>1571</v>
      </c>
      <c r="C28" s="148" t="s">
        <v>693</v>
      </c>
      <c r="D28" s="148" t="s">
        <v>308</v>
      </c>
      <c r="E28" s="149" t="s">
        <v>893</v>
      </c>
      <c r="F28" s="149" t="s">
        <v>1704</v>
      </c>
      <c r="G28" s="148" t="s">
        <v>928</v>
      </c>
      <c r="H28" s="150" t="s">
        <v>901</v>
      </c>
      <c r="I28" s="150" t="s">
        <v>1661</v>
      </c>
      <c r="J28" s="150" t="s">
        <v>1662</v>
      </c>
      <c r="K28" s="150" t="s">
        <v>1705</v>
      </c>
      <c r="L28" s="151" t="str">
        <f t="shared" si="0"/>
        <v>AC-15Podesta Ranch ElementaryMainRooftopR-216Carrier: 48PGDM051008G30001</v>
      </c>
      <c r="M28" s="152">
        <v>2008</v>
      </c>
      <c r="N28" s="153">
        <v>4</v>
      </c>
      <c r="O28" s="154">
        <v>11.342500000000001</v>
      </c>
      <c r="P28" s="155" t="s">
        <v>1983</v>
      </c>
      <c r="Q28" s="153">
        <v>460</v>
      </c>
      <c r="R28" s="153">
        <v>15</v>
      </c>
      <c r="S28" s="153">
        <v>3</v>
      </c>
      <c r="T28" s="203" t="str">
        <f t="shared" si="1"/>
        <v>New High Efficiency Gas Package Unit</v>
      </c>
      <c r="U28" s="150" t="s">
        <v>1806</v>
      </c>
      <c r="V28" s="157">
        <f t="shared" si="2"/>
        <v>4</v>
      </c>
      <c r="W28" s="158">
        <v>17.2</v>
      </c>
      <c r="X28" s="129"/>
      <c r="Y28" s="129"/>
      <c r="Z28" s="160">
        <v>0</v>
      </c>
      <c r="AA28" s="155" t="s">
        <v>1947</v>
      </c>
      <c r="AB28" s="159" t="s">
        <v>2265</v>
      </c>
      <c r="AC28" s="161"/>
      <c r="AD28" s="129"/>
      <c r="AE28" s="129"/>
      <c r="AF28" s="129"/>
      <c r="AG28" s="129"/>
      <c r="AH28" s="129"/>
      <c r="AI28" s="129"/>
      <c r="AJ28" s="129"/>
      <c r="AK28" s="129"/>
    </row>
    <row r="29" spans="1:37" s="162" customFormat="1" ht="22.5" x14ac:dyDescent="0.2">
      <c r="A29" s="147">
        <v>24</v>
      </c>
      <c r="B29" s="148" t="s">
        <v>1568</v>
      </c>
      <c r="C29" s="148" t="s">
        <v>693</v>
      </c>
      <c r="D29" s="148" t="s">
        <v>308</v>
      </c>
      <c r="E29" s="149" t="s">
        <v>893</v>
      </c>
      <c r="F29" s="149" t="s">
        <v>1706</v>
      </c>
      <c r="G29" s="148" t="s">
        <v>928</v>
      </c>
      <c r="H29" s="150" t="s">
        <v>901</v>
      </c>
      <c r="I29" s="150" t="s">
        <v>1661</v>
      </c>
      <c r="J29" s="150" t="s">
        <v>1662</v>
      </c>
      <c r="K29" s="150" t="s">
        <v>1707</v>
      </c>
      <c r="L29" s="151" t="str">
        <f t="shared" si="0"/>
        <v>AC-16Podesta Ranch ElementaryMainRooftopR-215Carrier: 48PGDM051008G30038</v>
      </c>
      <c r="M29" s="152">
        <v>2008</v>
      </c>
      <c r="N29" s="153">
        <v>4</v>
      </c>
      <c r="O29" s="154">
        <v>11.342500000000001</v>
      </c>
      <c r="P29" s="155" t="s">
        <v>1983</v>
      </c>
      <c r="Q29" s="153">
        <v>460</v>
      </c>
      <c r="R29" s="153">
        <v>15</v>
      </c>
      <c r="S29" s="153">
        <v>3</v>
      </c>
      <c r="T29" s="203" t="str">
        <f t="shared" si="1"/>
        <v>New High Efficiency Gas Package Unit</v>
      </c>
      <c r="U29" s="150" t="s">
        <v>1806</v>
      </c>
      <c r="V29" s="157">
        <f t="shared" si="2"/>
        <v>4</v>
      </c>
      <c r="W29" s="158">
        <v>17.2</v>
      </c>
      <c r="X29" s="129"/>
      <c r="Y29" s="129"/>
      <c r="Z29" s="160">
        <v>0</v>
      </c>
      <c r="AA29" s="155" t="s">
        <v>1947</v>
      </c>
      <c r="AB29" s="159" t="s">
        <v>2266</v>
      </c>
      <c r="AC29" s="161"/>
      <c r="AD29" s="129"/>
      <c r="AE29" s="129"/>
      <c r="AF29" s="129"/>
      <c r="AG29" s="129"/>
      <c r="AH29" s="129"/>
      <c r="AI29" s="129"/>
      <c r="AJ29" s="129"/>
      <c r="AK29" s="129"/>
    </row>
    <row r="30" spans="1:37" s="162" customFormat="1" ht="22.5" x14ac:dyDescent="0.2">
      <c r="A30" s="147">
        <v>25</v>
      </c>
      <c r="B30" s="148" t="s">
        <v>1486</v>
      </c>
      <c r="C30" s="148" t="s">
        <v>693</v>
      </c>
      <c r="D30" s="148" t="s">
        <v>308</v>
      </c>
      <c r="E30" s="149" t="s">
        <v>893</v>
      </c>
      <c r="F30" s="149" t="s">
        <v>1708</v>
      </c>
      <c r="G30" s="148" t="s">
        <v>928</v>
      </c>
      <c r="H30" s="150" t="s">
        <v>901</v>
      </c>
      <c r="I30" s="150" t="s">
        <v>1661</v>
      </c>
      <c r="J30" s="150" t="s">
        <v>1662</v>
      </c>
      <c r="K30" s="150" t="s">
        <v>1709</v>
      </c>
      <c r="L30" s="151" t="str">
        <f t="shared" si="0"/>
        <v>AC-17Podesta Ranch ElementaryMainRooftopAD-CorridorCarrier: 48PGDM051008G20037</v>
      </c>
      <c r="M30" s="152">
        <v>2008</v>
      </c>
      <c r="N30" s="153">
        <v>4</v>
      </c>
      <c r="O30" s="154">
        <v>11.342500000000001</v>
      </c>
      <c r="P30" s="155" t="s">
        <v>1983</v>
      </c>
      <c r="Q30" s="153">
        <v>460</v>
      </c>
      <c r="R30" s="153">
        <v>15</v>
      </c>
      <c r="S30" s="153">
        <v>3</v>
      </c>
      <c r="T30" s="203" t="str">
        <f t="shared" si="1"/>
        <v>New High Efficiency Gas Package Unit</v>
      </c>
      <c r="U30" s="150" t="s">
        <v>1806</v>
      </c>
      <c r="V30" s="157">
        <f t="shared" si="2"/>
        <v>4</v>
      </c>
      <c r="W30" s="158">
        <v>17.2</v>
      </c>
      <c r="X30" s="129"/>
      <c r="Y30" s="129"/>
      <c r="Z30" s="160">
        <v>0</v>
      </c>
      <c r="AA30" s="155" t="s">
        <v>1947</v>
      </c>
      <c r="AB30" s="159" t="s">
        <v>2267</v>
      </c>
      <c r="AC30" s="161"/>
      <c r="AD30" s="129"/>
      <c r="AE30" s="129"/>
      <c r="AF30" s="129"/>
      <c r="AG30" s="129"/>
      <c r="AH30" s="129"/>
      <c r="AI30" s="129"/>
      <c r="AJ30" s="129"/>
      <c r="AK30" s="129"/>
    </row>
    <row r="31" spans="1:37" s="162" customFormat="1" ht="22.5" x14ac:dyDescent="0.2">
      <c r="A31" s="147">
        <v>26</v>
      </c>
      <c r="B31" s="148" t="s">
        <v>1496</v>
      </c>
      <c r="C31" s="148" t="s">
        <v>693</v>
      </c>
      <c r="D31" s="148" t="s">
        <v>308</v>
      </c>
      <c r="E31" s="149" t="s">
        <v>893</v>
      </c>
      <c r="F31" s="149" t="s">
        <v>114</v>
      </c>
      <c r="G31" s="148" t="s">
        <v>928</v>
      </c>
      <c r="H31" s="150" t="s">
        <v>901</v>
      </c>
      <c r="I31" s="150" t="s">
        <v>1655</v>
      </c>
      <c r="J31" s="150" t="s">
        <v>1656</v>
      </c>
      <c r="K31" s="150" t="s">
        <v>1710</v>
      </c>
      <c r="L31" s="151" t="str">
        <f t="shared" si="0"/>
        <v>AC-32Podesta Ranch ElementaryMainRooftopLibraryCarrier: 48PGDM061008G20020</v>
      </c>
      <c r="M31" s="152">
        <v>2008</v>
      </c>
      <c r="N31" s="153">
        <v>5</v>
      </c>
      <c r="O31" s="154">
        <v>11.342500000000001</v>
      </c>
      <c r="P31" s="155" t="s">
        <v>1983</v>
      </c>
      <c r="Q31" s="153">
        <v>460</v>
      </c>
      <c r="R31" s="153">
        <v>15</v>
      </c>
      <c r="S31" s="153">
        <v>3</v>
      </c>
      <c r="T31" s="203" t="str">
        <f t="shared" si="1"/>
        <v>New High Efficiency Gas Package Unit</v>
      </c>
      <c r="U31" s="150" t="s">
        <v>1806</v>
      </c>
      <c r="V31" s="157">
        <f t="shared" si="2"/>
        <v>5</v>
      </c>
      <c r="W31" s="158">
        <v>17.2</v>
      </c>
      <c r="X31" s="129"/>
      <c r="Y31" s="129"/>
      <c r="Z31" s="160">
        <v>0</v>
      </c>
      <c r="AA31" s="155" t="s">
        <v>1947</v>
      </c>
      <c r="AB31" s="159" t="s">
        <v>2268</v>
      </c>
      <c r="AC31" s="161"/>
      <c r="AD31" s="129"/>
      <c r="AE31" s="129"/>
      <c r="AF31" s="129"/>
      <c r="AG31" s="129"/>
      <c r="AH31" s="129"/>
      <c r="AI31" s="129"/>
      <c r="AJ31" s="129"/>
      <c r="AK31" s="129"/>
    </row>
    <row r="32" spans="1:37" s="162" customFormat="1" ht="22.5" x14ac:dyDescent="0.2">
      <c r="A32" s="147">
        <v>27</v>
      </c>
      <c r="B32" s="148" t="s">
        <v>1563</v>
      </c>
      <c r="C32" s="148" t="s">
        <v>693</v>
      </c>
      <c r="D32" s="148" t="s">
        <v>308</v>
      </c>
      <c r="E32" s="149" t="s">
        <v>893</v>
      </c>
      <c r="F32" s="149" t="s">
        <v>1711</v>
      </c>
      <c r="G32" s="148" t="s">
        <v>928</v>
      </c>
      <c r="H32" s="150" t="s">
        <v>901</v>
      </c>
      <c r="I32" s="150" t="s">
        <v>1686</v>
      </c>
      <c r="J32" s="150" t="s">
        <v>1687</v>
      </c>
      <c r="K32" s="150" t="s">
        <v>1712</v>
      </c>
      <c r="L32" s="151" t="str">
        <f t="shared" si="0"/>
        <v>AC-30Podesta Ranch ElementaryMainRooftopConferenceCarrier: 48PGDM041008G40003</v>
      </c>
      <c r="M32" s="152">
        <v>2008</v>
      </c>
      <c r="N32" s="153">
        <v>3</v>
      </c>
      <c r="O32" s="154">
        <v>11.342500000000001</v>
      </c>
      <c r="P32" s="155" t="s">
        <v>1983</v>
      </c>
      <c r="Q32" s="153">
        <v>208</v>
      </c>
      <c r="R32" s="153">
        <v>25</v>
      </c>
      <c r="S32" s="153">
        <v>1</v>
      </c>
      <c r="T32" s="203" t="str">
        <f t="shared" si="1"/>
        <v>New High Efficiency Gas Package Unit</v>
      </c>
      <c r="U32" s="150" t="s">
        <v>1806</v>
      </c>
      <c r="V32" s="157">
        <f t="shared" si="2"/>
        <v>3</v>
      </c>
      <c r="W32" s="158">
        <v>17.2</v>
      </c>
      <c r="X32" s="129"/>
      <c r="Y32" s="129"/>
      <c r="Z32" s="160">
        <v>0</v>
      </c>
      <c r="AA32" s="155" t="s">
        <v>1947</v>
      </c>
      <c r="AB32" s="159" t="s">
        <v>2269</v>
      </c>
      <c r="AC32" s="161"/>
      <c r="AD32" s="129"/>
      <c r="AE32" s="129"/>
      <c r="AF32" s="129"/>
      <c r="AG32" s="129"/>
      <c r="AH32" s="129"/>
      <c r="AI32" s="129"/>
      <c r="AJ32" s="129"/>
      <c r="AK32" s="129"/>
    </row>
    <row r="33" spans="1:37" s="162" customFormat="1" ht="22.5" x14ac:dyDescent="0.2">
      <c r="A33" s="147">
        <v>28</v>
      </c>
      <c r="B33" s="148" t="s">
        <v>1489</v>
      </c>
      <c r="C33" s="148" t="s">
        <v>693</v>
      </c>
      <c r="D33" s="148" t="s">
        <v>308</v>
      </c>
      <c r="E33" s="149" t="s">
        <v>893</v>
      </c>
      <c r="F33" s="149" t="s">
        <v>1685</v>
      </c>
      <c r="G33" s="148" t="s">
        <v>928</v>
      </c>
      <c r="H33" s="150" t="s">
        <v>901</v>
      </c>
      <c r="I33" s="150" t="s">
        <v>1686</v>
      </c>
      <c r="J33" s="150" t="s">
        <v>1687</v>
      </c>
      <c r="K33" s="150" t="s">
        <v>1713</v>
      </c>
      <c r="L33" s="151" t="str">
        <f t="shared" si="0"/>
        <v>AC-37Podesta Ranch ElementaryMainRooftop1st Floor CorridorCarrier: 48PGDM040608G50024</v>
      </c>
      <c r="M33" s="152">
        <v>2008</v>
      </c>
      <c r="N33" s="153">
        <v>3</v>
      </c>
      <c r="O33" s="154">
        <v>11.342500000000001</v>
      </c>
      <c r="P33" s="155" t="s">
        <v>1983</v>
      </c>
      <c r="Q33" s="153">
        <v>208</v>
      </c>
      <c r="R33" s="153">
        <v>25</v>
      </c>
      <c r="S33" s="153">
        <v>1</v>
      </c>
      <c r="T33" s="203" t="str">
        <f t="shared" si="1"/>
        <v>New High Efficiency Gas Package Unit</v>
      </c>
      <c r="U33" s="150" t="s">
        <v>1806</v>
      </c>
      <c r="V33" s="157">
        <f t="shared" si="2"/>
        <v>3</v>
      </c>
      <c r="W33" s="158">
        <v>17.2</v>
      </c>
      <c r="X33" s="129"/>
      <c r="Y33" s="129"/>
      <c r="Z33" s="160">
        <v>0</v>
      </c>
      <c r="AA33" s="155" t="s">
        <v>1947</v>
      </c>
      <c r="AB33" s="159" t="s">
        <v>2270</v>
      </c>
      <c r="AC33" s="161"/>
      <c r="AD33" s="129"/>
      <c r="AE33" s="129"/>
      <c r="AF33" s="129"/>
      <c r="AG33" s="129"/>
      <c r="AH33" s="129"/>
      <c r="AI33" s="129"/>
      <c r="AJ33" s="129"/>
      <c r="AK33" s="129"/>
    </row>
    <row r="34" spans="1:37" s="162" customFormat="1" ht="33.75" x14ac:dyDescent="0.2">
      <c r="A34" s="147">
        <v>29</v>
      </c>
      <c r="B34" s="148" t="s">
        <v>1614</v>
      </c>
      <c r="C34" s="148" t="s">
        <v>693</v>
      </c>
      <c r="D34" s="148" t="s">
        <v>308</v>
      </c>
      <c r="E34" s="149" t="s">
        <v>893</v>
      </c>
      <c r="F34" s="149" t="s">
        <v>1714</v>
      </c>
      <c r="G34" s="148" t="s">
        <v>1492</v>
      </c>
      <c r="H34" s="150" t="s">
        <v>901</v>
      </c>
      <c r="I34" s="150" t="s">
        <v>1715</v>
      </c>
      <c r="J34" s="150" t="s">
        <v>1716</v>
      </c>
      <c r="K34" s="150" t="s">
        <v>1717</v>
      </c>
      <c r="L34" s="151" t="str">
        <f t="shared" si="0"/>
        <v>AC-42Podesta Ranch ElementaryMainRooftopElectric 4Carrier: 50PG-M03-A-301108G20027</v>
      </c>
      <c r="M34" s="152">
        <v>2008</v>
      </c>
      <c r="N34" s="153">
        <v>2</v>
      </c>
      <c r="O34" s="154">
        <v>11.072025</v>
      </c>
      <c r="P34" s="155" t="s">
        <v>1983</v>
      </c>
      <c r="Q34" s="153">
        <v>208</v>
      </c>
      <c r="R34" s="153">
        <v>21.8</v>
      </c>
      <c r="S34" s="153">
        <v>1</v>
      </c>
      <c r="T34" s="203" t="str">
        <f t="shared" si="1"/>
        <v>New High Efficiency Package Cooling Unit</v>
      </c>
      <c r="U34" s="150" t="s">
        <v>1806</v>
      </c>
      <c r="V34" s="157">
        <f t="shared" si="2"/>
        <v>2</v>
      </c>
      <c r="W34" s="158">
        <v>17.2</v>
      </c>
      <c r="X34" s="129"/>
      <c r="Y34" s="129"/>
      <c r="Z34" s="160">
        <v>0</v>
      </c>
      <c r="AA34" s="155" t="s">
        <v>1947</v>
      </c>
      <c r="AB34" s="159" t="s">
        <v>2271</v>
      </c>
      <c r="AC34" s="161"/>
      <c r="AD34" s="129"/>
      <c r="AE34" s="129"/>
      <c r="AF34" s="129"/>
      <c r="AG34" s="129"/>
      <c r="AH34" s="129"/>
      <c r="AI34" s="129"/>
      <c r="AJ34" s="129"/>
      <c r="AK34" s="129"/>
    </row>
    <row r="35" spans="1:37" s="162" customFormat="1" ht="22.5" x14ac:dyDescent="0.2">
      <c r="A35" s="147">
        <v>30</v>
      </c>
      <c r="B35" s="148" t="s">
        <v>1544</v>
      </c>
      <c r="C35" s="148" t="s">
        <v>693</v>
      </c>
      <c r="D35" s="148" t="s">
        <v>308</v>
      </c>
      <c r="E35" s="149" t="s">
        <v>893</v>
      </c>
      <c r="F35" s="149" t="s">
        <v>1718</v>
      </c>
      <c r="G35" s="148" t="s">
        <v>928</v>
      </c>
      <c r="H35" s="150" t="s">
        <v>901</v>
      </c>
      <c r="I35" s="150" t="s">
        <v>1655</v>
      </c>
      <c r="J35" s="150" t="s">
        <v>1656</v>
      </c>
      <c r="K35" s="150" t="s">
        <v>1719</v>
      </c>
      <c r="L35" s="151" t="str">
        <f t="shared" si="0"/>
        <v>AC-29Podesta Ranch ElementaryMainRooftopR-209Carrier: 48PGDM061008G20018</v>
      </c>
      <c r="M35" s="152">
        <v>2008</v>
      </c>
      <c r="N35" s="153">
        <v>5</v>
      </c>
      <c r="O35" s="154">
        <v>11.342500000000001</v>
      </c>
      <c r="P35" s="155" t="s">
        <v>1983</v>
      </c>
      <c r="Q35" s="153">
        <v>460</v>
      </c>
      <c r="R35" s="153">
        <v>15</v>
      </c>
      <c r="S35" s="153">
        <v>3</v>
      </c>
      <c r="T35" s="203" t="str">
        <f t="shared" si="1"/>
        <v>New High Efficiency Gas Package Unit</v>
      </c>
      <c r="U35" s="150" t="s">
        <v>1806</v>
      </c>
      <c r="V35" s="157">
        <f t="shared" si="2"/>
        <v>5</v>
      </c>
      <c r="W35" s="158">
        <v>17.2</v>
      </c>
      <c r="X35" s="129"/>
      <c r="Y35" s="129"/>
      <c r="Z35" s="160">
        <v>0</v>
      </c>
      <c r="AA35" s="155" t="s">
        <v>1947</v>
      </c>
      <c r="AB35" s="159" t="s">
        <v>2272</v>
      </c>
      <c r="AC35" s="161"/>
      <c r="AD35" s="129"/>
      <c r="AE35" s="129"/>
      <c r="AF35" s="129"/>
      <c r="AG35" s="129"/>
      <c r="AH35" s="129"/>
      <c r="AI35" s="129"/>
      <c r="AJ35" s="129"/>
      <c r="AK35" s="129"/>
    </row>
    <row r="36" spans="1:37" s="162" customFormat="1" ht="22.5" x14ac:dyDescent="0.2">
      <c r="A36" s="147">
        <v>31</v>
      </c>
      <c r="B36" s="148" t="s">
        <v>1462</v>
      </c>
      <c r="C36" s="148" t="s">
        <v>693</v>
      </c>
      <c r="D36" s="148" t="s">
        <v>308</v>
      </c>
      <c r="E36" s="149" t="s">
        <v>893</v>
      </c>
      <c r="F36" s="149" t="s">
        <v>1720</v>
      </c>
      <c r="G36" s="148" t="s">
        <v>928</v>
      </c>
      <c r="H36" s="150" t="s">
        <v>901</v>
      </c>
      <c r="I36" s="150" t="s">
        <v>1661</v>
      </c>
      <c r="J36" s="150" t="s">
        <v>1662</v>
      </c>
      <c r="K36" s="150" t="s">
        <v>1721</v>
      </c>
      <c r="L36" s="151" t="str">
        <f t="shared" si="0"/>
        <v>AC-28Podesta Ranch ElementaryMainRooftopR-108Carrier: 48PGDM051008G30005</v>
      </c>
      <c r="M36" s="152">
        <v>2008</v>
      </c>
      <c r="N36" s="153">
        <v>4</v>
      </c>
      <c r="O36" s="154">
        <v>11.342500000000001</v>
      </c>
      <c r="P36" s="155" t="s">
        <v>1983</v>
      </c>
      <c r="Q36" s="153">
        <v>460</v>
      </c>
      <c r="R36" s="153">
        <v>11.4</v>
      </c>
      <c r="S36" s="153">
        <v>3</v>
      </c>
      <c r="T36" s="203" t="str">
        <f t="shared" si="1"/>
        <v>New High Efficiency Gas Package Unit</v>
      </c>
      <c r="U36" s="150" t="s">
        <v>1806</v>
      </c>
      <c r="V36" s="157">
        <f t="shared" si="2"/>
        <v>4</v>
      </c>
      <c r="W36" s="158">
        <v>17.2</v>
      </c>
      <c r="X36" s="129"/>
      <c r="Y36" s="129"/>
      <c r="Z36" s="160">
        <v>0</v>
      </c>
      <c r="AA36" s="155" t="s">
        <v>1947</v>
      </c>
      <c r="AB36" s="159" t="s">
        <v>2273</v>
      </c>
      <c r="AC36" s="161"/>
      <c r="AD36" s="129"/>
      <c r="AE36" s="129"/>
      <c r="AF36" s="129"/>
      <c r="AG36" s="129"/>
      <c r="AH36" s="129"/>
      <c r="AI36" s="129"/>
      <c r="AJ36" s="129"/>
      <c r="AK36" s="129"/>
    </row>
    <row r="37" spans="1:37" s="162" customFormat="1" ht="22.5" x14ac:dyDescent="0.2">
      <c r="A37" s="147">
        <v>32</v>
      </c>
      <c r="B37" s="148" t="s">
        <v>1467</v>
      </c>
      <c r="C37" s="148" t="s">
        <v>693</v>
      </c>
      <c r="D37" s="148" t="s">
        <v>308</v>
      </c>
      <c r="E37" s="149" t="s">
        <v>893</v>
      </c>
      <c r="F37" s="149" t="s">
        <v>1722</v>
      </c>
      <c r="G37" s="148" t="s">
        <v>928</v>
      </c>
      <c r="H37" s="150" t="s">
        <v>901</v>
      </c>
      <c r="I37" s="150" t="s">
        <v>1661</v>
      </c>
      <c r="J37" s="150" t="s">
        <v>1662</v>
      </c>
      <c r="K37" s="150" t="s">
        <v>1723</v>
      </c>
      <c r="L37" s="151" t="str">
        <f t="shared" si="0"/>
        <v>AC-27Podesta Ranch ElementaryMainRooftopR-109Carrier: 48PGDM051008G30006</v>
      </c>
      <c r="M37" s="152">
        <v>2008</v>
      </c>
      <c r="N37" s="153">
        <v>4</v>
      </c>
      <c r="O37" s="154">
        <v>11.342500000000001</v>
      </c>
      <c r="P37" s="155" t="s">
        <v>1983</v>
      </c>
      <c r="Q37" s="153">
        <v>460</v>
      </c>
      <c r="R37" s="153">
        <v>11.4</v>
      </c>
      <c r="S37" s="153">
        <v>3</v>
      </c>
      <c r="T37" s="203" t="str">
        <f t="shared" si="1"/>
        <v>New High Efficiency Gas Package Unit</v>
      </c>
      <c r="U37" s="150" t="s">
        <v>1806</v>
      </c>
      <c r="V37" s="157">
        <f t="shared" si="2"/>
        <v>4</v>
      </c>
      <c r="W37" s="158">
        <v>17.2</v>
      </c>
      <c r="X37" s="129"/>
      <c r="Y37" s="129"/>
      <c r="Z37" s="160">
        <v>0</v>
      </c>
      <c r="AA37" s="155" t="s">
        <v>1947</v>
      </c>
      <c r="AB37" s="159" t="s">
        <v>2274</v>
      </c>
      <c r="AC37" s="161"/>
      <c r="AD37" s="129"/>
      <c r="AE37" s="129"/>
      <c r="AF37" s="129"/>
      <c r="AG37" s="129"/>
      <c r="AH37" s="129"/>
      <c r="AI37" s="129"/>
      <c r="AJ37" s="129"/>
      <c r="AK37" s="129"/>
    </row>
    <row r="38" spans="1:37" s="162" customFormat="1" ht="22.5" x14ac:dyDescent="0.2">
      <c r="A38" s="147">
        <v>33</v>
      </c>
      <c r="B38" s="148" t="s">
        <v>1548</v>
      </c>
      <c r="C38" s="148" t="s">
        <v>693</v>
      </c>
      <c r="D38" s="148" t="s">
        <v>308</v>
      </c>
      <c r="E38" s="149" t="s">
        <v>893</v>
      </c>
      <c r="F38" s="149" t="s">
        <v>1724</v>
      </c>
      <c r="G38" s="148" t="s">
        <v>928</v>
      </c>
      <c r="H38" s="150" t="s">
        <v>901</v>
      </c>
      <c r="I38" s="150" t="s">
        <v>1661</v>
      </c>
      <c r="J38" s="150" t="s">
        <v>1662</v>
      </c>
      <c r="K38" s="150" t="s">
        <v>1725</v>
      </c>
      <c r="L38" s="151" t="str">
        <f t="shared" si="0"/>
        <v>AC-26Podesta Ranch ElementaryMainRooftopR-210Carrier: 48PGDM051008G30007</v>
      </c>
      <c r="M38" s="152">
        <v>2008</v>
      </c>
      <c r="N38" s="153">
        <v>4</v>
      </c>
      <c r="O38" s="154">
        <v>11.342500000000001</v>
      </c>
      <c r="P38" s="155" t="s">
        <v>1983</v>
      </c>
      <c r="Q38" s="153">
        <v>460</v>
      </c>
      <c r="R38" s="153">
        <v>11.4</v>
      </c>
      <c r="S38" s="153">
        <v>3</v>
      </c>
      <c r="T38" s="203" t="str">
        <f t="shared" si="1"/>
        <v>New High Efficiency Gas Package Unit</v>
      </c>
      <c r="U38" s="150" t="s">
        <v>1806</v>
      </c>
      <c r="V38" s="157">
        <f t="shared" si="2"/>
        <v>4</v>
      </c>
      <c r="W38" s="158">
        <v>17.2</v>
      </c>
      <c r="X38" s="129"/>
      <c r="Y38" s="129"/>
      <c r="Z38" s="160">
        <v>0</v>
      </c>
      <c r="AA38" s="155" t="s">
        <v>1947</v>
      </c>
      <c r="AB38" s="159" t="s">
        <v>2275</v>
      </c>
      <c r="AC38" s="161"/>
      <c r="AD38" s="129"/>
      <c r="AE38" s="129"/>
      <c r="AF38" s="129"/>
      <c r="AG38" s="129"/>
      <c r="AH38" s="129"/>
      <c r="AI38" s="129"/>
      <c r="AJ38" s="129"/>
      <c r="AK38" s="129"/>
    </row>
    <row r="39" spans="1:37" s="162" customFormat="1" ht="22.5" x14ac:dyDescent="0.2">
      <c r="A39" s="147">
        <v>34</v>
      </c>
      <c r="B39" s="148" t="s">
        <v>1551</v>
      </c>
      <c r="C39" s="148" t="s">
        <v>693</v>
      </c>
      <c r="D39" s="148" t="s">
        <v>308</v>
      </c>
      <c r="E39" s="149" t="s">
        <v>893</v>
      </c>
      <c r="F39" s="149" t="s">
        <v>1726</v>
      </c>
      <c r="G39" s="148" t="s">
        <v>928</v>
      </c>
      <c r="H39" s="150" t="s">
        <v>901</v>
      </c>
      <c r="I39" s="150" t="s">
        <v>1661</v>
      </c>
      <c r="J39" s="150" t="s">
        <v>1662</v>
      </c>
      <c r="K39" s="150" t="s">
        <v>1727</v>
      </c>
      <c r="L39" s="151" t="str">
        <f t="shared" si="0"/>
        <v>AC-25Podesta Ranch ElementaryMainRooftopR-211Carrier: 48PGDM051008G30003</v>
      </c>
      <c r="M39" s="152">
        <v>2008</v>
      </c>
      <c r="N39" s="153">
        <v>4</v>
      </c>
      <c r="O39" s="154">
        <v>11.342500000000001</v>
      </c>
      <c r="P39" s="155" t="s">
        <v>1983</v>
      </c>
      <c r="Q39" s="153">
        <v>460</v>
      </c>
      <c r="R39" s="153">
        <v>11.4</v>
      </c>
      <c r="S39" s="153">
        <v>3</v>
      </c>
      <c r="T39" s="203" t="str">
        <f t="shared" si="1"/>
        <v>New High Efficiency Gas Package Unit</v>
      </c>
      <c r="U39" s="150" t="s">
        <v>1806</v>
      </c>
      <c r="V39" s="157">
        <f t="shared" si="2"/>
        <v>4</v>
      </c>
      <c r="W39" s="158">
        <v>17.2</v>
      </c>
      <c r="X39" s="129"/>
      <c r="Y39" s="129"/>
      <c r="Z39" s="160">
        <v>0</v>
      </c>
      <c r="AA39" s="155" t="s">
        <v>1947</v>
      </c>
      <c r="AB39" s="159" t="s">
        <v>2276</v>
      </c>
      <c r="AC39" s="161"/>
      <c r="AD39" s="129"/>
      <c r="AE39" s="129"/>
      <c r="AF39" s="129"/>
      <c r="AG39" s="129"/>
      <c r="AH39" s="129"/>
      <c r="AI39" s="129"/>
      <c r="AJ39" s="129"/>
      <c r="AK39" s="129"/>
    </row>
    <row r="40" spans="1:37" s="162" customFormat="1" ht="22.5" x14ac:dyDescent="0.2">
      <c r="A40" s="147">
        <v>35</v>
      </c>
      <c r="B40" s="148" t="s">
        <v>1472</v>
      </c>
      <c r="C40" s="148" t="s">
        <v>693</v>
      </c>
      <c r="D40" s="148" t="s">
        <v>308</v>
      </c>
      <c r="E40" s="149" t="s">
        <v>893</v>
      </c>
      <c r="F40" s="149" t="s">
        <v>1728</v>
      </c>
      <c r="G40" s="148" t="s">
        <v>928</v>
      </c>
      <c r="H40" s="150" t="s">
        <v>901</v>
      </c>
      <c r="I40" s="150" t="s">
        <v>1655</v>
      </c>
      <c r="J40" s="150" t="s">
        <v>1656</v>
      </c>
      <c r="K40" s="150" t="s">
        <v>1729</v>
      </c>
      <c r="L40" s="151" t="str">
        <f t="shared" si="0"/>
        <v>AC-24Podesta Ranch ElementaryMainRooftopR-110Carrier: 48PGDM061008G20028</v>
      </c>
      <c r="M40" s="152">
        <v>2008</v>
      </c>
      <c r="N40" s="153">
        <v>5</v>
      </c>
      <c r="O40" s="154">
        <v>11.342500000000001</v>
      </c>
      <c r="P40" s="155" t="s">
        <v>1983</v>
      </c>
      <c r="Q40" s="153">
        <v>460</v>
      </c>
      <c r="R40" s="153">
        <v>13</v>
      </c>
      <c r="S40" s="153">
        <v>3</v>
      </c>
      <c r="T40" s="203" t="str">
        <f t="shared" si="1"/>
        <v>New High Efficiency Gas Package Unit</v>
      </c>
      <c r="U40" s="150" t="s">
        <v>1806</v>
      </c>
      <c r="V40" s="157">
        <f t="shared" si="2"/>
        <v>5</v>
      </c>
      <c r="W40" s="158">
        <v>17.2</v>
      </c>
      <c r="X40" s="129"/>
      <c r="Y40" s="129"/>
      <c r="Z40" s="160">
        <v>0</v>
      </c>
      <c r="AA40" s="155" t="s">
        <v>1947</v>
      </c>
      <c r="AB40" s="159" t="s">
        <v>2277</v>
      </c>
      <c r="AC40" s="161"/>
      <c r="AD40" s="129"/>
      <c r="AE40" s="129"/>
      <c r="AF40" s="129"/>
      <c r="AG40" s="129"/>
      <c r="AH40" s="129"/>
      <c r="AI40" s="129"/>
      <c r="AJ40" s="129"/>
      <c r="AK40" s="129"/>
    </row>
    <row r="41" spans="1:37" s="162" customFormat="1" ht="22.5" x14ac:dyDescent="0.2">
      <c r="A41" s="147">
        <v>36</v>
      </c>
      <c r="B41" s="148" t="s">
        <v>1475</v>
      </c>
      <c r="C41" s="148" t="s">
        <v>693</v>
      </c>
      <c r="D41" s="148" t="s">
        <v>308</v>
      </c>
      <c r="E41" s="149" t="s">
        <v>893</v>
      </c>
      <c r="F41" s="149" t="s">
        <v>1730</v>
      </c>
      <c r="G41" s="148" t="s">
        <v>928</v>
      </c>
      <c r="H41" s="150" t="s">
        <v>901</v>
      </c>
      <c r="I41" s="150" t="s">
        <v>1655</v>
      </c>
      <c r="J41" s="150" t="s">
        <v>1656</v>
      </c>
      <c r="K41" s="150" t="s">
        <v>1731</v>
      </c>
      <c r="L41" s="151" t="str">
        <f t="shared" si="0"/>
        <v>AC-23Podesta Ranch ElementaryMainRooftopR-111Carrier: 48PGDM061008G20025</v>
      </c>
      <c r="M41" s="152">
        <v>2008</v>
      </c>
      <c r="N41" s="153">
        <v>5</v>
      </c>
      <c r="O41" s="154">
        <v>11.342500000000001</v>
      </c>
      <c r="P41" s="155" t="s">
        <v>1983</v>
      </c>
      <c r="Q41" s="153">
        <v>460</v>
      </c>
      <c r="R41" s="153">
        <v>13</v>
      </c>
      <c r="S41" s="153">
        <v>3</v>
      </c>
      <c r="T41" s="203" t="str">
        <f t="shared" si="1"/>
        <v>New High Efficiency Gas Package Unit</v>
      </c>
      <c r="U41" s="150" t="s">
        <v>1806</v>
      </c>
      <c r="V41" s="157">
        <f t="shared" si="2"/>
        <v>5</v>
      </c>
      <c r="W41" s="158">
        <v>17.2</v>
      </c>
      <c r="X41" s="129"/>
      <c r="Y41" s="129"/>
      <c r="Z41" s="160">
        <v>0</v>
      </c>
      <c r="AA41" s="155" t="s">
        <v>1947</v>
      </c>
      <c r="AB41" s="159" t="s">
        <v>2278</v>
      </c>
      <c r="AC41" s="161"/>
      <c r="AD41" s="129"/>
      <c r="AE41" s="129"/>
      <c r="AF41" s="129"/>
      <c r="AG41" s="129"/>
      <c r="AH41" s="129"/>
      <c r="AI41" s="129"/>
      <c r="AJ41" s="129"/>
      <c r="AK41" s="129"/>
    </row>
    <row r="42" spans="1:37" s="162" customFormat="1" ht="22.5" x14ac:dyDescent="0.2">
      <c r="A42" s="147">
        <v>37</v>
      </c>
      <c r="B42" s="148" t="s">
        <v>1554</v>
      </c>
      <c r="C42" s="148" t="s">
        <v>693</v>
      </c>
      <c r="D42" s="148" t="s">
        <v>308</v>
      </c>
      <c r="E42" s="149" t="s">
        <v>893</v>
      </c>
      <c r="F42" s="149" t="s">
        <v>1732</v>
      </c>
      <c r="G42" s="148" t="s">
        <v>928</v>
      </c>
      <c r="H42" s="150" t="s">
        <v>901</v>
      </c>
      <c r="I42" s="150" t="s">
        <v>1661</v>
      </c>
      <c r="J42" s="150" t="s">
        <v>1662</v>
      </c>
      <c r="K42" s="150" t="s">
        <v>1733</v>
      </c>
      <c r="L42" s="151" t="str">
        <f t="shared" si="0"/>
        <v>AC-22Podesta Ranch ElementaryMainRooftopR-212Carrier: 48PGDM051008G30002</v>
      </c>
      <c r="M42" s="152">
        <v>2008</v>
      </c>
      <c r="N42" s="153">
        <v>4</v>
      </c>
      <c r="O42" s="154">
        <v>11.342500000000001</v>
      </c>
      <c r="P42" s="155" t="s">
        <v>1983</v>
      </c>
      <c r="Q42" s="153">
        <v>460</v>
      </c>
      <c r="R42" s="153">
        <v>11.4</v>
      </c>
      <c r="S42" s="153">
        <v>3</v>
      </c>
      <c r="T42" s="203" t="str">
        <f t="shared" si="1"/>
        <v>New High Efficiency Gas Package Unit</v>
      </c>
      <c r="U42" s="150" t="s">
        <v>1806</v>
      </c>
      <c r="V42" s="157">
        <f t="shared" si="2"/>
        <v>4</v>
      </c>
      <c r="W42" s="158">
        <v>17.2</v>
      </c>
      <c r="X42" s="129"/>
      <c r="Y42" s="129"/>
      <c r="Z42" s="160">
        <v>0</v>
      </c>
      <c r="AA42" s="155" t="s">
        <v>1947</v>
      </c>
      <c r="AB42" s="159" t="s">
        <v>2279</v>
      </c>
      <c r="AC42" s="161"/>
      <c r="AD42" s="129"/>
      <c r="AE42" s="129"/>
      <c r="AF42" s="129"/>
      <c r="AG42" s="129"/>
      <c r="AH42" s="129"/>
      <c r="AI42" s="129"/>
      <c r="AJ42" s="129"/>
      <c r="AK42" s="129"/>
    </row>
    <row r="43" spans="1:37" s="162" customFormat="1" ht="22.5" x14ac:dyDescent="0.2">
      <c r="A43" s="147">
        <v>38</v>
      </c>
      <c r="B43" s="148" t="s">
        <v>1557</v>
      </c>
      <c r="C43" s="148" t="s">
        <v>693</v>
      </c>
      <c r="D43" s="148" t="s">
        <v>308</v>
      </c>
      <c r="E43" s="149" t="s">
        <v>893</v>
      </c>
      <c r="F43" s="149" t="s">
        <v>1734</v>
      </c>
      <c r="G43" s="148" t="s">
        <v>928</v>
      </c>
      <c r="H43" s="150" t="s">
        <v>901</v>
      </c>
      <c r="I43" s="150" t="s">
        <v>1661</v>
      </c>
      <c r="J43" s="150" t="s">
        <v>1662</v>
      </c>
      <c r="K43" s="150" t="s">
        <v>1735</v>
      </c>
      <c r="L43" s="151" t="str">
        <f t="shared" si="0"/>
        <v>AC-21Podesta Ranch ElementaryMainRooftopR-213Carrier: 48PGDM051008G20036</v>
      </c>
      <c r="M43" s="152">
        <v>2008</v>
      </c>
      <c r="N43" s="153">
        <v>4</v>
      </c>
      <c r="O43" s="154">
        <v>11.342500000000001</v>
      </c>
      <c r="P43" s="155" t="s">
        <v>1983</v>
      </c>
      <c r="Q43" s="153">
        <v>460</v>
      </c>
      <c r="R43" s="153">
        <v>11.4</v>
      </c>
      <c r="S43" s="153">
        <v>3</v>
      </c>
      <c r="T43" s="203" t="str">
        <f t="shared" si="1"/>
        <v>New High Efficiency Gas Package Unit</v>
      </c>
      <c r="U43" s="150" t="s">
        <v>1806</v>
      </c>
      <c r="V43" s="157">
        <f t="shared" si="2"/>
        <v>4</v>
      </c>
      <c r="W43" s="158">
        <v>17.2</v>
      </c>
      <c r="X43" s="129"/>
      <c r="Y43" s="129"/>
      <c r="Z43" s="160">
        <v>0</v>
      </c>
      <c r="AA43" s="155" t="s">
        <v>1947</v>
      </c>
      <c r="AB43" s="159" t="s">
        <v>2280</v>
      </c>
      <c r="AC43" s="161"/>
      <c r="AD43" s="129"/>
      <c r="AE43" s="129"/>
      <c r="AF43" s="129"/>
      <c r="AG43" s="129"/>
      <c r="AH43" s="129"/>
      <c r="AI43" s="129"/>
      <c r="AJ43" s="129"/>
      <c r="AK43" s="129"/>
    </row>
    <row r="44" spans="1:37" s="162" customFormat="1" ht="22.5" x14ac:dyDescent="0.2">
      <c r="A44" s="147">
        <v>39</v>
      </c>
      <c r="B44" s="148" t="s">
        <v>1478</v>
      </c>
      <c r="C44" s="148" t="s">
        <v>693</v>
      </c>
      <c r="D44" s="148" t="s">
        <v>308</v>
      </c>
      <c r="E44" s="149" t="s">
        <v>893</v>
      </c>
      <c r="F44" s="149" t="s">
        <v>363</v>
      </c>
      <c r="G44" s="148" t="s">
        <v>928</v>
      </c>
      <c r="H44" s="150" t="s">
        <v>901</v>
      </c>
      <c r="I44" s="150" t="s">
        <v>1655</v>
      </c>
      <c r="J44" s="150" t="s">
        <v>1656</v>
      </c>
      <c r="K44" s="150" t="s">
        <v>1736</v>
      </c>
      <c r="L44" s="151" t="str">
        <f t="shared" si="0"/>
        <v>AC-20Podesta Ranch ElementaryMainRooftopLoungeCarrier: 48PGDM061008G20026</v>
      </c>
      <c r="M44" s="152">
        <v>2008</v>
      </c>
      <c r="N44" s="153">
        <v>5</v>
      </c>
      <c r="O44" s="154">
        <v>11.342500000000001</v>
      </c>
      <c r="P44" s="155" t="s">
        <v>1983</v>
      </c>
      <c r="Q44" s="153">
        <v>460</v>
      </c>
      <c r="R44" s="153">
        <v>13</v>
      </c>
      <c r="S44" s="153">
        <v>3</v>
      </c>
      <c r="T44" s="203" t="str">
        <f t="shared" si="1"/>
        <v>New High Efficiency Gas Package Unit</v>
      </c>
      <c r="U44" s="150" t="s">
        <v>1806</v>
      </c>
      <c r="V44" s="157">
        <f t="shared" si="2"/>
        <v>5</v>
      </c>
      <c r="W44" s="158">
        <v>17.2</v>
      </c>
      <c r="X44" s="129"/>
      <c r="Y44" s="129"/>
      <c r="Z44" s="160">
        <v>0</v>
      </c>
      <c r="AA44" s="155" t="s">
        <v>1947</v>
      </c>
      <c r="AB44" s="159" t="s">
        <v>2281</v>
      </c>
      <c r="AC44" s="161"/>
      <c r="AD44" s="129"/>
      <c r="AE44" s="129"/>
      <c r="AF44" s="129"/>
      <c r="AG44" s="129"/>
      <c r="AH44" s="129"/>
      <c r="AI44" s="129"/>
      <c r="AJ44" s="129"/>
      <c r="AK44" s="129"/>
    </row>
    <row r="45" spans="1:37" s="162" customFormat="1" ht="22.5" x14ac:dyDescent="0.2">
      <c r="A45" s="147">
        <v>40</v>
      </c>
      <c r="B45" s="148" t="s">
        <v>1483</v>
      </c>
      <c r="C45" s="148" t="s">
        <v>693</v>
      </c>
      <c r="D45" s="148" t="s">
        <v>308</v>
      </c>
      <c r="E45" s="149" t="s">
        <v>893</v>
      </c>
      <c r="F45" s="149" t="s">
        <v>49</v>
      </c>
      <c r="G45" s="148" t="s">
        <v>928</v>
      </c>
      <c r="H45" s="150" t="s">
        <v>901</v>
      </c>
      <c r="I45" s="150" t="s">
        <v>1737</v>
      </c>
      <c r="J45" s="150" t="s">
        <v>1738</v>
      </c>
      <c r="K45" s="150" t="s">
        <v>1736</v>
      </c>
      <c r="L45" s="151" t="str">
        <f t="shared" si="0"/>
        <v>AC-19Podesta Ranch ElementaryMainRooftopAdminCarrier: 48PGDM071008G20026</v>
      </c>
      <c r="M45" s="152">
        <v>2008</v>
      </c>
      <c r="N45" s="177">
        <v>6</v>
      </c>
      <c r="O45" s="154">
        <v>11.342500000000001</v>
      </c>
      <c r="P45" s="155" t="s">
        <v>1983</v>
      </c>
      <c r="Q45" s="153">
        <v>460</v>
      </c>
      <c r="R45" s="153">
        <v>15.4</v>
      </c>
      <c r="S45" s="153">
        <v>3</v>
      </c>
      <c r="T45" s="203" t="str">
        <f t="shared" si="1"/>
        <v>New High Efficiency Gas Package Unit</v>
      </c>
      <c r="U45" s="150" t="s">
        <v>1806</v>
      </c>
      <c r="V45" s="157">
        <f t="shared" si="2"/>
        <v>6</v>
      </c>
      <c r="W45" s="158">
        <v>17.5</v>
      </c>
      <c r="X45" s="129"/>
      <c r="Y45" s="129"/>
      <c r="Z45" s="160">
        <v>0</v>
      </c>
      <c r="AA45" s="155" t="s">
        <v>1947</v>
      </c>
      <c r="AB45" s="159" t="s">
        <v>2282</v>
      </c>
      <c r="AC45" s="161"/>
      <c r="AD45" s="129"/>
      <c r="AE45" s="129"/>
      <c r="AF45" s="129"/>
      <c r="AG45" s="129"/>
      <c r="AH45" s="129"/>
      <c r="AI45" s="129"/>
      <c r="AJ45" s="129"/>
      <c r="AK45" s="129"/>
    </row>
    <row r="46" spans="1:37" s="162" customFormat="1" ht="22.5" x14ac:dyDescent="0.2">
      <c r="A46" s="147">
        <v>41</v>
      </c>
      <c r="B46" s="148" t="s">
        <v>1560</v>
      </c>
      <c r="C46" s="148" t="s">
        <v>693</v>
      </c>
      <c r="D46" s="148" t="s">
        <v>308</v>
      </c>
      <c r="E46" s="149" t="s">
        <v>893</v>
      </c>
      <c r="F46" s="149" t="s">
        <v>1739</v>
      </c>
      <c r="G46" s="148" t="s">
        <v>928</v>
      </c>
      <c r="H46" s="150" t="s">
        <v>901</v>
      </c>
      <c r="I46" s="150" t="s">
        <v>1655</v>
      </c>
      <c r="J46" s="150" t="s">
        <v>1656</v>
      </c>
      <c r="K46" s="150" t="s">
        <v>1740</v>
      </c>
      <c r="L46" s="151" t="str">
        <f t="shared" si="0"/>
        <v>AC-18Podesta Ranch ElementaryMainRooftopR-214Carrier: 48PGDM061008G20027</v>
      </c>
      <c r="M46" s="152">
        <v>2008</v>
      </c>
      <c r="N46" s="153">
        <v>5</v>
      </c>
      <c r="O46" s="154">
        <v>11.342500000000001</v>
      </c>
      <c r="P46" s="155" t="s">
        <v>1983</v>
      </c>
      <c r="Q46" s="153">
        <v>460</v>
      </c>
      <c r="R46" s="153">
        <v>13</v>
      </c>
      <c r="S46" s="153">
        <v>3</v>
      </c>
      <c r="T46" s="203" t="str">
        <f t="shared" si="1"/>
        <v>New High Efficiency Gas Package Unit</v>
      </c>
      <c r="U46" s="150" t="s">
        <v>1806</v>
      </c>
      <c r="V46" s="157">
        <f t="shared" si="2"/>
        <v>5</v>
      </c>
      <c r="W46" s="158">
        <v>17.2</v>
      </c>
      <c r="X46" s="129"/>
      <c r="Y46" s="129"/>
      <c r="Z46" s="160">
        <v>0</v>
      </c>
      <c r="AA46" s="155" t="s">
        <v>1947</v>
      </c>
      <c r="AB46" s="159" t="s">
        <v>2283</v>
      </c>
      <c r="AC46" s="161"/>
      <c r="AD46" s="129"/>
      <c r="AE46" s="129"/>
      <c r="AF46" s="129"/>
      <c r="AG46" s="129"/>
      <c r="AH46" s="129"/>
      <c r="AI46" s="129"/>
      <c r="AJ46" s="129"/>
      <c r="AK46" s="129"/>
    </row>
    <row r="47" spans="1:37" s="162" customFormat="1" ht="22.5" x14ac:dyDescent="0.2">
      <c r="A47" s="147">
        <v>42</v>
      </c>
      <c r="B47" s="148" t="s">
        <v>1532</v>
      </c>
      <c r="C47" s="148" t="s">
        <v>693</v>
      </c>
      <c r="D47" s="148" t="s">
        <v>308</v>
      </c>
      <c r="E47" s="149" t="s">
        <v>893</v>
      </c>
      <c r="F47" s="149" t="s">
        <v>56</v>
      </c>
      <c r="G47" s="148" t="s">
        <v>928</v>
      </c>
      <c r="H47" s="150" t="s">
        <v>901</v>
      </c>
      <c r="I47" s="150" t="s">
        <v>1741</v>
      </c>
      <c r="J47" s="150" t="s">
        <v>1742</v>
      </c>
      <c r="K47" s="150" t="s">
        <v>1743</v>
      </c>
      <c r="L47" s="151" t="str">
        <f t="shared" si="0"/>
        <v>AC-40Podesta Ranch ElementaryMainRooftopKitchenCarrier: 48PGFM160908G20041</v>
      </c>
      <c r="M47" s="152">
        <v>2008</v>
      </c>
      <c r="N47" s="153">
        <v>15</v>
      </c>
      <c r="O47" s="154">
        <v>10.47</v>
      </c>
      <c r="P47" s="155" t="s">
        <v>1983</v>
      </c>
      <c r="Q47" s="153">
        <v>460</v>
      </c>
      <c r="R47" s="153">
        <v>35.799999999999997</v>
      </c>
      <c r="S47" s="153">
        <v>3</v>
      </c>
      <c r="T47" s="203" t="str">
        <f t="shared" si="1"/>
        <v>New High Efficiency Gas Package Unit</v>
      </c>
      <c r="U47" s="150" t="s">
        <v>1806</v>
      </c>
      <c r="V47" s="157">
        <f t="shared" si="2"/>
        <v>15</v>
      </c>
      <c r="W47" s="158">
        <v>16.5</v>
      </c>
      <c r="X47" s="129"/>
      <c r="Y47" s="129"/>
      <c r="Z47" s="160">
        <v>0</v>
      </c>
      <c r="AA47" s="155" t="s">
        <v>1947</v>
      </c>
      <c r="AB47" s="159" t="s">
        <v>2284</v>
      </c>
      <c r="AC47" s="161"/>
      <c r="AD47" s="129"/>
      <c r="AE47" s="129"/>
      <c r="AF47" s="129"/>
      <c r="AG47" s="129"/>
      <c r="AH47" s="129"/>
      <c r="AI47" s="129"/>
      <c r="AJ47" s="129"/>
      <c r="AK47" s="129"/>
    </row>
    <row r="48" spans="1:37" s="140" customFormat="1" ht="4.1500000000000004" customHeight="1" x14ac:dyDescent="0.2">
      <c r="A48" s="135"/>
      <c r="B48" s="141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3"/>
      <c r="X48" s="129"/>
      <c r="Y48" s="129"/>
      <c r="Z48" s="144"/>
      <c r="AA48" s="145"/>
      <c r="AB48" s="146"/>
      <c r="AC48" s="139"/>
      <c r="AD48" s="129"/>
      <c r="AE48" s="129"/>
      <c r="AF48" s="129"/>
      <c r="AG48" s="129"/>
      <c r="AH48" s="129"/>
      <c r="AI48" s="129"/>
      <c r="AJ48" s="129"/>
      <c r="AK48" s="129"/>
    </row>
    <row r="49" spans="1:37" s="176" customFormat="1" x14ac:dyDescent="0.25">
      <c r="A49" s="163"/>
      <c r="B49" s="164" t="s">
        <v>165</v>
      </c>
      <c r="C49" s="164"/>
      <c r="D49" s="164"/>
      <c r="E49" s="165"/>
      <c r="F49" s="165"/>
      <c r="G49" s="164"/>
      <c r="H49" s="166"/>
      <c r="I49" s="166"/>
      <c r="J49" s="166"/>
      <c r="K49" s="166"/>
      <c r="L49" s="167"/>
      <c r="M49" s="168"/>
      <c r="N49" s="168">
        <v>210.5</v>
      </c>
      <c r="O49" s="169"/>
      <c r="P49" s="170"/>
      <c r="Q49" s="168"/>
      <c r="R49" s="168"/>
      <c r="S49" s="168"/>
      <c r="T49" s="171"/>
      <c r="U49" s="166"/>
      <c r="V49" s="172">
        <f>SUM(V6:V48)</f>
        <v>210.5</v>
      </c>
      <c r="W49" s="172"/>
      <c r="X49" s="173"/>
      <c r="Y49" s="173"/>
      <c r="Z49" s="174"/>
      <c r="AA49" s="174"/>
      <c r="AB49" s="174"/>
      <c r="AC49" s="175"/>
      <c r="AD49" s="173"/>
      <c r="AE49" s="173"/>
      <c r="AF49" s="173"/>
      <c r="AG49" s="173"/>
      <c r="AH49" s="173"/>
      <c r="AI49" s="173"/>
      <c r="AJ49" s="173"/>
      <c r="AK49" s="173"/>
    </row>
    <row r="50" spans="1:37" x14ac:dyDescent="0.25">
      <c r="A50" s="126"/>
      <c r="B50" s="127"/>
      <c r="C50" s="127"/>
      <c r="D50" s="127"/>
      <c r="E50" s="127"/>
      <c r="F50" s="127"/>
      <c r="G50" s="127"/>
      <c r="H50" s="127"/>
      <c r="I50" s="127"/>
      <c r="J50" s="128"/>
      <c r="K50" s="127"/>
      <c r="L50" s="128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9"/>
      <c r="Y50" s="129"/>
      <c r="Z50" s="127"/>
      <c r="AA50" s="127"/>
      <c r="AB50" s="127"/>
      <c r="AC50" s="129"/>
      <c r="AD50" s="129"/>
      <c r="AE50" s="129"/>
      <c r="AF50" s="129"/>
      <c r="AG50" s="129"/>
      <c r="AH50" s="129"/>
      <c r="AI50" s="129"/>
      <c r="AJ50" s="129"/>
      <c r="AK50" s="129"/>
    </row>
    <row r="51" spans="1:37" x14ac:dyDescent="0.25">
      <c r="X51" s="129"/>
      <c r="Y51" s="129"/>
      <c r="AD51" s="129"/>
      <c r="AE51" s="129"/>
      <c r="AF51" s="129"/>
      <c r="AG51" s="129"/>
      <c r="AH51" s="129"/>
      <c r="AI51" s="129"/>
      <c r="AJ51" s="129"/>
      <c r="AK51" s="129"/>
    </row>
  </sheetData>
  <mergeCells count="4">
    <mergeCell ref="B3:F3"/>
    <mergeCell ref="G3:P3"/>
    <mergeCell ref="Q3:S3"/>
    <mergeCell ref="T3:W3"/>
  </mergeCells>
  <conditionalFormatting sqref="L1:L2 L4:L1048576">
    <cfRule type="duplicateValues" dxfId="0" priority="1"/>
  </conditionalFormatting>
  <printOptions horizontalCentered="1"/>
  <pageMargins left="0.25" right="0.25" top="0.75" bottom="0.75" header="0.3" footer="0.3"/>
  <pageSetup scale="80" fitToHeight="0" orientation="landscape" horizontalDpi="0" verticalDpi="0" r:id="rId1"/>
  <headerFooter>
    <oddHeader>&amp;LFor Official Use Only&amp;RDO NOT DISTRIBUTE</oddHeader>
    <oddFooter>&amp;LPrepared by Information &amp; Energy Services, Inc.&amp;RPage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9E0DF-C6BC-41E9-828F-B61B5C432E55}">
  <sheetPr>
    <pageSetUpPr fitToPage="1"/>
  </sheetPr>
  <dimension ref="A2:U384"/>
  <sheetViews>
    <sheetView topLeftCell="A45" zoomScaleNormal="100" workbookViewId="0">
      <selection activeCell="N385" sqref="N385"/>
    </sheetView>
  </sheetViews>
  <sheetFormatPr defaultColWidth="9.140625" defaultRowHeight="15" x14ac:dyDescent="0.25"/>
  <cols>
    <col min="1" max="1" width="5.140625" style="2" customWidth="1"/>
    <col min="2" max="2" width="7.42578125" style="2" customWidth="1"/>
    <col min="3" max="3" width="19.28515625" style="2" bestFit="1" customWidth="1"/>
    <col min="4" max="4" width="12.28515625" style="2" bestFit="1" customWidth="1"/>
    <col min="5" max="5" width="10.7109375" style="2" bestFit="1" customWidth="1"/>
    <col min="6" max="6" width="16.140625" style="2" bestFit="1" customWidth="1"/>
    <col min="7" max="7" width="18.28515625" style="2" bestFit="1" customWidth="1"/>
    <col min="8" max="8" width="5.85546875" style="2" hidden="1" customWidth="1"/>
    <col min="9" max="9" width="20.7109375" style="2" hidden="1" customWidth="1"/>
    <col min="10" max="10" width="27.85546875" style="2" bestFit="1" customWidth="1"/>
    <col min="11" max="11" width="6" style="2" hidden="1" customWidth="1"/>
    <col min="12" max="12" width="4.7109375" style="2" hidden="1" customWidth="1"/>
    <col min="13" max="13" width="8.5703125" style="2" customWidth="1"/>
    <col min="14" max="14" width="8.42578125" style="2" customWidth="1"/>
    <col min="15" max="15" width="27.5703125" style="2" bestFit="1" customWidth="1"/>
    <col min="16" max="17" width="9.140625" style="2" customWidth="1"/>
    <col min="18" max="16384" width="9.140625" style="2"/>
  </cols>
  <sheetData>
    <row r="2" spans="1:21" x14ac:dyDescent="0.25">
      <c r="B2" s="130" t="s">
        <v>2287</v>
      </c>
      <c r="C2" s="131"/>
      <c r="D2" s="131"/>
      <c r="E2" s="131"/>
      <c r="F2" s="131"/>
      <c r="G2" s="131"/>
      <c r="H2" s="131"/>
      <c r="I2" s="131"/>
      <c r="J2" s="132"/>
      <c r="K2" s="131"/>
      <c r="L2" s="131"/>
      <c r="M2" s="131"/>
      <c r="N2" s="131"/>
      <c r="O2" s="131"/>
      <c r="P2" s="131"/>
      <c r="Q2" s="133"/>
      <c r="R2" s="129"/>
      <c r="S2" s="129"/>
      <c r="T2" s="129"/>
      <c r="U2" s="129"/>
    </row>
    <row r="3" spans="1:21" x14ac:dyDescent="0.25">
      <c r="B3" s="223" t="s">
        <v>0</v>
      </c>
      <c r="C3" s="224"/>
      <c r="D3" s="224"/>
      <c r="E3" s="224"/>
      <c r="F3" s="225"/>
      <c r="G3" s="226" t="s">
        <v>1744</v>
      </c>
      <c r="H3" s="227"/>
      <c r="I3" s="227"/>
      <c r="J3" s="227"/>
      <c r="K3" s="227"/>
      <c r="L3" s="227"/>
      <c r="M3" s="134"/>
      <c r="N3" s="134"/>
      <c r="O3" s="231" t="s">
        <v>1745</v>
      </c>
      <c r="P3" s="232"/>
      <c r="Q3" s="233"/>
      <c r="R3" s="129"/>
      <c r="S3" s="129"/>
      <c r="T3" s="129"/>
      <c r="U3" s="129"/>
    </row>
    <row r="4" spans="1:21" ht="33.75" x14ac:dyDescent="0.25">
      <c r="B4" s="136" t="s">
        <v>2064</v>
      </c>
      <c r="C4" s="136" t="s">
        <v>5</v>
      </c>
      <c r="D4" s="136" t="s">
        <v>6</v>
      </c>
      <c r="E4" s="136" t="s">
        <v>869</v>
      </c>
      <c r="F4" s="136" t="s">
        <v>870</v>
      </c>
      <c r="G4" s="136" t="s">
        <v>871</v>
      </c>
      <c r="H4" s="136" t="s">
        <v>872</v>
      </c>
      <c r="I4" s="136" t="s">
        <v>873</v>
      </c>
      <c r="J4" s="136" t="s">
        <v>874</v>
      </c>
      <c r="K4" s="136" t="s">
        <v>1746</v>
      </c>
      <c r="L4" s="136" t="s">
        <v>1747</v>
      </c>
      <c r="M4" s="136" t="s">
        <v>2286</v>
      </c>
      <c r="N4" s="136" t="s">
        <v>880</v>
      </c>
      <c r="O4" s="136" t="s">
        <v>884</v>
      </c>
      <c r="P4" s="136" t="s">
        <v>885</v>
      </c>
      <c r="Q4" s="136" t="s">
        <v>886</v>
      </c>
      <c r="R4" s="129"/>
      <c r="S4" s="129"/>
      <c r="T4" s="139"/>
      <c r="U4" s="129"/>
    </row>
    <row r="5" spans="1:21" ht="3.75" customHeight="1" x14ac:dyDescent="0.25"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3"/>
      <c r="R5" s="129"/>
      <c r="S5" s="129"/>
      <c r="T5" s="139"/>
      <c r="U5" s="129"/>
    </row>
    <row r="6" spans="1:21" x14ac:dyDescent="0.25">
      <c r="A6" s="2">
        <v>1</v>
      </c>
      <c r="B6" s="185" t="s">
        <v>1748</v>
      </c>
      <c r="C6" s="185" t="s">
        <v>25</v>
      </c>
      <c r="D6" s="185" t="s">
        <v>892</v>
      </c>
      <c r="E6" s="186" t="s">
        <v>893</v>
      </c>
      <c r="F6" s="185" t="s">
        <v>892</v>
      </c>
      <c r="G6" s="185" t="s">
        <v>928</v>
      </c>
      <c r="H6" s="156" t="s">
        <v>1749</v>
      </c>
      <c r="I6" s="156" t="s">
        <v>1750</v>
      </c>
      <c r="J6" s="150" t="s">
        <v>1751</v>
      </c>
      <c r="K6" s="153">
        <v>4</v>
      </c>
      <c r="L6" s="154">
        <v>16.149999999999999</v>
      </c>
      <c r="M6" s="153" t="s">
        <v>1752</v>
      </c>
      <c r="N6" s="153" t="s">
        <v>1753</v>
      </c>
      <c r="O6" s="156" t="s">
        <v>1754</v>
      </c>
      <c r="P6" s="156" t="s">
        <v>1755</v>
      </c>
      <c r="Q6" s="156" t="s">
        <v>1756</v>
      </c>
      <c r="R6" s="129"/>
      <c r="S6" s="129"/>
      <c r="T6" s="161"/>
      <c r="U6" s="129"/>
    </row>
    <row r="7" spans="1:21" x14ac:dyDescent="0.25">
      <c r="A7" s="2">
        <v>2</v>
      </c>
      <c r="B7" s="148" t="s">
        <v>1595</v>
      </c>
      <c r="C7" s="148" t="s">
        <v>25</v>
      </c>
      <c r="D7" s="148" t="s">
        <v>892</v>
      </c>
      <c r="E7" s="149" t="s">
        <v>893</v>
      </c>
      <c r="F7" s="149" t="s">
        <v>892</v>
      </c>
      <c r="G7" s="148" t="s">
        <v>928</v>
      </c>
      <c r="H7" s="150" t="s">
        <v>1749</v>
      </c>
      <c r="I7" s="150" t="s">
        <v>1757</v>
      </c>
      <c r="J7" s="150" t="s">
        <v>1758</v>
      </c>
      <c r="K7" s="177">
        <v>7.5</v>
      </c>
      <c r="L7" s="154">
        <v>16.149999999999999</v>
      </c>
      <c r="M7" s="153" t="s">
        <v>1752</v>
      </c>
      <c r="N7" s="153" t="s">
        <v>1753</v>
      </c>
      <c r="O7" s="156" t="s">
        <v>1754</v>
      </c>
      <c r="P7" s="156" t="s">
        <v>1755</v>
      </c>
      <c r="Q7" s="156" t="s">
        <v>1756</v>
      </c>
      <c r="R7" s="129"/>
      <c r="S7" s="129"/>
      <c r="T7" s="161"/>
      <c r="U7" s="129"/>
    </row>
    <row r="8" spans="1:21" x14ac:dyDescent="0.25">
      <c r="A8" s="2">
        <v>3</v>
      </c>
      <c r="B8" s="148" t="s">
        <v>1759</v>
      </c>
      <c r="C8" s="148" t="s">
        <v>25</v>
      </c>
      <c r="D8" s="148" t="s">
        <v>892</v>
      </c>
      <c r="E8" s="149" t="s">
        <v>893</v>
      </c>
      <c r="F8" s="149" t="s">
        <v>892</v>
      </c>
      <c r="G8" s="148" t="s">
        <v>928</v>
      </c>
      <c r="H8" s="150" t="s">
        <v>1749</v>
      </c>
      <c r="I8" s="150" t="s">
        <v>1750</v>
      </c>
      <c r="J8" s="150" t="s">
        <v>1751</v>
      </c>
      <c r="K8" s="153">
        <v>4</v>
      </c>
      <c r="L8" s="154">
        <v>16.149999999999999</v>
      </c>
      <c r="M8" s="153" t="s">
        <v>1752</v>
      </c>
      <c r="N8" s="153" t="s">
        <v>1753</v>
      </c>
      <c r="O8" s="156" t="s">
        <v>1754</v>
      </c>
      <c r="P8" s="156" t="s">
        <v>1755</v>
      </c>
      <c r="Q8" s="156" t="s">
        <v>1756</v>
      </c>
      <c r="R8" s="129"/>
      <c r="S8" s="129"/>
      <c r="T8" s="161"/>
      <c r="U8" s="129"/>
    </row>
    <row r="9" spans="1:21" x14ac:dyDescent="0.25">
      <c r="A9" s="2">
        <v>4</v>
      </c>
      <c r="B9" s="148" t="s">
        <v>891</v>
      </c>
      <c r="C9" s="148" t="s">
        <v>25</v>
      </c>
      <c r="D9" s="148" t="s">
        <v>1760</v>
      </c>
      <c r="E9" s="149" t="s">
        <v>893</v>
      </c>
      <c r="F9" s="149" t="s">
        <v>1761</v>
      </c>
      <c r="G9" s="148" t="s">
        <v>1762</v>
      </c>
      <c r="H9" s="150" t="s">
        <v>1749</v>
      </c>
      <c r="I9" s="150" t="s">
        <v>1763</v>
      </c>
      <c r="J9" s="150" t="s">
        <v>1764</v>
      </c>
      <c r="K9" s="153">
        <v>5</v>
      </c>
      <c r="L9" s="154">
        <v>12.35</v>
      </c>
      <c r="M9" s="153" t="s">
        <v>1752</v>
      </c>
      <c r="N9" s="153" t="s">
        <v>1753</v>
      </c>
      <c r="O9" s="156" t="s">
        <v>1754</v>
      </c>
      <c r="P9" s="156" t="s">
        <v>1755</v>
      </c>
      <c r="Q9" s="156" t="s">
        <v>1756</v>
      </c>
      <c r="R9" s="129"/>
      <c r="S9" s="129"/>
      <c r="T9" s="161"/>
      <c r="U9" s="129"/>
    </row>
    <row r="10" spans="1:21" x14ac:dyDescent="0.25">
      <c r="A10" s="2">
        <v>5</v>
      </c>
      <c r="B10" s="148" t="s">
        <v>1765</v>
      </c>
      <c r="C10" s="148" t="s">
        <v>25</v>
      </c>
      <c r="D10" s="148" t="s">
        <v>1760</v>
      </c>
      <c r="E10" s="149" t="s">
        <v>893</v>
      </c>
      <c r="F10" s="149" t="s">
        <v>1761</v>
      </c>
      <c r="G10" s="148" t="s">
        <v>1762</v>
      </c>
      <c r="H10" s="150" t="s">
        <v>1749</v>
      </c>
      <c r="I10" s="150" t="s">
        <v>1766</v>
      </c>
      <c r="J10" s="150" t="s">
        <v>1767</v>
      </c>
      <c r="K10" s="153">
        <v>4</v>
      </c>
      <c r="L10" s="154">
        <v>12.35</v>
      </c>
      <c r="M10" s="153" t="s">
        <v>1752</v>
      </c>
      <c r="N10" s="153" t="s">
        <v>1753</v>
      </c>
      <c r="O10" s="156" t="s">
        <v>1754</v>
      </c>
      <c r="P10" s="156" t="s">
        <v>1755</v>
      </c>
      <c r="Q10" s="156" t="s">
        <v>1756</v>
      </c>
      <c r="R10" s="129"/>
      <c r="S10" s="129"/>
      <c r="T10" s="161"/>
      <c r="U10" s="129"/>
    </row>
    <row r="11" spans="1:21" x14ac:dyDescent="0.25">
      <c r="A11" s="2">
        <v>6</v>
      </c>
      <c r="B11" s="148" t="s">
        <v>1768</v>
      </c>
      <c r="C11" s="148" t="s">
        <v>25</v>
      </c>
      <c r="D11" s="148" t="s">
        <v>1760</v>
      </c>
      <c r="E11" s="149" t="s">
        <v>893</v>
      </c>
      <c r="F11" s="149" t="s">
        <v>1761</v>
      </c>
      <c r="G11" s="148" t="s">
        <v>1762</v>
      </c>
      <c r="H11" s="150" t="s">
        <v>1749</v>
      </c>
      <c r="I11" s="150" t="s">
        <v>1766</v>
      </c>
      <c r="J11" s="150" t="s">
        <v>1767</v>
      </c>
      <c r="K11" s="153">
        <v>4</v>
      </c>
      <c r="L11" s="154">
        <v>12.35</v>
      </c>
      <c r="M11" s="153" t="s">
        <v>1752</v>
      </c>
      <c r="N11" s="153" t="s">
        <v>1753</v>
      </c>
      <c r="O11" s="156" t="s">
        <v>1754</v>
      </c>
      <c r="P11" s="156" t="s">
        <v>1755</v>
      </c>
      <c r="Q11" s="156" t="s">
        <v>1756</v>
      </c>
      <c r="R11" s="129"/>
      <c r="S11" s="129"/>
      <c r="T11" s="161"/>
      <c r="U11" s="129"/>
    </row>
    <row r="12" spans="1:21" x14ac:dyDescent="0.25">
      <c r="A12" s="2">
        <v>7</v>
      </c>
      <c r="B12" s="148" t="s">
        <v>1769</v>
      </c>
      <c r="C12" s="148" t="s">
        <v>25</v>
      </c>
      <c r="D12" s="148" t="s">
        <v>1760</v>
      </c>
      <c r="E12" s="149" t="s">
        <v>893</v>
      </c>
      <c r="F12" s="149" t="s">
        <v>1761</v>
      </c>
      <c r="G12" s="148" t="s">
        <v>1762</v>
      </c>
      <c r="H12" s="150" t="s">
        <v>1749</v>
      </c>
      <c r="I12" s="150" t="s">
        <v>1766</v>
      </c>
      <c r="J12" s="150" t="s">
        <v>1767</v>
      </c>
      <c r="K12" s="153">
        <v>4</v>
      </c>
      <c r="L12" s="154">
        <v>12.35</v>
      </c>
      <c r="M12" s="153" t="s">
        <v>1752</v>
      </c>
      <c r="N12" s="153" t="s">
        <v>1753</v>
      </c>
      <c r="O12" s="156" t="s">
        <v>1754</v>
      </c>
      <c r="P12" s="156" t="s">
        <v>1755</v>
      </c>
      <c r="Q12" s="156" t="s">
        <v>1756</v>
      </c>
      <c r="R12" s="129"/>
      <c r="S12" s="129"/>
      <c r="T12" s="161"/>
      <c r="U12" s="129"/>
    </row>
    <row r="13" spans="1:21" x14ac:dyDescent="0.25">
      <c r="A13" s="2">
        <v>8</v>
      </c>
      <c r="B13" s="148" t="s">
        <v>1770</v>
      </c>
      <c r="C13" s="148" t="s">
        <v>25</v>
      </c>
      <c r="D13" s="148" t="s">
        <v>1760</v>
      </c>
      <c r="E13" s="149" t="s">
        <v>893</v>
      </c>
      <c r="F13" s="149" t="s">
        <v>1761</v>
      </c>
      <c r="G13" s="148" t="s">
        <v>1762</v>
      </c>
      <c r="H13" s="150" t="s">
        <v>1749</v>
      </c>
      <c r="I13" s="150" t="s">
        <v>1766</v>
      </c>
      <c r="J13" s="150" t="s">
        <v>1767</v>
      </c>
      <c r="K13" s="153">
        <v>4</v>
      </c>
      <c r="L13" s="154">
        <v>12.35</v>
      </c>
      <c r="M13" s="153" t="s">
        <v>1752</v>
      </c>
      <c r="N13" s="153" t="s">
        <v>1753</v>
      </c>
      <c r="O13" s="156" t="s">
        <v>1754</v>
      </c>
      <c r="P13" s="156" t="s">
        <v>1755</v>
      </c>
      <c r="Q13" s="156" t="s">
        <v>1756</v>
      </c>
      <c r="R13" s="129"/>
      <c r="S13" s="129"/>
      <c r="T13" s="161"/>
      <c r="U13" s="129"/>
    </row>
    <row r="14" spans="1:21" x14ac:dyDescent="0.25">
      <c r="A14" s="2">
        <v>9</v>
      </c>
      <c r="B14" s="148" t="s">
        <v>1765</v>
      </c>
      <c r="C14" s="148" t="s">
        <v>25</v>
      </c>
      <c r="D14" s="148" t="s">
        <v>1760</v>
      </c>
      <c r="E14" s="149" t="s">
        <v>893</v>
      </c>
      <c r="F14" s="149" t="s">
        <v>1761</v>
      </c>
      <c r="G14" s="148" t="s">
        <v>1762</v>
      </c>
      <c r="H14" s="150" t="s">
        <v>1749</v>
      </c>
      <c r="I14" s="150" t="s">
        <v>1766</v>
      </c>
      <c r="J14" s="150" t="s">
        <v>1767</v>
      </c>
      <c r="K14" s="153">
        <v>4</v>
      </c>
      <c r="L14" s="154">
        <v>12.35</v>
      </c>
      <c r="M14" s="153" t="s">
        <v>1752</v>
      </c>
      <c r="N14" s="153" t="s">
        <v>1753</v>
      </c>
      <c r="O14" s="156" t="s">
        <v>1754</v>
      </c>
      <c r="P14" s="156" t="s">
        <v>1755</v>
      </c>
      <c r="Q14" s="156" t="s">
        <v>1756</v>
      </c>
      <c r="R14" s="129"/>
      <c r="S14" s="129"/>
      <c r="T14" s="161"/>
      <c r="U14" s="129"/>
    </row>
    <row r="15" spans="1:21" x14ac:dyDescent="0.25">
      <c r="A15" s="2">
        <v>10</v>
      </c>
      <c r="B15" s="148" t="s">
        <v>1771</v>
      </c>
      <c r="C15" s="148" t="s">
        <v>25</v>
      </c>
      <c r="D15" s="148" t="s">
        <v>1760</v>
      </c>
      <c r="E15" s="149" t="s">
        <v>893</v>
      </c>
      <c r="F15" s="149" t="s">
        <v>1761</v>
      </c>
      <c r="G15" s="148" t="s">
        <v>1762</v>
      </c>
      <c r="H15" s="150" t="s">
        <v>1749</v>
      </c>
      <c r="I15" s="150" t="s">
        <v>1766</v>
      </c>
      <c r="J15" s="150" t="s">
        <v>1767</v>
      </c>
      <c r="K15" s="153">
        <v>4</v>
      </c>
      <c r="L15" s="154">
        <v>12.35</v>
      </c>
      <c r="M15" s="153" t="s">
        <v>1752</v>
      </c>
      <c r="N15" s="153" t="s">
        <v>1753</v>
      </c>
      <c r="O15" s="156" t="s">
        <v>1754</v>
      </c>
      <c r="P15" s="156" t="s">
        <v>1755</v>
      </c>
      <c r="Q15" s="156" t="s">
        <v>1756</v>
      </c>
      <c r="R15" s="129"/>
      <c r="S15" s="129"/>
      <c r="T15" s="161"/>
      <c r="U15" s="129"/>
    </row>
    <row r="16" spans="1:21" x14ac:dyDescent="0.25">
      <c r="A16" s="2">
        <v>11</v>
      </c>
      <c r="B16" s="148" t="s">
        <v>1768</v>
      </c>
      <c r="C16" s="148" t="s">
        <v>25</v>
      </c>
      <c r="D16" s="148" t="s">
        <v>1760</v>
      </c>
      <c r="E16" s="149" t="s">
        <v>893</v>
      </c>
      <c r="F16" s="149" t="s">
        <v>1761</v>
      </c>
      <c r="G16" s="148" t="s">
        <v>1762</v>
      </c>
      <c r="H16" s="150" t="s">
        <v>1749</v>
      </c>
      <c r="I16" s="150" t="s">
        <v>1763</v>
      </c>
      <c r="J16" s="150" t="s">
        <v>1764</v>
      </c>
      <c r="K16" s="153">
        <v>5</v>
      </c>
      <c r="L16" s="154">
        <v>12.35</v>
      </c>
      <c r="M16" s="153" t="s">
        <v>1752</v>
      </c>
      <c r="N16" s="153" t="s">
        <v>1753</v>
      </c>
      <c r="O16" s="156" t="s">
        <v>1754</v>
      </c>
      <c r="P16" s="156" t="s">
        <v>1755</v>
      </c>
      <c r="Q16" s="156" t="s">
        <v>1756</v>
      </c>
      <c r="R16" s="129"/>
      <c r="S16" s="129"/>
      <c r="T16" s="161"/>
      <c r="U16" s="129"/>
    </row>
    <row r="17" spans="1:21" x14ac:dyDescent="0.25">
      <c r="A17" s="2">
        <v>12</v>
      </c>
      <c r="B17" s="148" t="s">
        <v>1769</v>
      </c>
      <c r="C17" s="148" t="s">
        <v>25</v>
      </c>
      <c r="D17" s="148" t="s">
        <v>1760</v>
      </c>
      <c r="E17" s="149" t="s">
        <v>893</v>
      </c>
      <c r="F17" s="149" t="s">
        <v>1761</v>
      </c>
      <c r="G17" s="148" t="s">
        <v>1762</v>
      </c>
      <c r="H17" s="150" t="s">
        <v>1749</v>
      </c>
      <c r="I17" s="150" t="s">
        <v>1766</v>
      </c>
      <c r="J17" s="150" t="s">
        <v>1767</v>
      </c>
      <c r="K17" s="153">
        <v>4</v>
      </c>
      <c r="L17" s="154">
        <v>12.35</v>
      </c>
      <c r="M17" s="153" t="s">
        <v>1752</v>
      </c>
      <c r="N17" s="153" t="s">
        <v>1753</v>
      </c>
      <c r="O17" s="156" t="s">
        <v>1754</v>
      </c>
      <c r="P17" s="156" t="s">
        <v>1755</v>
      </c>
      <c r="Q17" s="156" t="s">
        <v>1756</v>
      </c>
      <c r="R17" s="129"/>
      <c r="S17" s="129"/>
      <c r="T17" s="161"/>
      <c r="U17" s="129"/>
    </row>
    <row r="18" spans="1:21" x14ac:dyDescent="0.25">
      <c r="A18" s="2">
        <v>13</v>
      </c>
      <c r="B18" s="148" t="s">
        <v>1770</v>
      </c>
      <c r="C18" s="148" t="s">
        <v>25</v>
      </c>
      <c r="D18" s="148" t="s">
        <v>1760</v>
      </c>
      <c r="E18" s="149" t="s">
        <v>893</v>
      </c>
      <c r="F18" s="149" t="s">
        <v>1761</v>
      </c>
      <c r="G18" s="148" t="s">
        <v>1762</v>
      </c>
      <c r="H18" s="150" t="s">
        <v>1749</v>
      </c>
      <c r="I18" s="150" t="s">
        <v>1766</v>
      </c>
      <c r="J18" s="150" t="s">
        <v>1767</v>
      </c>
      <c r="K18" s="153">
        <v>4</v>
      </c>
      <c r="L18" s="154">
        <v>12.35</v>
      </c>
      <c r="M18" s="153" t="s">
        <v>1752</v>
      </c>
      <c r="N18" s="153" t="s">
        <v>1753</v>
      </c>
      <c r="O18" s="156" t="s">
        <v>1754</v>
      </c>
      <c r="P18" s="156" t="s">
        <v>1755</v>
      </c>
      <c r="Q18" s="156" t="s">
        <v>1756</v>
      </c>
      <c r="R18" s="129"/>
      <c r="S18" s="129"/>
      <c r="T18" s="161"/>
      <c r="U18" s="129"/>
    </row>
    <row r="19" spans="1:21" x14ac:dyDescent="0.25">
      <c r="A19" s="2">
        <v>14</v>
      </c>
      <c r="B19" s="148" t="s">
        <v>1772</v>
      </c>
      <c r="C19" s="148" t="s">
        <v>25</v>
      </c>
      <c r="D19" s="148" t="s">
        <v>1773</v>
      </c>
      <c r="E19" s="149" t="s">
        <v>893</v>
      </c>
      <c r="F19" s="149" t="s">
        <v>657</v>
      </c>
      <c r="G19" s="148" t="s">
        <v>928</v>
      </c>
      <c r="H19" s="150" t="s">
        <v>1749</v>
      </c>
      <c r="I19" s="150" t="s">
        <v>1750</v>
      </c>
      <c r="J19" s="150" t="s">
        <v>1751</v>
      </c>
      <c r="K19" s="153">
        <v>4</v>
      </c>
      <c r="L19" s="154">
        <v>17</v>
      </c>
      <c r="M19" s="153" t="s">
        <v>1752</v>
      </c>
      <c r="N19" s="153" t="s">
        <v>1753</v>
      </c>
      <c r="O19" s="156" t="s">
        <v>1754</v>
      </c>
      <c r="P19" s="156" t="s">
        <v>1755</v>
      </c>
      <c r="Q19" s="156" t="s">
        <v>1756</v>
      </c>
      <c r="R19" s="129"/>
      <c r="S19" s="129"/>
      <c r="T19" s="161"/>
      <c r="U19" s="129"/>
    </row>
    <row r="20" spans="1:21" x14ac:dyDescent="0.25">
      <c r="A20" s="2">
        <v>15</v>
      </c>
      <c r="B20" s="148" t="s">
        <v>1774</v>
      </c>
      <c r="C20" s="148" t="s">
        <v>25</v>
      </c>
      <c r="D20" s="148" t="s">
        <v>1773</v>
      </c>
      <c r="E20" s="149" t="s">
        <v>893</v>
      </c>
      <c r="F20" s="149" t="s">
        <v>657</v>
      </c>
      <c r="G20" s="148" t="s">
        <v>928</v>
      </c>
      <c r="H20" s="150" t="s">
        <v>1749</v>
      </c>
      <c r="I20" s="150" t="s">
        <v>1775</v>
      </c>
      <c r="J20" s="150" t="s">
        <v>1776</v>
      </c>
      <c r="K20" s="153">
        <v>4</v>
      </c>
      <c r="L20" s="154">
        <v>17</v>
      </c>
      <c r="M20" s="153" t="s">
        <v>1752</v>
      </c>
      <c r="N20" s="153" t="s">
        <v>1753</v>
      </c>
      <c r="O20" s="156" t="s">
        <v>1754</v>
      </c>
      <c r="P20" s="156" t="s">
        <v>1755</v>
      </c>
      <c r="Q20" s="156" t="s">
        <v>1756</v>
      </c>
      <c r="R20" s="129"/>
      <c r="S20" s="129"/>
      <c r="T20" s="161"/>
      <c r="U20" s="129"/>
    </row>
    <row r="21" spans="1:21" ht="3.75" customHeight="1" x14ac:dyDescent="0.25">
      <c r="B21" s="141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3"/>
      <c r="R21" s="129"/>
      <c r="S21" s="129"/>
      <c r="T21" s="139"/>
      <c r="U21" s="129"/>
    </row>
    <row r="22" spans="1:21" x14ac:dyDescent="0.25">
      <c r="B22" s="164" t="s">
        <v>2295</v>
      </c>
      <c r="C22" s="164"/>
      <c r="D22" s="164"/>
      <c r="E22" s="165"/>
      <c r="F22" s="165"/>
      <c r="G22" s="164"/>
      <c r="H22" s="166"/>
      <c r="I22" s="166"/>
      <c r="J22" s="166"/>
      <c r="K22" s="179">
        <f>SUM(K6:K21)</f>
        <v>65.5</v>
      </c>
      <c r="L22" s="169"/>
      <c r="M22" s="168"/>
      <c r="N22" s="168">
        <f>COUNTIF(N6:N20,"Y")</f>
        <v>15</v>
      </c>
      <c r="O22" s="171"/>
      <c r="P22" s="171"/>
      <c r="Q22" s="171"/>
      <c r="R22" s="173"/>
      <c r="S22" s="173"/>
      <c r="T22" s="175"/>
      <c r="U22" s="173"/>
    </row>
    <row r="23" spans="1:21" x14ac:dyDescent="0.25">
      <c r="B23" s="127"/>
      <c r="C23" s="127"/>
      <c r="D23" s="127"/>
      <c r="E23" s="127"/>
      <c r="F23" s="127"/>
      <c r="G23" s="127"/>
      <c r="H23" s="127"/>
      <c r="I23" s="127"/>
      <c r="J23" s="128"/>
      <c r="K23" s="127"/>
      <c r="L23" s="127"/>
      <c r="M23" s="127"/>
      <c r="N23" s="127"/>
      <c r="O23" s="127"/>
      <c r="P23" s="127"/>
      <c r="Q23" s="127"/>
      <c r="R23" s="129"/>
      <c r="S23" s="129"/>
      <c r="T23" s="129"/>
      <c r="U23" s="129"/>
    </row>
    <row r="25" spans="1:21" x14ac:dyDescent="0.25">
      <c r="B25" s="130" t="s">
        <v>2288</v>
      </c>
      <c r="C25" s="131"/>
      <c r="D25" s="131"/>
      <c r="E25" s="131"/>
      <c r="F25" s="131"/>
      <c r="G25" s="131"/>
      <c r="H25" s="131"/>
      <c r="I25" s="131"/>
      <c r="J25" s="132"/>
      <c r="K25" s="131"/>
      <c r="L25" s="131"/>
      <c r="M25" s="131"/>
      <c r="N25" s="131"/>
      <c r="O25" s="131"/>
      <c r="P25" s="131"/>
      <c r="Q25" s="133"/>
    </row>
    <row r="26" spans="1:21" x14ac:dyDescent="0.25">
      <c r="B26" s="223" t="s">
        <v>0</v>
      </c>
      <c r="C26" s="224"/>
      <c r="D26" s="224"/>
      <c r="E26" s="224"/>
      <c r="F26" s="225"/>
      <c r="G26" s="226" t="s">
        <v>1744</v>
      </c>
      <c r="H26" s="227"/>
      <c r="I26" s="227"/>
      <c r="J26" s="227"/>
      <c r="K26" s="227"/>
      <c r="L26" s="227"/>
      <c r="M26" s="134"/>
      <c r="N26" s="134"/>
      <c r="O26" s="231" t="s">
        <v>1745</v>
      </c>
      <c r="P26" s="232"/>
      <c r="Q26" s="233"/>
    </row>
    <row r="27" spans="1:21" ht="33.75" x14ac:dyDescent="0.25">
      <c r="B27" s="136" t="s">
        <v>2064</v>
      </c>
      <c r="C27" s="136" t="s">
        <v>5</v>
      </c>
      <c r="D27" s="136" t="s">
        <v>6</v>
      </c>
      <c r="E27" s="136" t="s">
        <v>869</v>
      </c>
      <c r="F27" s="136" t="s">
        <v>870</v>
      </c>
      <c r="G27" s="136" t="s">
        <v>871</v>
      </c>
      <c r="H27" s="136" t="s">
        <v>872</v>
      </c>
      <c r="I27" s="136" t="s">
        <v>873</v>
      </c>
      <c r="J27" s="136" t="s">
        <v>874</v>
      </c>
      <c r="K27" s="136" t="s">
        <v>1746</v>
      </c>
      <c r="L27" s="136" t="s">
        <v>1747</v>
      </c>
      <c r="M27" s="136" t="s">
        <v>2286</v>
      </c>
      <c r="N27" s="136" t="s">
        <v>880</v>
      </c>
      <c r="O27" s="136" t="s">
        <v>884</v>
      </c>
      <c r="P27" s="136" t="s">
        <v>885</v>
      </c>
      <c r="Q27" s="136" t="s">
        <v>886</v>
      </c>
    </row>
    <row r="28" spans="1:21" ht="3.75" customHeight="1" x14ac:dyDescent="0.25">
      <c r="B28" s="141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3"/>
    </row>
    <row r="29" spans="1:21" x14ac:dyDescent="0.25">
      <c r="A29" s="2">
        <v>1</v>
      </c>
      <c r="B29" s="185" t="s">
        <v>891</v>
      </c>
      <c r="C29" s="185" t="s">
        <v>166</v>
      </c>
      <c r="D29" s="185" t="s">
        <v>1777</v>
      </c>
      <c r="E29" s="186" t="s">
        <v>893</v>
      </c>
      <c r="F29" s="185" t="s">
        <v>229</v>
      </c>
      <c r="G29" s="185" t="s">
        <v>928</v>
      </c>
      <c r="H29" s="156" t="s">
        <v>1749</v>
      </c>
      <c r="I29" s="156" t="s">
        <v>1778</v>
      </c>
      <c r="J29" s="150" t="s">
        <v>1779</v>
      </c>
      <c r="K29" s="153">
        <v>5</v>
      </c>
      <c r="L29" s="154">
        <v>14</v>
      </c>
      <c r="M29" s="153" t="s">
        <v>1752</v>
      </c>
      <c r="N29" s="153" t="s">
        <v>1753</v>
      </c>
      <c r="O29" s="156" t="s">
        <v>1754</v>
      </c>
      <c r="P29" s="156" t="s">
        <v>1755</v>
      </c>
      <c r="Q29" s="156" t="s">
        <v>1756</v>
      </c>
    </row>
    <row r="30" spans="1:21" x14ac:dyDescent="0.25">
      <c r="A30" s="2">
        <v>2</v>
      </c>
      <c r="B30" s="148" t="s">
        <v>891</v>
      </c>
      <c r="C30" s="148" t="s">
        <v>166</v>
      </c>
      <c r="D30" s="148" t="s">
        <v>1777</v>
      </c>
      <c r="E30" s="149" t="s">
        <v>893</v>
      </c>
      <c r="F30" s="149" t="s">
        <v>184</v>
      </c>
      <c r="G30" s="148" t="s">
        <v>928</v>
      </c>
      <c r="H30" s="150" t="s">
        <v>1749</v>
      </c>
      <c r="I30" s="150" t="s">
        <v>1778</v>
      </c>
      <c r="J30" s="150" t="s">
        <v>1779</v>
      </c>
      <c r="K30" s="153">
        <v>5</v>
      </c>
      <c r="L30" s="154">
        <v>14</v>
      </c>
      <c r="M30" s="153" t="s">
        <v>1752</v>
      </c>
      <c r="N30" s="153" t="s">
        <v>1753</v>
      </c>
      <c r="O30" s="156" t="s">
        <v>1754</v>
      </c>
      <c r="P30" s="156" t="s">
        <v>1755</v>
      </c>
      <c r="Q30" s="156" t="s">
        <v>1756</v>
      </c>
    </row>
    <row r="31" spans="1:21" x14ac:dyDescent="0.25">
      <c r="A31" s="2">
        <v>3</v>
      </c>
      <c r="B31" s="148" t="s">
        <v>891</v>
      </c>
      <c r="C31" s="148" t="s">
        <v>166</v>
      </c>
      <c r="D31" s="148" t="s">
        <v>1777</v>
      </c>
      <c r="E31" s="149" t="s">
        <v>893</v>
      </c>
      <c r="F31" s="149" t="s">
        <v>91</v>
      </c>
      <c r="G31" s="148" t="s">
        <v>928</v>
      </c>
      <c r="H31" s="150" t="s">
        <v>1749</v>
      </c>
      <c r="I31" s="150" t="s">
        <v>1778</v>
      </c>
      <c r="J31" s="150" t="s">
        <v>1779</v>
      </c>
      <c r="K31" s="153">
        <v>5</v>
      </c>
      <c r="L31" s="154">
        <v>14</v>
      </c>
      <c r="M31" s="153" t="s">
        <v>1752</v>
      </c>
      <c r="N31" s="153" t="s">
        <v>1753</v>
      </c>
      <c r="O31" s="156" t="s">
        <v>1754</v>
      </c>
      <c r="P31" s="156" t="s">
        <v>1755</v>
      </c>
      <c r="Q31" s="156" t="s">
        <v>1756</v>
      </c>
    </row>
    <row r="32" spans="1:21" x14ac:dyDescent="0.25">
      <c r="A32" s="2">
        <v>4</v>
      </c>
      <c r="B32" s="148" t="s">
        <v>1595</v>
      </c>
      <c r="C32" s="148" t="s">
        <v>166</v>
      </c>
      <c r="D32" s="148" t="s">
        <v>1777</v>
      </c>
      <c r="E32" s="149" t="s">
        <v>893</v>
      </c>
      <c r="F32" s="149" t="s">
        <v>1780</v>
      </c>
      <c r="G32" s="148" t="s">
        <v>928</v>
      </c>
      <c r="H32" s="150" t="s">
        <v>1749</v>
      </c>
      <c r="I32" s="150" t="s">
        <v>1781</v>
      </c>
      <c r="J32" s="150" t="s">
        <v>1782</v>
      </c>
      <c r="K32" s="177">
        <v>7.5</v>
      </c>
      <c r="L32" s="154">
        <v>13</v>
      </c>
      <c r="M32" s="153" t="s">
        <v>1752</v>
      </c>
      <c r="N32" s="153" t="s">
        <v>1753</v>
      </c>
      <c r="O32" s="156" t="s">
        <v>1754</v>
      </c>
      <c r="P32" s="156" t="s">
        <v>1755</v>
      </c>
      <c r="Q32" s="156" t="s">
        <v>1756</v>
      </c>
    </row>
    <row r="33" spans="1:17" x14ac:dyDescent="0.25">
      <c r="A33" s="2">
        <v>5</v>
      </c>
      <c r="B33" s="148" t="s">
        <v>891</v>
      </c>
      <c r="C33" s="148" t="s">
        <v>166</v>
      </c>
      <c r="D33" s="148" t="s">
        <v>1777</v>
      </c>
      <c r="E33" s="149" t="s">
        <v>893</v>
      </c>
      <c r="F33" s="149" t="s">
        <v>1783</v>
      </c>
      <c r="G33" s="148" t="s">
        <v>928</v>
      </c>
      <c r="H33" s="150" t="s">
        <v>1749</v>
      </c>
      <c r="I33" s="150" t="s">
        <v>1784</v>
      </c>
      <c r="J33" s="150" t="s">
        <v>1785</v>
      </c>
      <c r="K33" s="153">
        <v>3</v>
      </c>
      <c r="L33" s="154">
        <v>14</v>
      </c>
      <c r="M33" s="153" t="s">
        <v>1752</v>
      </c>
      <c r="N33" s="153" t="s">
        <v>1753</v>
      </c>
      <c r="O33" s="156" t="s">
        <v>1754</v>
      </c>
      <c r="P33" s="156" t="s">
        <v>1755</v>
      </c>
      <c r="Q33" s="156" t="s">
        <v>1756</v>
      </c>
    </row>
    <row r="34" spans="1:17" x14ac:dyDescent="0.25">
      <c r="A34" s="2">
        <v>6</v>
      </c>
      <c r="B34" s="148" t="s">
        <v>1786</v>
      </c>
      <c r="C34" s="148" t="s">
        <v>166</v>
      </c>
      <c r="D34" s="148" t="s">
        <v>1787</v>
      </c>
      <c r="E34" s="149" t="s">
        <v>893</v>
      </c>
      <c r="F34" s="149" t="s">
        <v>1788</v>
      </c>
      <c r="G34" s="148" t="s">
        <v>895</v>
      </c>
      <c r="H34" s="150" t="s">
        <v>1749</v>
      </c>
      <c r="I34" s="150" t="s">
        <v>1789</v>
      </c>
      <c r="J34" s="150" t="s">
        <v>1790</v>
      </c>
      <c r="K34" s="153">
        <v>4</v>
      </c>
      <c r="L34" s="154">
        <v>12.6</v>
      </c>
      <c r="M34" s="153" t="s">
        <v>1752</v>
      </c>
      <c r="N34" s="153" t="s">
        <v>1753</v>
      </c>
      <c r="O34" s="156" t="s">
        <v>1754</v>
      </c>
      <c r="P34" s="156" t="s">
        <v>1755</v>
      </c>
      <c r="Q34" s="156" t="s">
        <v>1756</v>
      </c>
    </row>
    <row r="35" spans="1:17" x14ac:dyDescent="0.25">
      <c r="A35" s="2">
        <v>7</v>
      </c>
      <c r="B35" s="148" t="s">
        <v>1791</v>
      </c>
      <c r="C35" s="148" t="s">
        <v>166</v>
      </c>
      <c r="D35" s="148" t="s">
        <v>1787</v>
      </c>
      <c r="E35" s="149" t="s">
        <v>893</v>
      </c>
      <c r="F35" s="149" t="s">
        <v>1788</v>
      </c>
      <c r="G35" s="148" t="s">
        <v>895</v>
      </c>
      <c r="H35" s="150" t="s">
        <v>1749</v>
      </c>
      <c r="I35" s="150" t="s">
        <v>1789</v>
      </c>
      <c r="J35" s="150" t="s">
        <v>1790</v>
      </c>
      <c r="K35" s="153">
        <v>4</v>
      </c>
      <c r="L35" s="154">
        <v>12.6</v>
      </c>
      <c r="M35" s="153" t="s">
        <v>1752</v>
      </c>
      <c r="N35" s="153" t="s">
        <v>1753</v>
      </c>
      <c r="O35" s="156" t="s">
        <v>1754</v>
      </c>
      <c r="P35" s="156" t="s">
        <v>1755</v>
      </c>
      <c r="Q35" s="156" t="s">
        <v>1756</v>
      </c>
    </row>
    <row r="36" spans="1:17" x14ac:dyDescent="0.25">
      <c r="A36" s="2">
        <v>8</v>
      </c>
      <c r="B36" s="148" t="s">
        <v>1792</v>
      </c>
      <c r="C36" s="148" t="s">
        <v>166</v>
      </c>
      <c r="D36" s="148" t="s">
        <v>1787</v>
      </c>
      <c r="E36" s="149" t="s">
        <v>893</v>
      </c>
      <c r="F36" s="149" t="s">
        <v>1788</v>
      </c>
      <c r="G36" s="148" t="s">
        <v>895</v>
      </c>
      <c r="H36" s="150" t="s">
        <v>1749</v>
      </c>
      <c r="I36" s="150" t="s">
        <v>1789</v>
      </c>
      <c r="J36" s="150" t="s">
        <v>1790</v>
      </c>
      <c r="K36" s="153">
        <v>4</v>
      </c>
      <c r="L36" s="154">
        <v>12.6</v>
      </c>
      <c r="M36" s="153" t="s">
        <v>1752</v>
      </c>
      <c r="N36" s="153" t="s">
        <v>1753</v>
      </c>
      <c r="O36" s="156" t="s">
        <v>1754</v>
      </c>
      <c r="P36" s="156" t="s">
        <v>1755</v>
      </c>
      <c r="Q36" s="156" t="s">
        <v>1756</v>
      </c>
    </row>
    <row r="37" spans="1:17" x14ac:dyDescent="0.25">
      <c r="A37" s="2">
        <v>9</v>
      </c>
      <c r="B37" s="148" t="s">
        <v>1793</v>
      </c>
      <c r="C37" s="148" t="s">
        <v>166</v>
      </c>
      <c r="D37" s="148" t="s">
        <v>1787</v>
      </c>
      <c r="E37" s="149" t="s">
        <v>893</v>
      </c>
      <c r="F37" s="149" t="s">
        <v>1788</v>
      </c>
      <c r="G37" s="148" t="s">
        <v>895</v>
      </c>
      <c r="H37" s="150" t="s">
        <v>1749</v>
      </c>
      <c r="I37" s="150" t="s">
        <v>1789</v>
      </c>
      <c r="J37" s="150" t="s">
        <v>1790</v>
      </c>
      <c r="K37" s="153">
        <v>4</v>
      </c>
      <c r="L37" s="154">
        <v>12.6</v>
      </c>
      <c r="M37" s="153" t="s">
        <v>1752</v>
      </c>
      <c r="N37" s="153" t="s">
        <v>1753</v>
      </c>
      <c r="O37" s="156" t="s">
        <v>1754</v>
      </c>
      <c r="P37" s="156" t="s">
        <v>1755</v>
      </c>
      <c r="Q37" s="156" t="s">
        <v>1756</v>
      </c>
    </row>
    <row r="38" spans="1:17" x14ac:dyDescent="0.25">
      <c r="A38" s="2">
        <v>10</v>
      </c>
      <c r="B38" s="148" t="s">
        <v>1794</v>
      </c>
      <c r="C38" s="148" t="s">
        <v>166</v>
      </c>
      <c r="D38" s="148" t="s">
        <v>1795</v>
      </c>
      <c r="E38" s="149" t="s">
        <v>893</v>
      </c>
      <c r="F38" s="149" t="s">
        <v>657</v>
      </c>
      <c r="G38" s="148" t="s">
        <v>928</v>
      </c>
      <c r="H38" s="150" t="s">
        <v>1749</v>
      </c>
      <c r="I38" s="150" t="s">
        <v>1796</v>
      </c>
      <c r="J38" s="150" t="s">
        <v>1797</v>
      </c>
      <c r="K38" s="153">
        <v>4</v>
      </c>
      <c r="L38" s="154">
        <v>14</v>
      </c>
      <c r="M38" s="153" t="s">
        <v>1752</v>
      </c>
      <c r="N38" s="153" t="s">
        <v>1753</v>
      </c>
      <c r="O38" s="156" t="s">
        <v>1754</v>
      </c>
      <c r="P38" s="156" t="s">
        <v>1755</v>
      </c>
      <c r="Q38" s="156" t="s">
        <v>1756</v>
      </c>
    </row>
    <row r="39" spans="1:17" x14ac:dyDescent="0.25">
      <c r="A39" s="2">
        <v>11</v>
      </c>
      <c r="B39" s="148" t="s">
        <v>1798</v>
      </c>
      <c r="C39" s="148" t="s">
        <v>166</v>
      </c>
      <c r="D39" s="148" t="s">
        <v>1795</v>
      </c>
      <c r="E39" s="149" t="s">
        <v>893</v>
      </c>
      <c r="F39" s="149" t="s">
        <v>657</v>
      </c>
      <c r="G39" s="148" t="s">
        <v>928</v>
      </c>
      <c r="H39" s="150" t="s">
        <v>1749</v>
      </c>
      <c r="I39" s="150" t="s">
        <v>1796</v>
      </c>
      <c r="J39" s="150" t="s">
        <v>1797</v>
      </c>
      <c r="K39" s="153">
        <v>4</v>
      </c>
      <c r="L39" s="154">
        <v>14</v>
      </c>
      <c r="M39" s="153" t="s">
        <v>1752</v>
      </c>
      <c r="N39" s="153" t="s">
        <v>1753</v>
      </c>
      <c r="O39" s="156" t="s">
        <v>1754</v>
      </c>
      <c r="P39" s="156" t="s">
        <v>1755</v>
      </c>
      <c r="Q39" s="156" t="s">
        <v>1756</v>
      </c>
    </row>
    <row r="40" spans="1:17" x14ac:dyDescent="0.25">
      <c r="A40" s="2">
        <v>12</v>
      </c>
      <c r="B40" s="148" t="s">
        <v>1799</v>
      </c>
      <c r="C40" s="148" t="s">
        <v>166</v>
      </c>
      <c r="D40" s="148" t="s">
        <v>1795</v>
      </c>
      <c r="E40" s="149" t="s">
        <v>893</v>
      </c>
      <c r="F40" s="149" t="s">
        <v>657</v>
      </c>
      <c r="G40" s="148" t="s">
        <v>928</v>
      </c>
      <c r="H40" s="150" t="s">
        <v>1749</v>
      </c>
      <c r="I40" s="150" t="s">
        <v>1796</v>
      </c>
      <c r="J40" s="150" t="s">
        <v>1797</v>
      </c>
      <c r="K40" s="153">
        <v>4</v>
      </c>
      <c r="L40" s="154">
        <v>14</v>
      </c>
      <c r="M40" s="153" t="s">
        <v>1752</v>
      </c>
      <c r="N40" s="153" t="s">
        <v>1753</v>
      </c>
      <c r="O40" s="156" t="s">
        <v>1754</v>
      </c>
      <c r="P40" s="156" t="s">
        <v>1755</v>
      </c>
      <c r="Q40" s="156" t="s">
        <v>1756</v>
      </c>
    </row>
    <row r="41" spans="1:17" x14ac:dyDescent="0.25">
      <c r="A41" s="2">
        <v>13</v>
      </c>
      <c r="B41" s="148" t="s">
        <v>1800</v>
      </c>
      <c r="C41" s="148" t="s">
        <v>166</v>
      </c>
      <c r="D41" s="148" t="s">
        <v>1795</v>
      </c>
      <c r="E41" s="149" t="s">
        <v>893</v>
      </c>
      <c r="F41" s="149" t="s">
        <v>657</v>
      </c>
      <c r="G41" s="148" t="s">
        <v>928</v>
      </c>
      <c r="H41" s="150" t="s">
        <v>1749</v>
      </c>
      <c r="I41" s="150" t="s">
        <v>1796</v>
      </c>
      <c r="J41" s="150" t="s">
        <v>1797</v>
      </c>
      <c r="K41" s="153">
        <v>4</v>
      </c>
      <c r="L41" s="154">
        <v>14</v>
      </c>
      <c r="M41" s="153" t="s">
        <v>1752</v>
      </c>
      <c r="N41" s="153" t="s">
        <v>1753</v>
      </c>
      <c r="O41" s="156" t="s">
        <v>1754</v>
      </c>
      <c r="P41" s="156" t="s">
        <v>1755</v>
      </c>
      <c r="Q41" s="156" t="s">
        <v>1756</v>
      </c>
    </row>
    <row r="42" spans="1:17" x14ac:dyDescent="0.25">
      <c r="A42" s="2">
        <v>14</v>
      </c>
      <c r="B42" s="148" t="s">
        <v>891</v>
      </c>
      <c r="C42" s="148" t="s">
        <v>166</v>
      </c>
      <c r="D42" s="148" t="s">
        <v>32</v>
      </c>
      <c r="E42" s="149" t="s">
        <v>1801</v>
      </c>
      <c r="F42" s="149" t="s">
        <v>657</v>
      </c>
      <c r="G42" s="148" t="s">
        <v>1802</v>
      </c>
      <c r="H42" s="150" t="s">
        <v>1803</v>
      </c>
      <c r="I42" s="150" t="s">
        <v>1804</v>
      </c>
      <c r="J42" s="150" t="s">
        <v>1805</v>
      </c>
      <c r="K42" s="153">
        <v>4</v>
      </c>
      <c r="L42" s="154">
        <v>9</v>
      </c>
      <c r="M42" s="153" t="s">
        <v>1752</v>
      </c>
      <c r="N42" s="153" t="s">
        <v>1753</v>
      </c>
      <c r="O42" s="156" t="s">
        <v>1754</v>
      </c>
      <c r="P42" s="156" t="s">
        <v>1755</v>
      </c>
      <c r="Q42" s="156" t="s">
        <v>1756</v>
      </c>
    </row>
    <row r="43" spans="1:17" x14ac:dyDescent="0.25">
      <c r="A43" s="2">
        <v>15</v>
      </c>
      <c r="B43" s="148" t="s">
        <v>891</v>
      </c>
      <c r="C43" s="148" t="s">
        <v>166</v>
      </c>
      <c r="D43" s="148" t="s">
        <v>32</v>
      </c>
      <c r="E43" s="149" t="s">
        <v>1801</v>
      </c>
      <c r="F43" s="149" t="s">
        <v>657</v>
      </c>
      <c r="G43" s="148" t="s">
        <v>1802</v>
      </c>
      <c r="H43" s="150" t="s">
        <v>1803</v>
      </c>
      <c r="I43" s="150" t="s">
        <v>1804</v>
      </c>
      <c r="J43" s="150" t="s">
        <v>1805</v>
      </c>
      <c r="K43" s="153">
        <v>4</v>
      </c>
      <c r="L43" s="154">
        <v>9</v>
      </c>
      <c r="M43" s="153" t="s">
        <v>1752</v>
      </c>
      <c r="N43" s="153" t="s">
        <v>1753</v>
      </c>
      <c r="O43" s="156" t="s">
        <v>1754</v>
      </c>
      <c r="P43" s="156" t="s">
        <v>1755</v>
      </c>
      <c r="Q43" s="156" t="s">
        <v>1756</v>
      </c>
    </row>
    <row r="44" spans="1:17" x14ac:dyDescent="0.25">
      <c r="A44" s="2">
        <v>16</v>
      </c>
      <c r="B44" s="148" t="s">
        <v>891</v>
      </c>
      <c r="C44" s="148" t="s">
        <v>166</v>
      </c>
      <c r="D44" s="148" t="s">
        <v>32</v>
      </c>
      <c r="E44" s="149" t="s">
        <v>1801</v>
      </c>
      <c r="F44" s="149" t="s">
        <v>657</v>
      </c>
      <c r="G44" s="148" t="s">
        <v>1802</v>
      </c>
      <c r="H44" s="150" t="s">
        <v>1803</v>
      </c>
      <c r="I44" s="150" t="s">
        <v>1804</v>
      </c>
      <c r="J44" s="150" t="s">
        <v>1805</v>
      </c>
      <c r="K44" s="153">
        <v>4</v>
      </c>
      <c r="L44" s="154">
        <v>9</v>
      </c>
      <c r="M44" s="153" t="s">
        <v>1752</v>
      </c>
      <c r="N44" s="153" t="s">
        <v>1753</v>
      </c>
      <c r="O44" s="156" t="s">
        <v>1754</v>
      </c>
      <c r="P44" s="156" t="s">
        <v>1755</v>
      </c>
      <c r="Q44" s="156" t="s">
        <v>1756</v>
      </c>
    </row>
    <row r="45" spans="1:17" x14ac:dyDescent="0.25">
      <c r="A45" s="2">
        <v>17</v>
      </c>
      <c r="B45" s="148" t="s">
        <v>891</v>
      </c>
      <c r="C45" s="148" t="s">
        <v>166</v>
      </c>
      <c r="D45" s="148" t="s">
        <v>32</v>
      </c>
      <c r="E45" s="149" t="s">
        <v>1801</v>
      </c>
      <c r="F45" s="149" t="s">
        <v>657</v>
      </c>
      <c r="G45" s="148" t="s">
        <v>1802</v>
      </c>
      <c r="H45" s="150" t="s">
        <v>1803</v>
      </c>
      <c r="I45" s="150" t="s">
        <v>1804</v>
      </c>
      <c r="J45" s="150" t="s">
        <v>1805</v>
      </c>
      <c r="K45" s="153">
        <v>4</v>
      </c>
      <c r="L45" s="154">
        <v>9</v>
      </c>
      <c r="M45" s="153" t="s">
        <v>1752</v>
      </c>
      <c r="N45" s="153" t="s">
        <v>1753</v>
      </c>
      <c r="O45" s="156" t="s">
        <v>1754</v>
      </c>
      <c r="P45" s="156" t="s">
        <v>1755</v>
      </c>
      <c r="Q45" s="156" t="s">
        <v>1756</v>
      </c>
    </row>
    <row r="46" spans="1:17" x14ac:dyDescent="0.25">
      <c r="A46" s="2">
        <v>18</v>
      </c>
      <c r="B46" s="148" t="s">
        <v>891</v>
      </c>
      <c r="C46" s="148" t="s">
        <v>166</v>
      </c>
      <c r="D46" s="148" t="s">
        <v>32</v>
      </c>
      <c r="E46" s="149" t="s">
        <v>1801</v>
      </c>
      <c r="F46" s="149" t="s">
        <v>657</v>
      </c>
      <c r="G46" s="148" t="s">
        <v>1802</v>
      </c>
      <c r="H46" s="150" t="s">
        <v>1803</v>
      </c>
      <c r="I46" s="150" t="s">
        <v>1804</v>
      </c>
      <c r="J46" s="150" t="s">
        <v>1805</v>
      </c>
      <c r="K46" s="153">
        <v>4</v>
      </c>
      <c r="L46" s="154">
        <v>9</v>
      </c>
      <c r="M46" s="153" t="s">
        <v>1752</v>
      </c>
      <c r="N46" s="153" t="s">
        <v>1753</v>
      </c>
      <c r="O46" s="156" t="s">
        <v>1754</v>
      </c>
      <c r="P46" s="156" t="s">
        <v>1755</v>
      </c>
      <c r="Q46" s="156" t="s">
        <v>1756</v>
      </c>
    </row>
    <row r="47" spans="1:17" x14ac:dyDescent="0.25">
      <c r="A47" s="2">
        <v>19</v>
      </c>
      <c r="B47" s="148" t="s">
        <v>891</v>
      </c>
      <c r="C47" s="148" t="s">
        <v>166</v>
      </c>
      <c r="D47" s="148" t="s">
        <v>32</v>
      </c>
      <c r="E47" s="149" t="s">
        <v>1801</v>
      </c>
      <c r="F47" s="149" t="s">
        <v>657</v>
      </c>
      <c r="G47" s="148" t="s">
        <v>1802</v>
      </c>
      <c r="H47" s="150" t="s">
        <v>1803</v>
      </c>
      <c r="I47" s="150" t="s">
        <v>1804</v>
      </c>
      <c r="J47" s="150" t="s">
        <v>1805</v>
      </c>
      <c r="K47" s="153">
        <v>4</v>
      </c>
      <c r="L47" s="154">
        <v>9</v>
      </c>
      <c r="M47" s="153" t="s">
        <v>1752</v>
      </c>
      <c r="N47" s="153" t="s">
        <v>1753</v>
      </c>
      <c r="O47" s="156" t="s">
        <v>1754</v>
      </c>
      <c r="P47" s="156" t="s">
        <v>1755</v>
      </c>
      <c r="Q47" s="156" t="s">
        <v>1756</v>
      </c>
    </row>
    <row r="48" spans="1:17" x14ac:dyDescent="0.25">
      <c r="A48" s="2">
        <v>20</v>
      </c>
      <c r="B48" s="148" t="s">
        <v>891</v>
      </c>
      <c r="C48" s="148" t="s">
        <v>166</v>
      </c>
      <c r="D48" s="148" t="s">
        <v>32</v>
      </c>
      <c r="E48" s="149" t="s">
        <v>1801</v>
      </c>
      <c r="F48" s="149" t="s">
        <v>657</v>
      </c>
      <c r="G48" s="148" t="s">
        <v>1802</v>
      </c>
      <c r="H48" s="150" t="s">
        <v>1803</v>
      </c>
      <c r="I48" s="150" t="s">
        <v>1804</v>
      </c>
      <c r="J48" s="150" t="s">
        <v>1805</v>
      </c>
      <c r="K48" s="153">
        <v>4</v>
      </c>
      <c r="L48" s="154">
        <v>9</v>
      </c>
      <c r="M48" s="153" t="s">
        <v>1752</v>
      </c>
      <c r="N48" s="153" t="s">
        <v>1753</v>
      </c>
      <c r="O48" s="156" t="s">
        <v>1754</v>
      </c>
      <c r="P48" s="156" t="s">
        <v>1755</v>
      </c>
      <c r="Q48" s="156" t="s">
        <v>1756</v>
      </c>
    </row>
    <row r="49" spans="1:17" x14ac:dyDescent="0.25">
      <c r="A49" s="2">
        <v>21</v>
      </c>
      <c r="B49" s="148" t="s">
        <v>891</v>
      </c>
      <c r="C49" s="148" t="s">
        <v>166</v>
      </c>
      <c r="D49" s="148" t="s">
        <v>32</v>
      </c>
      <c r="E49" s="149" t="s">
        <v>1801</v>
      </c>
      <c r="F49" s="149" t="s">
        <v>657</v>
      </c>
      <c r="G49" s="148" t="s">
        <v>1802</v>
      </c>
      <c r="H49" s="150" t="s">
        <v>1803</v>
      </c>
      <c r="I49" s="150" t="s">
        <v>1804</v>
      </c>
      <c r="J49" s="150" t="s">
        <v>1805</v>
      </c>
      <c r="K49" s="153">
        <v>4</v>
      </c>
      <c r="L49" s="154">
        <v>9</v>
      </c>
      <c r="M49" s="153" t="s">
        <v>1752</v>
      </c>
      <c r="N49" s="153" t="s">
        <v>1753</v>
      </c>
      <c r="O49" s="156" t="s">
        <v>1754</v>
      </c>
      <c r="P49" s="156" t="s">
        <v>1755</v>
      </c>
      <c r="Q49" s="156" t="s">
        <v>1756</v>
      </c>
    </row>
    <row r="50" spans="1:17" x14ac:dyDescent="0.25">
      <c r="A50" s="2">
        <v>22</v>
      </c>
      <c r="B50" s="148" t="s">
        <v>891</v>
      </c>
      <c r="C50" s="148" t="s">
        <v>166</v>
      </c>
      <c r="D50" s="148" t="s">
        <v>32</v>
      </c>
      <c r="E50" s="149" t="s">
        <v>1801</v>
      </c>
      <c r="F50" s="149" t="s">
        <v>657</v>
      </c>
      <c r="G50" s="148" t="s">
        <v>1802</v>
      </c>
      <c r="H50" s="150" t="s">
        <v>1803</v>
      </c>
      <c r="I50" s="150" t="s">
        <v>1804</v>
      </c>
      <c r="J50" s="150" t="s">
        <v>1805</v>
      </c>
      <c r="K50" s="153">
        <v>4</v>
      </c>
      <c r="L50" s="154">
        <v>9</v>
      </c>
      <c r="M50" s="153" t="s">
        <v>1752</v>
      </c>
      <c r="N50" s="153" t="s">
        <v>1753</v>
      </c>
      <c r="O50" s="156" t="s">
        <v>1754</v>
      </c>
      <c r="P50" s="156" t="s">
        <v>1755</v>
      </c>
      <c r="Q50" s="156" t="s">
        <v>1756</v>
      </c>
    </row>
    <row r="51" spans="1:17" x14ac:dyDescent="0.25">
      <c r="A51" s="2">
        <v>23</v>
      </c>
      <c r="B51" s="148" t="s">
        <v>891</v>
      </c>
      <c r="C51" s="148" t="s">
        <v>166</v>
      </c>
      <c r="D51" s="148" t="s">
        <v>32</v>
      </c>
      <c r="E51" s="149" t="s">
        <v>1801</v>
      </c>
      <c r="F51" s="149" t="s">
        <v>657</v>
      </c>
      <c r="G51" s="148" t="s">
        <v>1802</v>
      </c>
      <c r="H51" s="150" t="s">
        <v>1803</v>
      </c>
      <c r="I51" s="150" t="s">
        <v>1804</v>
      </c>
      <c r="J51" s="150" t="s">
        <v>1805</v>
      </c>
      <c r="K51" s="153">
        <v>4</v>
      </c>
      <c r="L51" s="154">
        <v>9</v>
      </c>
      <c r="M51" s="153" t="s">
        <v>1752</v>
      </c>
      <c r="N51" s="153" t="s">
        <v>1753</v>
      </c>
      <c r="O51" s="156" t="s">
        <v>1754</v>
      </c>
      <c r="P51" s="156" t="s">
        <v>1755</v>
      </c>
      <c r="Q51" s="156" t="s">
        <v>1756</v>
      </c>
    </row>
    <row r="52" spans="1:17" x14ac:dyDescent="0.25">
      <c r="A52" s="2">
        <v>24</v>
      </c>
      <c r="B52" s="148" t="s">
        <v>891</v>
      </c>
      <c r="C52" s="148" t="s">
        <v>166</v>
      </c>
      <c r="D52" s="148" t="s">
        <v>32</v>
      </c>
      <c r="E52" s="149" t="s">
        <v>1801</v>
      </c>
      <c r="F52" s="149" t="s">
        <v>657</v>
      </c>
      <c r="G52" s="148" t="s">
        <v>1802</v>
      </c>
      <c r="H52" s="150" t="s">
        <v>1803</v>
      </c>
      <c r="I52" s="150" t="s">
        <v>1804</v>
      </c>
      <c r="J52" s="150" t="s">
        <v>1805</v>
      </c>
      <c r="K52" s="153">
        <v>4</v>
      </c>
      <c r="L52" s="154">
        <v>9</v>
      </c>
      <c r="M52" s="153" t="s">
        <v>1752</v>
      </c>
      <c r="N52" s="153" t="s">
        <v>1753</v>
      </c>
      <c r="O52" s="156" t="s">
        <v>1754</v>
      </c>
      <c r="P52" s="156" t="s">
        <v>1755</v>
      </c>
      <c r="Q52" s="156" t="s">
        <v>1756</v>
      </c>
    </row>
    <row r="53" spans="1:17" ht="3.75" customHeight="1" x14ac:dyDescent="0.25">
      <c r="B53" s="141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3"/>
    </row>
    <row r="54" spans="1:17" x14ac:dyDescent="0.25">
      <c r="B54" s="164" t="s">
        <v>2295</v>
      </c>
      <c r="C54" s="164"/>
      <c r="D54" s="164"/>
      <c r="E54" s="165"/>
      <c r="F54" s="165"/>
      <c r="G54" s="164"/>
      <c r="H54" s="166"/>
      <c r="I54" s="166"/>
      <c r="J54" s="166"/>
      <c r="K54" s="179">
        <f>SUM(K29:K53)</f>
        <v>101.5</v>
      </c>
      <c r="L54" s="169"/>
      <c r="M54" s="168"/>
      <c r="N54" s="168">
        <f>COUNTIF(N29:N52,"Y")</f>
        <v>24</v>
      </c>
      <c r="O54" s="171"/>
      <c r="P54" s="171"/>
      <c r="Q54" s="171"/>
    </row>
    <row r="57" spans="1:17" x14ac:dyDescent="0.25">
      <c r="B57" s="130" t="s">
        <v>2289</v>
      </c>
      <c r="C57" s="131"/>
      <c r="D57" s="131"/>
      <c r="E57" s="131"/>
      <c r="F57" s="131"/>
      <c r="G57" s="131"/>
      <c r="H57" s="131"/>
      <c r="I57" s="131"/>
      <c r="J57" s="132"/>
      <c r="K57" s="131"/>
      <c r="L57" s="131"/>
      <c r="M57" s="131"/>
      <c r="N57" s="131"/>
      <c r="O57" s="131"/>
      <c r="P57" s="131"/>
      <c r="Q57" s="133"/>
    </row>
    <row r="58" spans="1:17" x14ac:dyDescent="0.25">
      <c r="B58" s="223" t="s">
        <v>0</v>
      </c>
      <c r="C58" s="224"/>
      <c r="D58" s="224"/>
      <c r="E58" s="224"/>
      <c r="F58" s="225"/>
      <c r="G58" s="226" t="s">
        <v>1744</v>
      </c>
      <c r="H58" s="227"/>
      <c r="I58" s="227"/>
      <c r="J58" s="227"/>
      <c r="K58" s="227"/>
      <c r="L58" s="227"/>
      <c r="M58" s="134"/>
      <c r="N58" s="134"/>
      <c r="O58" s="231" t="s">
        <v>1745</v>
      </c>
      <c r="P58" s="232"/>
      <c r="Q58" s="233"/>
    </row>
    <row r="59" spans="1:17" ht="33.75" x14ac:dyDescent="0.25">
      <c r="B59" s="136" t="s">
        <v>2064</v>
      </c>
      <c r="C59" s="136" t="s">
        <v>5</v>
      </c>
      <c r="D59" s="136" t="s">
        <v>6</v>
      </c>
      <c r="E59" s="136" t="s">
        <v>869</v>
      </c>
      <c r="F59" s="136" t="s">
        <v>870</v>
      </c>
      <c r="G59" s="136" t="s">
        <v>871</v>
      </c>
      <c r="H59" s="136" t="s">
        <v>872</v>
      </c>
      <c r="I59" s="136" t="s">
        <v>873</v>
      </c>
      <c r="J59" s="136" t="s">
        <v>874</v>
      </c>
      <c r="K59" s="136" t="s">
        <v>1746</v>
      </c>
      <c r="L59" s="136" t="s">
        <v>1747</v>
      </c>
      <c r="M59" s="136" t="s">
        <v>2286</v>
      </c>
      <c r="N59" s="136" t="s">
        <v>880</v>
      </c>
      <c r="O59" s="136" t="s">
        <v>884</v>
      </c>
      <c r="P59" s="136" t="s">
        <v>885</v>
      </c>
      <c r="Q59" s="136" t="s">
        <v>886</v>
      </c>
    </row>
    <row r="60" spans="1:17" ht="3.75" customHeight="1" x14ac:dyDescent="0.25">
      <c r="B60" s="141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3"/>
    </row>
    <row r="61" spans="1:17" x14ac:dyDescent="0.25">
      <c r="A61" s="2">
        <v>1</v>
      </c>
      <c r="B61" s="185" t="s">
        <v>1538</v>
      </c>
      <c r="C61" s="185" t="s">
        <v>337</v>
      </c>
      <c r="D61" s="185" t="s">
        <v>308</v>
      </c>
      <c r="E61" s="186" t="s">
        <v>893</v>
      </c>
      <c r="F61" s="185" t="s">
        <v>1539</v>
      </c>
      <c r="G61" s="185" t="s">
        <v>928</v>
      </c>
      <c r="H61" s="156" t="s">
        <v>896</v>
      </c>
      <c r="I61" s="156" t="s">
        <v>1469</v>
      </c>
      <c r="J61" s="150" t="s">
        <v>1470</v>
      </c>
      <c r="K61" s="153">
        <v>3</v>
      </c>
      <c r="L61" s="154">
        <v>11.765000000000001</v>
      </c>
      <c r="M61" s="153" t="s">
        <v>1752</v>
      </c>
      <c r="N61" s="153" t="s">
        <v>1753</v>
      </c>
      <c r="O61" s="156" t="s">
        <v>1754</v>
      </c>
      <c r="P61" s="156" t="s">
        <v>1755</v>
      </c>
      <c r="Q61" s="156" t="s">
        <v>1756</v>
      </c>
    </row>
    <row r="62" spans="1:17" x14ac:dyDescent="0.25">
      <c r="A62" s="2">
        <v>2</v>
      </c>
      <c r="B62" s="148" t="s">
        <v>1541</v>
      </c>
      <c r="C62" s="148" t="s">
        <v>337</v>
      </c>
      <c r="D62" s="148" t="s">
        <v>308</v>
      </c>
      <c r="E62" s="149" t="s">
        <v>893</v>
      </c>
      <c r="F62" s="149" t="s">
        <v>1542</v>
      </c>
      <c r="G62" s="148" t="s">
        <v>928</v>
      </c>
      <c r="H62" s="150" t="s">
        <v>896</v>
      </c>
      <c r="I62" s="150" t="s">
        <v>1469</v>
      </c>
      <c r="J62" s="150" t="s">
        <v>1470</v>
      </c>
      <c r="K62" s="153">
        <v>3</v>
      </c>
      <c r="L62" s="154">
        <v>11.765000000000001</v>
      </c>
      <c r="M62" s="153" t="s">
        <v>1752</v>
      </c>
      <c r="N62" s="153" t="s">
        <v>1753</v>
      </c>
      <c r="O62" s="156" t="s">
        <v>1754</v>
      </c>
      <c r="P62" s="156" t="s">
        <v>1755</v>
      </c>
      <c r="Q62" s="156" t="s">
        <v>1756</v>
      </c>
    </row>
    <row r="63" spans="1:17" x14ac:dyDescent="0.25">
      <c r="A63" s="2">
        <v>3</v>
      </c>
      <c r="B63" s="148" t="s">
        <v>1462</v>
      </c>
      <c r="C63" s="148" t="s">
        <v>337</v>
      </c>
      <c r="D63" s="148" t="s">
        <v>308</v>
      </c>
      <c r="E63" s="149" t="s">
        <v>893</v>
      </c>
      <c r="F63" s="149" t="s">
        <v>1463</v>
      </c>
      <c r="G63" s="148" t="s">
        <v>928</v>
      </c>
      <c r="H63" s="150" t="s">
        <v>901</v>
      </c>
      <c r="I63" s="150" t="s">
        <v>963</v>
      </c>
      <c r="J63" s="150" t="s">
        <v>1806</v>
      </c>
      <c r="K63" s="153">
        <v>4</v>
      </c>
      <c r="L63" s="154">
        <v>17.2</v>
      </c>
      <c r="M63" s="153" t="s">
        <v>1753</v>
      </c>
      <c r="N63" s="153" t="s">
        <v>1753</v>
      </c>
      <c r="O63" s="156" t="s">
        <v>1754</v>
      </c>
      <c r="P63" s="156" t="s">
        <v>1755</v>
      </c>
      <c r="Q63" s="156" t="s">
        <v>1756</v>
      </c>
    </row>
    <row r="64" spans="1:17" x14ac:dyDescent="0.25">
      <c r="A64" s="2">
        <v>4</v>
      </c>
      <c r="B64" s="148" t="s">
        <v>1544</v>
      </c>
      <c r="C64" s="148" t="s">
        <v>337</v>
      </c>
      <c r="D64" s="148" t="s">
        <v>308</v>
      </c>
      <c r="E64" s="149" t="s">
        <v>893</v>
      </c>
      <c r="F64" s="149" t="s">
        <v>1545</v>
      </c>
      <c r="G64" s="148" t="s">
        <v>928</v>
      </c>
      <c r="H64" s="150" t="s">
        <v>896</v>
      </c>
      <c r="I64" s="150" t="s">
        <v>1546</v>
      </c>
      <c r="J64" s="150" t="s">
        <v>1547</v>
      </c>
      <c r="K64" s="153">
        <v>4</v>
      </c>
      <c r="L64" s="154">
        <v>11.765000000000001</v>
      </c>
      <c r="M64" s="153" t="s">
        <v>1752</v>
      </c>
      <c r="N64" s="153" t="s">
        <v>1753</v>
      </c>
      <c r="O64" s="156" t="s">
        <v>1754</v>
      </c>
      <c r="P64" s="156" t="s">
        <v>1755</v>
      </c>
      <c r="Q64" s="156" t="s">
        <v>1756</v>
      </c>
    </row>
    <row r="65" spans="1:17" x14ac:dyDescent="0.25">
      <c r="A65" s="2">
        <v>5</v>
      </c>
      <c r="B65" s="148" t="s">
        <v>1467</v>
      </c>
      <c r="C65" s="148" t="s">
        <v>337</v>
      </c>
      <c r="D65" s="148" t="s">
        <v>308</v>
      </c>
      <c r="E65" s="149" t="s">
        <v>893</v>
      </c>
      <c r="F65" s="149" t="s">
        <v>1468</v>
      </c>
      <c r="G65" s="148" t="s">
        <v>928</v>
      </c>
      <c r="H65" s="150" t="s">
        <v>901</v>
      </c>
      <c r="I65" s="150" t="s">
        <v>963</v>
      </c>
      <c r="J65" s="150" t="s">
        <v>1806</v>
      </c>
      <c r="K65" s="153">
        <v>3</v>
      </c>
      <c r="L65" s="154">
        <v>17.2</v>
      </c>
      <c r="M65" s="153" t="s">
        <v>1753</v>
      </c>
      <c r="N65" s="153" t="s">
        <v>1753</v>
      </c>
      <c r="O65" s="156" t="s">
        <v>1754</v>
      </c>
      <c r="P65" s="156" t="s">
        <v>1755</v>
      </c>
      <c r="Q65" s="156" t="s">
        <v>1756</v>
      </c>
    </row>
    <row r="66" spans="1:17" x14ac:dyDescent="0.25">
      <c r="A66" s="2">
        <v>6</v>
      </c>
      <c r="B66" s="148" t="s">
        <v>1548</v>
      </c>
      <c r="C66" s="148" t="s">
        <v>337</v>
      </c>
      <c r="D66" s="148" t="s">
        <v>308</v>
      </c>
      <c r="E66" s="149" t="s">
        <v>893</v>
      </c>
      <c r="F66" s="149" t="s">
        <v>1549</v>
      </c>
      <c r="G66" s="148" t="s">
        <v>928</v>
      </c>
      <c r="H66" s="150" t="s">
        <v>896</v>
      </c>
      <c r="I66" s="150" t="s">
        <v>1469</v>
      </c>
      <c r="J66" s="150" t="s">
        <v>1470</v>
      </c>
      <c r="K66" s="153">
        <v>3</v>
      </c>
      <c r="L66" s="154">
        <v>11.765000000000001</v>
      </c>
      <c r="M66" s="153" t="s">
        <v>1752</v>
      </c>
      <c r="N66" s="153" t="s">
        <v>1753</v>
      </c>
      <c r="O66" s="156" t="s">
        <v>1754</v>
      </c>
      <c r="P66" s="156" t="s">
        <v>1755</v>
      </c>
      <c r="Q66" s="156" t="s">
        <v>1756</v>
      </c>
    </row>
    <row r="67" spans="1:17" x14ac:dyDescent="0.25">
      <c r="A67" s="2">
        <v>7</v>
      </c>
      <c r="B67" s="148" t="s">
        <v>1551</v>
      </c>
      <c r="C67" s="148" t="s">
        <v>337</v>
      </c>
      <c r="D67" s="148" t="s">
        <v>308</v>
      </c>
      <c r="E67" s="149" t="s">
        <v>893</v>
      </c>
      <c r="F67" s="149" t="s">
        <v>1552</v>
      </c>
      <c r="G67" s="148" t="s">
        <v>928</v>
      </c>
      <c r="H67" s="150" t="s">
        <v>896</v>
      </c>
      <c r="I67" s="150" t="s">
        <v>1469</v>
      </c>
      <c r="J67" s="150" t="s">
        <v>1470</v>
      </c>
      <c r="K67" s="153">
        <v>3</v>
      </c>
      <c r="L67" s="154">
        <v>11.765000000000001</v>
      </c>
      <c r="M67" s="153" t="s">
        <v>1752</v>
      </c>
      <c r="N67" s="153" t="s">
        <v>1753</v>
      </c>
      <c r="O67" s="156" t="s">
        <v>1754</v>
      </c>
      <c r="P67" s="156" t="s">
        <v>1755</v>
      </c>
      <c r="Q67" s="156" t="s">
        <v>1756</v>
      </c>
    </row>
    <row r="68" spans="1:17" x14ac:dyDescent="0.25">
      <c r="A68" s="2">
        <v>8</v>
      </c>
      <c r="B68" s="148" t="s">
        <v>1472</v>
      </c>
      <c r="C68" s="148" t="s">
        <v>337</v>
      </c>
      <c r="D68" s="148" t="s">
        <v>308</v>
      </c>
      <c r="E68" s="149" t="s">
        <v>893</v>
      </c>
      <c r="F68" s="149" t="s">
        <v>1473</v>
      </c>
      <c r="G68" s="148" t="s">
        <v>928</v>
      </c>
      <c r="H68" s="150" t="s">
        <v>901</v>
      </c>
      <c r="I68" s="150" t="s">
        <v>963</v>
      </c>
      <c r="J68" s="150" t="s">
        <v>1806</v>
      </c>
      <c r="K68" s="153">
        <v>4</v>
      </c>
      <c r="L68" s="154">
        <v>17.2</v>
      </c>
      <c r="M68" s="153" t="s">
        <v>1753</v>
      </c>
      <c r="N68" s="153" t="s">
        <v>1753</v>
      </c>
      <c r="O68" s="156" t="s">
        <v>1754</v>
      </c>
      <c r="P68" s="156" t="s">
        <v>1755</v>
      </c>
      <c r="Q68" s="156" t="s">
        <v>1756</v>
      </c>
    </row>
    <row r="69" spans="1:17" x14ac:dyDescent="0.25">
      <c r="A69" s="2">
        <v>9</v>
      </c>
      <c r="B69" s="148" t="s">
        <v>1475</v>
      </c>
      <c r="C69" s="148" t="s">
        <v>337</v>
      </c>
      <c r="D69" s="148" t="s">
        <v>308</v>
      </c>
      <c r="E69" s="149" t="s">
        <v>893</v>
      </c>
      <c r="F69" s="149" t="s">
        <v>1476</v>
      </c>
      <c r="G69" s="148" t="s">
        <v>928</v>
      </c>
      <c r="H69" s="150" t="s">
        <v>901</v>
      </c>
      <c r="I69" s="150" t="s">
        <v>963</v>
      </c>
      <c r="J69" s="150" t="s">
        <v>1806</v>
      </c>
      <c r="K69" s="153">
        <v>4</v>
      </c>
      <c r="L69" s="154">
        <v>17.2</v>
      </c>
      <c r="M69" s="153" t="s">
        <v>1753</v>
      </c>
      <c r="N69" s="153" t="s">
        <v>1753</v>
      </c>
      <c r="O69" s="156" t="s">
        <v>1754</v>
      </c>
      <c r="P69" s="156" t="s">
        <v>1755</v>
      </c>
      <c r="Q69" s="156" t="s">
        <v>1756</v>
      </c>
    </row>
    <row r="70" spans="1:17" x14ac:dyDescent="0.25">
      <c r="A70" s="2">
        <v>10</v>
      </c>
      <c r="B70" s="148" t="s">
        <v>1554</v>
      </c>
      <c r="C70" s="148" t="s">
        <v>337</v>
      </c>
      <c r="D70" s="148" t="s">
        <v>308</v>
      </c>
      <c r="E70" s="149" t="s">
        <v>893</v>
      </c>
      <c r="F70" s="149" t="s">
        <v>1555</v>
      </c>
      <c r="G70" s="148" t="s">
        <v>928</v>
      </c>
      <c r="H70" s="150" t="s">
        <v>896</v>
      </c>
      <c r="I70" s="150" t="s">
        <v>1469</v>
      </c>
      <c r="J70" s="150" t="s">
        <v>1470</v>
      </c>
      <c r="K70" s="153">
        <v>3</v>
      </c>
      <c r="L70" s="154">
        <v>11.765000000000001</v>
      </c>
      <c r="M70" s="153" t="s">
        <v>1752</v>
      </c>
      <c r="N70" s="153" t="s">
        <v>1753</v>
      </c>
      <c r="O70" s="156" t="s">
        <v>1754</v>
      </c>
      <c r="P70" s="156" t="s">
        <v>1755</v>
      </c>
      <c r="Q70" s="156" t="s">
        <v>1756</v>
      </c>
    </row>
    <row r="71" spans="1:17" x14ac:dyDescent="0.25">
      <c r="A71" s="2">
        <v>11</v>
      </c>
      <c r="B71" s="148" t="s">
        <v>1557</v>
      </c>
      <c r="C71" s="148" t="s">
        <v>337</v>
      </c>
      <c r="D71" s="148" t="s">
        <v>308</v>
      </c>
      <c r="E71" s="149" t="s">
        <v>893</v>
      </c>
      <c r="F71" s="149" t="s">
        <v>1558</v>
      </c>
      <c r="G71" s="148" t="s">
        <v>928</v>
      </c>
      <c r="H71" s="150" t="s">
        <v>901</v>
      </c>
      <c r="I71" s="150" t="s">
        <v>963</v>
      </c>
      <c r="J71" s="150" t="s">
        <v>1806</v>
      </c>
      <c r="K71" s="153">
        <v>3</v>
      </c>
      <c r="L71" s="154">
        <v>17.2</v>
      </c>
      <c r="M71" s="153" t="s">
        <v>1753</v>
      </c>
      <c r="N71" s="153" t="s">
        <v>1753</v>
      </c>
      <c r="O71" s="156" t="s">
        <v>1754</v>
      </c>
      <c r="P71" s="156" t="s">
        <v>1755</v>
      </c>
      <c r="Q71" s="156" t="s">
        <v>1756</v>
      </c>
    </row>
    <row r="72" spans="1:17" x14ac:dyDescent="0.25">
      <c r="A72" s="2">
        <v>12</v>
      </c>
      <c r="B72" s="148" t="s">
        <v>1478</v>
      </c>
      <c r="C72" s="148" t="s">
        <v>337</v>
      </c>
      <c r="D72" s="148" t="s">
        <v>308</v>
      </c>
      <c r="E72" s="149" t="s">
        <v>893</v>
      </c>
      <c r="F72" s="149" t="s">
        <v>1479</v>
      </c>
      <c r="G72" s="148" t="s">
        <v>928</v>
      </c>
      <c r="H72" s="150" t="s">
        <v>901</v>
      </c>
      <c r="I72" s="150" t="s">
        <v>963</v>
      </c>
      <c r="J72" s="150" t="s">
        <v>1806</v>
      </c>
      <c r="K72" s="153">
        <v>5</v>
      </c>
      <c r="L72" s="154">
        <v>17.2</v>
      </c>
      <c r="M72" s="153" t="s">
        <v>1753</v>
      </c>
      <c r="N72" s="153" t="s">
        <v>1753</v>
      </c>
      <c r="O72" s="156" t="s">
        <v>1754</v>
      </c>
      <c r="P72" s="156" t="s">
        <v>1755</v>
      </c>
      <c r="Q72" s="156" t="s">
        <v>1756</v>
      </c>
    </row>
    <row r="73" spans="1:17" x14ac:dyDescent="0.25">
      <c r="A73" s="2">
        <v>13</v>
      </c>
      <c r="B73" s="148" t="s">
        <v>1483</v>
      </c>
      <c r="C73" s="148" t="s">
        <v>337</v>
      </c>
      <c r="D73" s="148" t="s">
        <v>308</v>
      </c>
      <c r="E73" s="149" t="s">
        <v>893</v>
      </c>
      <c r="F73" s="149" t="s">
        <v>1484</v>
      </c>
      <c r="G73" s="148" t="s">
        <v>928</v>
      </c>
      <c r="H73" s="150" t="s">
        <v>901</v>
      </c>
      <c r="I73" s="150" t="s">
        <v>963</v>
      </c>
      <c r="J73" s="150" t="s">
        <v>1806</v>
      </c>
      <c r="K73" s="153">
        <v>5</v>
      </c>
      <c r="L73" s="154">
        <v>17.2</v>
      </c>
      <c r="M73" s="153" t="s">
        <v>1753</v>
      </c>
      <c r="N73" s="153" t="s">
        <v>1753</v>
      </c>
      <c r="O73" s="156" t="s">
        <v>1754</v>
      </c>
      <c r="P73" s="156" t="s">
        <v>1755</v>
      </c>
      <c r="Q73" s="156" t="s">
        <v>1756</v>
      </c>
    </row>
    <row r="74" spans="1:17" x14ac:dyDescent="0.25">
      <c r="A74" s="2">
        <v>14</v>
      </c>
      <c r="B74" s="148" t="s">
        <v>1560</v>
      </c>
      <c r="C74" s="148" t="s">
        <v>337</v>
      </c>
      <c r="D74" s="148" t="s">
        <v>308</v>
      </c>
      <c r="E74" s="149" t="s">
        <v>893</v>
      </c>
      <c r="F74" s="149" t="s">
        <v>1561</v>
      </c>
      <c r="G74" s="148" t="s">
        <v>928</v>
      </c>
      <c r="H74" s="150" t="s">
        <v>896</v>
      </c>
      <c r="I74" s="150" t="s">
        <v>1464</v>
      </c>
      <c r="J74" s="150" t="s">
        <v>1465</v>
      </c>
      <c r="K74" s="153">
        <v>4</v>
      </c>
      <c r="L74" s="154">
        <v>11.765000000000001</v>
      </c>
      <c r="M74" s="153" t="s">
        <v>1752</v>
      </c>
      <c r="N74" s="153" t="s">
        <v>1753</v>
      </c>
      <c r="O74" s="156" t="s">
        <v>1754</v>
      </c>
      <c r="P74" s="156" t="s">
        <v>1755</v>
      </c>
      <c r="Q74" s="156" t="s">
        <v>1756</v>
      </c>
    </row>
    <row r="75" spans="1:17" x14ac:dyDescent="0.25">
      <c r="A75" s="2">
        <v>15</v>
      </c>
      <c r="B75" s="148" t="s">
        <v>1486</v>
      </c>
      <c r="C75" s="148" t="s">
        <v>337</v>
      </c>
      <c r="D75" s="148" t="s">
        <v>308</v>
      </c>
      <c r="E75" s="149" t="s">
        <v>893</v>
      </c>
      <c r="F75" s="149" t="s">
        <v>1487</v>
      </c>
      <c r="G75" s="148" t="s">
        <v>928</v>
      </c>
      <c r="H75" s="150" t="s">
        <v>901</v>
      </c>
      <c r="I75" s="150" t="s">
        <v>963</v>
      </c>
      <c r="J75" s="150" t="s">
        <v>1806</v>
      </c>
      <c r="K75" s="153">
        <v>3</v>
      </c>
      <c r="L75" s="154">
        <v>17.2</v>
      </c>
      <c r="M75" s="153" t="s">
        <v>1753</v>
      </c>
      <c r="N75" s="153" t="s">
        <v>1753</v>
      </c>
      <c r="O75" s="156" t="s">
        <v>1754</v>
      </c>
      <c r="P75" s="156" t="s">
        <v>1755</v>
      </c>
      <c r="Q75" s="156" t="s">
        <v>1756</v>
      </c>
    </row>
    <row r="76" spans="1:17" x14ac:dyDescent="0.25">
      <c r="A76" s="2">
        <v>16</v>
      </c>
      <c r="B76" s="148" t="s">
        <v>1563</v>
      </c>
      <c r="C76" s="148" t="s">
        <v>337</v>
      </c>
      <c r="D76" s="148" t="s">
        <v>308</v>
      </c>
      <c r="E76" s="149" t="s">
        <v>893</v>
      </c>
      <c r="F76" s="149" t="s">
        <v>1564</v>
      </c>
      <c r="G76" s="148" t="s">
        <v>928</v>
      </c>
      <c r="H76" s="150" t="s">
        <v>896</v>
      </c>
      <c r="I76" s="150" t="s">
        <v>1565</v>
      </c>
      <c r="J76" s="150" t="s">
        <v>1566</v>
      </c>
      <c r="K76" s="153">
        <v>2.5</v>
      </c>
      <c r="L76" s="154">
        <v>11.765000000000001</v>
      </c>
      <c r="M76" s="153" t="s">
        <v>1752</v>
      </c>
      <c r="N76" s="153" t="s">
        <v>1753</v>
      </c>
      <c r="O76" s="156" t="s">
        <v>1754</v>
      </c>
      <c r="P76" s="156" t="s">
        <v>1755</v>
      </c>
      <c r="Q76" s="156" t="s">
        <v>1756</v>
      </c>
    </row>
    <row r="77" spans="1:17" x14ac:dyDescent="0.25">
      <c r="A77" s="2">
        <v>17</v>
      </c>
      <c r="B77" s="148" t="s">
        <v>1489</v>
      </c>
      <c r="C77" s="148" t="s">
        <v>337</v>
      </c>
      <c r="D77" s="148" t="s">
        <v>308</v>
      </c>
      <c r="E77" s="149" t="s">
        <v>893</v>
      </c>
      <c r="F77" s="149" t="s">
        <v>1490</v>
      </c>
      <c r="G77" s="148" t="s">
        <v>928</v>
      </c>
      <c r="H77" s="150" t="s">
        <v>901</v>
      </c>
      <c r="I77" s="150" t="s">
        <v>963</v>
      </c>
      <c r="J77" s="150" t="s">
        <v>1806</v>
      </c>
      <c r="K77" s="153">
        <v>3</v>
      </c>
      <c r="L77" s="154">
        <v>17.2</v>
      </c>
      <c r="M77" s="153" t="s">
        <v>1753</v>
      </c>
      <c r="N77" s="153" t="s">
        <v>1753</v>
      </c>
      <c r="O77" s="156" t="s">
        <v>1754</v>
      </c>
      <c r="P77" s="156" t="s">
        <v>1755</v>
      </c>
      <c r="Q77" s="156" t="s">
        <v>1756</v>
      </c>
    </row>
    <row r="78" spans="1:17" x14ac:dyDescent="0.25">
      <c r="A78" s="2">
        <v>18</v>
      </c>
      <c r="B78" s="148" t="s">
        <v>891</v>
      </c>
      <c r="C78" s="148" t="s">
        <v>337</v>
      </c>
      <c r="D78" s="148" t="s">
        <v>308</v>
      </c>
      <c r="E78" s="149" t="s">
        <v>893</v>
      </c>
      <c r="F78" s="149" t="s">
        <v>657</v>
      </c>
      <c r="G78" s="148" t="s">
        <v>1492</v>
      </c>
      <c r="H78" s="150" t="s">
        <v>901</v>
      </c>
      <c r="I78" s="150" t="s">
        <v>963</v>
      </c>
      <c r="J78" s="150" t="s">
        <v>1806</v>
      </c>
      <c r="K78" s="153">
        <v>2.5</v>
      </c>
      <c r="L78" s="154">
        <v>17.2</v>
      </c>
      <c r="M78" s="153" t="s">
        <v>1753</v>
      </c>
      <c r="N78" s="153" t="s">
        <v>1753</v>
      </c>
      <c r="O78" s="156" t="s">
        <v>1754</v>
      </c>
      <c r="P78" s="156" t="s">
        <v>1755</v>
      </c>
      <c r="Q78" s="156" t="s">
        <v>1756</v>
      </c>
    </row>
    <row r="79" spans="1:17" x14ac:dyDescent="0.25">
      <c r="A79" s="2">
        <v>19</v>
      </c>
      <c r="B79" s="148" t="s">
        <v>1496</v>
      </c>
      <c r="C79" s="148" t="s">
        <v>337</v>
      </c>
      <c r="D79" s="148" t="s">
        <v>308</v>
      </c>
      <c r="E79" s="149" t="s">
        <v>893</v>
      </c>
      <c r="F79" s="149" t="s">
        <v>1497</v>
      </c>
      <c r="G79" s="148" t="s">
        <v>928</v>
      </c>
      <c r="H79" s="150" t="s">
        <v>901</v>
      </c>
      <c r="I79" s="150" t="s">
        <v>963</v>
      </c>
      <c r="J79" s="150" t="s">
        <v>1806</v>
      </c>
      <c r="K79" s="153">
        <v>5</v>
      </c>
      <c r="L79" s="154">
        <v>17.2</v>
      </c>
      <c r="M79" s="153" t="s">
        <v>1753</v>
      </c>
      <c r="N79" s="153" t="s">
        <v>1753</v>
      </c>
      <c r="O79" s="156" t="s">
        <v>1754</v>
      </c>
      <c r="P79" s="156" t="s">
        <v>1755</v>
      </c>
      <c r="Q79" s="156" t="s">
        <v>1756</v>
      </c>
    </row>
    <row r="80" spans="1:17" x14ac:dyDescent="0.25">
      <c r="A80" s="2">
        <v>20</v>
      </c>
      <c r="B80" s="148" t="s">
        <v>1568</v>
      </c>
      <c r="C80" s="148" t="s">
        <v>337</v>
      </c>
      <c r="D80" s="148" t="s">
        <v>308</v>
      </c>
      <c r="E80" s="149" t="s">
        <v>893</v>
      </c>
      <c r="F80" s="149" t="s">
        <v>1569</v>
      </c>
      <c r="G80" s="148" t="s">
        <v>928</v>
      </c>
      <c r="H80" s="150" t="s">
        <v>896</v>
      </c>
      <c r="I80" s="150" t="s">
        <v>1469</v>
      </c>
      <c r="J80" s="150" t="s">
        <v>1470</v>
      </c>
      <c r="K80" s="153">
        <v>3</v>
      </c>
      <c r="L80" s="154">
        <v>11.765000000000001</v>
      </c>
      <c r="M80" s="153" t="s">
        <v>1752</v>
      </c>
      <c r="N80" s="153" t="s">
        <v>1753</v>
      </c>
      <c r="O80" s="156" t="s">
        <v>1754</v>
      </c>
      <c r="P80" s="156" t="s">
        <v>1755</v>
      </c>
      <c r="Q80" s="156" t="s">
        <v>1756</v>
      </c>
    </row>
    <row r="81" spans="1:17" x14ac:dyDescent="0.25">
      <c r="A81" s="2">
        <v>21</v>
      </c>
      <c r="B81" s="148" t="s">
        <v>1571</v>
      </c>
      <c r="C81" s="148" t="s">
        <v>337</v>
      </c>
      <c r="D81" s="148" t="s">
        <v>308</v>
      </c>
      <c r="E81" s="149" t="s">
        <v>893</v>
      </c>
      <c r="F81" s="149" t="s">
        <v>1572</v>
      </c>
      <c r="G81" s="148" t="s">
        <v>928</v>
      </c>
      <c r="H81" s="150" t="s">
        <v>896</v>
      </c>
      <c r="I81" s="150" t="s">
        <v>1469</v>
      </c>
      <c r="J81" s="150" t="s">
        <v>1470</v>
      </c>
      <c r="K81" s="153">
        <v>3</v>
      </c>
      <c r="L81" s="154">
        <v>11.765000000000001</v>
      </c>
      <c r="M81" s="153" t="s">
        <v>1752</v>
      </c>
      <c r="N81" s="153" t="s">
        <v>1753</v>
      </c>
      <c r="O81" s="156" t="s">
        <v>1754</v>
      </c>
      <c r="P81" s="156" t="s">
        <v>1755</v>
      </c>
      <c r="Q81" s="156" t="s">
        <v>1756</v>
      </c>
    </row>
    <row r="82" spans="1:17" x14ac:dyDescent="0.25">
      <c r="A82" s="2">
        <v>22</v>
      </c>
      <c r="B82" s="148" t="s">
        <v>1574</v>
      </c>
      <c r="C82" s="148" t="s">
        <v>337</v>
      </c>
      <c r="D82" s="148" t="s">
        <v>308</v>
      </c>
      <c r="E82" s="149" t="s">
        <v>893</v>
      </c>
      <c r="F82" s="149" t="s">
        <v>1575</v>
      </c>
      <c r="G82" s="148" t="s">
        <v>928</v>
      </c>
      <c r="H82" s="150" t="s">
        <v>896</v>
      </c>
      <c r="I82" s="150" t="s">
        <v>1464</v>
      </c>
      <c r="J82" s="150" t="s">
        <v>1465</v>
      </c>
      <c r="K82" s="153">
        <v>4</v>
      </c>
      <c r="L82" s="154">
        <v>11.765000000000001</v>
      </c>
      <c r="M82" s="153" t="s">
        <v>1752</v>
      </c>
      <c r="N82" s="153" t="s">
        <v>1753</v>
      </c>
      <c r="O82" s="156" t="s">
        <v>1754</v>
      </c>
      <c r="P82" s="156" t="s">
        <v>1755</v>
      </c>
      <c r="Q82" s="156" t="s">
        <v>1756</v>
      </c>
    </row>
    <row r="83" spans="1:17" x14ac:dyDescent="0.25">
      <c r="A83" s="2">
        <v>23</v>
      </c>
      <c r="B83" s="148" t="s">
        <v>1499</v>
      </c>
      <c r="C83" s="148" t="s">
        <v>337</v>
      </c>
      <c r="D83" s="148" t="s">
        <v>308</v>
      </c>
      <c r="E83" s="149" t="s">
        <v>893</v>
      </c>
      <c r="F83" s="149" t="s">
        <v>1500</v>
      </c>
      <c r="G83" s="148" t="s">
        <v>928</v>
      </c>
      <c r="H83" s="150" t="s">
        <v>901</v>
      </c>
      <c r="I83" s="150" t="s">
        <v>963</v>
      </c>
      <c r="J83" s="150" t="s">
        <v>1806</v>
      </c>
      <c r="K83" s="153">
        <v>3</v>
      </c>
      <c r="L83" s="154">
        <v>17.2</v>
      </c>
      <c r="M83" s="153" t="s">
        <v>1753</v>
      </c>
      <c r="N83" s="153" t="s">
        <v>1753</v>
      </c>
      <c r="O83" s="156" t="s">
        <v>1754</v>
      </c>
      <c r="P83" s="156" t="s">
        <v>1755</v>
      </c>
      <c r="Q83" s="156" t="s">
        <v>1756</v>
      </c>
    </row>
    <row r="84" spans="1:17" x14ac:dyDescent="0.25">
      <c r="A84" s="2">
        <v>24</v>
      </c>
      <c r="B84" s="148" t="s">
        <v>1577</v>
      </c>
      <c r="C84" s="148" t="s">
        <v>337</v>
      </c>
      <c r="D84" s="148" t="s">
        <v>308</v>
      </c>
      <c r="E84" s="149" t="s">
        <v>893</v>
      </c>
      <c r="F84" s="149" t="s">
        <v>1578</v>
      </c>
      <c r="G84" s="148" t="s">
        <v>928</v>
      </c>
      <c r="H84" s="150" t="s">
        <v>896</v>
      </c>
      <c r="I84" s="150" t="s">
        <v>1579</v>
      </c>
      <c r="J84" s="150" t="s">
        <v>1580</v>
      </c>
      <c r="K84" s="153">
        <v>7.5</v>
      </c>
      <c r="L84" s="154">
        <v>11.765000000000001</v>
      </c>
      <c r="M84" s="153" t="s">
        <v>1752</v>
      </c>
      <c r="N84" s="153" t="s">
        <v>1753</v>
      </c>
      <c r="O84" s="156" t="s">
        <v>1754</v>
      </c>
      <c r="P84" s="156" t="s">
        <v>1755</v>
      </c>
      <c r="Q84" s="156" t="s">
        <v>1756</v>
      </c>
    </row>
    <row r="85" spans="1:17" x14ac:dyDescent="0.25">
      <c r="A85" s="2">
        <v>25</v>
      </c>
      <c r="B85" s="148" t="s">
        <v>1571</v>
      </c>
      <c r="C85" s="148" t="s">
        <v>337</v>
      </c>
      <c r="D85" s="148" t="s">
        <v>308</v>
      </c>
      <c r="E85" s="149" t="s">
        <v>893</v>
      </c>
      <c r="F85" s="149" t="s">
        <v>1572</v>
      </c>
      <c r="G85" s="148" t="s">
        <v>928</v>
      </c>
      <c r="H85" s="150" t="s">
        <v>896</v>
      </c>
      <c r="I85" s="150" t="s">
        <v>1469</v>
      </c>
      <c r="J85" s="150" t="s">
        <v>1470</v>
      </c>
      <c r="K85" s="153">
        <v>3</v>
      </c>
      <c r="L85" s="154">
        <v>11.765000000000001</v>
      </c>
      <c r="M85" s="153" t="s">
        <v>1752</v>
      </c>
      <c r="N85" s="153" t="s">
        <v>1753</v>
      </c>
      <c r="O85" s="156" t="s">
        <v>1754</v>
      </c>
      <c r="P85" s="156" t="s">
        <v>1755</v>
      </c>
      <c r="Q85" s="156" t="s">
        <v>1756</v>
      </c>
    </row>
    <row r="86" spans="1:17" x14ac:dyDescent="0.25">
      <c r="A86" s="2">
        <v>26</v>
      </c>
      <c r="B86" s="148" t="s">
        <v>1583</v>
      </c>
      <c r="C86" s="148" t="s">
        <v>337</v>
      </c>
      <c r="D86" s="148" t="s">
        <v>308</v>
      </c>
      <c r="E86" s="149" t="s">
        <v>893</v>
      </c>
      <c r="F86" s="149" t="s">
        <v>1584</v>
      </c>
      <c r="G86" s="148" t="s">
        <v>928</v>
      </c>
      <c r="H86" s="150" t="s">
        <v>896</v>
      </c>
      <c r="I86" s="150" t="s">
        <v>1469</v>
      </c>
      <c r="J86" s="150" t="s">
        <v>1470</v>
      </c>
      <c r="K86" s="153">
        <v>3</v>
      </c>
      <c r="L86" s="154">
        <v>11.765000000000001</v>
      </c>
      <c r="M86" s="153" t="s">
        <v>1752</v>
      </c>
      <c r="N86" s="153" t="s">
        <v>1753</v>
      </c>
      <c r="O86" s="156" t="s">
        <v>1754</v>
      </c>
      <c r="P86" s="156" t="s">
        <v>1755</v>
      </c>
      <c r="Q86" s="156" t="s">
        <v>1756</v>
      </c>
    </row>
    <row r="87" spans="1:17" x14ac:dyDescent="0.25">
      <c r="A87" s="2">
        <v>27</v>
      </c>
      <c r="B87" s="148" t="s">
        <v>1502</v>
      </c>
      <c r="C87" s="148" t="s">
        <v>337</v>
      </c>
      <c r="D87" s="148" t="s">
        <v>308</v>
      </c>
      <c r="E87" s="149" t="s">
        <v>893</v>
      </c>
      <c r="F87" s="149" t="s">
        <v>1503</v>
      </c>
      <c r="G87" s="148" t="s">
        <v>928</v>
      </c>
      <c r="H87" s="150" t="s">
        <v>901</v>
      </c>
      <c r="I87" s="150" t="s">
        <v>963</v>
      </c>
      <c r="J87" s="150" t="s">
        <v>1806</v>
      </c>
      <c r="K87" s="153">
        <v>3</v>
      </c>
      <c r="L87" s="154">
        <v>17.2</v>
      </c>
      <c r="M87" s="153" t="s">
        <v>1753</v>
      </c>
      <c r="N87" s="153" t="s">
        <v>1753</v>
      </c>
      <c r="O87" s="156" t="s">
        <v>1754</v>
      </c>
      <c r="P87" s="156" t="s">
        <v>1755</v>
      </c>
      <c r="Q87" s="156" t="s">
        <v>1756</v>
      </c>
    </row>
    <row r="88" spans="1:17" x14ac:dyDescent="0.25">
      <c r="A88" s="2">
        <v>28</v>
      </c>
      <c r="B88" s="148" t="s">
        <v>1586</v>
      </c>
      <c r="C88" s="148" t="s">
        <v>337</v>
      </c>
      <c r="D88" s="148" t="s">
        <v>308</v>
      </c>
      <c r="E88" s="149" t="s">
        <v>893</v>
      </c>
      <c r="F88" s="149" t="s">
        <v>1587</v>
      </c>
      <c r="G88" s="148" t="s">
        <v>928</v>
      </c>
      <c r="H88" s="150" t="s">
        <v>896</v>
      </c>
      <c r="I88" s="150" t="s">
        <v>1464</v>
      </c>
      <c r="J88" s="150" t="s">
        <v>1465</v>
      </c>
      <c r="K88" s="153">
        <v>4</v>
      </c>
      <c r="L88" s="154">
        <v>11.765000000000001</v>
      </c>
      <c r="M88" s="153" t="s">
        <v>1752</v>
      </c>
      <c r="N88" s="153" t="s">
        <v>1753</v>
      </c>
      <c r="O88" s="156" t="s">
        <v>1754</v>
      </c>
      <c r="P88" s="156" t="s">
        <v>1755</v>
      </c>
      <c r="Q88" s="156" t="s">
        <v>1756</v>
      </c>
    </row>
    <row r="89" spans="1:17" x14ac:dyDescent="0.25">
      <c r="A89" s="2">
        <v>29</v>
      </c>
      <c r="B89" s="148" t="s">
        <v>1505</v>
      </c>
      <c r="C89" s="148" t="s">
        <v>337</v>
      </c>
      <c r="D89" s="148" t="s">
        <v>308</v>
      </c>
      <c r="E89" s="149" t="s">
        <v>893</v>
      </c>
      <c r="F89" s="149" t="s">
        <v>1506</v>
      </c>
      <c r="G89" s="148" t="s">
        <v>928</v>
      </c>
      <c r="H89" s="150" t="s">
        <v>901</v>
      </c>
      <c r="I89" s="150" t="s">
        <v>963</v>
      </c>
      <c r="J89" s="150" t="s">
        <v>1806</v>
      </c>
      <c r="K89" s="153">
        <v>4</v>
      </c>
      <c r="L89" s="154">
        <v>17.2</v>
      </c>
      <c r="M89" s="153" t="s">
        <v>1753</v>
      </c>
      <c r="N89" s="153" t="s">
        <v>1753</v>
      </c>
      <c r="O89" s="156" t="s">
        <v>1754</v>
      </c>
      <c r="P89" s="156" t="s">
        <v>1755</v>
      </c>
      <c r="Q89" s="156" t="s">
        <v>1756</v>
      </c>
    </row>
    <row r="90" spans="1:17" x14ac:dyDescent="0.25">
      <c r="A90" s="2">
        <v>30</v>
      </c>
      <c r="B90" s="148" t="s">
        <v>1508</v>
      </c>
      <c r="C90" s="148" t="s">
        <v>337</v>
      </c>
      <c r="D90" s="148" t="s">
        <v>308</v>
      </c>
      <c r="E90" s="149" t="s">
        <v>893</v>
      </c>
      <c r="F90" s="149" t="s">
        <v>1509</v>
      </c>
      <c r="G90" s="148" t="s">
        <v>928</v>
      </c>
      <c r="H90" s="150" t="s">
        <v>901</v>
      </c>
      <c r="I90" s="150" t="s">
        <v>963</v>
      </c>
      <c r="J90" s="150" t="s">
        <v>1806</v>
      </c>
      <c r="K90" s="153">
        <v>3</v>
      </c>
      <c r="L90" s="154">
        <v>17.2</v>
      </c>
      <c r="M90" s="153" t="s">
        <v>1753</v>
      </c>
      <c r="N90" s="153" t="s">
        <v>1753</v>
      </c>
      <c r="O90" s="156" t="s">
        <v>1754</v>
      </c>
      <c r="P90" s="156" t="s">
        <v>1755</v>
      </c>
      <c r="Q90" s="156" t="s">
        <v>1756</v>
      </c>
    </row>
    <row r="91" spans="1:17" x14ac:dyDescent="0.25">
      <c r="A91" s="2">
        <v>31</v>
      </c>
      <c r="B91" s="148" t="s">
        <v>1589</v>
      </c>
      <c r="C91" s="148" t="s">
        <v>337</v>
      </c>
      <c r="D91" s="148" t="s">
        <v>308</v>
      </c>
      <c r="E91" s="149" t="s">
        <v>893</v>
      </c>
      <c r="F91" s="149" t="s">
        <v>1590</v>
      </c>
      <c r="G91" s="148" t="s">
        <v>928</v>
      </c>
      <c r="H91" s="150" t="s">
        <v>896</v>
      </c>
      <c r="I91" s="150" t="s">
        <v>1469</v>
      </c>
      <c r="J91" s="150" t="s">
        <v>1470</v>
      </c>
      <c r="K91" s="153">
        <v>3</v>
      </c>
      <c r="L91" s="154">
        <v>11.765000000000001</v>
      </c>
      <c r="M91" s="153" t="s">
        <v>1752</v>
      </c>
      <c r="N91" s="153" t="s">
        <v>1753</v>
      </c>
      <c r="O91" s="156" t="s">
        <v>1754</v>
      </c>
      <c r="P91" s="156" t="s">
        <v>1755</v>
      </c>
      <c r="Q91" s="156" t="s">
        <v>1756</v>
      </c>
    </row>
    <row r="92" spans="1:17" x14ac:dyDescent="0.25">
      <c r="A92" s="2">
        <v>32</v>
      </c>
      <c r="B92" s="148" t="s">
        <v>1592</v>
      </c>
      <c r="C92" s="148" t="s">
        <v>337</v>
      </c>
      <c r="D92" s="148" t="s">
        <v>308</v>
      </c>
      <c r="E92" s="149" t="s">
        <v>893</v>
      </c>
      <c r="F92" s="149" t="s">
        <v>1593</v>
      </c>
      <c r="G92" s="148" t="s">
        <v>928</v>
      </c>
      <c r="H92" s="150" t="s">
        <v>896</v>
      </c>
      <c r="I92" s="150" t="s">
        <v>1469</v>
      </c>
      <c r="J92" s="150" t="s">
        <v>1470</v>
      </c>
      <c r="K92" s="153">
        <v>3</v>
      </c>
      <c r="L92" s="154">
        <v>11.765000000000001</v>
      </c>
      <c r="M92" s="153" t="s">
        <v>1752</v>
      </c>
      <c r="N92" s="153" t="s">
        <v>1753</v>
      </c>
      <c r="O92" s="156" t="s">
        <v>1754</v>
      </c>
      <c r="P92" s="156" t="s">
        <v>1755</v>
      </c>
      <c r="Q92" s="156" t="s">
        <v>1756</v>
      </c>
    </row>
    <row r="93" spans="1:17" x14ac:dyDescent="0.25">
      <c r="A93" s="2">
        <v>33</v>
      </c>
      <c r="B93" s="148" t="s">
        <v>1511</v>
      </c>
      <c r="C93" s="148" t="s">
        <v>337</v>
      </c>
      <c r="D93" s="148" t="s">
        <v>308</v>
      </c>
      <c r="E93" s="149" t="s">
        <v>893</v>
      </c>
      <c r="F93" s="149" t="s">
        <v>1512</v>
      </c>
      <c r="G93" s="148" t="s">
        <v>928</v>
      </c>
      <c r="H93" s="150" t="s">
        <v>901</v>
      </c>
      <c r="I93" s="150" t="s">
        <v>963</v>
      </c>
      <c r="J93" s="150" t="s">
        <v>1806</v>
      </c>
      <c r="K93" s="153">
        <v>3</v>
      </c>
      <c r="L93" s="154">
        <v>17.2</v>
      </c>
      <c r="M93" s="153" t="s">
        <v>1753</v>
      </c>
      <c r="N93" s="153" t="s">
        <v>1753</v>
      </c>
      <c r="O93" s="156" t="s">
        <v>1754</v>
      </c>
      <c r="P93" s="156" t="s">
        <v>1755</v>
      </c>
      <c r="Q93" s="156" t="s">
        <v>1756</v>
      </c>
    </row>
    <row r="94" spans="1:17" x14ac:dyDescent="0.25">
      <c r="A94" s="2">
        <v>34</v>
      </c>
      <c r="B94" s="148" t="s">
        <v>891</v>
      </c>
      <c r="C94" s="148" t="s">
        <v>337</v>
      </c>
      <c r="D94" s="148" t="s">
        <v>308</v>
      </c>
      <c r="E94" s="149" t="s">
        <v>893</v>
      </c>
      <c r="F94" s="149" t="s">
        <v>657</v>
      </c>
      <c r="G94" s="148" t="s">
        <v>928</v>
      </c>
      <c r="H94" s="150" t="s">
        <v>901</v>
      </c>
      <c r="I94" s="150" t="s">
        <v>963</v>
      </c>
      <c r="J94" s="150" t="s">
        <v>1806</v>
      </c>
      <c r="K94" s="153">
        <v>3</v>
      </c>
      <c r="L94" s="154">
        <v>17.2</v>
      </c>
      <c r="M94" s="153" t="s">
        <v>1753</v>
      </c>
      <c r="N94" s="153" t="s">
        <v>1753</v>
      </c>
      <c r="O94" s="156" t="s">
        <v>1754</v>
      </c>
      <c r="P94" s="156" t="s">
        <v>1755</v>
      </c>
      <c r="Q94" s="156" t="s">
        <v>1756</v>
      </c>
    </row>
    <row r="95" spans="1:17" x14ac:dyDescent="0.25">
      <c r="A95" s="2">
        <v>35</v>
      </c>
      <c r="B95" s="148" t="s">
        <v>1515</v>
      </c>
      <c r="C95" s="148" t="s">
        <v>337</v>
      </c>
      <c r="D95" s="148" t="s">
        <v>308</v>
      </c>
      <c r="E95" s="149" t="s">
        <v>893</v>
      </c>
      <c r="F95" s="149" t="s">
        <v>1516</v>
      </c>
      <c r="G95" s="148" t="s">
        <v>1492</v>
      </c>
      <c r="H95" s="150" t="s">
        <v>901</v>
      </c>
      <c r="I95" s="150" t="s">
        <v>963</v>
      </c>
      <c r="J95" s="150" t="s">
        <v>1806</v>
      </c>
      <c r="K95" s="153">
        <v>2.5</v>
      </c>
      <c r="L95" s="154">
        <v>17.2</v>
      </c>
      <c r="M95" s="153" t="s">
        <v>1753</v>
      </c>
      <c r="N95" s="153" t="s">
        <v>1753</v>
      </c>
      <c r="O95" s="156" t="s">
        <v>1754</v>
      </c>
      <c r="P95" s="156" t="s">
        <v>1755</v>
      </c>
      <c r="Q95" s="156" t="s">
        <v>1756</v>
      </c>
    </row>
    <row r="96" spans="1:17" x14ac:dyDescent="0.25">
      <c r="A96" s="2">
        <v>36</v>
      </c>
      <c r="B96" s="148" t="s">
        <v>1518</v>
      </c>
      <c r="C96" s="148" t="s">
        <v>337</v>
      </c>
      <c r="D96" s="148" t="s">
        <v>308</v>
      </c>
      <c r="E96" s="149" t="s">
        <v>893</v>
      </c>
      <c r="F96" s="149" t="s">
        <v>1519</v>
      </c>
      <c r="G96" s="148" t="s">
        <v>928</v>
      </c>
      <c r="H96" s="150" t="s">
        <v>901</v>
      </c>
      <c r="I96" s="150" t="s">
        <v>963</v>
      </c>
      <c r="J96" s="150" t="s">
        <v>1806</v>
      </c>
      <c r="K96" s="153">
        <v>3</v>
      </c>
      <c r="L96" s="154">
        <v>17.2</v>
      </c>
      <c r="M96" s="153" t="s">
        <v>1753</v>
      </c>
      <c r="N96" s="153" t="s">
        <v>1753</v>
      </c>
      <c r="O96" s="156" t="s">
        <v>1754</v>
      </c>
      <c r="P96" s="156" t="s">
        <v>1755</v>
      </c>
      <c r="Q96" s="156" t="s">
        <v>1756</v>
      </c>
    </row>
    <row r="97" spans="1:17" x14ac:dyDescent="0.25">
      <c r="A97" s="2">
        <v>37</v>
      </c>
      <c r="B97" s="148" t="s">
        <v>1595</v>
      </c>
      <c r="C97" s="148" t="s">
        <v>337</v>
      </c>
      <c r="D97" s="148" t="s">
        <v>308</v>
      </c>
      <c r="E97" s="149" t="s">
        <v>893</v>
      </c>
      <c r="F97" s="149" t="s">
        <v>1596</v>
      </c>
      <c r="G97" s="148" t="s">
        <v>928</v>
      </c>
      <c r="H97" s="150" t="s">
        <v>896</v>
      </c>
      <c r="I97" s="150" t="s">
        <v>1469</v>
      </c>
      <c r="J97" s="150" t="s">
        <v>1470</v>
      </c>
      <c r="K97" s="153">
        <v>3</v>
      </c>
      <c r="L97" s="154">
        <v>11.765000000000001</v>
      </c>
      <c r="M97" s="153" t="s">
        <v>1752</v>
      </c>
      <c r="N97" s="153" t="s">
        <v>1753</v>
      </c>
      <c r="O97" s="156" t="s">
        <v>1754</v>
      </c>
      <c r="P97" s="156" t="s">
        <v>1755</v>
      </c>
      <c r="Q97" s="156" t="s">
        <v>1756</v>
      </c>
    </row>
    <row r="98" spans="1:17" x14ac:dyDescent="0.25">
      <c r="A98" s="2">
        <v>38</v>
      </c>
      <c r="B98" s="148" t="s">
        <v>1598</v>
      </c>
      <c r="C98" s="148" t="s">
        <v>337</v>
      </c>
      <c r="D98" s="148" t="s">
        <v>308</v>
      </c>
      <c r="E98" s="149" t="s">
        <v>893</v>
      </c>
      <c r="F98" s="149" t="s">
        <v>1599</v>
      </c>
      <c r="G98" s="148" t="s">
        <v>928</v>
      </c>
      <c r="H98" s="150" t="s">
        <v>896</v>
      </c>
      <c r="I98" s="150" t="s">
        <v>1469</v>
      </c>
      <c r="J98" s="150" t="s">
        <v>1470</v>
      </c>
      <c r="K98" s="153">
        <v>3</v>
      </c>
      <c r="L98" s="154">
        <v>11.765000000000001</v>
      </c>
      <c r="M98" s="153" t="s">
        <v>1752</v>
      </c>
      <c r="N98" s="153" t="s">
        <v>1753</v>
      </c>
      <c r="O98" s="156" t="s">
        <v>1754</v>
      </c>
      <c r="P98" s="156" t="s">
        <v>1755</v>
      </c>
      <c r="Q98" s="156" t="s">
        <v>1756</v>
      </c>
    </row>
    <row r="99" spans="1:17" x14ac:dyDescent="0.25">
      <c r="A99" s="2">
        <v>39</v>
      </c>
      <c r="B99" s="148" t="s">
        <v>1521</v>
      </c>
      <c r="C99" s="148" t="s">
        <v>337</v>
      </c>
      <c r="D99" s="148" t="s">
        <v>308</v>
      </c>
      <c r="E99" s="149" t="s">
        <v>893</v>
      </c>
      <c r="F99" s="149" t="s">
        <v>1522</v>
      </c>
      <c r="G99" s="148" t="s">
        <v>928</v>
      </c>
      <c r="H99" s="150" t="s">
        <v>901</v>
      </c>
      <c r="I99" s="150" t="s">
        <v>963</v>
      </c>
      <c r="J99" s="150" t="s">
        <v>1806</v>
      </c>
      <c r="K99" s="153">
        <v>3</v>
      </c>
      <c r="L99" s="154">
        <v>17.2</v>
      </c>
      <c r="M99" s="153" t="s">
        <v>1753</v>
      </c>
      <c r="N99" s="153" t="s">
        <v>1753</v>
      </c>
      <c r="O99" s="156" t="s">
        <v>1754</v>
      </c>
      <c r="P99" s="156" t="s">
        <v>1755</v>
      </c>
      <c r="Q99" s="156" t="s">
        <v>1756</v>
      </c>
    </row>
    <row r="100" spans="1:17" x14ac:dyDescent="0.25">
      <c r="A100" s="2">
        <v>40</v>
      </c>
      <c r="B100" s="148" t="s">
        <v>1524</v>
      </c>
      <c r="C100" s="148" t="s">
        <v>337</v>
      </c>
      <c r="D100" s="148" t="s">
        <v>308</v>
      </c>
      <c r="E100" s="149" t="s">
        <v>893</v>
      </c>
      <c r="F100" s="149" t="s">
        <v>1525</v>
      </c>
      <c r="G100" s="148" t="s">
        <v>928</v>
      </c>
      <c r="H100" s="150" t="s">
        <v>901</v>
      </c>
      <c r="I100" s="150" t="s">
        <v>963</v>
      </c>
      <c r="J100" s="150" t="s">
        <v>1806</v>
      </c>
      <c r="K100" s="153">
        <v>4</v>
      </c>
      <c r="L100" s="154">
        <v>17.2</v>
      </c>
      <c r="M100" s="153" t="s">
        <v>1753</v>
      </c>
      <c r="N100" s="153" t="s">
        <v>1753</v>
      </c>
      <c r="O100" s="156" t="s">
        <v>1754</v>
      </c>
      <c r="P100" s="156" t="s">
        <v>1755</v>
      </c>
      <c r="Q100" s="156" t="s">
        <v>1756</v>
      </c>
    </row>
    <row r="101" spans="1:17" x14ac:dyDescent="0.25">
      <c r="A101" s="2">
        <v>41</v>
      </c>
      <c r="B101" s="148" t="s">
        <v>1601</v>
      </c>
      <c r="C101" s="148" t="s">
        <v>337</v>
      </c>
      <c r="D101" s="148" t="s">
        <v>308</v>
      </c>
      <c r="E101" s="149" t="s">
        <v>893</v>
      </c>
      <c r="F101" s="149" t="s">
        <v>1599</v>
      </c>
      <c r="G101" s="148" t="s">
        <v>928</v>
      </c>
      <c r="H101" s="150" t="s">
        <v>896</v>
      </c>
      <c r="I101" s="150" t="s">
        <v>1464</v>
      </c>
      <c r="J101" s="150" t="s">
        <v>1465</v>
      </c>
      <c r="K101" s="153">
        <v>4</v>
      </c>
      <c r="L101" s="154">
        <v>11.765000000000001</v>
      </c>
      <c r="M101" s="153" t="s">
        <v>1752</v>
      </c>
      <c r="N101" s="153" t="s">
        <v>1753</v>
      </c>
      <c r="O101" s="156" t="s">
        <v>1754</v>
      </c>
      <c r="P101" s="156" t="s">
        <v>1755</v>
      </c>
      <c r="Q101" s="156" t="s">
        <v>1756</v>
      </c>
    </row>
    <row r="102" spans="1:17" x14ac:dyDescent="0.25">
      <c r="A102" s="2">
        <v>42</v>
      </c>
      <c r="B102" s="148" t="s">
        <v>1527</v>
      </c>
      <c r="C102" s="148" t="s">
        <v>337</v>
      </c>
      <c r="D102" s="148" t="s">
        <v>308</v>
      </c>
      <c r="E102" s="149" t="s">
        <v>893</v>
      </c>
      <c r="F102" s="149" t="s">
        <v>1528</v>
      </c>
      <c r="G102" s="148" t="s">
        <v>928</v>
      </c>
      <c r="H102" s="150" t="s">
        <v>901</v>
      </c>
      <c r="I102" s="150" t="s">
        <v>963</v>
      </c>
      <c r="J102" s="150" t="s">
        <v>1806</v>
      </c>
      <c r="K102" s="177">
        <v>17.5</v>
      </c>
      <c r="L102" s="154">
        <v>16.5</v>
      </c>
      <c r="M102" s="153" t="s">
        <v>1753</v>
      </c>
      <c r="N102" s="153" t="s">
        <v>1753</v>
      </c>
      <c r="O102" s="156" t="s">
        <v>1754</v>
      </c>
      <c r="P102" s="156" t="s">
        <v>1755</v>
      </c>
      <c r="Q102" s="156" t="s">
        <v>1756</v>
      </c>
    </row>
    <row r="103" spans="1:17" x14ac:dyDescent="0.25">
      <c r="A103" s="2">
        <v>43</v>
      </c>
      <c r="B103" s="148" t="s">
        <v>1532</v>
      </c>
      <c r="C103" s="148" t="s">
        <v>337</v>
      </c>
      <c r="D103" s="148" t="s">
        <v>308</v>
      </c>
      <c r="E103" s="149" t="s">
        <v>893</v>
      </c>
      <c r="F103" s="149" t="s">
        <v>1533</v>
      </c>
      <c r="G103" s="148" t="s">
        <v>928</v>
      </c>
      <c r="H103" s="150" t="s">
        <v>901</v>
      </c>
      <c r="I103" s="150" t="s">
        <v>963</v>
      </c>
      <c r="J103" s="150" t="s">
        <v>1806</v>
      </c>
      <c r="K103" s="153">
        <v>15</v>
      </c>
      <c r="L103" s="154">
        <v>16.3</v>
      </c>
      <c r="M103" s="153" t="s">
        <v>1753</v>
      </c>
      <c r="N103" s="153" t="s">
        <v>1753</v>
      </c>
      <c r="O103" s="156" t="s">
        <v>1754</v>
      </c>
      <c r="P103" s="156" t="s">
        <v>1755</v>
      </c>
      <c r="Q103" s="156" t="s">
        <v>1756</v>
      </c>
    </row>
    <row r="104" spans="1:17" x14ac:dyDescent="0.25">
      <c r="B104" s="148" t="s">
        <v>891</v>
      </c>
      <c r="C104" s="148" t="s">
        <v>337</v>
      </c>
      <c r="D104" s="148" t="s">
        <v>32</v>
      </c>
      <c r="E104" s="149" t="s">
        <v>1801</v>
      </c>
      <c r="F104" s="149" t="s">
        <v>657</v>
      </c>
      <c r="G104" s="148" t="s">
        <v>1802</v>
      </c>
      <c r="H104" s="150" t="s">
        <v>1803</v>
      </c>
      <c r="I104" s="150" t="s">
        <v>1807</v>
      </c>
      <c r="J104" s="150" t="s">
        <v>1808</v>
      </c>
      <c r="K104" s="153">
        <v>4</v>
      </c>
      <c r="L104" s="154">
        <v>10</v>
      </c>
      <c r="M104" s="153" t="s">
        <v>1752</v>
      </c>
      <c r="N104" s="153" t="s">
        <v>1752</v>
      </c>
      <c r="O104" s="156" t="s">
        <v>31</v>
      </c>
      <c r="P104" s="156"/>
      <c r="Q104" s="156"/>
    </row>
    <row r="105" spans="1:17" x14ac:dyDescent="0.25">
      <c r="A105" s="2">
        <v>44</v>
      </c>
      <c r="B105" s="148" t="s">
        <v>891</v>
      </c>
      <c r="C105" s="148" t="s">
        <v>337</v>
      </c>
      <c r="D105" s="148" t="s">
        <v>32</v>
      </c>
      <c r="E105" s="149" t="s">
        <v>1801</v>
      </c>
      <c r="F105" s="149" t="s">
        <v>657</v>
      </c>
      <c r="G105" s="148" t="s">
        <v>1802</v>
      </c>
      <c r="H105" s="150" t="s">
        <v>1803</v>
      </c>
      <c r="I105" s="150" t="s">
        <v>1807</v>
      </c>
      <c r="J105" s="150" t="s">
        <v>1808</v>
      </c>
      <c r="K105" s="153">
        <v>4</v>
      </c>
      <c r="L105" s="154">
        <v>10</v>
      </c>
      <c r="M105" s="153" t="s">
        <v>1752</v>
      </c>
      <c r="N105" s="153" t="s">
        <v>1753</v>
      </c>
      <c r="O105" s="156" t="s">
        <v>1754</v>
      </c>
      <c r="P105" s="156" t="s">
        <v>1755</v>
      </c>
      <c r="Q105" s="156" t="s">
        <v>1756</v>
      </c>
    </row>
    <row r="106" spans="1:17" x14ac:dyDescent="0.25">
      <c r="A106" s="2">
        <v>45</v>
      </c>
      <c r="B106" s="148" t="s">
        <v>891</v>
      </c>
      <c r="C106" s="148" t="s">
        <v>337</v>
      </c>
      <c r="D106" s="148" t="s">
        <v>32</v>
      </c>
      <c r="E106" s="149" t="s">
        <v>1801</v>
      </c>
      <c r="F106" s="149" t="s">
        <v>657</v>
      </c>
      <c r="G106" s="148" t="s">
        <v>1802</v>
      </c>
      <c r="H106" s="150" t="s">
        <v>1803</v>
      </c>
      <c r="I106" s="150" t="s">
        <v>1807</v>
      </c>
      <c r="J106" s="150" t="s">
        <v>1808</v>
      </c>
      <c r="K106" s="153">
        <v>4</v>
      </c>
      <c r="L106" s="154">
        <v>10</v>
      </c>
      <c r="M106" s="153" t="s">
        <v>1752</v>
      </c>
      <c r="N106" s="153" t="s">
        <v>1753</v>
      </c>
      <c r="O106" s="156" t="s">
        <v>1754</v>
      </c>
      <c r="P106" s="156" t="s">
        <v>1755</v>
      </c>
      <c r="Q106" s="156" t="s">
        <v>1756</v>
      </c>
    </row>
    <row r="107" spans="1:17" x14ac:dyDescent="0.25">
      <c r="A107" s="2">
        <v>46</v>
      </c>
      <c r="B107" s="148" t="s">
        <v>891</v>
      </c>
      <c r="C107" s="148" t="s">
        <v>337</v>
      </c>
      <c r="D107" s="148" t="s">
        <v>32</v>
      </c>
      <c r="E107" s="149" t="s">
        <v>1801</v>
      </c>
      <c r="F107" s="149" t="s">
        <v>657</v>
      </c>
      <c r="G107" s="148" t="s">
        <v>1802</v>
      </c>
      <c r="H107" s="150" t="s">
        <v>1803</v>
      </c>
      <c r="I107" s="150" t="s">
        <v>1807</v>
      </c>
      <c r="J107" s="150" t="s">
        <v>1808</v>
      </c>
      <c r="K107" s="153">
        <v>4</v>
      </c>
      <c r="L107" s="154">
        <v>10</v>
      </c>
      <c r="M107" s="153" t="s">
        <v>1752</v>
      </c>
      <c r="N107" s="153" t="s">
        <v>1753</v>
      </c>
      <c r="O107" s="156" t="s">
        <v>1754</v>
      </c>
      <c r="P107" s="156" t="s">
        <v>1755</v>
      </c>
      <c r="Q107" s="156" t="s">
        <v>1756</v>
      </c>
    </row>
    <row r="108" spans="1:17" x14ac:dyDescent="0.25">
      <c r="A108" s="2">
        <v>47</v>
      </c>
      <c r="B108" s="148" t="s">
        <v>891</v>
      </c>
      <c r="C108" s="148" t="s">
        <v>337</v>
      </c>
      <c r="D108" s="148" t="s">
        <v>32</v>
      </c>
      <c r="E108" s="149" t="s">
        <v>1801</v>
      </c>
      <c r="F108" s="149" t="s">
        <v>657</v>
      </c>
      <c r="G108" s="148" t="s">
        <v>1802</v>
      </c>
      <c r="H108" s="150" t="s">
        <v>1803</v>
      </c>
      <c r="I108" s="150" t="s">
        <v>1807</v>
      </c>
      <c r="J108" s="150" t="s">
        <v>1808</v>
      </c>
      <c r="K108" s="153">
        <v>4</v>
      </c>
      <c r="L108" s="154">
        <v>8</v>
      </c>
      <c r="M108" s="153" t="s">
        <v>1752</v>
      </c>
      <c r="N108" s="153" t="s">
        <v>1753</v>
      </c>
      <c r="O108" s="156" t="s">
        <v>1754</v>
      </c>
      <c r="P108" s="156" t="s">
        <v>1755</v>
      </c>
      <c r="Q108" s="156" t="s">
        <v>1756</v>
      </c>
    </row>
    <row r="109" spans="1:17" x14ac:dyDescent="0.25">
      <c r="A109" s="2">
        <v>48</v>
      </c>
      <c r="B109" s="148" t="s">
        <v>891</v>
      </c>
      <c r="C109" s="148" t="s">
        <v>337</v>
      </c>
      <c r="D109" s="148" t="s">
        <v>32</v>
      </c>
      <c r="E109" s="149" t="s">
        <v>1801</v>
      </c>
      <c r="F109" s="149" t="s">
        <v>657</v>
      </c>
      <c r="G109" s="148" t="s">
        <v>1802</v>
      </c>
      <c r="H109" s="150" t="s">
        <v>1803</v>
      </c>
      <c r="I109" s="150" t="s">
        <v>1807</v>
      </c>
      <c r="J109" s="150" t="s">
        <v>1808</v>
      </c>
      <c r="K109" s="153">
        <v>4</v>
      </c>
      <c r="L109" s="154">
        <v>8</v>
      </c>
      <c r="M109" s="153" t="s">
        <v>1752</v>
      </c>
      <c r="N109" s="153" t="s">
        <v>1753</v>
      </c>
      <c r="O109" s="156" t="s">
        <v>1754</v>
      </c>
      <c r="P109" s="156" t="s">
        <v>1755</v>
      </c>
      <c r="Q109" s="156" t="s">
        <v>1756</v>
      </c>
    </row>
    <row r="110" spans="1:17" x14ac:dyDescent="0.25">
      <c r="A110" s="2">
        <v>49</v>
      </c>
      <c r="B110" s="148" t="s">
        <v>891</v>
      </c>
      <c r="C110" s="148" t="s">
        <v>337</v>
      </c>
      <c r="D110" s="148" t="s">
        <v>32</v>
      </c>
      <c r="E110" s="149" t="s">
        <v>1801</v>
      </c>
      <c r="F110" s="149" t="s">
        <v>657</v>
      </c>
      <c r="G110" s="148" t="s">
        <v>1802</v>
      </c>
      <c r="H110" s="150" t="s">
        <v>1803</v>
      </c>
      <c r="I110" s="150" t="s">
        <v>1807</v>
      </c>
      <c r="J110" s="150" t="s">
        <v>1808</v>
      </c>
      <c r="K110" s="153">
        <v>4</v>
      </c>
      <c r="L110" s="154">
        <v>8</v>
      </c>
      <c r="M110" s="153" t="s">
        <v>1752</v>
      </c>
      <c r="N110" s="153" t="s">
        <v>1753</v>
      </c>
      <c r="O110" s="156" t="s">
        <v>1754</v>
      </c>
      <c r="P110" s="156" t="s">
        <v>1755</v>
      </c>
      <c r="Q110" s="156" t="s">
        <v>1756</v>
      </c>
    </row>
    <row r="111" spans="1:17" ht="3.75" customHeight="1" x14ac:dyDescent="0.25">
      <c r="B111" s="141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3"/>
    </row>
    <row r="112" spans="1:17" x14ac:dyDescent="0.25">
      <c r="B112" s="164" t="s">
        <v>2295</v>
      </c>
      <c r="C112" s="164"/>
      <c r="D112" s="164"/>
      <c r="E112" s="165"/>
      <c r="F112" s="165"/>
      <c r="G112" s="164"/>
      <c r="H112" s="166"/>
      <c r="I112" s="166"/>
      <c r="J112" s="166"/>
      <c r="K112" s="179">
        <f>SUM(K61:K111)</f>
        <v>202.5</v>
      </c>
      <c r="L112" s="169"/>
      <c r="M112" s="168"/>
      <c r="N112" s="168">
        <f>COUNTIF(N61:N110,"Y")</f>
        <v>49</v>
      </c>
      <c r="O112" s="171"/>
      <c r="P112" s="171"/>
      <c r="Q112" s="171"/>
    </row>
    <row r="116" spans="1:17" x14ac:dyDescent="0.25">
      <c r="B116" s="130" t="s">
        <v>2290</v>
      </c>
      <c r="C116" s="131"/>
      <c r="D116" s="131"/>
      <c r="E116" s="131"/>
      <c r="F116" s="131"/>
      <c r="G116" s="131"/>
      <c r="H116" s="131"/>
      <c r="I116" s="131"/>
      <c r="J116" s="132"/>
      <c r="K116" s="131"/>
      <c r="L116" s="131"/>
      <c r="M116" s="131"/>
      <c r="N116" s="131"/>
      <c r="O116" s="131"/>
      <c r="P116" s="131"/>
      <c r="Q116" s="133"/>
    </row>
    <row r="117" spans="1:17" x14ac:dyDescent="0.25">
      <c r="B117" s="223" t="s">
        <v>0</v>
      </c>
      <c r="C117" s="224"/>
      <c r="D117" s="224"/>
      <c r="E117" s="224"/>
      <c r="F117" s="225"/>
      <c r="G117" s="226" t="s">
        <v>1744</v>
      </c>
      <c r="H117" s="227"/>
      <c r="I117" s="227"/>
      <c r="J117" s="227"/>
      <c r="K117" s="227"/>
      <c r="L117" s="227"/>
      <c r="M117" s="134"/>
      <c r="N117" s="134"/>
      <c r="O117" s="231" t="s">
        <v>1745</v>
      </c>
      <c r="P117" s="232"/>
      <c r="Q117" s="233"/>
    </row>
    <row r="118" spans="1:17" ht="33.75" x14ac:dyDescent="0.25">
      <c r="B118" s="136" t="s">
        <v>2064</v>
      </c>
      <c r="C118" s="136" t="s">
        <v>5</v>
      </c>
      <c r="D118" s="136" t="s">
        <v>6</v>
      </c>
      <c r="E118" s="136" t="s">
        <v>869</v>
      </c>
      <c r="F118" s="136" t="s">
        <v>870</v>
      </c>
      <c r="G118" s="136" t="s">
        <v>871</v>
      </c>
      <c r="H118" s="136" t="s">
        <v>872</v>
      </c>
      <c r="I118" s="136" t="s">
        <v>873</v>
      </c>
      <c r="J118" s="136" t="s">
        <v>874</v>
      </c>
      <c r="K118" s="136" t="s">
        <v>1746</v>
      </c>
      <c r="L118" s="136" t="s">
        <v>1747</v>
      </c>
      <c r="M118" s="136" t="s">
        <v>2286</v>
      </c>
      <c r="N118" s="136" t="s">
        <v>880</v>
      </c>
      <c r="O118" s="136" t="s">
        <v>884</v>
      </c>
      <c r="P118" s="136" t="s">
        <v>885</v>
      </c>
      <c r="Q118" s="136" t="s">
        <v>886</v>
      </c>
    </row>
    <row r="119" spans="1:17" ht="3.75" customHeight="1" x14ac:dyDescent="0.25">
      <c r="B119" s="141"/>
      <c r="C119" s="142"/>
      <c r="D119" s="142"/>
      <c r="E119" s="142"/>
      <c r="F119" s="142"/>
      <c r="G119" s="142"/>
      <c r="H119" s="142"/>
      <c r="I119" s="142"/>
      <c r="J119" s="142"/>
      <c r="K119" s="142"/>
      <c r="L119" s="142"/>
      <c r="M119" s="142"/>
      <c r="N119" s="142"/>
      <c r="O119" s="142"/>
      <c r="P119" s="142"/>
      <c r="Q119" s="143"/>
    </row>
    <row r="120" spans="1:17" x14ac:dyDescent="0.25">
      <c r="A120" s="2">
        <v>1</v>
      </c>
      <c r="B120" s="185" t="s">
        <v>891</v>
      </c>
      <c r="C120" s="185" t="s">
        <v>433</v>
      </c>
      <c r="D120" s="185" t="s">
        <v>892</v>
      </c>
      <c r="E120" s="186" t="s">
        <v>893</v>
      </c>
      <c r="F120" s="185" t="s">
        <v>894</v>
      </c>
      <c r="G120" s="185" t="s">
        <v>895</v>
      </c>
      <c r="H120" s="156" t="s">
        <v>901</v>
      </c>
      <c r="I120" s="156" t="s">
        <v>1809</v>
      </c>
      <c r="J120" s="150" t="s">
        <v>1810</v>
      </c>
      <c r="K120" s="153">
        <v>4</v>
      </c>
      <c r="L120" s="154">
        <v>15</v>
      </c>
      <c r="M120" s="153" t="s">
        <v>1753</v>
      </c>
      <c r="N120" s="153" t="s">
        <v>1753</v>
      </c>
      <c r="O120" s="156" t="s">
        <v>1754</v>
      </c>
      <c r="P120" s="156" t="s">
        <v>1755</v>
      </c>
      <c r="Q120" s="156" t="s">
        <v>1756</v>
      </c>
    </row>
    <row r="121" spans="1:17" x14ac:dyDescent="0.25">
      <c r="A121" s="2">
        <v>2</v>
      </c>
      <c r="B121" s="148" t="s">
        <v>891</v>
      </c>
      <c r="C121" s="148" t="s">
        <v>433</v>
      </c>
      <c r="D121" s="148" t="s">
        <v>892</v>
      </c>
      <c r="E121" s="149" t="s">
        <v>893</v>
      </c>
      <c r="F121" s="149" t="s">
        <v>894</v>
      </c>
      <c r="G121" s="148" t="s">
        <v>895</v>
      </c>
      <c r="H121" s="156" t="s">
        <v>901</v>
      </c>
      <c r="I121" s="156" t="s">
        <v>1809</v>
      </c>
      <c r="J121" s="150" t="s">
        <v>1810</v>
      </c>
      <c r="K121" s="153">
        <v>4</v>
      </c>
      <c r="L121" s="154">
        <v>15</v>
      </c>
      <c r="M121" s="153" t="s">
        <v>1753</v>
      </c>
      <c r="N121" s="153" t="s">
        <v>1753</v>
      </c>
      <c r="O121" s="156" t="s">
        <v>1754</v>
      </c>
      <c r="P121" s="156" t="s">
        <v>1755</v>
      </c>
      <c r="Q121" s="156" t="s">
        <v>1756</v>
      </c>
    </row>
    <row r="122" spans="1:17" x14ac:dyDescent="0.25">
      <c r="A122" s="2">
        <v>3</v>
      </c>
      <c r="B122" s="148" t="s">
        <v>891</v>
      </c>
      <c r="C122" s="148" t="s">
        <v>433</v>
      </c>
      <c r="D122" s="148" t="s">
        <v>892</v>
      </c>
      <c r="E122" s="149" t="s">
        <v>893</v>
      </c>
      <c r="F122" s="149" t="s">
        <v>894</v>
      </c>
      <c r="G122" s="148" t="s">
        <v>895</v>
      </c>
      <c r="H122" s="156" t="s">
        <v>901</v>
      </c>
      <c r="I122" s="156" t="s">
        <v>1809</v>
      </c>
      <c r="J122" s="150" t="s">
        <v>1810</v>
      </c>
      <c r="K122" s="153">
        <v>4</v>
      </c>
      <c r="L122" s="154">
        <v>15</v>
      </c>
      <c r="M122" s="153" t="s">
        <v>1753</v>
      </c>
      <c r="N122" s="153" t="s">
        <v>1753</v>
      </c>
      <c r="O122" s="156" t="s">
        <v>1754</v>
      </c>
      <c r="P122" s="156" t="s">
        <v>1755</v>
      </c>
      <c r="Q122" s="156" t="s">
        <v>1756</v>
      </c>
    </row>
    <row r="123" spans="1:17" x14ac:dyDescent="0.25">
      <c r="A123" s="2">
        <v>4</v>
      </c>
      <c r="B123" s="148" t="s">
        <v>904</v>
      </c>
      <c r="C123" s="148" t="s">
        <v>433</v>
      </c>
      <c r="D123" s="148" t="s">
        <v>26</v>
      </c>
      <c r="E123" s="149" t="s">
        <v>905</v>
      </c>
      <c r="F123" s="149" t="s">
        <v>26</v>
      </c>
      <c r="G123" s="148" t="s">
        <v>895</v>
      </c>
      <c r="H123" s="156" t="s">
        <v>901</v>
      </c>
      <c r="I123" s="156" t="s">
        <v>1809</v>
      </c>
      <c r="J123" s="150" t="s">
        <v>1810</v>
      </c>
      <c r="K123" s="153">
        <v>4</v>
      </c>
      <c r="L123" s="154">
        <v>15</v>
      </c>
      <c r="M123" s="153" t="s">
        <v>1753</v>
      </c>
      <c r="N123" s="153" t="s">
        <v>1753</v>
      </c>
      <c r="O123" s="156" t="s">
        <v>1754</v>
      </c>
      <c r="P123" s="156" t="s">
        <v>1755</v>
      </c>
      <c r="Q123" s="156" t="s">
        <v>1756</v>
      </c>
    </row>
    <row r="124" spans="1:17" x14ac:dyDescent="0.25">
      <c r="A124" s="2">
        <v>5</v>
      </c>
      <c r="B124" s="148" t="s">
        <v>907</v>
      </c>
      <c r="C124" s="148" t="s">
        <v>433</v>
      </c>
      <c r="D124" s="148" t="s">
        <v>26</v>
      </c>
      <c r="E124" s="149" t="s">
        <v>905</v>
      </c>
      <c r="F124" s="149" t="s">
        <v>26</v>
      </c>
      <c r="G124" s="148" t="s">
        <v>895</v>
      </c>
      <c r="H124" s="156" t="s">
        <v>901</v>
      </c>
      <c r="I124" s="156" t="s">
        <v>1809</v>
      </c>
      <c r="J124" s="150" t="s">
        <v>1810</v>
      </c>
      <c r="K124" s="153">
        <v>4</v>
      </c>
      <c r="L124" s="154">
        <v>15</v>
      </c>
      <c r="M124" s="153" t="s">
        <v>1753</v>
      </c>
      <c r="N124" s="153" t="s">
        <v>1753</v>
      </c>
      <c r="O124" s="156" t="s">
        <v>1754</v>
      </c>
      <c r="P124" s="156" t="s">
        <v>1755</v>
      </c>
      <c r="Q124" s="156" t="s">
        <v>1756</v>
      </c>
    </row>
    <row r="125" spans="1:17" x14ac:dyDescent="0.25">
      <c r="A125" s="2">
        <v>6</v>
      </c>
      <c r="B125" s="148" t="s">
        <v>909</v>
      </c>
      <c r="C125" s="148" t="s">
        <v>433</v>
      </c>
      <c r="D125" s="148" t="s">
        <v>26</v>
      </c>
      <c r="E125" s="149" t="s">
        <v>905</v>
      </c>
      <c r="F125" s="149" t="s">
        <v>26</v>
      </c>
      <c r="G125" s="148" t="s">
        <v>895</v>
      </c>
      <c r="H125" s="156" t="s">
        <v>901</v>
      </c>
      <c r="I125" s="156" t="s">
        <v>1809</v>
      </c>
      <c r="J125" s="150" t="s">
        <v>1810</v>
      </c>
      <c r="K125" s="153">
        <v>4</v>
      </c>
      <c r="L125" s="154">
        <v>15</v>
      </c>
      <c r="M125" s="153" t="s">
        <v>1753</v>
      </c>
      <c r="N125" s="153" t="s">
        <v>1753</v>
      </c>
      <c r="O125" s="156" t="s">
        <v>1754</v>
      </c>
      <c r="P125" s="156" t="s">
        <v>1755</v>
      </c>
      <c r="Q125" s="156" t="s">
        <v>1756</v>
      </c>
    </row>
    <row r="126" spans="1:17" x14ac:dyDescent="0.25">
      <c r="A126" s="2">
        <v>7</v>
      </c>
      <c r="B126" s="148" t="s">
        <v>911</v>
      </c>
      <c r="C126" s="148" t="s">
        <v>433</v>
      </c>
      <c r="D126" s="148" t="s">
        <v>26</v>
      </c>
      <c r="E126" s="149" t="s">
        <v>905</v>
      </c>
      <c r="F126" s="149" t="s">
        <v>26</v>
      </c>
      <c r="G126" s="148" t="s">
        <v>895</v>
      </c>
      <c r="H126" s="156" t="s">
        <v>901</v>
      </c>
      <c r="I126" s="156" t="s">
        <v>1809</v>
      </c>
      <c r="J126" s="150" t="s">
        <v>1810</v>
      </c>
      <c r="K126" s="153">
        <v>3</v>
      </c>
      <c r="L126" s="154">
        <v>15</v>
      </c>
      <c r="M126" s="153" t="s">
        <v>1753</v>
      </c>
      <c r="N126" s="153" t="s">
        <v>1753</v>
      </c>
      <c r="O126" s="156" t="s">
        <v>1754</v>
      </c>
      <c r="P126" s="156" t="s">
        <v>1755</v>
      </c>
      <c r="Q126" s="156" t="s">
        <v>1756</v>
      </c>
    </row>
    <row r="127" spans="1:17" x14ac:dyDescent="0.25">
      <c r="A127" s="2">
        <v>8</v>
      </c>
      <c r="B127" s="148" t="s">
        <v>915</v>
      </c>
      <c r="C127" s="148" t="s">
        <v>433</v>
      </c>
      <c r="D127" s="148" t="s">
        <v>26</v>
      </c>
      <c r="E127" s="149" t="s">
        <v>905</v>
      </c>
      <c r="F127" s="149" t="s">
        <v>26</v>
      </c>
      <c r="G127" s="148" t="s">
        <v>895</v>
      </c>
      <c r="H127" s="156" t="s">
        <v>901</v>
      </c>
      <c r="I127" s="156" t="s">
        <v>1809</v>
      </c>
      <c r="J127" s="150" t="s">
        <v>1810</v>
      </c>
      <c r="K127" s="153">
        <v>4</v>
      </c>
      <c r="L127" s="154">
        <v>15</v>
      </c>
      <c r="M127" s="153" t="s">
        <v>1753</v>
      </c>
      <c r="N127" s="153" t="s">
        <v>1753</v>
      </c>
      <c r="O127" s="156" t="s">
        <v>1754</v>
      </c>
      <c r="P127" s="156" t="s">
        <v>1755</v>
      </c>
      <c r="Q127" s="156" t="s">
        <v>1756</v>
      </c>
    </row>
    <row r="128" spans="1:17" x14ac:dyDescent="0.25">
      <c r="A128" s="2">
        <v>9</v>
      </c>
      <c r="B128" s="148" t="s">
        <v>917</v>
      </c>
      <c r="C128" s="148" t="s">
        <v>433</v>
      </c>
      <c r="D128" s="148" t="s">
        <v>26</v>
      </c>
      <c r="E128" s="149" t="s">
        <v>893</v>
      </c>
      <c r="F128" s="149" t="s">
        <v>56</v>
      </c>
      <c r="G128" s="148" t="s">
        <v>895</v>
      </c>
      <c r="H128" s="156" t="s">
        <v>901</v>
      </c>
      <c r="I128" s="156" t="s">
        <v>1809</v>
      </c>
      <c r="J128" s="150" t="s">
        <v>1810</v>
      </c>
      <c r="K128" s="177">
        <v>3.5</v>
      </c>
      <c r="L128" s="154">
        <v>15</v>
      </c>
      <c r="M128" s="153" t="s">
        <v>1753</v>
      </c>
      <c r="N128" s="153" t="s">
        <v>1753</v>
      </c>
      <c r="O128" s="156" t="s">
        <v>1754</v>
      </c>
      <c r="P128" s="156" t="s">
        <v>1755</v>
      </c>
      <c r="Q128" s="156" t="s">
        <v>1756</v>
      </c>
    </row>
    <row r="129" spans="1:17" x14ac:dyDescent="0.25">
      <c r="A129" s="2">
        <v>10</v>
      </c>
      <c r="B129" s="148" t="s">
        <v>921</v>
      </c>
      <c r="C129" s="148" t="s">
        <v>433</v>
      </c>
      <c r="D129" s="148" t="s">
        <v>26</v>
      </c>
      <c r="E129" s="149" t="s">
        <v>893</v>
      </c>
      <c r="F129" s="149" t="s">
        <v>56</v>
      </c>
      <c r="G129" s="148" t="s">
        <v>895</v>
      </c>
      <c r="H129" s="156" t="s">
        <v>901</v>
      </c>
      <c r="I129" s="156" t="s">
        <v>1809</v>
      </c>
      <c r="J129" s="150" t="s">
        <v>1810</v>
      </c>
      <c r="K129" s="153">
        <v>4</v>
      </c>
      <c r="L129" s="154">
        <v>15</v>
      </c>
      <c r="M129" s="153" t="s">
        <v>1753</v>
      </c>
      <c r="N129" s="153" t="s">
        <v>1753</v>
      </c>
      <c r="O129" s="156" t="s">
        <v>1754</v>
      </c>
      <c r="P129" s="156" t="s">
        <v>1755</v>
      </c>
      <c r="Q129" s="156" t="s">
        <v>1756</v>
      </c>
    </row>
    <row r="130" spans="1:17" x14ac:dyDescent="0.25">
      <c r="A130" s="2">
        <v>11</v>
      </c>
      <c r="B130" s="148" t="s">
        <v>1601</v>
      </c>
      <c r="C130" s="148" t="s">
        <v>433</v>
      </c>
      <c r="D130" s="148" t="s">
        <v>856</v>
      </c>
      <c r="E130" s="149" t="s">
        <v>893</v>
      </c>
      <c r="F130" s="149" t="s">
        <v>657</v>
      </c>
      <c r="G130" s="148" t="s">
        <v>928</v>
      </c>
      <c r="H130" s="150" t="s">
        <v>1749</v>
      </c>
      <c r="I130" s="150" t="s">
        <v>1811</v>
      </c>
      <c r="J130" s="150" t="s">
        <v>1812</v>
      </c>
      <c r="K130" s="153">
        <v>5</v>
      </c>
      <c r="L130" s="154">
        <v>17</v>
      </c>
      <c r="M130" s="153" t="s">
        <v>1752</v>
      </c>
      <c r="N130" s="153" t="s">
        <v>1753</v>
      </c>
      <c r="O130" s="156" t="s">
        <v>1754</v>
      </c>
      <c r="P130" s="156" t="s">
        <v>1755</v>
      </c>
      <c r="Q130" s="156" t="s">
        <v>1756</v>
      </c>
    </row>
    <row r="131" spans="1:17" x14ac:dyDescent="0.25">
      <c r="A131" s="2">
        <v>12</v>
      </c>
      <c r="B131" s="148" t="s">
        <v>891</v>
      </c>
      <c r="C131" s="148" t="s">
        <v>433</v>
      </c>
      <c r="D131" s="148" t="s">
        <v>856</v>
      </c>
      <c r="E131" s="149" t="s">
        <v>893</v>
      </c>
      <c r="F131" s="149" t="s">
        <v>657</v>
      </c>
      <c r="G131" s="148" t="s">
        <v>928</v>
      </c>
      <c r="H131" s="150" t="s">
        <v>1749</v>
      </c>
      <c r="I131" s="150" t="s">
        <v>1813</v>
      </c>
      <c r="J131" s="150" t="s">
        <v>1814</v>
      </c>
      <c r="K131" s="153">
        <v>4</v>
      </c>
      <c r="L131" s="154">
        <v>14</v>
      </c>
      <c r="M131" s="153" t="s">
        <v>1752</v>
      </c>
      <c r="N131" s="153" t="s">
        <v>1753</v>
      </c>
      <c r="O131" s="156" t="s">
        <v>1754</v>
      </c>
      <c r="P131" s="156" t="s">
        <v>1755</v>
      </c>
      <c r="Q131" s="156" t="s">
        <v>1756</v>
      </c>
    </row>
    <row r="132" spans="1:17" x14ac:dyDescent="0.25">
      <c r="A132" s="2">
        <v>13</v>
      </c>
      <c r="B132" s="148" t="s">
        <v>891</v>
      </c>
      <c r="C132" s="148" t="s">
        <v>433</v>
      </c>
      <c r="D132" s="148" t="s">
        <v>856</v>
      </c>
      <c r="E132" s="149" t="s">
        <v>893</v>
      </c>
      <c r="F132" s="149" t="s">
        <v>657</v>
      </c>
      <c r="G132" s="148" t="s">
        <v>928</v>
      </c>
      <c r="H132" s="150" t="s">
        <v>1749</v>
      </c>
      <c r="I132" s="150" t="s">
        <v>1813</v>
      </c>
      <c r="J132" s="150" t="s">
        <v>1814</v>
      </c>
      <c r="K132" s="153">
        <v>4</v>
      </c>
      <c r="L132" s="154">
        <v>14</v>
      </c>
      <c r="M132" s="153" t="s">
        <v>1752</v>
      </c>
      <c r="N132" s="153" t="s">
        <v>1753</v>
      </c>
      <c r="O132" s="156" t="s">
        <v>1754</v>
      </c>
      <c r="P132" s="156" t="s">
        <v>1755</v>
      </c>
      <c r="Q132" s="156" t="s">
        <v>1756</v>
      </c>
    </row>
    <row r="133" spans="1:17" x14ac:dyDescent="0.25">
      <c r="A133" s="2">
        <v>14</v>
      </c>
      <c r="B133" s="148" t="s">
        <v>891</v>
      </c>
      <c r="C133" s="148" t="s">
        <v>433</v>
      </c>
      <c r="D133" s="148" t="s">
        <v>856</v>
      </c>
      <c r="E133" s="149" t="s">
        <v>893</v>
      </c>
      <c r="F133" s="149" t="s">
        <v>657</v>
      </c>
      <c r="G133" s="148" t="s">
        <v>928</v>
      </c>
      <c r="H133" s="150" t="s">
        <v>1749</v>
      </c>
      <c r="I133" s="150" t="s">
        <v>1784</v>
      </c>
      <c r="J133" s="150" t="s">
        <v>1785</v>
      </c>
      <c r="K133" s="153">
        <v>3</v>
      </c>
      <c r="L133" s="154">
        <v>14</v>
      </c>
      <c r="M133" s="153" t="s">
        <v>1752</v>
      </c>
      <c r="N133" s="153" t="s">
        <v>1753</v>
      </c>
      <c r="O133" s="156" t="s">
        <v>1754</v>
      </c>
      <c r="P133" s="156" t="s">
        <v>1755</v>
      </c>
      <c r="Q133" s="156" t="s">
        <v>1756</v>
      </c>
    </row>
    <row r="134" spans="1:17" x14ac:dyDescent="0.25">
      <c r="A134" s="2">
        <v>15</v>
      </c>
      <c r="B134" s="148" t="s">
        <v>891</v>
      </c>
      <c r="C134" s="148" t="s">
        <v>433</v>
      </c>
      <c r="D134" s="148" t="s">
        <v>856</v>
      </c>
      <c r="E134" s="149" t="s">
        <v>893</v>
      </c>
      <c r="F134" s="149" t="s">
        <v>657</v>
      </c>
      <c r="G134" s="148" t="s">
        <v>928</v>
      </c>
      <c r="H134" s="150" t="s">
        <v>1749</v>
      </c>
      <c r="I134" s="150" t="s">
        <v>1813</v>
      </c>
      <c r="J134" s="150" t="s">
        <v>1814</v>
      </c>
      <c r="K134" s="153">
        <v>4</v>
      </c>
      <c r="L134" s="154">
        <v>14</v>
      </c>
      <c r="M134" s="153" t="s">
        <v>1752</v>
      </c>
      <c r="N134" s="153" t="s">
        <v>1753</v>
      </c>
      <c r="O134" s="156" t="s">
        <v>1754</v>
      </c>
      <c r="P134" s="156" t="s">
        <v>1755</v>
      </c>
      <c r="Q134" s="156" t="s">
        <v>1756</v>
      </c>
    </row>
    <row r="135" spans="1:17" x14ac:dyDescent="0.25">
      <c r="A135" s="2">
        <v>16</v>
      </c>
      <c r="B135" s="148" t="s">
        <v>891</v>
      </c>
      <c r="C135" s="148" t="s">
        <v>433</v>
      </c>
      <c r="D135" s="148" t="s">
        <v>856</v>
      </c>
      <c r="E135" s="149" t="s">
        <v>893</v>
      </c>
      <c r="F135" s="149" t="s">
        <v>657</v>
      </c>
      <c r="G135" s="148" t="s">
        <v>928</v>
      </c>
      <c r="H135" s="150" t="s">
        <v>1749</v>
      </c>
      <c r="I135" s="150" t="s">
        <v>1813</v>
      </c>
      <c r="J135" s="150" t="s">
        <v>1814</v>
      </c>
      <c r="K135" s="153">
        <v>4</v>
      </c>
      <c r="L135" s="154">
        <v>14</v>
      </c>
      <c r="M135" s="153" t="s">
        <v>1752</v>
      </c>
      <c r="N135" s="153" t="s">
        <v>1753</v>
      </c>
      <c r="O135" s="156" t="s">
        <v>1754</v>
      </c>
      <c r="P135" s="156" t="s">
        <v>1755</v>
      </c>
      <c r="Q135" s="156" t="s">
        <v>1756</v>
      </c>
    </row>
    <row r="136" spans="1:17" x14ac:dyDescent="0.25">
      <c r="A136" s="2">
        <v>17</v>
      </c>
      <c r="B136" s="148" t="s">
        <v>891</v>
      </c>
      <c r="C136" s="148" t="s">
        <v>433</v>
      </c>
      <c r="D136" s="148" t="s">
        <v>856</v>
      </c>
      <c r="E136" s="149" t="s">
        <v>893</v>
      </c>
      <c r="F136" s="149" t="s">
        <v>657</v>
      </c>
      <c r="G136" s="148" t="s">
        <v>928</v>
      </c>
      <c r="H136" s="150" t="s">
        <v>1749</v>
      </c>
      <c r="I136" s="150" t="s">
        <v>1811</v>
      </c>
      <c r="J136" s="150" t="s">
        <v>1812</v>
      </c>
      <c r="K136" s="153">
        <v>5</v>
      </c>
      <c r="L136" s="154">
        <v>17</v>
      </c>
      <c r="M136" s="153" t="s">
        <v>1752</v>
      </c>
      <c r="N136" s="153" t="s">
        <v>1753</v>
      </c>
      <c r="O136" s="156" t="s">
        <v>1754</v>
      </c>
      <c r="P136" s="156" t="s">
        <v>1755</v>
      </c>
      <c r="Q136" s="156" t="s">
        <v>1756</v>
      </c>
    </row>
    <row r="137" spans="1:17" x14ac:dyDescent="0.25">
      <c r="A137" s="2">
        <v>18</v>
      </c>
      <c r="B137" s="148" t="s">
        <v>891</v>
      </c>
      <c r="C137" s="148" t="s">
        <v>433</v>
      </c>
      <c r="D137" s="148" t="s">
        <v>1815</v>
      </c>
      <c r="E137" s="149" t="s">
        <v>893</v>
      </c>
      <c r="F137" s="149" t="s">
        <v>657</v>
      </c>
      <c r="G137" s="148" t="s">
        <v>928</v>
      </c>
      <c r="H137" s="150" t="s">
        <v>1749</v>
      </c>
      <c r="I137" s="150" t="s">
        <v>1813</v>
      </c>
      <c r="J137" s="150" t="s">
        <v>1814</v>
      </c>
      <c r="K137" s="153">
        <v>4</v>
      </c>
      <c r="L137" s="154">
        <v>14</v>
      </c>
      <c r="M137" s="153" t="s">
        <v>1752</v>
      </c>
      <c r="N137" s="153" t="s">
        <v>1753</v>
      </c>
      <c r="O137" s="156" t="s">
        <v>1754</v>
      </c>
      <c r="P137" s="156" t="s">
        <v>1755</v>
      </c>
      <c r="Q137" s="156" t="s">
        <v>1756</v>
      </c>
    </row>
    <row r="138" spans="1:17" x14ac:dyDescent="0.25">
      <c r="A138" s="2">
        <v>19</v>
      </c>
      <c r="B138" s="148" t="s">
        <v>891</v>
      </c>
      <c r="C138" s="148" t="s">
        <v>433</v>
      </c>
      <c r="D138" s="148" t="s">
        <v>1815</v>
      </c>
      <c r="E138" s="149" t="s">
        <v>893</v>
      </c>
      <c r="F138" s="149" t="s">
        <v>657</v>
      </c>
      <c r="G138" s="148" t="s">
        <v>928</v>
      </c>
      <c r="H138" s="150" t="s">
        <v>1749</v>
      </c>
      <c r="I138" s="150" t="s">
        <v>1813</v>
      </c>
      <c r="J138" s="150" t="s">
        <v>1814</v>
      </c>
      <c r="K138" s="153">
        <v>4</v>
      </c>
      <c r="L138" s="154">
        <v>14</v>
      </c>
      <c r="M138" s="153" t="s">
        <v>1752</v>
      </c>
      <c r="N138" s="153" t="s">
        <v>1753</v>
      </c>
      <c r="O138" s="156" t="s">
        <v>1754</v>
      </c>
      <c r="P138" s="156" t="s">
        <v>1755</v>
      </c>
      <c r="Q138" s="156" t="s">
        <v>1756</v>
      </c>
    </row>
    <row r="139" spans="1:17" x14ac:dyDescent="0.25">
      <c r="A139" s="2">
        <v>20</v>
      </c>
      <c r="B139" s="148" t="s">
        <v>891</v>
      </c>
      <c r="C139" s="148" t="s">
        <v>433</v>
      </c>
      <c r="D139" s="148" t="s">
        <v>1815</v>
      </c>
      <c r="E139" s="149" t="s">
        <v>893</v>
      </c>
      <c r="F139" s="149" t="s">
        <v>657</v>
      </c>
      <c r="G139" s="148" t="s">
        <v>928</v>
      </c>
      <c r="H139" s="150" t="s">
        <v>1749</v>
      </c>
      <c r="I139" s="150" t="s">
        <v>1813</v>
      </c>
      <c r="J139" s="150" t="s">
        <v>1814</v>
      </c>
      <c r="K139" s="153">
        <v>4</v>
      </c>
      <c r="L139" s="154">
        <v>14</v>
      </c>
      <c r="M139" s="153" t="s">
        <v>1752</v>
      </c>
      <c r="N139" s="153" t="s">
        <v>1753</v>
      </c>
      <c r="O139" s="156" t="s">
        <v>1754</v>
      </c>
      <c r="P139" s="156" t="s">
        <v>1755</v>
      </c>
      <c r="Q139" s="156" t="s">
        <v>1756</v>
      </c>
    </row>
    <row r="140" spans="1:17" x14ac:dyDescent="0.25">
      <c r="A140" s="2">
        <v>21</v>
      </c>
      <c r="B140" s="148" t="s">
        <v>891</v>
      </c>
      <c r="C140" s="148" t="s">
        <v>433</v>
      </c>
      <c r="D140" s="148" t="s">
        <v>1815</v>
      </c>
      <c r="E140" s="149" t="s">
        <v>893</v>
      </c>
      <c r="F140" s="149" t="s">
        <v>657</v>
      </c>
      <c r="G140" s="148" t="s">
        <v>928</v>
      </c>
      <c r="H140" s="150" t="s">
        <v>1749</v>
      </c>
      <c r="I140" s="150" t="s">
        <v>1784</v>
      </c>
      <c r="J140" s="150" t="s">
        <v>1785</v>
      </c>
      <c r="K140" s="153">
        <v>3</v>
      </c>
      <c r="L140" s="154">
        <v>14</v>
      </c>
      <c r="M140" s="153" t="s">
        <v>1752</v>
      </c>
      <c r="N140" s="153" t="s">
        <v>1753</v>
      </c>
      <c r="O140" s="156" t="s">
        <v>1754</v>
      </c>
      <c r="P140" s="156" t="s">
        <v>1755</v>
      </c>
      <c r="Q140" s="156" t="s">
        <v>1756</v>
      </c>
    </row>
    <row r="141" spans="1:17" x14ac:dyDescent="0.25">
      <c r="A141" s="2">
        <v>22</v>
      </c>
      <c r="B141" s="148" t="s">
        <v>891</v>
      </c>
      <c r="C141" s="148" t="s">
        <v>433</v>
      </c>
      <c r="D141" s="148" t="s">
        <v>1815</v>
      </c>
      <c r="E141" s="149" t="s">
        <v>893</v>
      </c>
      <c r="F141" s="149" t="s">
        <v>657</v>
      </c>
      <c r="G141" s="148" t="s">
        <v>928</v>
      </c>
      <c r="H141" s="150" t="s">
        <v>1749</v>
      </c>
      <c r="I141" s="150" t="s">
        <v>1811</v>
      </c>
      <c r="J141" s="150" t="s">
        <v>1812</v>
      </c>
      <c r="K141" s="153">
        <v>5</v>
      </c>
      <c r="L141" s="154">
        <v>17</v>
      </c>
      <c r="M141" s="153" t="s">
        <v>1752</v>
      </c>
      <c r="N141" s="153" t="s">
        <v>1753</v>
      </c>
      <c r="O141" s="156" t="s">
        <v>1754</v>
      </c>
      <c r="P141" s="156" t="s">
        <v>1755</v>
      </c>
      <c r="Q141" s="156" t="s">
        <v>1756</v>
      </c>
    </row>
    <row r="142" spans="1:17" x14ac:dyDescent="0.25">
      <c r="A142" s="2">
        <v>23</v>
      </c>
      <c r="B142" s="148" t="s">
        <v>891</v>
      </c>
      <c r="C142" s="148" t="s">
        <v>433</v>
      </c>
      <c r="D142" s="148" t="s">
        <v>1815</v>
      </c>
      <c r="E142" s="149" t="s">
        <v>893</v>
      </c>
      <c r="F142" s="149" t="s">
        <v>657</v>
      </c>
      <c r="G142" s="148" t="s">
        <v>928</v>
      </c>
      <c r="H142" s="150" t="s">
        <v>1749</v>
      </c>
      <c r="I142" s="150" t="s">
        <v>1813</v>
      </c>
      <c r="J142" s="150" t="s">
        <v>1814</v>
      </c>
      <c r="K142" s="153">
        <v>4</v>
      </c>
      <c r="L142" s="154">
        <v>14</v>
      </c>
      <c r="M142" s="153" t="s">
        <v>1752</v>
      </c>
      <c r="N142" s="153" t="s">
        <v>1753</v>
      </c>
      <c r="O142" s="156" t="s">
        <v>1754</v>
      </c>
      <c r="P142" s="156" t="s">
        <v>1755</v>
      </c>
      <c r="Q142" s="156" t="s">
        <v>1756</v>
      </c>
    </row>
    <row r="143" spans="1:17" x14ac:dyDescent="0.25">
      <c r="A143" s="2">
        <v>24</v>
      </c>
      <c r="B143" s="148" t="s">
        <v>891</v>
      </c>
      <c r="C143" s="148" t="s">
        <v>433</v>
      </c>
      <c r="D143" s="148" t="s">
        <v>1815</v>
      </c>
      <c r="E143" s="149" t="s">
        <v>893</v>
      </c>
      <c r="F143" s="149" t="s">
        <v>657</v>
      </c>
      <c r="G143" s="148" t="s">
        <v>928</v>
      </c>
      <c r="H143" s="150" t="s">
        <v>1749</v>
      </c>
      <c r="I143" s="150" t="s">
        <v>1813</v>
      </c>
      <c r="J143" s="150" t="s">
        <v>1814</v>
      </c>
      <c r="K143" s="153">
        <v>4</v>
      </c>
      <c r="L143" s="154">
        <v>14</v>
      </c>
      <c r="M143" s="153" t="s">
        <v>1752</v>
      </c>
      <c r="N143" s="153" t="s">
        <v>1753</v>
      </c>
      <c r="O143" s="156" t="s">
        <v>1754</v>
      </c>
      <c r="P143" s="156" t="s">
        <v>1755</v>
      </c>
      <c r="Q143" s="156" t="s">
        <v>1756</v>
      </c>
    </row>
    <row r="144" spans="1:17" x14ac:dyDescent="0.25">
      <c r="A144" s="2">
        <v>25</v>
      </c>
      <c r="B144" s="148" t="s">
        <v>891</v>
      </c>
      <c r="C144" s="148" t="s">
        <v>433</v>
      </c>
      <c r="D144" s="148" t="s">
        <v>1816</v>
      </c>
      <c r="E144" s="149" t="s">
        <v>893</v>
      </c>
      <c r="F144" s="149" t="s">
        <v>657</v>
      </c>
      <c r="G144" s="148" t="s">
        <v>928</v>
      </c>
      <c r="H144" s="150" t="s">
        <v>1749</v>
      </c>
      <c r="I144" s="150" t="s">
        <v>1813</v>
      </c>
      <c r="J144" s="150" t="s">
        <v>1814</v>
      </c>
      <c r="K144" s="153">
        <v>4</v>
      </c>
      <c r="L144" s="154">
        <v>14</v>
      </c>
      <c r="M144" s="153" t="s">
        <v>1752</v>
      </c>
      <c r="N144" s="153" t="s">
        <v>1753</v>
      </c>
      <c r="O144" s="156" t="s">
        <v>1754</v>
      </c>
      <c r="P144" s="156" t="s">
        <v>1755</v>
      </c>
      <c r="Q144" s="156" t="s">
        <v>1756</v>
      </c>
    </row>
    <row r="145" spans="1:17" x14ac:dyDescent="0.25">
      <c r="A145" s="2">
        <v>26</v>
      </c>
      <c r="B145" s="148" t="s">
        <v>891</v>
      </c>
      <c r="C145" s="148" t="s">
        <v>433</v>
      </c>
      <c r="D145" s="148" t="s">
        <v>1816</v>
      </c>
      <c r="E145" s="149" t="s">
        <v>893</v>
      </c>
      <c r="F145" s="149" t="s">
        <v>657</v>
      </c>
      <c r="G145" s="148" t="s">
        <v>928</v>
      </c>
      <c r="H145" s="150" t="s">
        <v>1749</v>
      </c>
      <c r="I145" s="150" t="s">
        <v>1813</v>
      </c>
      <c r="J145" s="150" t="s">
        <v>1814</v>
      </c>
      <c r="K145" s="153">
        <v>4</v>
      </c>
      <c r="L145" s="154">
        <v>14</v>
      </c>
      <c r="M145" s="153" t="s">
        <v>1752</v>
      </c>
      <c r="N145" s="153" t="s">
        <v>1753</v>
      </c>
      <c r="O145" s="156" t="s">
        <v>1754</v>
      </c>
      <c r="P145" s="156" t="s">
        <v>1755</v>
      </c>
      <c r="Q145" s="156" t="s">
        <v>1756</v>
      </c>
    </row>
    <row r="146" spans="1:17" x14ac:dyDescent="0.25">
      <c r="A146" s="2">
        <v>27</v>
      </c>
      <c r="B146" s="148" t="s">
        <v>1486</v>
      </c>
      <c r="C146" s="148" t="s">
        <v>433</v>
      </c>
      <c r="D146" s="148" t="s">
        <v>1816</v>
      </c>
      <c r="E146" s="149" t="s">
        <v>893</v>
      </c>
      <c r="F146" s="149" t="s">
        <v>657</v>
      </c>
      <c r="G146" s="148" t="s">
        <v>928</v>
      </c>
      <c r="H146" s="150" t="s">
        <v>1749</v>
      </c>
      <c r="I146" s="150" t="s">
        <v>1811</v>
      </c>
      <c r="J146" s="150" t="s">
        <v>1812</v>
      </c>
      <c r="K146" s="153">
        <v>5</v>
      </c>
      <c r="L146" s="154">
        <v>17</v>
      </c>
      <c r="M146" s="153" t="s">
        <v>1752</v>
      </c>
      <c r="N146" s="153" t="s">
        <v>1753</v>
      </c>
      <c r="O146" s="156" t="s">
        <v>1754</v>
      </c>
      <c r="P146" s="156" t="s">
        <v>1755</v>
      </c>
      <c r="Q146" s="156" t="s">
        <v>1756</v>
      </c>
    </row>
    <row r="147" spans="1:17" x14ac:dyDescent="0.25">
      <c r="A147" s="2">
        <v>28</v>
      </c>
      <c r="B147" s="148" t="s">
        <v>891</v>
      </c>
      <c r="C147" s="148" t="s">
        <v>433</v>
      </c>
      <c r="D147" s="148" t="s">
        <v>1816</v>
      </c>
      <c r="E147" s="149" t="s">
        <v>893</v>
      </c>
      <c r="F147" s="149" t="s">
        <v>657</v>
      </c>
      <c r="G147" s="148" t="s">
        <v>928</v>
      </c>
      <c r="H147" s="150" t="s">
        <v>1749</v>
      </c>
      <c r="I147" s="150" t="s">
        <v>1784</v>
      </c>
      <c r="J147" s="150" t="s">
        <v>1785</v>
      </c>
      <c r="K147" s="153">
        <v>3</v>
      </c>
      <c r="L147" s="154">
        <v>14</v>
      </c>
      <c r="M147" s="153" t="s">
        <v>1752</v>
      </c>
      <c r="N147" s="153" t="s">
        <v>1753</v>
      </c>
      <c r="O147" s="156" t="s">
        <v>1754</v>
      </c>
      <c r="P147" s="156" t="s">
        <v>1755</v>
      </c>
      <c r="Q147" s="156" t="s">
        <v>1756</v>
      </c>
    </row>
    <row r="148" spans="1:17" x14ac:dyDescent="0.25">
      <c r="A148" s="2">
        <v>29</v>
      </c>
      <c r="B148" s="148" t="s">
        <v>891</v>
      </c>
      <c r="C148" s="148" t="s">
        <v>433</v>
      </c>
      <c r="D148" s="148" t="s">
        <v>1816</v>
      </c>
      <c r="E148" s="149" t="s">
        <v>893</v>
      </c>
      <c r="F148" s="149" t="s">
        <v>657</v>
      </c>
      <c r="G148" s="148" t="s">
        <v>928</v>
      </c>
      <c r="H148" s="150" t="s">
        <v>1749</v>
      </c>
      <c r="I148" s="150" t="s">
        <v>1813</v>
      </c>
      <c r="J148" s="150" t="s">
        <v>1814</v>
      </c>
      <c r="K148" s="153">
        <v>4</v>
      </c>
      <c r="L148" s="154">
        <v>14</v>
      </c>
      <c r="M148" s="153" t="s">
        <v>1752</v>
      </c>
      <c r="N148" s="153" t="s">
        <v>1753</v>
      </c>
      <c r="O148" s="156" t="s">
        <v>1754</v>
      </c>
      <c r="P148" s="156" t="s">
        <v>1755</v>
      </c>
      <c r="Q148" s="156" t="s">
        <v>1756</v>
      </c>
    </row>
    <row r="149" spans="1:17" x14ac:dyDescent="0.25">
      <c r="A149" s="2">
        <v>30</v>
      </c>
      <c r="B149" s="148" t="s">
        <v>891</v>
      </c>
      <c r="C149" s="148" t="s">
        <v>433</v>
      </c>
      <c r="D149" s="148" t="s">
        <v>1816</v>
      </c>
      <c r="E149" s="149" t="s">
        <v>893</v>
      </c>
      <c r="F149" s="149" t="s">
        <v>657</v>
      </c>
      <c r="G149" s="148" t="s">
        <v>928</v>
      </c>
      <c r="H149" s="150" t="s">
        <v>1749</v>
      </c>
      <c r="I149" s="150" t="s">
        <v>1796</v>
      </c>
      <c r="J149" s="150" t="s">
        <v>1797</v>
      </c>
      <c r="K149" s="153">
        <v>4</v>
      </c>
      <c r="L149" s="154">
        <v>14</v>
      </c>
      <c r="M149" s="153" t="s">
        <v>1752</v>
      </c>
      <c r="N149" s="153" t="s">
        <v>1753</v>
      </c>
      <c r="O149" s="156" t="s">
        <v>1754</v>
      </c>
      <c r="P149" s="156" t="s">
        <v>1755</v>
      </c>
      <c r="Q149" s="156" t="s">
        <v>1756</v>
      </c>
    </row>
    <row r="150" spans="1:17" x14ac:dyDescent="0.25">
      <c r="A150" s="2">
        <v>31</v>
      </c>
      <c r="B150" s="148" t="s">
        <v>891</v>
      </c>
      <c r="C150" s="148" t="s">
        <v>433</v>
      </c>
      <c r="D150" s="148" t="s">
        <v>1816</v>
      </c>
      <c r="E150" s="149" t="s">
        <v>893</v>
      </c>
      <c r="F150" s="149" t="s">
        <v>657</v>
      </c>
      <c r="G150" s="148" t="s">
        <v>928</v>
      </c>
      <c r="H150" s="150" t="s">
        <v>1749</v>
      </c>
      <c r="I150" s="150" t="s">
        <v>1796</v>
      </c>
      <c r="J150" s="150" t="s">
        <v>1797</v>
      </c>
      <c r="K150" s="153">
        <v>4</v>
      </c>
      <c r="L150" s="154">
        <v>14</v>
      </c>
      <c r="M150" s="153" t="s">
        <v>1752</v>
      </c>
      <c r="N150" s="153" t="s">
        <v>1753</v>
      </c>
      <c r="O150" s="156" t="s">
        <v>1754</v>
      </c>
      <c r="P150" s="156" t="s">
        <v>1755</v>
      </c>
      <c r="Q150" s="156" t="s">
        <v>1756</v>
      </c>
    </row>
    <row r="151" spans="1:17" x14ac:dyDescent="0.25">
      <c r="A151" s="2">
        <v>32</v>
      </c>
      <c r="B151" s="148" t="s">
        <v>891</v>
      </c>
      <c r="C151" s="148" t="s">
        <v>433</v>
      </c>
      <c r="D151" s="148" t="s">
        <v>1817</v>
      </c>
      <c r="E151" s="149" t="s">
        <v>893</v>
      </c>
      <c r="F151" s="149" t="s">
        <v>657</v>
      </c>
      <c r="G151" s="148" t="s">
        <v>928</v>
      </c>
      <c r="H151" s="150" t="s">
        <v>1749</v>
      </c>
      <c r="I151" s="150" t="s">
        <v>1818</v>
      </c>
      <c r="J151" s="150" t="s">
        <v>1819</v>
      </c>
      <c r="K151" s="153">
        <v>3</v>
      </c>
      <c r="L151" s="154">
        <v>14</v>
      </c>
      <c r="M151" s="153" t="s">
        <v>1752</v>
      </c>
      <c r="N151" s="153" t="s">
        <v>1753</v>
      </c>
      <c r="O151" s="156" t="s">
        <v>1754</v>
      </c>
      <c r="P151" s="156" t="s">
        <v>1755</v>
      </c>
      <c r="Q151" s="156" t="s">
        <v>1756</v>
      </c>
    </row>
    <row r="152" spans="1:17" x14ac:dyDescent="0.25">
      <c r="A152" s="2">
        <v>33</v>
      </c>
      <c r="B152" s="148" t="s">
        <v>891</v>
      </c>
      <c r="C152" s="148" t="s">
        <v>433</v>
      </c>
      <c r="D152" s="148" t="s">
        <v>1817</v>
      </c>
      <c r="E152" s="149" t="s">
        <v>893</v>
      </c>
      <c r="F152" s="149" t="s">
        <v>657</v>
      </c>
      <c r="G152" s="148" t="s">
        <v>928</v>
      </c>
      <c r="H152" s="150" t="s">
        <v>1749</v>
      </c>
      <c r="I152" s="150" t="s">
        <v>1796</v>
      </c>
      <c r="J152" s="150" t="s">
        <v>1797</v>
      </c>
      <c r="K152" s="153">
        <v>4</v>
      </c>
      <c r="L152" s="154">
        <v>14</v>
      </c>
      <c r="M152" s="153" t="s">
        <v>1752</v>
      </c>
      <c r="N152" s="153" t="s">
        <v>1753</v>
      </c>
      <c r="O152" s="156" t="s">
        <v>1754</v>
      </c>
      <c r="P152" s="156" t="s">
        <v>1755</v>
      </c>
      <c r="Q152" s="156" t="s">
        <v>1756</v>
      </c>
    </row>
    <row r="153" spans="1:17" x14ac:dyDescent="0.25">
      <c r="A153" s="2">
        <v>34</v>
      </c>
      <c r="B153" s="148" t="s">
        <v>891</v>
      </c>
      <c r="C153" s="148" t="s">
        <v>433</v>
      </c>
      <c r="D153" s="148" t="s">
        <v>1817</v>
      </c>
      <c r="E153" s="149" t="s">
        <v>893</v>
      </c>
      <c r="F153" s="149" t="s">
        <v>657</v>
      </c>
      <c r="G153" s="148" t="s">
        <v>928</v>
      </c>
      <c r="H153" s="150" t="s">
        <v>1749</v>
      </c>
      <c r="I153" s="150" t="s">
        <v>1796</v>
      </c>
      <c r="J153" s="150" t="s">
        <v>1797</v>
      </c>
      <c r="K153" s="153">
        <v>4</v>
      </c>
      <c r="L153" s="154">
        <v>14</v>
      </c>
      <c r="M153" s="153" t="s">
        <v>1752</v>
      </c>
      <c r="N153" s="153" t="s">
        <v>1753</v>
      </c>
      <c r="O153" s="156" t="s">
        <v>1754</v>
      </c>
      <c r="P153" s="156" t="s">
        <v>1755</v>
      </c>
      <c r="Q153" s="156" t="s">
        <v>1756</v>
      </c>
    </row>
    <row r="154" spans="1:17" x14ac:dyDescent="0.25">
      <c r="A154" s="2">
        <v>35</v>
      </c>
      <c r="B154" s="148" t="s">
        <v>891</v>
      </c>
      <c r="C154" s="148" t="s">
        <v>433</v>
      </c>
      <c r="D154" s="148" t="s">
        <v>1817</v>
      </c>
      <c r="E154" s="149" t="s">
        <v>893</v>
      </c>
      <c r="F154" s="149" t="s">
        <v>657</v>
      </c>
      <c r="G154" s="148" t="s">
        <v>928</v>
      </c>
      <c r="H154" s="150" t="s">
        <v>1749</v>
      </c>
      <c r="I154" s="150" t="s">
        <v>1796</v>
      </c>
      <c r="J154" s="150" t="s">
        <v>1797</v>
      </c>
      <c r="K154" s="153">
        <v>4</v>
      </c>
      <c r="L154" s="154">
        <v>14</v>
      </c>
      <c r="M154" s="153" t="s">
        <v>1752</v>
      </c>
      <c r="N154" s="153" t="s">
        <v>1753</v>
      </c>
      <c r="O154" s="156" t="s">
        <v>1754</v>
      </c>
      <c r="P154" s="156" t="s">
        <v>1755</v>
      </c>
      <c r="Q154" s="156" t="s">
        <v>1756</v>
      </c>
    </row>
    <row r="155" spans="1:17" x14ac:dyDescent="0.25">
      <c r="A155" s="2">
        <v>36</v>
      </c>
      <c r="B155" s="148" t="s">
        <v>891</v>
      </c>
      <c r="C155" s="148" t="s">
        <v>433</v>
      </c>
      <c r="D155" s="148" t="s">
        <v>1817</v>
      </c>
      <c r="E155" s="149" t="s">
        <v>893</v>
      </c>
      <c r="F155" s="149" t="s">
        <v>657</v>
      </c>
      <c r="G155" s="148" t="s">
        <v>928</v>
      </c>
      <c r="H155" s="150" t="s">
        <v>1749</v>
      </c>
      <c r="I155" s="150" t="s">
        <v>1796</v>
      </c>
      <c r="J155" s="150" t="s">
        <v>1797</v>
      </c>
      <c r="K155" s="153">
        <v>4</v>
      </c>
      <c r="L155" s="154">
        <v>14</v>
      </c>
      <c r="M155" s="153" t="s">
        <v>1752</v>
      </c>
      <c r="N155" s="153" t="s">
        <v>1753</v>
      </c>
      <c r="O155" s="156" t="s">
        <v>1754</v>
      </c>
      <c r="P155" s="156" t="s">
        <v>1755</v>
      </c>
      <c r="Q155" s="156" t="s">
        <v>1756</v>
      </c>
    </row>
    <row r="156" spans="1:17" x14ac:dyDescent="0.25">
      <c r="A156" s="2">
        <v>37</v>
      </c>
      <c r="B156" s="148" t="s">
        <v>891</v>
      </c>
      <c r="C156" s="148" t="s">
        <v>433</v>
      </c>
      <c r="D156" s="148" t="s">
        <v>32</v>
      </c>
      <c r="E156" s="149" t="s">
        <v>1801</v>
      </c>
      <c r="F156" s="149" t="s">
        <v>657</v>
      </c>
      <c r="G156" s="148" t="s">
        <v>1802</v>
      </c>
      <c r="H156" s="150" t="s">
        <v>1803</v>
      </c>
      <c r="I156" s="150" t="s">
        <v>1804</v>
      </c>
      <c r="J156" s="150" t="s">
        <v>1805</v>
      </c>
      <c r="K156" s="153">
        <v>4</v>
      </c>
      <c r="L156" s="154">
        <v>10</v>
      </c>
      <c r="M156" s="153" t="s">
        <v>1752</v>
      </c>
      <c r="N156" s="153" t="s">
        <v>1753</v>
      </c>
      <c r="O156" s="156" t="s">
        <v>1754</v>
      </c>
      <c r="P156" s="156" t="s">
        <v>1755</v>
      </c>
      <c r="Q156" s="156" t="s">
        <v>1756</v>
      </c>
    </row>
    <row r="157" spans="1:17" x14ac:dyDescent="0.25">
      <c r="A157" s="2">
        <v>38</v>
      </c>
      <c r="B157" s="148" t="s">
        <v>891</v>
      </c>
      <c r="C157" s="148" t="s">
        <v>433</v>
      </c>
      <c r="D157" s="148" t="s">
        <v>32</v>
      </c>
      <c r="E157" s="149" t="s">
        <v>1801</v>
      </c>
      <c r="F157" s="149" t="s">
        <v>657</v>
      </c>
      <c r="G157" s="148" t="s">
        <v>1802</v>
      </c>
      <c r="H157" s="150" t="s">
        <v>1803</v>
      </c>
      <c r="I157" s="150" t="s">
        <v>1804</v>
      </c>
      <c r="J157" s="150" t="s">
        <v>1805</v>
      </c>
      <c r="K157" s="153">
        <v>4</v>
      </c>
      <c r="L157" s="154">
        <v>10</v>
      </c>
      <c r="M157" s="153" t="s">
        <v>1752</v>
      </c>
      <c r="N157" s="153" t="s">
        <v>1753</v>
      </c>
      <c r="O157" s="156" t="s">
        <v>1754</v>
      </c>
      <c r="P157" s="156" t="s">
        <v>1755</v>
      </c>
      <c r="Q157" s="156" t="s">
        <v>1756</v>
      </c>
    </row>
    <row r="158" spans="1:17" x14ac:dyDescent="0.25">
      <c r="A158" s="2">
        <v>39</v>
      </c>
      <c r="B158" s="148" t="s">
        <v>891</v>
      </c>
      <c r="C158" s="148" t="s">
        <v>433</v>
      </c>
      <c r="D158" s="148" t="s">
        <v>32</v>
      </c>
      <c r="E158" s="149" t="s">
        <v>1801</v>
      </c>
      <c r="F158" s="149" t="s">
        <v>657</v>
      </c>
      <c r="G158" s="148" t="s">
        <v>1802</v>
      </c>
      <c r="H158" s="150" t="s">
        <v>1803</v>
      </c>
      <c r="I158" s="150" t="s">
        <v>1804</v>
      </c>
      <c r="J158" s="150" t="s">
        <v>1805</v>
      </c>
      <c r="K158" s="153">
        <v>4</v>
      </c>
      <c r="L158" s="154">
        <v>10</v>
      </c>
      <c r="M158" s="153" t="s">
        <v>1752</v>
      </c>
      <c r="N158" s="153" t="s">
        <v>1753</v>
      </c>
      <c r="O158" s="156" t="s">
        <v>1754</v>
      </c>
      <c r="P158" s="156" t="s">
        <v>1755</v>
      </c>
      <c r="Q158" s="156" t="s">
        <v>1756</v>
      </c>
    </row>
    <row r="159" spans="1:17" x14ac:dyDescent="0.25">
      <c r="A159" s="2">
        <v>40</v>
      </c>
      <c r="B159" s="148" t="s">
        <v>891</v>
      </c>
      <c r="C159" s="148" t="s">
        <v>433</v>
      </c>
      <c r="D159" s="148" t="s">
        <v>32</v>
      </c>
      <c r="E159" s="149" t="s">
        <v>1801</v>
      </c>
      <c r="F159" s="149" t="s">
        <v>657</v>
      </c>
      <c r="G159" s="148" t="s">
        <v>1802</v>
      </c>
      <c r="H159" s="150" t="s">
        <v>1803</v>
      </c>
      <c r="I159" s="150" t="s">
        <v>1804</v>
      </c>
      <c r="J159" s="150" t="s">
        <v>1805</v>
      </c>
      <c r="K159" s="153">
        <v>4</v>
      </c>
      <c r="L159" s="154">
        <v>10</v>
      </c>
      <c r="M159" s="153" t="s">
        <v>1752</v>
      </c>
      <c r="N159" s="153" t="s">
        <v>1753</v>
      </c>
      <c r="O159" s="156" t="s">
        <v>1754</v>
      </c>
      <c r="P159" s="156" t="s">
        <v>1755</v>
      </c>
      <c r="Q159" s="156" t="s">
        <v>1756</v>
      </c>
    </row>
    <row r="160" spans="1:17" x14ac:dyDescent="0.25">
      <c r="A160" s="2">
        <v>41</v>
      </c>
      <c r="B160" s="148" t="s">
        <v>891</v>
      </c>
      <c r="C160" s="148" t="s">
        <v>433</v>
      </c>
      <c r="D160" s="148" t="s">
        <v>32</v>
      </c>
      <c r="E160" s="149" t="s">
        <v>1801</v>
      </c>
      <c r="F160" s="149" t="s">
        <v>657</v>
      </c>
      <c r="G160" s="148" t="s">
        <v>1802</v>
      </c>
      <c r="H160" s="150" t="s">
        <v>1803</v>
      </c>
      <c r="I160" s="150" t="s">
        <v>1804</v>
      </c>
      <c r="J160" s="150" t="s">
        <v>1805</v>
      </c>
      <c r="K160" s="153">
        <v>4</v>
      </c>
      <c r="L160" s="154">
        <v>10</v>
      </c>
      <c r="M160" s="153" t="s">
        <v>1752</v>
      </c>
      <c r="N160" s="153" t="s">
        <v>1753</v>
      </c>
      <c r="O160" s="156" t="s">
        <v>1754</v>
      </c>
      <c r="P160" s="156" t="s">
        <v>1755</v>
      </c>
      <c r="Q160" s="156" t="s">
        <v>1756</v>
      </c>
    </row>
    <row r="161" spans="1:17" x14ac:dyDescent="0.25">
      <c r="A161" s="2">
        <v>42</v>
      </c>
      <c r="B161" s="148" t="s">
        <v>891</v>
      </c>
      <c r="C161" s="148" t="s">
        <v>433</v>
      </c>
      <c r="D161" s="148" t="s">
        <v>32</v>
      </c>
      <c r="E161" s="149" t="s">
        <v>1801</v>
      </c>
      <c r="F161" s="149" t="s">
        <v>657</v>
      </c>
      <c r="G161" s="148" t="s">
        <v>1802</v>
      </c>
      <c r="H161" s="150" t="s">
        <v>1803</v>
      </c>
      <c r="I161" s="150" t="s">
        <v>1804</v>
      </c>
      <c r="J161" s="150" t="s">
        <v>1805</v>
      </c>
      <c r="K161" s="153">
        <v>4</v>
      </c>
      <c r="L161" s="154">
        <v>10</v>
      </c>
      <c r="M161" s="153" t="s">
        <v>1752</v>
      </c>
      <c r="N161" s="153" t="s">
        <v>1753</v>
      </c>
      <c r="O161" s="156" t="s">
        <v>1754</v>
      </c>
      <c r="P161" s="156" t="s">
        <v>1755</v>
      </c>
      <c r="Q161" s="156" t="s">
        <v>1756</v>
      </c>
    </row>
    <row r="162" spans="1:17" x14ac:dyDescent="0.25">
      <c r="A162" s="2">
        <v>43</v>
      </c>
      <c r="B162" s="148" t="s">
        <v>891</v>
      </c>
      <c r="C162" s="148" t="s">
        <v>433</v>
      </c>
      <c r="D162" s="148" t="s">
        <v>32</v>
      </c>
      <c r="E162" s="149" t="s">
        <v>1801</v>
      </c>
      <c r="F162" s="149" t="s">
        <v>657</v>
      </c>
      <c r="G162" s="148" t="s">
        <v>1802</v>
      </c>
      <c r="H162" s="150" t="s">
        <v>1803</v>
      </c>
      <c r="I162" s="150" t="s">
        <v>1804</v>
      </c>
      <c r="J162" s="150" t="s">
        <v>1805</v>
      </c>
      <c r="K162" s="153">
        <v>4</v>
      </c>
      <c r="L162" s="154">
        <v>10</v>
      </c>
      <c r="M162" s="153" t="s">
        <v>1752</v>
      </c>
      <c r="N162" s="153" t="s">
        <v>1753</v>
      </c>
      <c r="O162" s="156" t="s">
        <v>1754</v>
      </c>
      <c r="P162" s="156" t="s">
        <v>1755</v>
      </c>
      <c r="Q162" s="156" t="s">
        <v>1756</v>
      </c>
    </row>
    <row r="163" spans="1:17" x14ac:dyDescent="0.25">
      <c r="A163" s="2">
        <v>44</v>
      </c>
      <c r="B163" s="148" t="s">
        <v>891</v>
      </c>
      <c r="C163" s="148" t="s">
        <v>433</v>
      </c>
      <c r="D163" s="148" t="s">
        <v>32</v>
      </c>
      <c r="E163" s="149" t="s">
        <v>1801</v>
      </c>
      <c r="F163" s="149" t="s">
        <v>657</v>
      </c>
      <c r="G163" s="148" t="s">
        <v>1802</v>
      </c>
      <c r="H163" s="150" t="s">
        <v>1803</v>
      </c>
      <c r="I163" s="150" t="s">
        <v>1804</v>
      </c>
      <c r="J163" s="150" t="s">
        <v>1805</v>
      </c>
      <c r="K163" s="153">
        <v>4</v>
      </c>
      <c r="L163" s="154">
        <v>10</v>
      </c>
      <c r="M163" s="153" t="s">
        <v>1752</v>
      </c>
      <c r="N163" s="153" t="s">
        <v>1753</v>
      </c>
      <c r="O163" s="156" t="s">
        <v>1754</v>
      </c>
      <c r="P163" s="156" t="s">
        <v>1755</v>
      </c>
      <c r="Q163" s="156" t="s">
        <v>1756</v>
      </c>
    </row>
    <row r="164" spans="1:17" x14ac:dyDescent="0.25">
      <c r="A164" s="2">
        <v>45</v>
      </c>
      <c r="B164" s="148" t="s">
        <v>891</v>
      </c>
      <c r="C164" s="148" t="s">
        <v>433</v>
      </c>
      <c r="D164" s="148" t="s">
        <v>32</v>
      </c>
      <c r="E164" s="149" t="s">
        <v>1801</v>
      </c>
      <c r="F164" s="149" t="s">
        <v>657</v>
      </c>
      <c r="G164" s="148" t="s">
        <v>1802</v>
      </c>
      <c r="H164" s="150" t="s">
        <v>1803</v>
      </c>
      <c r="I164" s="150" t="s">
        <v>1804</v>
      </c>
      <c r="J164" s="150" t="s">
        <v>1805</v>
      </c>
      <c r="K164" s="153">
        <v>4</v>
      </c>
      <c r="L164" s="154">
        <v>10</v>
      </c>
      <c r="M164" s="153" t="s">
        <v>1752</v>
      </c>
      <c r="N164" s="153" t="s">
        <v>1753</v>
      </c>
      <c r="O164" s="156" t="s">
        <v>1754</v>
      </c>
      <c r="P164" s="156" t="s">
        <v>1755</v>
      </c>
      <c r="Q164" s="156" t="s">
        <v>1756</v>
      </c>
    </row>
    <row r="165" spans="1:17" x14ac:dyDescent="0.25">
      <c r="A165" s="2">
        <v>46</v>
      </c>
      <c r="B165" s="148" t="s">
        <v>891</v>
      </c>
      <c r="C165" s="148" t="s">
        <v>433</v>
      </c>
      <c r="D165" s="148" t="s">
        <v>32</v>
      </c>
      <c r="E165" s="149" t="s">
        <v>1801</v>
      </c>
      <c r="F165" s="149" t="s">
        <v>657</v>
      </c>
      <c r="G165" s="148" t="s">
        <v>1802</v>
      </c>
      <c r="H165" s="150" t="s">
        <v>1803</v>
      </c>
      <c r="I165" s="150" t="s">
        <v>1804</v>
      </c>
      <c r="J165" s="150" t="s">
        <v>1805</v>
      </c>
      <c r="K165" s="153">
        <v>4</v>
      </c>
      <c r="L165" s="154">
        <v>10</v>
      </c>
      <c r="M165" s="153" t="s">
        <v>1752</v>
      </c>
      <c r="N165" s="153" t="s">
        <v>1753</v>
      </c>
      <c r="O165" s="156" t="s">
        <v>1754</v>
      </c>
      <c r="P165" s="156" t="s">
        <v>1755</v>
      </c>
      <c r="Q165" s="156" t="s">
        <v>1756</v>
      </c>
    </row>
    <row r="166" spans="1:17" x14ac:dyDescent="0.25">
      <c r="A166" s="2">
        <v>47</v>
      </c>
      <c r="B166" s="148" t="s">
        <v>891</v>
      </c>
      <c r="C166" s="148" t="s">
        <v>433</v>
      </c>
      <c r="D166" s="148" t="s">
        <v>32</v>
      </c>
      <c r="E166" s="149" t="s">
        <v>1801</v>
      </c>
      <c r="F166" s="149" t="s">
        <v>657</v>
      </c>
      <c r="G166" s="148" t="s">
        <v>1802</v>
      </c>
      <c r="H166" s="150" t="s">
        <v>1803</v>
      </c>
      <c r="I166" s="150" t="s">
        <v>1804</v>
      </c>
      <c r="J166" s="150" t="s">
        <v>1805</v>
      </c>
      <c r="K166" s="153">
        <v>4</v>
      </c>
      <c r="L166" s="154">
        <v>10</v>
      </c>
      <c r="M166" s="153" t="s">
        <v>1752</v>
      </c>
      <c r="N166" s="153" t="s">
        <v>1753</v>
      </c>
      <c r="O166" s="156" t="s">
        <v>1754</v>
      </c>
      <c r="P166" s="156" t="s">
        <v>1755</v>
      </c>
      <c r="Q166" s="156" t="s">
        <v>1756</v>
      </c>
    </row>
    <row r="167" spans="1:17" x14ac:dyDescent="0.25">
      <c r="B167" s="187" t="s">
        <v>1820</v>
      </c>
      <c r="C167" s="188"/>
      <c r="D167" s="188"/>
      <c r="E167" s="189"/>
      <c r="F167" s="189"/>
      <c r="G167" s="188"/>
      <c r="H167" s="190"/>
      <c r="I167" s="190"/>
      <c r="J167" s="190"/>
      <c r="K167" s="191"/>
      <c r="L167" s="192"/>
      <c r="M167" s="191"/>
      <c r="N167" s="191"/>
      <c r="O167" s="193"/>
      <c r="P167" s="193"/>
      <c r="Q167" s="199"/>
    </row>
    <row r="168" spans="1:17" ht="3.75" customHeight="1" x14ac:dyDescent="0.25">
      <c r="B168" s="141"/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3"/>
    </row>
    <row r="169" spans="1:17" x14ac:dyDescent="0.25">
      <c r="B169" s="164" t="s">
        <v>2295</v>
      </c>
      <c r="C169" s="164"/>
      <c r="D169" s="164"/>
      <c r="E169" s="165"/>
      <c r="F169" s="165"/>
      <c r="G169" s="164"/>
      <c r="H169" s="166"/>
      <c r="I169" s="166"/>
      <c r="J169" s="166"/>
      <c r="K169" s="179">
        <f>SUM(K120:K168)</f>
        <v>186.5</v>
      </c>
      <c r="L169" s="169"/>
      <c r="M169" s="168"/>
      <c r="N169" s="168">
        <f>COUNTIF(N120:N167,"Y")</f>
        <v>47</v>
      </c>
      <c r="O169" s="171"/>
      <c r="P169" s="171"/>
      <c r="Q169" s="171"/>
    </row>
    <row r="173" spans="1:17" x14ac:dyDescent="0.25">
      <c r="B173" s="130" t="s">
        <v>2291</v>
      </c>
      <c r="C173" s="131"/>
      <c r="D173" s="131"/>
      <c r="E173" s="131"/>
      <c r="F173" s="131"/>
      <c r="G173" s="131"/>
      <c r="H173" s="131"/>
      <c r="I173" s="131"/>
      <c r="J173" s="132"/>
      <c r="K173" s="131"/>
      <c r="L173" s="131"/>
      <c r="M173" s="131"/>
      <c r="N173" s="131"/>
      <c r="O173" s="131"/>
      <c r="P173" s="131"/>
      <c r="Q173" s="133"/>
    </row>
    <row r="174" spans="1:17" x14ac:dyDescent="0.25">
      <c r="B174" s="223" t="s">
        <v>0</v>
      </c>
      <c r="C174" s="224"/>
      <c r="D174" s="224"/>
      <c r="E174" s="224"/>
      <c r="F174" s="225"/>
      <c r="G174" s="226" t="s">
        <v>1744</v>
      </c>
      <c r="H174" s="227"/>
      <c r="I174" s="227"/>
      <c r="J174" s="227"/>
      <c r="K174" s="227"/>
      <c r="L174" s="227"/>
      <c r="M174" s="134"/>
      <c r="N174" s="134"/>
      <c r="O174" s="231" t="s">
        <v>1745</v>
      </c>
      <c r="P174" s="232"/>
      <c r="Q174" s="233"/>
    </row>
    <row r="175" spans="1:17" ht="33.75" x14ac:dyDescent="0.25">
      <c r="B175" s="136" t="s">
        <v>2064</v>
      </c>
      <c r="C175" s="136" t="s">
        <v>5</v>
      </c>
      <c r="D175" s="136" t="s">
        <v>6</v>
      </c>
      <c r="E175" s="136" t="s">
        <v>869</v>
      </c>
      <c r="F175" s="136" t="s">
        <v>870</v>
      </c>
      <c r="G175" s="136" t="s">
        <v>871</v>
      </c>
      <c r="H175" s="136" t="s">
        <v>872</v>
      </c>
      <c r="I175" s="136" t="s">
        <v>873</v>
      </c>
      <c r="J175" s="136" t="s">
        <v>874</v>
      </c>
      <c r="K175" s="136" t="s">
        <v>1746</v>
      </c>
      <c r="L175" s="136" t="s">
        <v>1747</v>
      </c>
      <c r="M175" s="136" t="s">
        <v>2286</v>
      </c>
      <c r="N175" s="136" t="s">
        <v>880</v>
      </c>
      <c r="O175" s="136" t="s">
        <v>884</v>
      </c>
      <c r="P175" s="136" t="s">
        <v>885</v>
      </c>
      <c r="Q175" s="136" t="s">
        <v>886</v>
      </c>
    </row>
    <row r="176" spans="1:17" ht="3.75" customHeight="1" x14ac:dyDescent="0.25">
      <c r="B176" s="141"/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3"/>
    </row>
    <row r="177" spans="1:17" x14ac:dyDescent="0.25">
      <c r="A177" s="2">
        <v>1</v>
      </c>
      <c r="B177" s="185" t="s">
        <v>1544</v>
      </c>
      <c r="C177" s="185" t="s">
        <v>573</v>
      </c>
      <c r="D177" s="185" t="s">
        <v>308</v>
      </c>
      <c r="E177" s="186" t="s">
        <v>893</v>
      </c>
      <c r="F177" s="185" t="s">
        <v>966</v>
      </c>
      <c r="G177" s="185" t="s">
        <v>928</v>
      </c>
      <c r="H177" s="156" t="s">
        <v>901</v>
      </c>
      <c r="I177" s="156" t="s">
        <v>963</v>
      </c>
      <c r="J177" s="150" t="s">
        <v>1806</v>
      </c>
      <c r="K177" s="153">
        <v>4</v>
      </c>
      <c r="L177" s="154">
        <v>17.2</v>
      </c>
      <c r="M177" s="153" t="s">
        <v>1753</v>
      </c>
      <c r="N177" s="153" t="s">
        <v>1753</v>
      </c>
      <c r="O177" s="156" t="s">
        <v>1754</v>
      </c>
      <c r="P177" s="156" t="s">
        <v>1755</v>
      </c>
      <c r="Q177" s="156" t="s">
        <v>1756</v>
      </c>
    </row>
    <row r="178" spans="1:17" x14ac:dyDescent="0.25">
      <c r="A178" s="2">
        <v>2</v>
      </c>
      <c r="B178" s="148" t="s">
        <v>1462</v>
      </c>
      <c r="C178" s="148" t="s">
        <v>573</v>
      </c>
      <c r="D178" s="148" t="s">
        <v>308</v>
      </c>
      <c r="E178" s="149" t="s">
        <v>893</v>
      </c>
      <c r="F178" s="149" t="s">
        <v>966</v>
      </c>
      <c r="G178" s="148" t="s">
        <v>928</v>
      </c>
      <c r="H178" s="150" t="s">
        <v>901</v>
      </c>
      <c r="I178" s="150" t="s">
        <v>963</v>
      </c>
      <c r="J178" s="150" t="s">
        <v>1806</v>
      </c>
      <c r="K178" s="153">
        <v>4</v>
      </c>
      <c r="L178" s="154">
        <v>17.2</v>
      </c>
      <c r="M178" s="153" t="s">
        <v>1753</v>
      </c>
      <c r="N178" s="153" t="s">
        <v>1753</v>
      </c>
      <c r="O178" s="156" t="s">
        <v>1754</v>
      </c>
      <c r="P178" s="156" t="s">
        <v>1755</v>
      </c>
      <c r="Q178" s="156" t="s">
        <v>1756</v>
      </c>
    </row>
    <row r="179" spans="1:17" x14ac:dyDescent="0.25">
      <c r="A179" s="2">
        <v>3</v>
      </c>
      <c r="B179" s="148" t="s">
        <v>1467</v>
      </c>
      <c r="C179" s="148" t="s">
        <v>573</v>
      </c>
      <c r="D179" s="148" t="s">
        <v>308</v>
      </c>
      <c r="E179" s="149" t="s">
        <v>893</v>
      </c>
      <c r="F179" s="149" t="s">
        <v>966</v>
      </c>
      <c r="G179" s="148" t="s">
        <v>928</v>
      </c>
      <c r="H179" s="150" t="s">
        <v>901</v>
      </c>
      <c r="I179" s="150" t="s">
        <v>963</v>
      </c>
      <c r="J179" s="150" t="s">
        <v>1806</v>
      </c>
      <c r="K179" s="153">
        <v>3</v>
      </c>
      <c r="L179" s="154">
        <v>17.2</v>
      </c>
      <c r="M179" s="153" t="s">
        <v>1753</v>
      </c>
      <c r="N179" s="153" t="s">
        <v>1753</v>
      </c>
      <c r="O179" s="156" t="s">
        <v>1754</v>
      </c>
      <c r="P179" s="156" t="s">
        <v>1755</v>
      </c>
      <c r="Q179" s="156" t="s">
        <v>1756</v>
      </c>
    </row>
    <row r="180" spans="1:17" x14ac:dyDescent="0.25">
      <c r="A180" s="2">
        <v>4</v>
      </c>
      <c r="B180" s="148" t="s">
        <v>1548</v>
      </c>
      <c r="C180" s="148" t="s">
        <v>573</v>
      </c>
      <c r="D180" s="148" t="s">
        <v>308</v>
      </c>
      <c r="E180" s="149" t="s">
        <v>893</v>
      </c>
      <c r="F180" s="149" t="s">
        <v>966</v>
      </c>
      <c r="G180" s="148" t="s">
        <v>928</v>
      </c>
      <c r="H180" s="150" t="s">
        <v>901</v>
      </c>
      <c r="I180" s="150" t="s">
        <v>963</v>
      </c>
      <c r="J180" s="150" t="s">
        <v>1806</v>
      </c>
      <c r="K180" s="153">
        <v>3</v>
      </c>
      <c r="L180" s="154">
        <v>17.2</v>
      </c>
      <c r="M180" s="153" t="s">
        <v>1753</v>
      </c>
      <c r="N180" s="153" t="s">
        <v>1753</v>
      </c>
      <c r="O180" s="156" t="s">
        <v>1754</v>
      </c>
      <c r="P180" s="156" t="s">
        <v>1755</v>
      </c>
      <c r="Q180" s="156" t="s">
        <v>1756</v>
      </c>
    </row>
    <row r="181" spans="1:17" x14ac:dyDescent="0.25">
      <c r="A181" s="2">
        <v>5</v>
      </c>
      <c r="B181" s="148" t="s">
        <v>1551</v>
      </c>
      <c r="C181" s="148" t="s">
        <v>573</v>
      </c>
      <c r="D181" s="148" t="s">
        <v>308</v>
      </c>
      <c r="E181" s="149" t="s">
        <v>893</v>
      </c>
      <c r="F181" s="149" t="s">
        <v>966</v>
      </c>
      <c r="G181" s="148" t="s">
        <v>928</v>
      </c>
      <c r="H181" s="150" t="s">
        <v>901</v>
      </c>
      <c r="I181" s="150" t="s">
        <v>963</v>
      </c>
      <c r="J181" s="150" t="s">
        <v>1806</v>
      </c>
      <c r="K181" s="153">
        <v>3</v>
      </c>
      <c r="L181" s="154">
        <v>17.2</v>
      </c>
      <c r="M181" s="153" t="s">
        <v>1753</v>
      </c>
      <c r="N181" s="153" t="s">
        <v>1753</v>
      </c>
      <c r="O181" s="156" t="s">
        <v>1754</v>
      </c>
      <c r="P181" s="156" t="s">
        <v>1755</v>
      </c>
      <c r="Q181" s="156" t="s">
        <v>1756</v>
      </c>
    </row>
    <row r="182" spans="1:17" x14ac:dyDescent="0.25">
      <c r="A182" s="2">
        <v>6</v>
      </c>
      <c r="B182" s="148" t="s">
        <v>1472</v>
      </c>
      <c r="C182" s="148" t="s">
        <v>573</v>
      </c>
      <c r="D182" s="148" t="s">
        <v>308</v>
      </c>
      <c r="E182" s="149" t="s">
        <v>893</v>
      </c>
      <c r="F182" s="149" t="s">
        <v>966</v>
      </c>
      <c r="G182" s="148" t="s">
        <v>928</v>
      </c>
      <c r="H182" s="150" t="s">
        <v>901</v>
      </c>
      <c r="I182" s="150" t="s">
        <v>963</v>
      </c>
      <c r="J182" s="150" t="s">
        <v>1806</v>
      </c>
      <c r="K182" s="153">
        <v>4</v>
      </c>
      <c r="L182" s="154">
        <v>17.2</v>
      </c>
      <c r="M182" s="153" t="s">
        <v>1753</v>
      </c>
      <c r="N182" s="153" t="s">
        <v>1753</v>
      </c>
      <c r="O182" s="156" t="s">
        <v>1754</v>
      </c>
      <c r="P182" s="156" t="s">
        <v>1755</v>
      </c>
      <c r="Q182" s="156" t="s">
        <v>1756</v>
      </c>
    </row>
    <row r="183" spans="1:17" x14ac:dyDescent="0.25">
      <c r="A183" s="2">
        <v>7</v>
      </c>
      <c r="B183" s="148" t="s">
        <v>1475</v>
      </c>
      <c r="C183" s="148" t="s">
        <v>573</v>
      </c>
      <c r="D183" s="148" t="s">
        <v>308</v>
      </c>
      <c r="E183" s="149" t="s">
        <v>893</v>
      </c>
      <c r="F183" s="149" t="s">
        <v>966</v>
      </c>
      <c r="G183" s="148" t="s">
        <v>928</v>
      </c>
      <c r="H183" s="150" t="s">
        <v>901</v>
      </c>
      <c r="I183" s="150" t="s">
        <v>963</v>
      </c>
      <c r="J183" s="150" t="s">
        <v>1806</v>
      </c>
      <c r="K183" s="153">
        <v>4</v>
      </c>
      <c r="L183" s="154">
        <v>17.2</v>
      </c>
      <c r="M183" s="153" t="s">
        <v>1753</v>
      </c>
      <c r="N183" s="153" t="s">
        <v>1753</v>
      </c>
      <c r="O183" s="156" t="s">
        <v>1754</v>
      </c>
      <c r="P183" s="156" t="s">
        <v>1755</v>
      </c>
      <c r="Q183" s="156" t="s">
        <v>1756</v>
      </c>
    </row>
    <row r="184" spans="1:17" x14ac:dyDescent="0.25">
      <c r="A184" s="2">
        <v>8</v>
      </c>
      <c r="B184" s="148" t="s">
        <v>1554</v>
      </c>
      <c r="C184" s="148" t="s">
        <v>573</v>
      </c>
      <c r="D184" s="148" t="s">
        <v>308</v>
      </c>
      <c r="E184" s="149" t="s">
        <v>893</v>
      </c>
      <c r="F184" s="149" t="s">
        <v>966</v>
      </c>
      <c r="G184" s="148" t="s">
        <v>928</v>
      </c>
      <c r="H184" s="150" t="s">
        <v>901</v>
      </c>
      <c r="I184" s="150" t="s">
        <v>963</v>
      </c>
      <c r="J184" s="150" t="s">
        <v>1806</v>
      </c>
      <c r="K184" s="153">
        <v>3</v>
      </c>
      <c r="L184" s="154">
        <v>17.2</v>
      </c>
      <c r="M184" s="153" t="s">
        <v>1753</v>
      </c>
      <c r="N184" s="153" t="s">
        <v>1753</v>
      </c>
      <c r="O184" s="156" t="s">
        <v>1754</v>
      </c>
      <c r="P184" s="156" t="s">
        <v>1755</v>
      </c>
      <c r="Q184" s="156" t="s">
        <v>1756</v>
      </c>
    </row>
    <row r="185" spans="1:17" x14ac:dyDescent="0.25">
      <c r="A185" s="2">
        <v>9</v>
      </c>
      <c r="B185" s="148" t="s">
        <v>1557</v>
      </c>
      <c r="C185" s="148" t="s">
        <v>573</v>
      </c>
      <c r="D185" s="148" t="s">
        <v>308</v>
      </c>
      <c r="E185" s="149" t="s">
        <v>893</v>
      </c>
      <c r="F185" s="149" t="s">
        <v>966</v>
      </c>
      <c r="G185" s="148" t="s">
        <v>928</v>
      </c>
      <c r="H185" s="150" t="s">
        <v>901</v>
      </c>
      <c r="I185" s="150" t="s">
        <v>963</v>
      </c>
      <c r="J185" s="150" t="s">
        <v>1806</v>
      </c>
      <c r="K185" s="153">
        <v>3</v>
      </c>
      <c r="L185" s="154">
        <v>17.2</v>
      </c>
      <c r="M185" s="153" t="s">
        <v>1753</v>
      </c>
      <c r="N185" s="153" t="s">
        <v>1753</v>
      </c>
      <c r="O185" s="156" t="s">
        <v>1754</v>
      </c>
      <c r="P185" s="156" t="s">
        <v>1755</v>
      </c>
      <c r="Q185" s="156" t="s">
        <v>1756</v>
      </c>
    </row>
    <row r="186" spans="1:17" x14ac:dyDescent="0.25">
      <c r="A186" s="2">
        <v>10</v>
      </c>
      <c r="B186" s="148" t="s">
        <v>1478</v>
      </c>
      <c r="C186" s="148" t="s">
        <v>573</v>
      </c>
      <c r="D186" s="148" t="s">
        <v>308</v>
      </c>
      <c r="E186" s="149" t="s">
        <v>893</v>
      </c>
      <c r="F186" s="149" t="s">
        <v>966</v>
      </c>
      <c r="G186" s="148" t="s">
        <v>928</v>
      </c>
      <c r="H186" s="150" t="s">
        <v>901</v>
      </c>
      <c r="I186" s="150" t="s">
        <v>963</v>
      </c>
      <c r="J186" s="150" t="s">
        <v>1806</v>
      </c>
      <c r="K186" s="153">
        <v>5</v>
      </c>
      <c r="L186" s="154">
        <v>17.2</v>
      </c>
      <c r="M186" s="153" t="s">
        <v>1753</v>
      </c>
      <c r="N186" s="153" t="s">
        <v>1753</v>
      </c>
      <c r="O186" s="156" t="s">
        <v>1754</v>
      </c>
      <c r="P186" s="156" t="s">
        <v>1755</v>
      </c>
      <c r="Q186" s="156" t="s">
        <v>1756</v>
      </c>
    </row>
    <row r="187" spans="1:17" x14ac:dyDescent="0.25">
      <c r="A187" s="2">
        <v>11</v>
      </c>
      <c r="B187" s="148" t="s">
        <v>1483</v>
      </c>
      <c r="C187" s="148" t="s">
        <v>573</v>
      </c>
      <c r="D187" s="148" t="s">
        <v>308</v>
      </c>
      <c r="E187" s="149" t="s">
        <v>893</v>
      </c>
      <c r="F187" s="149" t="s">
        <v>966</v>
      </c>
      <c r="G187" s="148" t="s">
        <v>928</v>
      </c>
      <c r="H187" s="150" t="s">
        <v>901</v>
      </c>
      <c r="I187" s="150" t="s">
        <v>963</v>
      </c>
      <c r="J187" s="150" t="s">
        <v>1806</v>
      </c>
      <c r="K187" s="153">
        <v>5</v>
      </c>
      <c r="L187" s="154">
        <v>17.2</v>
      </c>
      <c r="M187" s="153" t="s">
        <v>1753</v>
      </c>
      <c r="N187" s="153" t="s">
        <v>1753</v>
      </c>
      <c r="O187" s="156" t="s">
        <v>1754</v>
      </c>
      <c r="P187" s="156" t="s">
        <v>1755</v>
      </c>
      <c r="Q187" s="156" t="s">
        <v>1756</v>
      </c>
    </row>
    <row r="188" spans="1:17" x14ac:dyDescent="0.25">
      <c r="A188" s="2">
        <v>12</v>
      </c>
      <c r="B188" s="148" t="s">
        <v>1560</v>
      </c>
      <c r="C188" s="148" t="s">
        <v>573</v>
      </c>
      <c r="D188" s="148" t="s">
        <v>308</v>
      </c>
      <c r="E188" s="149" t="s">
        <v>893</v>
      </c>
      <c r="F188" s="149" t="s">
        <v>966</v>
      </c>
      <c r="G188" s="148" t="s">
        <v>928</v>
      </c>
      <c r="H188" s="150" t="s">
        <v>901</v>
      </c>
      <c r="I188" s="150" t="s">
        <v>963</v>
      </c>
      <c r="J188" s="150" t="s">
        <v>1806</v>
      </c>
      <c r="K188" s="153">
        <v>4</v>
      </c>
      <c r="L188" s="154">
        <v>17.2</v>
      </c>
      <c r="M188" s="153" t="s">
        <v>1753</v>
      </c>
      <c r="N188" s="153" t="s">
        <v>1753</v>
      </c>
      <c r="O188" s="156" t="s">
        <v>1754</v>
      </c>
      <c r="P188" s="156" t="s">
        <v>1755</v>
      </c>
      <c r="Q188" s="156" t="s">
        <v>1756</v>
      </c>
    </row>
    <row r="189" spans="1:17" x14ac:dyDescent="0.25">
      <c r="A189" s="2">
        <v>13</v>
      </c>
      <c r="B189" s="148" t="s">
        <v>1486</v>
      </c>
      <c r="C189" s="148" t="s">
        <v>573</v>
      </c>
      <c r="D189" s="148" t="s">
        <v>308</v>
      </c>
      <c r="E189" s="149" t="s">
        <v>893</v>
      </c>
      <c r="F189" s="149" t="s">
        <v>966</v>
      </c>
      <c r="G189" s="148" t="s">
        <v>928</v>
      </c>
      <c r="H189" s="150" t="s">
        <v>901</v>
      </c>
      <c r="I189" s="150" t="s">
        <v>963</v>
      </c>
      <c r="J189" s="150" t="s">
        <v>1806</v>
      </c>
      <c r="K189" s="153">
        <v>3</v>
      </c>
      <c r="L189" s="154">
        <v>17.2</v>
      </c>
      <c r="M189" s="153" t="s">
        <v>1753</v>
      </c>
      <c r="N189" s="153" t="s">
        <v>1753</v>
      </c>
      <c r="O189" s="156" t="s">
        <v>1754</v>
      </c>
      <c r="P189" s="156" t="s">
        <v>1755</v>
      </c>
      <c r="Q189" s="156" t="s">
        <v>1756</v>
      </c>
    </row>
    <row r="190" spans="1:17" x14ac:dyDescent="0.25">
      <c r="A190" s="2">
        <v>14</v>
      </c>
      <c r="B190" s="148" t="s">
        <v>1563</v>
      </c>
      <c r="C190" s="148" t="s">
        <v>573</v>
      </c>
      <c r="D190" s="148" t="s">
        <v>308</v>
      </c>
      <c r="E190" s="149" t="s">
        <v>893</v>
      </c>
      <c r="F190" s="149" t="s">
        <v>966</v>
      </c>
      <c r="G190" s="148" t="s">
        <v>928</v>
      </c>
      <c r="H190" s="150" t="s">
        <v>901</v>
      </c>
      <c r="I190" s="150" t="s">
        <v>963</v>
      </c>
      <c r="J190" s="150" t="s">
        <v>1806</v>
      </c>
      <c r="K190" s="153">
        <v>3</v>
      </c>
      <c r="L190" s="154">
        <v>17.2</v>
      </c>
      <c r="M190" s="153" t="s">
        <v>1753</v>
      </c>
      <c r="N190" s="153" t="s">
        <v>1753</v>
      </c>
      <c r="O190" s="156" t="s">
        <v>1754</v>
      </c>
      <c r="P190" s="156" t="s">
        <v>1755</v>
      </c>
      <c r="Q190" s="156" t="s">
        <v>1756</v>
      </c>
    </row>
    <row r="191" spans="1:17" x14ac:dyDescent="0.25">
      <c r="A191" s="2">
        <v>15</v>
      </c>
      <c r="B191" s="148" t="s">
        <v>1489</v>
      </c>
      <c r="C191" s="148" t="s">
        <v>573</v>
      </c>
      <c r="D191" s="148" t="s">
        <v>308</v>
      </c>
      <c r="E191" s="149" t="s">
        <v>893</v>
      </c>
      <c r="F191" s="149" t="s">
        <v>966</v>
      </c>
      <c r="G191" s="148" t="s">
        <v>928</v>
      </c>
      <c r="H191" s="150" t="s">
        <v>901</v>
      </c>
      <c r="I191" s="150" t="s">
        <v>963</v>
      </c>
      <c r="J191" s="150" t="s">
        <v>1806</v>
      </c>
      <c r="K191" s="153">
        <v>3</v>
      </c>
      <c r="L191" s="154">
        <v>17.2</v>
      </c>
      <c r="M191" s="153" t="s">
        <v>1753</v>
      </c>
      <c r="N191" s="153" t="s">
        <v>1753</v>
      </c>
      <c r="O191" s="156" t="s">
        <v>1754</v>
      </c>
      <c r="P191" s="156" t="s">
        <v>1755</v>
      </c>
      <c r="Q191" s="156" t="s">
        <v>1756</v>
      </c>
    </row>
    <row r="192" spans="1:17" x14ac:dyDescent="0.25">
      <c r="A192" s="2">
        <v>16</v>
      </c>
      <c r="B192" s="148" t="s">
        <v>1614</v>
      </c>
      <c r="C192" s="148" t="s">
        <v>573</v>
      </c>
      <c r="D192" s="148" t="s">
        <v>308</v>
      </c>
      <c r="E192" s="149" t="s">
        <v>893</v>
      </c>
      <c r="F192" s="149" t="s">
        <v>966</v>
      </c>
      <c r="G192" s="148" t="s">
        <v>1492</v>
      </c>
      <c r="H192" s="150" t="s">
        <v>901</v>
      </c>
      <c r="I192" s="150" t="s">
        <v>975</v>
      </c>
      <c r="J192" s="150" t="s">
        <v>1821</v>
      </c>
      <c r="K192" s="153">
        <v>1.5</v>
      </c>
      <c r="L192" s="154">
        <v>15.2</v>
      </c>
      <c r="M192" s="153" t="s">
        <v>1753</v>
      </c>
      <c r="N192" s="153" t="s">
        <v>1753</v>
      </c>
      <c r="O192" s="156" t="s">
        <v>1754</v>
      </c>
      <c r="P192" s="156" t="s">
        <v>1755</v>
      </c>
      <c r="Q192" s="156" t="s">
        <v>1756</v>
      </c>
    </row>
    <row r="193" spans="1:17" x14ac:dyDescent="0.25">
      <c r="A193" s="2">
        <v>17</v>
      </c>
      <c r="B193" s="148" t="s">
        <v>1496</v>
      </c>
      <c r="C193" s="148" t="s">
        <v>573</v>
      </c>
      <c r="D193" s="148" t="s">
        <v>308</v>
      </c>
      <c r="E193" s="149" t="s">
        <v>893</v>
      </c>
      <c r="F193" s="149" t="s">
        <v>966</v>
      </c>
      <c r="G193" s="148" t="s">
        <v>928</v>
      </c>
      <c r="H193" s="150" t="s">
        <v>901</v>
      </c>
      <c r="I193" s="150" t="s">
        <v>963</v>
      </c>
      <c r="J193" s="150" t="s">
        <v>1806</v>
      </c>
      <c r="K193" s="153">
        <v>5</v>
      </c>
      <c r="L193" s="154">
        <v>17.2</v>
      </c>
      <c r="M193" s="153" t="s">
        <v>1753</v>
      </c>
      <c r="N193" s="153" t="s">
        <v>1753</v>
      </c>
      <c r="O193" s="156" t="s">
        <v>1754</v>
      </c>
      <c r="P193" s="156" t="s">
        <v>1755</v>
      </c>
      <c r="Q193" s="156" t="s">
        <v>1756</v>
      </c>
    </row>
    <row r="194" spans="1:17" x14ac:dyDescent="0.25">
      <c r="A194" s="2">
        <v>18</v>
      </c>
      <c r="B194" s="148" t="s">
        <v>1568</v>
      </c>
      <c r="C194" s="148" t="s">
        <v>573</v>
      </c>
      <c r="D194" s="148" t="s">
        <v>308</v>
      </c>
      <c r="E194" s="149" t="s">
        <v>893</v>
      </c>
      <c r="F194" s="149" t="s">
        <v>966</v>
      </c>
      <c r="G194" s="148" t="s">
        <v>928</v>
      </c>
      <c r="H194" s="150" t="s">
        <v>901</v>
      </c>
      <c r="I194" s="150" t="s">
        <v>963</v>
      </c>
      <c r="J194" s="150" t="s">
        <v>1806</v>
      </c>
      <c r="K194" s="153">
        <v>3</v>
      </c>
      <c r="L194" s="154">
        <v>17.2</v>
      </c>
      <c r="M194" s="153" t="s">
        <v>1753</v>
      </c>
      <c r="N194" s="153" t="s">
        <v>1753</v>
      </c>
      <c r="O194" s="156" t="s">
        <v>1754</v>
      </c>
      <c r="P194" s="156" t="s">
        <v>1755</v>
      </c>
      <c r="Q194" s="156" t="s">
        <v>1756</v>
      </c>
    </row>
    <row r="195" spans="1:17" x14ac:dyDescent="0.25">
      <c r="A195" s="2">
        <v>19</v>
      </c>
      <c r="B195" s="148" t="s">
        <v>1571</v>
      </c>
      <c r="C195" s="148" t="s">
        <v>573</v>
      </c>
      <c r="D195" s="148" t="s">
        <v>308</v>
      </c>
      <c r="E195" s="149" t="s">
        <v>893</v>
      </c>
      <c r="F195" s="149" t="s">
        <v>966</v>
      </c>
      <c r="G195" s="148" t="s">
        <v>928</v>
      </c>
      <c r="H195" s="150" t="s">
        <v>901</v>
      </c>
      <c r="I195" s="150" t="s">
        <v>963</v>
      </c>
      <c r="J195" s="150" t="s">
        <v>1806</v>
      </c>
      <c r="K195" s="153">
        <v>3</v>
      </c>
      <c r="L195" s="154">
        <v>17.2</v>
      </c>
      <c r="M195" s="153" t="s">
        <v>1753</v>
      </c>
      <c r="N195" s="153" t="s">
        <v>1753</v>
      </c>
      <c r="O195" s="156" t="s">
        <v>1754</v>
      </c>
      <c r="P195" s="156" t="s">
        <v>1755</v>
      </c>
      <c r="Q195" s="156" t="s">
        <v>1756</v>
      </c>
    </row>
    <row r="196" spans="1:17" x14ac:dyDescent="0.25">
      <c r="A196" s="2">
        <v>20</v>
      </c>
      <c r="B196" s="148" t="s">
        <v>1574</v>
      </c>
      <c r="C196" s="148" t="s">
        <v>573</v>
      </c>
      <c r="D196" s="148" t="s">
        <v>308</v>
      </c>
      <c r="E196" s="149" t="s">
        <v>893</v>
      </c>
      <c r="F196" s="149" t="s">
        <v>966</v>
      </c>
      <c r="G196" s="148" t="s">
        <v>928</v>
      </c>
      <c r="H196" s="150" t="s">
        <v>901</v>
      </c>
      <c r="I196" s="150" t="s">
        <v>963</v>
      </c>
      <c r="J196" s="150" t="s">
        <v>1806</v>
      </c>
      <c r="K196" s="153">
        <v>4</v>
      </c>
      <c r="L196" s="154">
        <v>17.2</v>
      </c>
      <c r="M196" s="153" t="s">
        <v>1753</v>
      </c>
      <c r="N196" s="153" t="s">
        <v>1753</v>
      </c>
      <c r="O196" s="156" t="s">
        <v>1754</v>
      </c>
      <c r="P196" s="156" t="s">
        <v>1755</v>
      </c>
      <c r="Q196" s="156" t="s">
        <v>1756</v>
      </c>
    </row>
    <row r="197" spans="1:17" x14ac:dyDescent="0.25">
      <c r="A197" s="2">
        <v>21</v>
      </c>
      <c r="B197" s="148" t="s">
        <v>1622</v>
      </c>
      <c r="C197" s="148" t="s">
        <v>573</v>
      </c>
      <c r="D197" s="148" t="s">
        <v>308</v>
      </c>
      <c r="E197" s="149" t="s">
        <v>893</v>
      </c>
      <c r="F197" s="149" t="s">
        <v>966</v>
      </c>
      <c r="G197" s="148" t="s">
        <v>928</v>
      </c>
      <c r="H197" s="150" t="s">
        <v>901</v>
      </c>
      <c r="I197" s="150" t="s">
        <v>963</v>
      </c>
      <c r="J197" s="150" t="s">
        <v>1806</v>
      </c>
      <c r="K197" s="153">
        <v>4</v>
      </c>
      <c r="L197" s="154">
        <v>17.2</v>
      </c>
      <c r="M197" s="153" t="s">
        <v>1753</v>
      </c>
      <c r="N197" s="153" t="s">
        <v>1753</v>
      </c>
      <c r="O197" s="156" t="s">
        <v>1754</v>
      </c>
      <c r="P197" s="156" t="s">
        <v>1755</v>
      </c>
      <c r="Q197" s="156" t="s">
        <v>1756</v>
      </c>
    </row>
    <row r="198" spans="1:17" x14ac:dyDescent="0.25">
      <c r="A198" s="2">
        <v>22</v>
      </c>
      <c r="B198" s="148" t="s">
        <v>1499</v>
      </c>
      <c r="C198" s="148" t="s">
        <v>573</v>
      </c>
      <c r="D198" s="148" t="s">
        <v>308</v>
      </c>
      <c r="E198" s="149" t="s">
        <v>893</v>
      </c>
      <c r="F198" s="149" t="s">
        <v>966</v>
      </c>
      <c r="G198" s="148" t="s">
        <v>928</v>
      </c>
      <c r="H198" s="150" t="s">
        <v>901</v>
      </c>
      <c r="I198" s="150" t="s">
        <v>963</v>
      </c>
      <c r="J198" s="150" t="s">
        <v>1806</v>
      </c>
      <c r="K198" s="153">
        <v>3</v>
      </c>
      <c r="L198" s="154">
        <v>17.2</v>
      </c>
      <c r="M198" s="153" t="s">
        <v>1753</v>
      </c>
      <c r="N198" s="153" t="s">
        <v>1753</v>
      </c>
      <c r="O198" s="156" t="s">
        <v>1754</v>
      </c>
      <c r="P198" s="156" t="s">
        <v>1755</v>
      </c>
      <c r="Q198" s="156" t="s">
        <v>1756</v>
      </c>
    </row>
    <row r="199" spans="1:17" x14ac:dyDescent="0.25">
      <c r="A199" s="2">
        <v>23</v>
      </c>
      <c r="B199" s="148" t="s">
        <v>1583</v>
      </c>
      <c r="C199" s="148" t="s">
        <v>573</v>
      </c>
      <c r="D199" s="148" t="s">
        <v>308</v>
      </c>
      <c r="E199" s="149" t="s">
        <v>893</v>
      </c>
      <c r="F199" s="149" t="s">
        <v>966</v>
      </c>
      <c r="G199" s="148" t="s">
        <v>928</v>
      </c>
      <c r="H199" s="150" t="s">
        <v>901</v>
      </c>
      <c r="I199" s="150" t="s">
        <v>963</v>
      </c>
      <c r="J199" s="150" t="s">
        <v>1806</v>
      </c>
      <c r="K199" s="153">
        <v>3</v>
      </c>
      <c r="L199" s="154">
        <v>17.2</v>
      </c>
      <c r="M199" s="153" t="s">
        <v>1753</v>
      </c>
      <c r="N199" s="153" t="s">
        <v>1753</v>
      </c>
      <c r="O199" s="156" t="s">
        <v>1754</v>
      </c>
      <c r="P199" s="156" t="s">
        <v>1755</v>
      </c>
      <c r="Q199" s="156" t="s">
        <v>1756</v>
      </c>
    </row>
    <row r="200" spans="1:17" x14ac:dyDescent="0.25">
      <c r="A200" s="2">
        <v>24</v>
      </c>
      <c r="B200" s="148" t="s">
        <v>1502</v>
      </c>
      <c r="C200" s="148" t="s">
        <v>573</v>
      </c>
      <c r="D200" s="148" t="s">
        <v>308</v>
      </c>
      <c r="E200" s="149" t="s">
        <v>893</v>
      </c>
      <c r="F200" s="149" t="s">
        <v>966</v>
      </c>
      <c r="G200" s="148" t="s">
        <v>928</v>
      </c>
      <c r="H200" s="150" t="s">
        <v>901</v>
      </c>
      <c r="I200" s="150" t="s">
        <v>963</v>
      </c>
      <c r="J200" s="150" t="s">
        <v>1806</v>
      </c>
      <c r="K200" s="153">
        <v>3</v>
      </c>
      <c r="L200" s="154">
        <v>17.2</v>
      </c>
      <c r="M200" s="153" t="s">
        <v>1753</v>
      </c>
      <c r="N200" s="153" t="s">
        <v>1753</v>
      </c>
      <c r="O200" s="156" t="s">
        <v>1754</v>
      </c>
      <c r="P200" s="156" t="s">
        <v>1755</v>
      </c>
      <c r="Q200" s="156" t="s">
        <v>1756</v>
      </c>
    </row>
    <row r="201" spans="1:17" x14ac:dyDescent="0.25">
      <c r="A201" s="2">
        <v>25</v>
      </c>
      <c r="B201" s="148" t="s">
        <v>1515</v>
      </c>
      <c r="C201" s="148" t="s">
        <v>573</v>
      </c>
      <c r="D201" s="148" t="s">
        <v>308</v>
      </c>
      <c r="E201" s="149" t="s">
        <v>893</v>
      </c>
      <c r="F201" s="149" t="s">
        <v>966</v>
      </c>
      <c r="G201" s="148" t="s">
        <v>928</v>
      </c>
      <c r="H201" s="150" t="s">
        <v>901</v>
      </c>
      <c r="I201" s="150" t="s">
        <v>963</v>
      </c>
      <c r="J201" s="150" t="s">
        <v>1806</v>
      </c>
      <c r="K201" s="153">
        <v>3</v>
      </c>
      <c r="L201" s="154">
        <v>17.2</v>
      </c>
      <c r="M201" s="153" t="s">
        <v>1753</v>
      </c>
      <c r="N201" s="153" t="s">
        <v>1753</v>
      </c>
      <c r="O201" s="156" t="s">
        <v>1754</v>
      </c>
      <c r="P201" s="156" t="s">
        <v>1755</v>
      </c>
      <c r="Q201" s="156" t="s">
        <v>1756</v>
      </c>
    </row>
    <row r="202" spans="1:17" x14ac:dyDescent="0.25">
      <c r="A202" s="2">
        <v>26</v>
      </c>
      <c r="B202" s="148" t="s">
        <v>1631</v>
      </c>
      <c r="C202" s="148" t="s">
        <v>573</v>
      </c>
      <c r="D202" s="148" t="s">
        <v>308</v>
      </c>
      <c r="E202" s="149" t="s">
        <v>893</v>
      </c>
      <c r="F202" s="149" t="s">
        <v>966</v>
      </c>
      <c r="G202" s="148" t="s">
        <v>1492</v>
      </c>
      <c r="H202" s="150" t="s">
        <v>901</v>
      </c>
      <c r="I202" s="150" t="s">
        <v>975</v>
      </c>
      <c r="J202" s="150" t="s">
        <v>1821</v>
      </c>
      <c r="K202" s="153">
        <v>1.5</v>
      </c>
      <c r="L202" s="154">
        <v>15.2</v>
      </c>
      <c r="M202" s="153" t="s">
        <v>1753</v>
      </c>
      <c r="N202" s="153" t="s">
        <v>1753</v>
      </c>
      <c r="O202" s="156" t="s">
        <v>1754</v>
      </c>
      <c r="P202" s="156" t="s">
        <v>1755</v>
      </c>
      <c r="Q202" s="156" t="s">
        <v>1756</v>
      </c>
    </row>
    <row r="203" spans="1:17" x14ac:dyDescent="0.25">
      <c r="A203" s="2">
        <v>27</v>
      </c>
      <c r="B203" s="148" t="s">
        <v>1633</v>
      </c>
      <c r="C203" s="148" t="s">
        <v>573</v>
      </c>
      <c r="D203" s="148" t="s">
        <v>308</v>
      </c>
      <c r="E203" s="149" t="s">
        <v>893</v>
      </c>
      <c r="F203" s="149" t="s">
        <v>966</v>
      </c>
      <c r="G203" s="148" t="s">
        <v>928</v>
      </c>
      <c r="H203" s="150" t="s">
        <v>901</v>
      </c>
      <c r="I203" s="150" t="s">
        <v>963</v>
      </c>
      <c r="J203" s="150" t="s">
        <v>1806</v>
      </c>
      <c r="K203" s="153">
        <v>3</v>
      </c>
      <c r="L203" s="154">
        <v>17.2</v>
      </c>
      <c r="M203" s="153" t="s">
        <v>1753</v>
      </c>
      <c r="N203" s="153" t="s">
        <v>1753</v>
      </c>
      <c r="O203" s="156" t="s">
        <v>1754</v>
      </c>
      <c r="P203" s="156" t="s">
        <v>1755</v>
      </c>
      <c r="Q203" s="156" t="s">
        <v>1756</v>
      </c>
    </row>
    <row r="204" spans="1:17" x14ac:dyDescent="0.25">
      <c r="A204" s="2">
        <v>28</v>
      </c>
      <c r="B204" s="148" t="s">
        <v>1586</v>
      </c>
      <c r="C204" s="148" t="s">
        <v>573</v>
      </c>
      <c r="D204" s="148" t="s">
        <v>308</v>
      </c>
      <c r="E204" s="149" t="s">
        <v>893</v>
      </c>
      <c r="F204" s="149" t="s">
        <v>966</v>
      </c>
      <c r="G204" s="148" t="s">
        <v>928</v>
      </c>
      <c r="H204" s="150" t="s">
        <v>901</v>
      </c>
      <c r="I204" s="150" t="s">
        <v>963</v>
      </c>
      <c r="J204" s="150" t="s">
        <v>1806</v>
      </c>
      <c r="K204" s="153">
        <v>4</v>
      </c>
      <c r="L204" s="154">
        <v>17.2</v>
      </c>
      <c r="M204" s="153" t="s">
        <v>1753</v>
      </c>
      <c r="N204" s="153" t="s">
        <v>1753</v>
      </c>
      <c r="O204" s="156" t="s">
        <v>1754</v>
      </c>
      <c r="P204" s="156" t="s">
        <v>1755</v>
      </c>
      <c r="Q204" s="156" t="s">
        <v>1756</v>
      </c>
    </row>
    <row r="205" spans="1:17" x14ac:dyDescent="0.25">
      <c r="A205" s="2">
        <v>29</v>
      </c>
      <c r="B205" s="148" t="s">
        <v>1505</v>
      </c>
      <c r="C205" s="148" t="s">
        <v>573</v>
      </c>
      <c r="D205" s="148" t="s">
        <v>308</v>
      </c>
      <c r="E205" s="149" t="s">
        <v>893</v>
      </c>
      <c r="F205" s="149" t="s">
        <v>966</v>
      </c>
      <c r="G205" s="148" t="s">
        <v>928</v>
      </c>
      <c r="H205" s="150" t="s">
        <v>901</v>
      </c>
      <c r="I205" s="150" t="s">
        <v>963</v>
      </c>
      <c r="J205" s="150" t="s">
        <v>1806</v>
      </c>
      <c r="K205" s="153">
        <v>4</v>
      </c>
      <c r="L205" s="154">
        <v>17.2</v>
      </c>
      <c r="M205" s="153" t="s">
        <v>1753</v>
      </c>
      <c r="N205" s="153" t="s">
        <v>1753</v>
      </c>
      <c r="O205" s="156" t="s">
        <v>1754</v>
      </c>
      <c r="P205" s="156" t="s">
        <v>1755</v>
      </c>
      <c r="Q205" s="156" t="s">
        <v>1756</v>
      </c>
    </row>
    <row r="206" spans="1:17" x14ac:dyDescent="0.25">
      <c r="A206" s="2">
        <v>30</v>
      </c>
      <c r="B206" s="148" t="s">
        <v>1508</v>
      </c>
      <c r="C206" s="148" t="s">
        <v>573</v>
      </c>
      <c r="D206" s="148" t="s">
        <v>308</v>
      </c>
      <c r="E206" s="149" t="s">
        <v>893</v>
      </c>
      <c r="F206" s="149" t="s">
        <v>966</v>
      </c>
      <c r="G206" s="148" t="s">
        <v>928</v>
      </c>
      <c r="H206" s="150" t="s">
        <v>901</v>
      </c>
      <c r="I206" s="150" t="s">
        <v>963</v>
      </c>
      <c r="J206" s="150" t="s">
        <v>1806</v>
      </c>
      <c r="K206" s="153">
        <v>3</v>
      </c>
      <c r="L206" s="154">
        <v>17.2</v>
      </c>
      <c r="M206" s="153" t="s">
        <v>1753</v>
      </c>
      <c r="N206" s="153" t="s">
        <v>1753</v>
      </c>
      <c r="O206" s="156" t="s">
        <v>1754</v>
      </c>
      <c r="P206" s="156" t="s">
        <v>1755</v>
      </c>
      <c r="Q206" s="156" t="s">
        <v>1756</v>
      </c>
    </row>
    <row r="207" spans="1:17" x14ac:dyDescent="0.25">
      <c r="A207" s="2">
        <v>31</v>
      </c>
      <c r="B207" s="148" t="s">
        <v>1589</v>
      </c>
      <c r="C207" s="148" t="s">
        <v>573</v>
      </c>
      <c r="D207" s="148" t="s">
        <v>308</v>
      </c>
      <c r="E207" s="149" t="s">
        <v>893</v>
      </c>
      <c r="F207" s="149" t="s">
        <v>966</v>
      </c>
      <c r="G207" s="148" t="s">
        <v>928</v>
      </c>
      <c r="H207" s="150" t="s">
        <v>901</v>
      </c>
      <c r="I207" s="150" t="s">
        <v>963</v>
      </c>
      <c r="J207" s="150" t="s">
        <v>1806</v>
      </c>
      <c r="K207" s="153">
        <v>3</v>
      </c>
      <c r="L207" s="154">
        <v>17.2</v>
      </c>
      <c r="M207" s="153" t="s">
        <v>1753</v>
      </c>
      <c r="N207" s="153" t="s">
        <v>1753</v>
      </c>
      <c r="O207" s="156" t="s">
        <v>1754</v>
      </c>
      <c r="P207" s="156" t="s">
        <v>1755</v>
      </c>
      <c r="Q207" s="156" t="s">
        <v>1756</v>
      </c>
    </row>
    <row r="208" spans="1:17" x14ac:dyDescent="0.25">
      <c r="A208" s="2">
        <v>32</v>
      </c>
      <c r="B208" s="148" t="s">
        <v>1592</v>
      </c>
      <c r="C208" s="148" t="s">
        <v>573</v>
      </c>
      <c r="D208" s="148" t="s">
        <v>308</v>
      </c>
      <c r="E208" s="149" t="s">
        <v>893</v>
      </c>
      <c r="F208" s="149" t="s">
        <v>966</v>
      </c>
      <c r="G208" s="148" t="s">
        <v>928</v>
      </c>
      <c r="H208" s="150" t="s">
        <v>901</v>
      </c>
      <c r="I208" s="150" t="s">
        <v>963</v>
      </c>
      <c r="J208" s="150" t="s">
        <v>1806</v>
      </c>
      <c r="K208" s="153">
        <v>3</v>
      </c>
      <c r="L208" s="154">
        <v>17.2</v>
      </c>
      <c r="M208" s="153" t="s">
        <v>1753</v>
      </c>
      <c r="N208" s="153" t="s">
        <v>1753</v>
      </c>
      <c r="O208" s="156" t="s">
        <v>1754</v>
      </c>
      <c r="P208" s="156" t="s">
        <v>1755</v>
      </c>
      <c r="Q208" s="156" t="s">
        <v>1756</v>
      </c>
    </row>
    <row r="209" spans="1:17" x14ac:dyDescent="0.25">
      <c r="A209" s="2">
        <v>33</v>
      </c>
      <c r="B209" s="148" t="s">
        <v>1511</v>
      </c>
      <c r="C209" s="148" t="s">
        <v>573</v>
      </c>
      <c r="D209" s="148" t="s">
        <v>308</v>
      </c>
      <c r="E209" s="149" t="s">
        <v>893</v>
      </c>
      <c r="F209" s="149" t="s">
        <v>966</v>
      </c>
      <c r="G209" s="148" t="s">
        <v>928</v>
      </c>
      <c r="H209" s="150" t="s">
        <v>901</v>
      </c>
      <c r="I209" s="150" t="s">
        <v>963</v>
      </c>
      <c r="J209" s="150" t="s">
        <v>1806</v>
      </c>
      <c r="K209" s="153">
        <v>3</v>
      </c>
      <c r="L209" s="154">
        <v>17.2</v>
      </c>
      <c r="M209" s="153" t="s">
        <v>1753</v>
      </c>
      <c r="N209" s="153" t="s">
        <v>1753</v>
      </c>
      <c r="O209" s="156" t="s">
        <v>1754</v>
      </c>
      <c r="P209" s="156" t="s">
        <v>1755</v>
      </c>
      <c r="Q209" s="156" t="s">
        <v>1756</v>
      </c>
    </row>
    <row r="210" spans="1:17" x14ac:dyDescent="0.25">
      <c r="A210" s="2">
        <v>34</v>
      </c>
      <c r="B210" s="148" t="s">
        <v>1518</v>
      </c>
      <c r="C210" s="148" t="s">
        <v>573</v>
      </c>
      <c r="D210" s="148" t="s">
        <v>308</v>
      </c>
      <c r="E210" s="149" t="s">
        <v>893</v>
      </c>
      <c r="F210" s="149" t="s">
        <v>966</v>
      </c>
      <c r="G210" s="148" t="s">
        <v>928</v>
      </c>
      <c r="H210" s="150" t="s">
        <v>901</v>
      </c>
      <c r="I210" s="150" t="s">
        <v>963</v>
      </c>
      <c r="J210" s="150" t="s">
        <v>1806</v>
      </c>
      <c r="K210" s="153">
        <v>3</v>
      </c>
      <c r="L210" s="154">
        <v>17.2</v>
      </c>
      <c r="M210" s="153" t="s">
        <v>1753</v>
      </c>
      <c r="N210" s="153" t="s">
        <v>1753</v>
      </c>
      <c r="O210" s="156" t="s">
        <v>1754</v>
      </c>
      <c r="P210" s="156" t="s">
        <v>1755</v>
      </c>
      <c r="Q210" s="156" t="s">
        <v>1756</v>
      </c>
    </row>
    <row r="211" spans="1:17" x14ac:dyDescent="0.25">
      <c r="A211" s="2">
        <v>35</v>
      </c>
      <c r="B211" s="148" t="s">
        <v>1595</v>
      </c>
      <c r="C211" s="148" t="s">
        <v>573</v>
      </c>
      <c r="D211" s="148" t="s">
        <v>308</v>
      </c>
      <c r="E211" s="149" t="s">
        <v>893</v>
      </c>
      <c r="F211" s="149" t="s">
        <v>966</v>
      </c>
      <c r="G211" s="148" t="s">
        <v>928</v>
      </c>
      <c r="H211" s="150" t="s">
        <v>901</v>
      </c>
      <c r="I211" s="150" t="s">
        <v>963</v>
      </c>
      <c r="J211" s="150" t="s">
        <v>1806</v>
      </c>
      <c r="K211" s="153">
        <v>3</v>
      </c>
      <c r="L211" s="154">
        <v>17.2</v>
      </c>
      <c r="M211" s="153" t="s">
        <v>1753</v>
      </c>
      <c r="N211" s="153" t="s">
        <v>1753</v>
      </c>
      <c r="O211" s="156" t="s">
        <v>1754</v>
      </c>
      <c r="P211" s="156" t="s">
        <v>1755</v>
      </c>
      <c r="Q211" s="156" t="s">
        <v>1756</v>
      </c>
    </row>
    <row r="212" spans="1:17" x14ac:dyDescent="0.25">
      <c r="A212" s="2">
        <v>36</v>
      </c>
      <c r="B212" s="148" t="s">
        <v>1598</v>
      </c>
      <c r="C212" s="148" t="s">
        <v>573</v>
      </c>
      <c r="D212" s="148" t="s">
        <v>308</v>
      </c>
      <c r="E212" s="149" t="s">
        <v>893</v>
      </c>
      <c r="F212" s="149" t="s">
        <v>966</v>
      </c>
      <c r="G212" s="148" t="s">
        <v>928</v>
      </c>
      <c r="H212" s="150" t="s">
        <v>901</v>
      </c>
      <c r="I212" s="150" t="s">
        <v>963</v>
      </c>
      <c r="J212" s="150" t="s">
        <v>1806</v>
      </c>
      <c r="K212" s="153">
        <v>3</v>
      </c>
      <c r="L212" s="154">
        <v>17.2</v>
      </c>
      <c r="M212" s="153" t="s">
        <v>1753</v>
      </c>
      <c r="N212" s="153" t="s">
        <v>1753</v>
      </c>
      <c r="O212" s="156" t="s">
        <v>1754</v>
      </c>
      <c r="P212" s="156" t="s">
        <v>1755</v>
      </c>
      <c r="Q212" s="156" t="s">
        <v>1756</v>
      </c>
    </row>
    <row r="213" spans="1:17" x14ac:dyDescent="0.25">
      <c r="A213" s="2">
        <v>37</v>
      </c>
      <c r="B213" s="148" t="s">
        <v>1521</v>
      </c>
      <c r="C213" s="148" t="s">
        <v>573</v>
      </c>
      <c r="D213" s="148" t="s">
        <v>308</v>
      </c>
      <c r="E213" s="149" t="s">
        <v>893</v>
      </c>
      <c r="F213" s="149" t="s">
        <v>966</v>
      </c>
      <c r="G213" s="148" t="s">
        <v>928</v>
      </c>
      <c r="H213" s="150" t="s">
        <v>901</v>
      </c>
      <c r="I213" s="150" t="s">
        <v>963</v>
      </c>
      <c r="J213" s="150" t="s">
        <v>1806</v>
      </c>
      <c r="K213" s="153">
        <v>3</v>
      </c>
      <c r="L213" s="154">
        <v>17.2</v>
      </c>
      <c r="M213" s="153" t="s">
        <v>1753</v>
      </c>
      <c r="N213" s="153" t="s">
        <v>1753</v>
      </c>
      <c r="O213" s="156" t="s">
        <v>1754</v>
      </c>
      <c r="P213" s="156" t="s">
        <v>1755</v>
      </c>
      <c r="Q213" s="156" t="s">
        <v>1756</v>
      </c>
    </row>
    <row r="214" spans="1:17" x14ac:dyDescent="0.25">
      <c r="A214" s="2">
        <v>38</v>
      </c>
      <c r="B214" s="148" t="s">
        <v>1524</v>
      </c>
      <c r="C214" s="148" t="s">
        <v>573</v>
      </c>
      <c r="D214" s="148" t="s">
        <v>308</v>
      </c>
      <c r="E214" s="149" t="s">
        <v>893</v>
      </c>
      <c r="F214" s="149" t="s">
        <v>966</v>
      </c>
      <c r="G214" s="148" t="s">
        <v>928</v>
      </c>
      <c r="H214" s="150" t="s">
        <v>901</v>
      </c>
      <c r="I214" s="150" t="s">
        <v>963</v>
      </c>
      <c r="J214" s="150" t="s">
        <v>1806</v>
      </c>
      <c r="K214" s="153">
        <v>4</v>
      </c>
      <c r="L214" s="154">
        <v>17.2</v>
      </c>
      <c r="M214" s="153" t="s">
        <v>1753</v>
      </c>
      <c r="N214" s="153" t="s">
        <v>1753</v>
      </c>
      <c r="O214" s="156" t="s">
        <v>1754</v>
      </c>
      <c r="P214" s="156" t="s">
        <v>1755</v>
      </c>
      <c r="Q214" s="156" t="s">
        <v>1756</v>
      </c>
    </row>
    <row r="215" spans="1:17" x14ac:dyDescent="0.25">
      <c r="A215" s="2">
        <v>39</v>
      </c>
      <c r="B215" s="148" t="s">
        <v>1601</v>
      </c>
      <c r="C215" s="148" t="s">
        <v>573</v>
      </c>
      <c r="D215" s="148" t="s">
        <v>308</v>
      </c>
      <c r="E215" s="149" t="s">
        <v>893</v>
      </c>
      <c r="F215" s="149" t="s">
        <v>966</v>
      </c>
      <c r="G215" s="148" t="s">
        <v>928</v>
      </c>
      <c r="H215" s="150" t="s">
        <v>901</v>
      </c>
      <c r="I215" s="150" t="s">
        <v>963</v>
      </c>
      <c r="J215" s="150" t="s">
        <v>1806</v>
      </c>
      <c r="K215" s="153">
        <v>4</v>
      </c>
      <c r="L215" s="154">
        <v>17.2</v>
      </c>
      <c r="M215" s="153" t="s">
        <v>1753</v>
      </c>
      <c r="N215" s="153" t="s">
        <v>1753</v>
      </c>
      <c r="O215" s="156" t="s">
        <v>1754</v>
      </c>
      <c r="P215" s="156" t="s">
        <v>1755</v>
      </c>
      <c r="Q215" s="156" t="s">
        <v>1756</v>
      </c>
    </row>
    <row r="216" spans="1:17" x14ac:dyDescent="0.25">
      <c r="A216" s="2">
        <v>40</v>
      </c>
      <c r="B216" s="148" t="s">
        <v>1527</v>
      </c>
      <c r="C216" s="148" t="s">
        <v>573</v>
      </c>
      <c r="D216" s="148" t="s">
        <v>308</v>
      </c>
      <c r="E216" s="149" t="s">
        <v>893</v>
      </c>
      <c r="F216" s="149" t="s">
        <v>966</v>
      </c>
      <c r="G216" s="148" t="s">
        <v>928</v>
      </c>
      <c r="H216" s="150" t="s">
        <v>901</v>
      </c>
      <c r="I216" s="150" t="s">
        <v>963</v>
      </c>
      <c r="J216" s="150" t="s">
        <v>1806</v>
      </c>
      <c r="K216" s="177">
        <v>17.5</v>
      </c>
      <c r="L216" s="154">
        <v>16.3</v>
      </c>
      <c r="M216" s="153" t="s">
        <v>1753</v>
      </c>
      <c r="N216" s="153" t="s">
        <v>1753</v>
      </c>
      <c r="O216" s="156" t="s">
        <v>1754</v>
      </c>
      <c r="P216" s="156" t="s">
        <v>1755</v>
      </c>
      <c r="Q216" s="156" t="s">
        <v>1756</v>
      </c>
    </row>
    <row r="217" spans="1:17" x14ac:dyDescent="0.25">
      <c r="A217" s="2">
        <v>41</v>
      </c>
      <c r="B217" s="148" t="s">
        <v>1541</v>
      </c>
      <c r="C217" s="148" t="s">
        <v>573</v>
      </c>
      <c r="D217" s="148" t="s">
        <v>308</v>
      </c>
      <c r="E217" s="149" t="s">
        <v>893</v>
      </c>
      <c r="F217" s="149" t="s">
        <v>966</v>
      </c>
      <c r="G217" s="148" t="s">
        <v>928</v>
      </c>
      <c r="H217" s="150" t="s">
        <v>901</v>
      </c>
      <c r="I217" s="150" t="s">
        <v>963</v>
      </c>
      <c r="J217" s="150" t="s">
        <v>1806</v>
      </c>
      <c r="K217" s="153">
        <v>3</v>
      </c>
      <c r="L217" s="154">
        <v>17.2</v>
      </c>
      <c r="M217" s="153" t="s">
        <v>1753</v>
      </c>
      <c r="N217" s="153" t="s">
        <v>1753</v>
      </c>
      <c r="O217" s="156" t="s">
        <v>1754</v>
      </c>
      <c r="P217" s="156" t="s">
        <v>1755</v>
      </c>
      <c r="Q217" s="156" t="s">
        <v>1756</v>
      </c>
    </row>
    <row r="218" spans="1:17" x14ac:dyDescent="0.25">
      <c r="A218" s="2">
        <v>42</v>
      </c>
      <c r="B218" s="148" t="s">
        <v>1538</v>
      </c>
      <c r="C218" s="148" t="s">
        <v>573</v>
      </c>
      <c r="D218" s="148" t="s">
        <v>308</v>
      </c>
      <c r="E218" s="149" t="s">
        <v>893</v>
      </c>
      <c r="F218" s="149" t="s">
        <v>966</v>
      </c>
      <c r="G218" s="148" t="s">
        <v>928</v>
      </c>
      <c r="H218" s="150" t="s">
        <v>901</v>
      </c>
      <c r="I218" s="150" t="s">
        <v>963</v>
      </c>
      <c r="J218" s="150" t="s">
        <v>1806</v>
      </c>
      <c r="K218" s="153">
        <v>3</v>
      </c>
      <c r="L218" s="154">
        <v>17.2</v>
      </c>
      <c r="M218" s="153" t="s">
        <v>1753</v>
      </c>
      <c r="N218" s="153" t="s">
        <v>1753</v>
      </c>
      <c r="O218" s="156" t="s">
        <v>1754</v>
      </c>
      <c r="P218" s="156" t="s">
        <v>1755</v>
      </c>
      <c r="Q218" s="156" t="s">
        <v>1756</v>
      </c>
    </row>
    <row r="219" spans="1:17" x14ac:dyDescent="0.25">
      <c r="A219" s="2">
        <v>43</v>
      </c>
      <c r="B219" s="148" t="s">
        <v>1532</v>
      </c>
      <c r="C219" s="148" t="s">
        <v>573</v>
      </c>
      <c r="D219" s="148" t="s">
        <v>308</v>
      </c>
      <c r="E219" s="149" t="s">
        <v>893</v>
      </c>
      <c r="F219" s="149" t="s">
        <v>966</v>
      </c>
      <c r="G219" s="148" t="s">
        <v>928</v>
      </c>
      <c r="H219" s="150" t="s">
        <v>901</v>
      </c>
      <c r="I219" s="150" t="s">
        <v>963</v>
      </c>
      <c r="J219" s="150" t="s">
        <v>1806</v>
      </c>
      <c r="K219" s="153">
        <v>15</v>
      </c>
      <c r="L219" s="154">
        <v>16.5</v>
      </c>
      <c r="M219" s="153" t="s">
        <v>1753</v>
      </c>
      <c r="N219" s="153" t="s">
        <v>1753</v>
      </c>
      <c r="O219" s="156" t="s">
        <v>1754</v>
      </c>
      <c r="P219" s="156" t="s">
        <v>1755</v>
      </c>
      <c r="Q219" s="156" t="s">
        <v>1756</v>
      </c>
    </row>
    <row r="220" spans="1:17" x14ac:dyDescent="0.25">
      <c r="B220" s="148" t="s">
        <v>891</v>
      </c>
      <c r="C220" s="148" t="s">
        <v>573</v>
      </c>
      <c r="D220" s="148" t="s">
        <v>32</v>
      </c>
      <c r="E220" s="149" t="s">
        <v>1801</v>
      </c>
      <c r="F220" s="149" t="s">
        <v>1822</v>
      </c>
      <c r="G220" s="148" t="s">
        <v>1802</v>
      </c>
      <c r="H220" s="150" t="s">
        <v>1803</v>
      </c>
      <c r="I220" s="150"/>
      <c r="J220" s="150"/>
      <c r="K220" s="153">
        <v>4</v>
      </c>
      <c r="L220" s="154">
        <v>13</v>
      </c>
      <c r="M220" s="153" t="s">
        <v>1752</v>
      </c>
      <c r="N220" s="153" t="s">
        <v>1752</v>
      </c>
      <c r="O220" s="156" t="s">
        <v>31</v>
      </c>
      <c r="P220" s="156"/>
      <c r="Q220" s="156"/>
    </row>
    <row r="221" spans="1:17" x14ac:dyDescent="0.25">
      <c r="B221" s="148" t="s">
        <v>891</v>
      </c>
      <c r="C221" s="148" t="s">
        <v>573</v>
      </c>
      <c r="D221" s="148" t="s">
        <v>32</v>
      </c>
      <c r="E221" s="149" t="s">
        <v>1801</v>
      </c>
      <c r="F221" s="149" t="s">
        <v>1823</v>
      </c>
      <c r="G221" s="148" t="s">
        <v>1802</v>
      </c>
      <c r="H221" s="150" t="s">
        <v>1803</v>
      </c>
      <c r="I221" s="150"/>
      <c r="J221" s="150"/>
      <c r="K221" s="153">
        <v>4</v>
      </c>
      <c r="L221" s="154">
        <v>13</v>
      </c>
      <c r="M221" s="153" t="s">
        <v>1752</v>
      </c>
      <c r="N221" s="153" t="s">
        <v>1752</v>
      </c>
      <c r="O221" s="156" t="s">
        <v>31</v>
      </c>
      <c r="P221" s="156"/>
      <c r="Q221" s="156"/>
    </row>
    <row r="222" spans="1:17" x14ac:dyDescent="0.25">
      <c r="A222" s="2">
        <v>44</v>
      </c>
      <c r="B222" s="148" t="s">
        <v>891</v>
      </c>
      <c r="C222" s="148" t="s">
        <v>573</v>
      </c>
      <c r="D222" s="148" t="s">
        <v>32</v>
      </c>
      <c r="E222" s="149" t="s">
        <v>1801</v>
      </c>
      <c r="F222" s="149" t="s">
        <v>657</v>
      </c>
      <c r="G222" s="148" t="s">
        <v>1802</v>
      </c>
      <c r="H222" s="150" t="s">
        <v>1803</v>
      </c>
      <c r="I222" s="150" t="s">
        <v>1807</v>
      </c>
      <c r="J222" s="150" t="s">
        <v>1808</v>
      </c>
      <c r="K222" s="153">
        <v>4</v>
      </c>
      <c r="L222" s="154">
        <v>10</v>
      </c>
      <c r="M222" s="153" t="s">
        <v>1752</v>
      </c>
      <c r="N222" s="153" t="s">
        <v>1753</v>
      </c>
      <c r="O222" s="156" t="s">
        <v>1754</v>
      </c>
      <c r="P222" s="156" t="s">
        <v>1755</v>
      </c>
      <c r="Q222" s="156" t="s">
        <v>1756</v>
      </c>
    </row>
    <row r="223" spans="1:17" x14ac:dyDescent="0.25">
      <c r="A223" s="2">
        <v>45</v>
      </c>
      <c r="B223" s="148" t="s">
        <v>891</v>
      </c>
      <c r="C223" s="148" t="s">
        <v>573</v>
      </c>
      <c r="D223" s="148" t="s">
        <v>32</v>
      </c>
      <c r="E223" s="149" t="s">
        <v>1801</v>
      </c>
      <c r="F223" s="149" t="s">
        <v>657</v>
      </c>
      <c r="G223" s="148" t="s">
        <v>1802</v>
      </c>
      <c r="H223" s="150" t="s">
        <v>1803</v>
      </c>
      <c r="I223" s="150" t="s">
        <v>1807</v>
      </c>
      <c r="J223" s="150" t="s">
        <v>1808</v>
      </c>
      <c r="K223" s="153">
        <v>4</v>
      </c>
      <c r="L223" s="154">
        <v>10</v>
      </c>
      <c r="M223" s="153" t="s">
        <v>1752</v>
      </c>
      <c r="N223" s="153" t="s">
        <v>1753</v>
      </c>
      <c r="O223" s="156" t="s">
        <v>1754</v>
      </c>
      <c r="P223" s="156" t="s">
        <v>1755</v>
      </c>
      <c r="Q223" s="156" t="s">
        <v>1756</v>
      </c>
    </row>
    <row r="224" spans="1:17" x14ac:dyDescent="0.25">
      <c r="A224" s="2">
        <v>46</v>
      </c>
      <c r="B224" s="148" t="s">
        <v>891</v>
      </c>
      <c r="C224" s="148" t="s">
        <v>573</v>
      </c>
      <c r="D224" s="148" t="s">
        <v>32</v>
      </c>
      <c r="E224" s="149" t="s">
        <v>1801</v>
      </c>
      <c r="F224" s="149" t="s">
        <v>657</v>
      </c>
      <c r="G224" s="148" t="s">
        <v>1802</v>
      </c>
      <c r="H224" s="150" t="s">
        <v>1803</v>
      </c>
      <c r="I224" s="150" t="s">
        <v>1807</v>
      </c>
      <c r="J224" s="150" t="s">
        <v>1808</v>
      </c>
      <c r="K224" s="153">
        <v>4</v>
      </c>
      <c r="L224" s="154">
        <v>10</v>
      </c>
      <c r="M224" s="153" t="s">
        <v>1752</v>
      </c>
      <c r="N224" s="153" t="s">
        <v>1753</v>
      </c>
      <c r="O224" s="156" t="s">
        <v>1754</v>
      </c>
      <c r="P224" s="156" t="s">
        <v>1755</v>
      </c>
      <c r="Q224" s="156" t="s">
        <v>1756</v>
      </c>
    </row>
    <row r="225" spans="1:17" x14ac:dyDescent="0.25">
      <c r="A225" s="2">
        <v>47</v>
      </c>
      <c r="B225" s="148" t="s">
        <v>891</v>
      </c>
      <c r="C225" s="148" t="s">
        <v>573</v>
      </c>
      <c r="D225" s="148" t="s">
        <v>32</v>
      </c>
      <c r="E225" s="149" t="s">
        <v>1801</v>
      </c>
      <c r="F225" s="149" t="s">
        <v>657</v>
      </c>
      <c r="G225" s="148" t="s">
        <v>1802</v>
      </c>
      <c r="H225" s="150" t="s">
        <v>1803</v>
      </c>
      <c r="I225" s="150" t="s">
        <v>1807</v>
      </c>
      <c r="J225" s="150" t="s">
        <v>1808</v>
      </c>
      <c r="K225" s="153">
        <v>4</v>
      </c>
      <c r="L225" s="154">
        <v>10</v>
      </c>
      <c r="M225" s="153" t="s">
        <v>1752</v>
      </c>
      <c r="N225" s="153" t="s">
        <v>1753</v>
      </c>
      <c r="O225" s="156" t="s">
        <v>1754</v>
      </c>
      <c r="P225" s="156" t="s">
        <v>1755</v>
      </c>
      <c r="Q225" s="156" t="s">
        <v>1756</v>
      </c>
    </row>
    <row r="226" spans="1:17" x14ac:dyDescent="0.25">
      <c r="A226" s="2">
        <v>48</v>
      </c>
      <c r="B226" s="148" t="s">
        <v>891</v>
      </c>
      <c r="C226" s="148" t="s">
        <v>573</v>
      </c>
      <c r="D226" s="148" t="s">
        <v>32</v>
      </c>
      <c r="E226" s="149" t="s">
        <v>1801</v>
      </c>
      <c r="F226" s="149" t="s">
        <v>657</v>
      </c>
      <c r="G226" s="148" t="s">
        <v>1802</v>
      </c>
      <c r="H226" s="150" t="s">
        <v>1803</v>
      </c>
      <c r="I226" s="150" t="s">
        <v>1807</v>
      </c>
      <c r="J226" s="150" t="s">
        <v>1808</v>
      </c>
      <c r="K226" s="153">
        <v>4</v>
      </c>
      <c r="L226" s="154">
        <v>10</v>
      </c>
      <c r="M226" s="153" t="s">
        <v>1752</v>
      </c>
      <c r="N226" s="153" t="s">
        <v>1753</v>
      </c>
      <c r="O226" s="156" t="s">
        <v>1754</v>
      </c>
      <c r="P226" s="156" t="s">
        <v>1755</v>
      </c>
      <c r="Q226" s="156" t="s">
        <v>1756</v>
      </c>
    </row>
    <row r="227" spans="1:17" x14ac:dyDescent="0.25">
      <c r="A227" s="2">
        <v>49</v>
      </c>
      <c r="B227" s="148" t="s">
        <v>891</v>
      </c>
      <c r="C227" s="148" t="s">
        <v>573</v>
      </c>
      <c r="D227" s="148" t="s">
        <v>32</v>
      </c>
      <c r="E227" s="149" t="s">
        <v>1801</v>
      </c>
      <c r="F227" s="149" t="s">
        <v>657</v>
      </c>
      <c r="G227" s="148" t="s">
        <v>1802</v>
      </c>
      <c r="H227" s="150" t="s">
        <v>1803</v>
      </c>
      <c r="I227" s="150" t="s">
        <v>1807</v>
      </c>
      <c r="J227" s="150" t="s">
        <v>1808</v>
      </c>
      <c r="K227" s="153">
        <v>4</v>
      </c>
      <c r="L227" s="154">
        <v>10</v>
      </c>
      <c r="M227" s="153" t="s">
        <v>1752</v>
      </c>
      <c r="N227" s="153" t="s">
        <v>1753</v>
      </c>
      <c r="O227" s="156" t="s">
        <v>1754</v>
      </c>
      <c r="P227" s="156" t="s">
        <v>1755</v>
      </c>
      <c r="Q227" s="156" t="s">
        <v>1756</v>
      </c>
    </row>
    <row r="228" spans="1:17" x14ac:dyDescent="0.25">
      <c r="A228" s="2">
        <v>50</v>
      </c>
      <c r="B228" s="148" t="s">
        <v>891</v>
      </c>
      <c r="C228" s="148" t="s">
        <v>573</v>
      </c>
      <c r="D228" s="148" t="s">
        <v>32</v>
      </c>
      <c r="E228" s="149" t="s">
        <v>1801</v>
      </c>
      <c r="F228" s="149" t="s">
        <v>657</v>
      </c>
      <c r="G228" s="148" t="s">
        <v>1802</v>
      </c>
      <c r="H228" s="150" t="s">
        <v>1803</v>
      </c>
      <c r="I228" s="150" t="s">
        <v>1807</v>
      </c>
      <c r="J228" s="150" t="s">
        <v>1808</v>
      </c>
      <c r="K228" s="153">
        <v>4</v>
      </c>
      <c r="L228" s="154">
        <v>10</v>
      </c>
      <c r="M228" s="153" t="s">
        <v>1752</v>
      </c>
      <c r="N228" s="153" t="s">
        <v>1753</v>
      </c>
      <c r="O228" s="156" t="s">
        <v>1754</v>
      </c>
      <c r="P228" s="156" t="s">
        <v>1755</v>
      </c>
      <c r="Q228" s="156" t="s">
        <v>1756</v>
      </c>
    </row>
    <row r="229" spans="1:17" ht="3.75" customHeight="1" x14ac:dyDescent="0.25">
      <c r="B229" s="141"/>
      <c r="C229" s="142"/>
      <c r="D229" s="142"/>
      <c r="E229" s="142"/>
      <c r="F229" s="142"/>
      <c r="G229" s="142"/>
      <c r="H229" s="142"/>
      <c r="I229" s="142"/>
      <c r="J229" s="142"/>
      <c r="K229" s="142"/>
      <c r="L229" s="142"/>
      <c r="M229" s="142"/>
      <c r="N229" s="142"/>
      <c r="O229" s="142"/>
      <c r="P229" s="142"/>
      <c r="Q229" s="143"/>
    </row>
    <row r="230" spans="1:17" x14ac:dyDescent="0.25">
      <c r="B230" s="164" t="s">
        <v>2295</v>
      </c>
      <c r="C230" s="164"/>
      <c r="D230" s="164"/>
      <c r="E230" s="165"/>
      <c r="F230" s="165"/>
      <c r="G230" s="164"/>
      <c r="H230" s="166"/>
      <c r="I230" s="166"/>
      <c r="J230" s="166"/>
      <c r="K230" s="179">
        <f>SUM(K177:K229)</f>
        <v>205.5</v>
      </c>
      <c r="L230" s="169"/>
      <c r="M230" s="168"/>
      <c r="N230" s="168">
        <f>COUNTIF(N177:N228,"Y")</f>
        <v>50</v>
      </c>
      <c r="O230" s="171"/>
      <c r="P230" s="171"/>
      <c r="Q230" s="171"/>
    </row>
    <row r="233" spans="1:17" x14ac:dyDescent="0.25">
      <c r="B233" s="130" t="s">
        <v>2292</v>
      </c>
      <c r="C233" s="131"/>
      <c r="D233" s="131"/>
      <c r="E233" s="131"/>
      <c r="F233" s="131"/>
      <c r="G233" s="131"/>
      <c r="H233" s="131"/>
      <c r="I233" s="131"/>
      <c r="J233" s="132"/>
      <c r="K233" s="131"/>
      <c r="L233" s="131"/>
      <c r="M233" s="131"/>
      <c r="N233" s="131"/>
      <c r="O233" s="131"/>
      <c r="P233" s="131"/>
      <c r="Q233" s="133"/>
    </row>
    <row r="234" spans="1:17" x14ac:dyDescent="0.25">
      <c r="B234" s="223" t="s">
        <v>0</v>
      </c>
      <c r="C234" s="224"/>
      <c r="D234" s="224"/>
      <c r="E234" s="224"/>
      <c r="F234" s="225"/>
      <c r="G234" s="226" t="s">
        <v>1744</v>
      </c>
      <c r="H234" s="227"/>
      <c r="I234" s="227"/>
      <c r="J234" s="227"/>
      <c r="K234" s="227"/>
      <c r="L234" s="227"/>
      <c r="M234" s="134"/>
      <c r="N234" s="134"/>
      <c r="O234" s="231" t="s">
        <v>1745</v>
      </c>
      <c r="P234" s="232"/>
      <c r="Q234" s="233"/>
    </row>
    <row r="235" spans="1:17" ht="33.75" x14ac:dyDescent="0.25">
      <c r="B235" s="136" t="s">
        <v>2064</v>
      </c>
      <c r="C235" s="136" t="s">
        <v>5</v>
      </c>
      <c r="D235" s="136" t="s">
        <v>6</v>
      </c>
      <c r="E235" s="136" t="s">
        <v>869</v>
      </c>
      <c r="F235" s="136" t="s">
        <v>870</v>
      </c>
      <c r="G235" s="136" t="s">
        <v>871</v>
      </c>
      <c r="H235" s="136" t="s">
        <v>872</v>
      </c>
      <c r="I235" s="136" t="s">
        <v>873</v>
      </c>
      <c r="J235" s="136" t="s">
        <v>874</v>
      </c>
      <c r="K235" s="136" t="s">
        <v>1746</v>
      </c>
      <c r="L235" s="136" t="s">
        <v>1747</v>
      </c>
      <c r="M235" s="136" t="s">
        <v>2286</v>
      </c>
      <c r="N235" s="136" t="s">
        <v>880</v>
      </c>
      <c r="O235" s="136" t="s">
        <v>884</v>
      </c>
      <c r="P235" s="136" t="s">
        <v>885</v>
      </c>
      <c r="Q235" s="136" t="s">
        <v>886</v>
      </c>
    </row>
    <row r="236" spans="1:17" ht="3.75" customHeight="1" x14ac:dyDescent="0.25">
      <c r="B236" s="141"/>
      <c r="C236" s="142"/>
      <c r="D236" s="142"/>
      <c r="E236" s="142"/>
      <c r="F236" s="142"/>
      <c r="G236" s="142"/>
      <c r="H236" s="142"/>
      <c r="I236" s="142"/>
      <c r="J236" s="142"/>
      <c r="K236" s="142"/>
      <c r="L236" s="142"/>
      <c r="M236" s="142"/>
      <c r="N236" s="142"/>
      <c r="O236" s="142"/>
      <c r="P236" s="142"/>
      <c r="Q236" s="143"/>
    </row>
    <row r="237" spans="1:17" x14ac:dyDescent="0.25">
      <c r="A237" s="2">
        <v>1</v>
      </c>
      <c r="B237" s="185" t="s">
        <v>1601</v>
      </c>
      <c r="C237" s="185" t="s">
        <v>693</v>
      </c>
      <c r="D237" s="185" t="s">
        <v>308</v>
      </c>
      <c r="E237" s="186" t="s">
        <v>893</v>
      </c>
      <c r="F237" s="185" t="s">
        <v>308</v>
      </c>
      <c r="G237" s="185" t="s">
        <v>928</v>
      </c>
      <c r="H237" s="156" t="s">
        <v>901</v>
      </c>
      <c r="I237" s="156" t="s">
        <v>1655</v>
      </c>
      <c r="J237" s="150" t="s">
        <v>1656</v>
      </c>
      <c r="K237" s="153">
        <v>5</v>
      </c>
      <c r="L237" s="154">
        <v>11.700000000000001</v>
      </c>
      <c r="M237" s="153" t="s">
        <v>1752</v>
      </c>
      <c r="N237" s="153" t="s">
        <v>1753</v>
      </c>
      <c r="O237" s="156" t="s">
        <v>1754</v>
      </c>
      <c r="P237" s="156" t="s">
        <v>1755</v>
      </c>
      <c r="Q237" s="156" t="s">
        <v>1756</v>
      </c>
    </row>
    <row r="238" spans="1:17" x14ac:dyDescent="0.25">
      <c r="A238" s="2">
        <v>2</v>
      </c>
      <c r="B238" s="148" t="s">
        <v>1524</v>
      </c>
      <c r="C238" s="148" t="s">
        <v>693</v>
      </c>
      <c r="D238" s="148" t="s">
        <v>308</v>
      </c>
      <c r="E238" s="149" t="s">
        <v>893</v>
      </c>
      <c r="F238" s="149" t="s">
        <v>1658</v>
      </c>
      <c r="G238" s="148" t="s">
        <v>928</v>
      </c>
      <c r="H238" s="150" t="s">
        <v>901</v>
      </c>
      <c r="I238" s="150" t="s">
        <v>1655</v>
      </c>
      <c r="J238" s="150" t="s">
        <v>1656</v>
      </c>
      <c r="K238" s="153">
        <v>5</v>
      </c>
      <c r="L238" s="154">
        <v>11.700000000000001</v>
      </c>
      <c r="M238" s="153" t="s">
        <v>1752</v>
      </c>
      <c r="N238" s="153" t="s">
        <v>1753</v>
      </c>
      <c r="O238" s="156" t="s">
        <v>1754</v>
      </c>
      <c r="P238" s="156" t="s">
        <v>1755</v>
      </c>
      <c r="Q238" s="156" t="s">
        <v>1756</v>
      </c>
    </row>
    <row r="239" spans="1:17" x14ac:dyDescent="0.25">
      <c r="A239" s="2">
        <v>3</v>
      </c>
      <c r="B239" s="148" t="s">
        <v>1521</v>
      </c>
      <c r="C239" s="148" t="s">
        <v>693</v>
      </c>
      <c r="D239" s="148" t="s">
        <v>308</v>
      </c>
      <c r="E239" s="149" t="s">
        <v>893</v>
      </c>
      <c r="F239" s="149" t="s">
        <v>1660</v>
      </c>
      <c r="G239" s="148" t="s">
        <v>928</v>
      </c>
      <c r="H239" s="150" t="s">
        <v>901</v>
      </c>
      <c r="I239" s="150" t="s">
        <v>1661</v>
      </c>
      <c r="J239" s="150" t="s">
        <v>1662</v>
      </c>
      <c r="K239" s="153">
        <v>4</v>
      </c>
      <c r="L239" s="154">
        <v>11.700000000000001</v>
      </c>
      <c r="M239" s="153" t="s">
        <v>1752</v>
      </c>
      <c r="N239" s="153" t="s">
        <v>1753</v>
      </c>
      <c r="O239" s="156" t="s">
        <v>1754</v>
      </c>
      <c r="P239" s="156" t="s">
        <v>1755</v>
      </c>
      <c r="Q239" s="156" t="s">
        <v>1756</v>
      </c>
    </row>
    <row r="240" spans="1:17" x14ac:dyDescent="0.25">
      <c r="A240" s="2">
        <v>4</v>
      </c>
      <c r="B240" s="148" t="s">
        <v>1598</v>
      </c>
      <c r="C240" s="148" t="s">
        <v>693</v>
      </c>
      <c r="D240" s="148" t="s">
        <v>308</v>
      </c>
      <c r="E240" s="149" t="s">
        <v>893</v>
      </c>
      <c r="F240" s="149" t="s">
        <v>1664</v>
      </c>
      <c r="G240" s="148" t="s">
        <v>928</v>
      </c>
      <c r="H240" s="150" t="s">
        <v>901</v>
      </c>
      <c r="I240" s="150" t="s">
        <v>1661</v>
      </c>
      <c r="J240" s="150" t="s">
        <v>1662</v>
      </c>
      <c r="K240" s="153">
        <v>4</v>
      </c>
      <c r="L240" s="154">
        <v>11.700000000000001</v>
      </c>
      <c r="M240" s="153" t="s">
        <v>1752</v>
      </c>
      <c r="N240" s="153" t="s">
        <v>1753</v>
      </c>
      <c r="O240" s="156" t="s">
        <v>1754</v>
      </c>
      <c r="P240" s="156" t="s">
        <v>1755</v>
      </c>
      <c r="Q240" s="156" t="s">
        <v>1756</v>
      </c>
    </row>
    <row r="241" spans="1:17" x14ac:dyDescent="0.25">
      <c r="A241" s="2">
        <v>5</v>
      </c>
      <c r="B241" s="148" t="s">
        <v>1595</v>
      </c>
      <c r="C241" s="148" t="s">
        <v>693</v>
      </c>
      <c r="D241" s="148" t="s">
        <v>308</v>
      </c>
      <c r="E241" s="149" t="s">
        <v>893</v>
      </c>
      <c r="F241" s="149" t="s">
        <v>1666</v>
      </c>
      <c r="G241" s="148" t="s">
        <v>928</v>
      </c>
      <c r="H241" s="150" t="s">
        <v>901</v>
      </c>
      <c r="I241" s="150" t="s">
        <v>1661</v>
      </c>
      <c r="J241" s="150" t="s">
        <v>1662</v>
      </c>
      <c r="K241" s="153">
        <v>4</v>
      </c>
      <c r="L241" s="154">
        <v>11.700000000000001</v>
      </c>
      <c r="M241" s="153" t="s">
        <v>1752</v>
      </c>
      <c r="N241" s="153" t="s">
        <v>1753</v>
      </c>
      <c r="O241" s="156" t="s">
        <v>1754</v>
      </c>
      <c r="P241" s="156" t="s">
        <v>1755</v>
      </c>
      <c r="Q241" s="156" t="s">
        <v>1756</v>
      </c>
    </row>
    <row r="242" spans="1:17" x14ac:dyDescent="0.25">
      <c r="A242" s="2">
        <v>6</v>
      </c>
      <c r="B242" s="148" t="s">
        <v>1518</v>
      </c>
      <c r="C242" s="148" t="s">
        <v>693</v>
      </c>
      <c r="D242" s="148" t="s">
        <v>308</v>
      </c>
      <c r="E242" s="149" t="s">
        <v>893</v>
      </c>
      <c r="F242" s="149" t="s">
        <v>1668</v>
      </c>
      <c r="G242" s="148" t="s">
        <v>928</v>
      </c>
      <c r="H242" s="150" t="s">
        <v>901</v>
      </c>
      <c r="I242" s="150" t="s">
        <v>1661</v>
      </c>
      <c r="J242" s="150" t="s">
        <v>1662</v>
      </c>
      <c r="K242" s="153">
        <v>4</v>
      </c>
      <c r="L242" s="154">
        <v>11.700000000000001</v>
      </c>
      <c r="M242" s="153" t="s">
        <v>1752</v>
      </c>
      <c r="N242" s="153" t="s">
        <v>1753</v>
      </c>
      <c r="O242" s="156" t="s">
        <v>1754</v>
      </c>
      <c r="P242" s="156" t="s">
        <v>1755</v>
      </c>
      <c r="Q242" s="156" t="s">
        <v>1756</v>
      </c>
    </row>
    <row r="243" spans="1:17" x14ac:dyDescent="0.25">
      <c r="A243" s="2">
        <v>7</v>
      </c>
      <c r="B243" s="148" t="s">
        <v>1511</v>
      </c>
      <c r="C243" s="148" t="s">
        <v>693</v>
      </c>
      <c r="D243" s="148" t="s">
        <v>308</v>
      </c>
      <c r="E243" s="149" t="s">
        <v>893</v>
      </c>
      <c r="F243" s="149" t="s">
        <v>1669</v>
      </c>
      <c r="G243" s="148" t="s">
        <v>928</v>
      </c>
      <c r="H243" s="150" t="s">
        <v>901</v>
      </c>
      <c r="I243" s="150" t="s">
        <v>1661</v>
      </c>
      <c r="J243" s="150" t="s">
        <v>1662</v>
      </c>
      <c r="K243" s="153">
        <v>4</v>
      </c>
      <c r="L243" s="154">
        <v>11.700000000000001</v>
      </c>
      <c r="M243" s="153" t="s">
        <v>1752</v>
      </c>
      <c r="N243" s="153" t="s">
        <v>1753</v>
      </c>
      <c r="O243" s="156" t="s">
        <v>1754</v>
      </c>
      <c r="P243" s="156" t="s">
        <v>1755</v>
      </c>
      <c r="Q243" s="156" t="s">
        <v>1756</v>
      </c>
    </row>
    <row r="244" spans="1:17" x14ac:dyDescent="0.25">
      <c r="A244" s="2">
        <v>8</v>
      </c>
      <c r="B244" s="148" t="s">
        <v>1592</v>
      </c>
      <c r="C244" s="148" t="s">
        <v>693</v>
      </c>
      <c r="D244" s="148" t="s">
        <v>308</v>
      </c>
      <c r="E244" s="149" t="s">
        <v>893</v>
      </c>
      <c r="F244" s="149" t="s">
        <v>1671</v>
      </c>
      <c r="G244" s="148" t="s">
        <v>928</v>
      </c>
      <c r="H244" s="150" t="s">
        <v>901</v>
      </c>
      <c r="I244" s="150" t="s">
        <v>1661</v>
      </c>
      <c r="J244" s="150" t="s">
        <v>1662</v>
      </c>
      <c r="K244" s="153">
        <v>4</v>
      </c>
      <c r="L244" s="154">
        <v>11.700000000000001</v>
      </c>
      <c r="M244" s="153" t="s">
        <v>1752</v>
      </c>
      <c r="N244" s="153" t="s">
        <v>1753</v>
      </c>
      <c r="O244" s="156" t="s">
        <v>1754</v>
      </c>
      <c r="P244" s="156" t="s">
        <v>1755</v>
      </c>
      <c r="Q244" s="156" t="s">
        <v>1756</v>
      </c>
    </row>
    <row r="245" spans="1:17" x14ac:dyDescent="0.25">
      <c r="A245" s="2">
        <v>9</v>
      </c>
      <c r="B245" s="148" t="s">
        <v>1589</v>
      </c>
      <c r="C245" s="148" t="s">
        <v>693</v>
      </c>
      <c r="D245" s="148" t="s">
        <v>308</v>
      </c>
      <c r="E245" s="149" t="s">
        <v>893</v>
      </c>
      <c r="F245" s="149" t="s">
        <v>1673</v>
      </c>
      <c r="G245" s="148" t="s">
        <v>928</v>
      </c>
      <c r="H245" s="150" t="s">
        <v>901</v>
      </c>
      <c r="I245" s="150" t="s">
        <v>1661</v>
      </c>
      <c r="J245" s="150" t="s">
        <v>1662</v>
      </c>
      <c r="K245" s="153">
        <v>4</v>
      </c>
      <c r="L245" s="154">
        <v>11.700000000000001</v>
      </c>
      <c r="M245" s="153" t="s">
        <v>1752</v>
      </c>
      <c r="N245" s="153" t="s">
        <v>1753</v>
      </c>
      <c r="O245" s="156" t="s">
        <v>1754</v>
      </c>
      <c r="P245" s="156" t="s">
        <v>1755</v>
      </c>
      <c r="Q245" s="156" t="s">
        <v>1756</v>
      </c>
    </row>
    <row r="246" spans="1:17" x14ac:dyDescent="0.25">
      <c r="A246" s="2">
        <v>10</v>
      </c>
      <c r="B246" s="148" t="s">
        <v>1508</v>
      </c>
      <c r="C246" s="148" t="s">
        <v>693</v>
      </c>
      <c r="D246" s="148" t="s">
        <v>308</v>
      </c>
      <c r="E246" s="149" t="s">
        <v>893</v>
      </c>
      <c r="F246" s="149" t="s">
        <v>1675</v>
      </c>
      <c r="G246" s="148" t="s">
        <v>928</v>
      </c>
      <c r="H246" s="150" t="s">
        <v>901</v>
      </c>
      <c r="I246" s="150" t="s">
        <v>1661</v>
      </c>
      <c r="J246" s="150" t="s">
        <v>1662</v>
      </c>
      <c r="K246" s="153">
        <v>4</v>
      </c>
      <c r="L246" s="154">
        <v>11.700000000000001</v>
      </c>
      <c r="M246" s="153" t="s">
        <v>1752</v>
      </c>
      <c r="N246" s="153" t="s">
        <v>1753</v>
      </c>
      <c r="O246" s="156" t="s">
        <v>1754</v>
      </c>
      <c r="P246" s="156" t="s">
        <v>1755</v>
      </c>
      <c r="Q246" s="156" t="s">
        <v>1756</v>
      </c>
    </row>
    <row r="247" spans="1:17" x14ac:dyDescent="0.25">
      <c r="A247" s="2">
        <v>11</v>
      </c>
      <c r="B247" s="148" t="s">
        <v>1505</v>
      </c>
      <c r="C247" s="148" t="s">
        <v>693</v>
      </c>
      <c r="D247" s="148" t="s">
        <v>308</v>
      </c>
      <c r="E247" s="149" t="s">
        <v>893</v>
      </c>
      <c r="F247" s="149" t="s">
        <v>1677</v>
      </c>
      <c r="G247" s="148" t="s">
        <v>928</v>
      </c>
      <c r="H247" s="150" t="s">
        <v>901</v>
      </c>
      <c r="I247" s="150" t="s">
        <v>1655</v>
      </c>
      <c r="J247" s="150" t="s">
        <v>1656</v>
      </c>
      <c r="K247" s="153">
        <v>5</v>
      </c>
      <c r="L247" s="154">
        <v>11.700000000000001</v>
      </c>
      <c r="M247" s="153" t="s">
        <v>1752</v>
      </c>
      <c r="N247" s="153" t="s">
        <v>1753</v>
      </c>
      <c r="O247" s="156" t="s">
        <v>1754</v>
      </c>
      <c r="P247" s="156" t="s">
        <v>1755</v>
      </c>
      <c r="Q247" s="156" t="s">
        <v>1756</v>
      </c>
    </row>
    <row r="248" spans="1:17" x14ac:dyDescent="0.25">
      <c r="A248" s="2">
        <v>12</v>
      </c>
      <c r="B248" s="148" t="s">
        <v>1586</v>
      </c>
      <c r="C248" s="148" t="s">
        <v>693</v>
      </c>
      <c r="D248" s="148" t="s">
        <v>308</v>
      </c>
      <c r="E248" s="149" t="s">
        <v>893</v>
      </c>
      <c r="F248" s="149" t="s">
        <v>1679</v>
      </c>
      <c r="G248" s="148" t="s">
        <v>928</v>
      </c>
      <c r="H248" s="150" t="s">
        <v>901</v>
      </c>
      <c r="I248" s="150" t="s">
        <v>1655</v>
      </c>
      <c r="J248" s="150" t="s">
        <v>1656</v>
      </c>
      <c r="K248" s="153">
        <v>5</v>
      </c>
      <c r="L248" s="154">
        <v>11.700000000000001</v>
      </c>
      <c r="M248" s="153" t="s">
        <v>1752</v>
      </c>
      <c r="N248" s="153" t="s">
        <v>1753</v>
      </c>
      <c r="O248" s="156" t="s">
        <v>1754</v>
      </c>
      <c r="P248" s="156" t="s">
        <v>1755</v>
      </c>
      <c r="Q248" s="156" t="s">
        <v>1756</v>
      </c>
    </row>
    <row r="249" spans="1:17" x14ac:dyDescent="0.25">
      <c r="A249" s="2">
        <v>13</v>
      </c>
      <c r="B249" s="148" t="s">
        <v>1502</v>
      </c>
      <c r="C249" s="148" t="s">
        <v>693</v>
      </c>
      <c r="D249" s="148" t="s">
        <v>308</v>
      </c>
      <c r="E249" s="149" t="s">
        <v>893</v>
      </c>
      <c r="F249" s="149" t="s">
        <v>1681</v>
      </c>
      <c r="G249" s="148" t="s">
        <v>928</v>
      </c>
      <c r="H249" s="150" t="s">
        <v>901</v>
      </c>
      <c r="I249" s="150" t="s">
        <v>1661</v>
      </c>
      <c r="J249" s="150" t="s">
        <v>1662</v>
      </c>
      <c r="K249" s="153">
        <v>4</v>
      </c>
      <c r="L249" s="154">
        <v>11.700000000000001</v>
      </c>
      <c r="M249" s="153" t="s">
        <v>1752</v>
      </c>
      <c r="N249" s="153" t="s">
        <v>1753</v>
      </c>
      <c r="O249" s="156" t="s">
        <v>1754</v>
      </c>
      <c r="P249" s="156" t="s">
        <v>1755</v>
      </c>
      <c r="Q249" s="156" t="s">
        <v>1756</v>
      </c>
    </row>
    <row r="250" spans="1:17" x14ac:dyDescent="0.25">
      <c r="A250" s="2">
        <v>14</v>
      </c>
      <c r="B250" s="148" t="s">
        <v>1583</v>
      </c>
      <c r="C250" s="148" t="s">
        <v>693</v>
      </c>
      <c r="D250" s="148" t="s">
        <v>308</v>
      </c>
      <c r="E250" s="149" t="s">
        <v>893</v>
      </c>
      <c r="F250" s="149" t="s">
        <v>1683</v>
      </c>
      <c r="G250" s="148" t="s">
        <v>928</v>
      </c>
      <c r="H250" s="150" t="s">
        <v>901</v>
      </c>
      <c r="I250" s="150" t="s">
        <v>1661</v>
      </c>
      <c r="J250" s="150" t="s">
        <v>1662</v>
      </c>
      <c r="K250" s="153">
        <v>4</v>
      </c>
      <c r="L250" s="154">
        <v>11.700000000000001</v>
      </c>
      <c r="M250" s="153" t="s">
        <v>1752</v>
      </c>
      <c r="N250" s="153" t="s">
        <v>1753</v>
      </c>
      <c r="O250" s="156" t="s">
        <v>1754</v>
      </c>
      <c r="P250" s="156" t="s">
        <v>1755</v>
      </c>
      <c r="Q250" s="156" t="s">
        <v>1756</v>
      </c>
    </row>
    <row r="251" spans="1:17" x14ac:dyDescent="0.25">
      <c r="A251" s="2">
        <v>15</v>
      </c>
      <c r="B251" s="148" t="s">
        <v>1633</v>
      </c>
      <c r="C251" s="148" t="s">
        <v>693</v>
      </c>
      <c r="D251" s="148" t="s">
        <v>308</v>
      </c>
      <c r="E251" s="149" t="s">
        <v>893</v>
      </c>
      <c r="F251" s="149" t="s">
        <v>1685</v>
      </c>
      <c r="G251" s="148" t="s">
        <v>928</v>
      </c>
      <c r="H251" s="150" t="s">
        <v>901</v>
      </c>
      <c r="I251" s="150" t="s">
        <v>1686</v>
      </c>
      <c r="J251" s="150" t="s">
        <v>1687</v>
      </c>
      <c r="K251" s="153">
        <v>3</v>
      </c>
      <c r="L251" s="154">
        <v>11.700000000000001</v>
      </c>
      <c r="M251" s="153" t="s">
        <v>1752</v>
      </c>
      <c r="N251" s="153" t="s">
        <v>1753</v>
      </c>
      <c r="O251" s="156" t="s">
        <v>1754</v>
      </c>
      <c r="P251" s="156" t="s">
        <v>1755</v>
      </c>
      <c r="Q251" s="156" t="s">
        <v>1756</v>
      </c>
    </row>
    <row r="252" spans="1:17" x14ac:dyDescent="0.25">
      <c r="A252" s="2">
        <v>16</v>
      </c>
      <c r="B252" s="148" t="s">
        <v>1515</v>
      </c>
      <c r="C252" s="148" t="s">
        <v>693</v>
      </c>
      <c r="D252" s="148" t="s">
        <v>308</v>
      </c>
      <c r="E252" s="149" t="s">
        <v>893</v>
      </c>
      <c r="F252" s="149" t="s">
        <v>1689</v>
      </c>
      <c r="G252" s="148" t="s">
        <v>928</v>
      </c>
      <c r="H252" s="150" t="s">
        <v>901</v>
      </c>
      <c r="I252" s="150" t="s">
        <v>1686</v>
      </c>
      <c r="J252" s="150" t="s">
        <v>1687</v>
      </c>
      <c r="K252" s="153">
        <v>3</v>
      </c>
      <c r="L252" s="154">
        <v>11.700000000000001</v>
      </c>
      <c r="M252" s="153" t="s">
        <v>1752</v>
      </c>
      <c r="N252" s="153" t="s">
        <v>1753</v>
      </c>
      <c r="O252" s="156" t="s">
        <v>1754</v>
      </c>
      <c r="P252" s="156" t="s">
        <v>1755</v>
      </c>
      <c r="Q252" s="156" t="s">
        <v>1756</v>
      </c>
    </row>
    <row r="253" spans="1:17" x14ac:dyDescent="0.25">
      <c r="A253" s="2">
        <v>17</v>
      </c>
      <c r="B253" s="148" t="s">
        <v>1538</v>
      </c>
      <c r="C253" s="148" t="s">
        <v>693</v>
      </c>
      <c r="D253" s="148" t="s">
        <v>308</v>
      </c>
      <c r="E253" s="149" t="s">
        <v>893</v>
      </c>
      <c r="F253" s="149" t="s">
        <v>1691</v>
      </c>
      <c r="G253" s="148" t="s">
        <v>928</v>
      </c>
      <c r="H253" s="150" t="s">
        <v>901</v>
      </c>
      <c r="I253" s="150" t="s">
        <v>1655</v>
      </c>
      <c r="J253" s="150" t="s">
        <v>1656</v>
      </c>
      <c r="K253" s="153">
        <v>5</v>
      </c>
      <c r="L253" s="154">
        <v>11.700000000000001</v>
      </c>
      <c r="M253" s="153" t="s">
        <v>1752</v>
      </c>
      <c r="N253" s="153" t="s">
        <v>1753</v>
      </c>
      <c r="O253" s="156" t="s">
        <v>1754</v>
      </c>
      <c r="P253" s="156" t="s">
        <v>1755</v>
      </c>
      <c r="Q253" s="156" t="s">
        <v>1756</v>
      </c>
    </row>
    <row r="254" spans="1:17" x14ac:dyDescent="0.25">
      <c r="A254" s="2">
        <v>18</v>
      </c>
      <c r="B254" s="148" t="s">
        <v>1541</v>
      </c>
      <c r="C254" s="148" t="s">
        <v>693</v>
      </c>
      <c r="D254" s="148" t="s">
        <v>308</v>
      </c>
      <c r="E254" s="149" t="s">
        <v>893</v>
      </c>
      <c r="F254" s="149" t="s">
        <v>1693</v>
      </c>
      <c r="G254" s="148" t="s">
        <v>928</v>
      </c>
      <c r="H254" s="150" t="s">
        <v>901</v>
      </c>
      <c r="I254" s="150" t="s">
        <v>1661</v>
      </c>
      <c r="J254" s="150" t="s">
        <v>1662</v>
      </c>
      <c r="K254" s="153">
        <v>4</v>
      </c>
      <c r="L254" s="154">
        <v>11.700000000000001</v>
      </c>
      <c r="M254" s="153" t="s">
        <v>1752</v>
      </c>
      <c r="N254" s="153" t="s">
        <v>1753</v>
      </c>
      <c r="O254" s="156" t="s">
        <v>1754</v>
      </c>
      <c r="P254" s="156" t="s">
        <v>1755</v>
      </c>
      <c r="Q254" s="156" t="s">
        <v>1756</v>
      </c>
    </row>
    <row r="255" spans="1:17" x14ac:dyDescent="0.25">
      <c r="A255" s="2">
        <v>19</v>
      </c>
      <c r="B255" s="148" t="s">
        <v>1527</v>
      </c>
      <c r="C255" s="148" t="s">
        <v>693</v>
      </c>
      <c r="D255" s="148" t="s">
        <v>308</v>
      </c>
      <c r="E255" s="149" t="s">
        <v>893</v>
      </c>
      <c r="F255" s="149" t="s">
        <v>966</v>
      </c>
      <c r="G255" s="148" t="s">
        <v>928</v>
      </c>
      <c r="H255" s="150" t="s">
        <v>901</v>
      </c>
      <c r="I255" s="150" t="s">
        <v>1695</v>
      </c>
      <c r="J255" s="150" t="s">
        <v>1696</v>
      </c>
      <c r="K255" s="153">
        <v>25</v>
      </c>
      <c r="L255" s="154">
        <v>11.700000000000001</v>
      </c>
      <c r="M255" s="153" t="s">
        <v>1752</v>
      </c>
      <c r="N255" s="153" t="s">
        <v>1753</v>
      </c>
      <c r="O255" s="156" t="s">
        <v>1754</v>
      </c>
      <c r="P255" s="156" t="s">
        <v>1755</v>
      </c>
      <c r="Q255" s="156" t="s">
        <v>1756</v>
      </c>
    </row>
    <row r="256" spans="1:17" x14ac:dyDescent="0.25">
      <c r="A256" s="2">
        <v>20</v>
      </c>
      <c r="B256" s="148" t="s">
        <v>1544</v>
      </c>
      <c r="C256" s="148" t="s">
        <v>693</v>
      </c>
      <c r="D256" s="148" t="s">
        <v>308</v>
      </c>
      <c r="E256" s="149" t="s">
        <v>893</v>
      </c>
      <c r="F256" s="149" t="s">
        <v>1698</v>
      </c>
      <c r="G256" s="148" t="s">
        <v>928</v>
      </c>
      <c r="H256" s="150" t="s">
        <v>901</v>
      </c>
      <c r="I256" s="150" t="s">
        <v>1661</v>
      </c>
      <c r="J256" s="150" t="s">
        <v>1662</v>
      </c>
      <c r="K256" s="153">
        <v>4</v>
      </c>
      <c r="L256" s="154">
        <v>11.700000000000001</v>
      </c>
      <c r="M256" s="153" t="s">
        <v>1752</v>
      </c>
      <c r="N256" s="153" t="s">
        <v>1753</v>
      </c>
      <c r="O256" s="156" t="s">
        <v>1754</v>
      </c>
      <c r="P256" s="156" t="s">
        <v>1755</v>
      </c>
      <c r="Q256" s="156" t="s">
        <v>1756</v>
      </c>
    </row>
    <row r="257" spans="1:17" x14ac:dyDescent="0.25">
      <c r="A257" s="2">
        <v>21</v>
      </c>
      <c r="B257" s="148" t="s">
        <v>1577</v>
      </c>
      <c r="C257" s="148" t="s">
        <v>693</v>
      </c>
      <c r="D257" s="148" t="s">
        <v>308</v>
      </c>
      <c r="E257" s="149" t="s">
        <v>893</v>
      </c>
      <c r="F257" s="149" t="s">
        <v>560</v>
      </c>
      <c r="G257" s="148" t="s">
        <v>928</v>
      </c>
      <c r="H257" s="150" t="s">
        <v>901</v>
      </c>
      <c r="I257" s="150" t="s">
        <v>1700</v>
      </c>
      <c r="J257" s="150" t="s">
        <v>1701</v>
      </c>
      <c r="K257" s="177">
        <v>7.5</v>
      </c>
      <c r="L257" s="154">
        <v>11.700000000000001</v>
      </c>
      <c r="M257" s="153" t="s">
        <v>1752</v>
      </c>
      <c r="N257" s="153" t="s">
        <v>1753</v>
      </c>
      <c r="O257" s="156" t="s">
        <v>1754</v>
      </c>
      <c r="P257" s="156" t="s">
        <v>1755</v>
      </c>
      <c r="Q257" s="156" t="s">
        <v>1756</v>
      </c>
    </row>
    <row r="258" spans="1:17" x14ac:dyDescent="0.25">
      <c r="A258" s="2">
        <v>22</v>
      </c>
      <c r="B258" s="148" t="s">
        <v>1574</v>
      </c>
      <c r="C258" s="148" t="s">
        <v>693</v>
      </c>
      <c r="D258" s="148" t="s">
        <v>308</v>
      </c>
      <c r="E258" s="149" t="s">
        <v>893</v>
      </c>
      <c r="F258" s="149" t="s">
        <v>1693</v>
      </c>
      <c r="G258" s="148" t="s">
        <v>928</v>
      </c>
      <c r="H258" s="150" t="s">
        <v>901</v>
      </c>
      <c r="I258" s="150" t="s">
        <v>1661</v>
      </c>
      <c r="J258" s="150" t="s">
        <v>1662</v>
      </c>
      <c r="K258" s="153">
        <v>4</v>
      </c>
      <c r="L258" s="154">
        <v>11.700000000000001</v>
      </c>
      <c r="M258" s="153" t="s">
        <v>1752</v>
      </c>
      <c r="N258" s="153" t="s">
        <v>1753</v>
      </c>
      <c r="O258" s="156" t="s">
        <v>1754</v>
      </c>
      <c r="P258" s="156" t="s">
        <v>1755</v>
      </c>
      <c r="Q258" s="156" t="s">
        <v>1756</v>
      </c>
    </row>
    <row r="259" spans="1:17" x14ac:dyDescent="0.25">
      <c r="A259" s="2">
        <v>23</v>
      </c>
      <c r="B259" s="148" t="s">
        <v>1571</v>
      </c>
      <c r="C259" s="148" t="s">
        <v>693</v>
      </c>
      <c r="D259" s="148" t="s">
        <v>308</v>
      </c>
      <c r="E259" s="149" t="s">
        <v>893</v>
      </c>
      <c r="F259" s="149" t="s">
        <v>1704</v>
      </c>
      <c r="G259" s="148" t="s">
        <v>928</v>
      </c>
      <c r="H259" s="150" t="s">
        <v>901</v>
      </c>
      <c r="I259" s="150" t="s">
        <v>1661</v>
      </c>
      <c r="J259" s="150" t="s">
        <v>1662</v>
      </c>
      <c r="K259" s="153">
        <v>4</v>
      </c>
      <c r="L259" s="154">
        <v>11.700000000000001</v>
      </c>
      <c r="M259" s="153" t="s">
        <v>1752</v>
      </c>
      <c r="N259" s="153" t="s">
        <v>1753</v>
      </c>
      <c r="O259" s="156" t="s">
        <v>1754</v>
      </c>
      <c r="P259" s="156" t="s">
        <v>1755</v>
      </c>
      <c r="Q259" s="156" t="s">
        <v>1756</v>
      </c>
    </row>
    <row r="260" spans="1:17" x14ac:dyDescent="0.25">
      <c r="A260" s="2">
        <v>24</v>
      </c>
      <c r="B260" s="148" t="s">
        <v>1568</v>
      </c>
      <c r="C260" s="148" t="s">
        <v>693</v>
      </c>
      <c r="D260" s="148" t="s">
        <v>308</v>
      </c>
      <c r="E260" s="149" t="s">
        <v>893</v>
      </c>
      <c r="F260" s="149" t="s">
        <v>1706</v>
      </c>
      <c r="G260" s="148" t="s">
        <v>928</v>
      </c>
      <c r="H260" s="150" t="s">
        <v>901</v>
      </c>
      <c r="I260" s="150" t="s">
        <v>1661</v>
      </c>
      <c r="J260" s="150" t="s">
        <v>1662</v>
      </c>
      <c r="K260" s="153">
        <v>4</v>
      </c>
      <c r="L260" s="154">
        <v>11.700000000000001</v>
      </c>
      <c r="M260" s="153" t="s">
        <v>1752</v>
      </c>
      <c r="N260" s="153" t="s">
        <v>1753</v>
      </c>
      <c r="O260" s="156" t="s">
        <v>1754</v>
      </c>
      <c r="P260" s="156" t="s">
        <v>1755</v>
      </c>
      <c r="Q260" s="156" t="s">
        <v>1756</v>
      </c>
    </row>
    <row r="261" spans="1:17" x14ac:dyDescent="0.25">
      <c r="A261" s="2">
        <v>25</v>
      </c>
      <c r="B261" s="148" t="s">
        <v>1486</v>
      </c>
      <c r="C261" s="148" t="s">
        <v>693</v>
      </c>
      <c r="D261" s="148" t="s">
        <v>308</v>
      </c>
      <c r="E261" s="149" t="s">
        <v>893</v>
      </c>
      <c r="F261" s="149" t="s">
        <v>1708</v>
      </c>
      <c r="G261" s="148" t="s">
        <v>928</v>
      </c>
      <c r="H261" s="150" t="s">
        <v>901</v>
      </c>
      <c r="I261" s="150" t="s">
        <v>1661</v>
      </c>
      <c r="J261" s="150" t="s">
        <v>1662</v>
      </c>
      <c r="K261" s="153">
        <v>4</v>
      </c>
      <c r="L261" s="154">
        <v>11.700000000000001</v>
      </c>
      <c r="M261" s="153" t="s">
        <v>1752</v>
      </c>
      <c r="N261" s="153" t="s">
        <v>1753</v>
      </c>
      <c r="O261" s="156" t="s">
        <v>1754</v>
      </c>
      <c r="P261" s="156" t="s">
        <v>1755</v>
      </c>
      <c r="Q261" s="156" t="s">
        <v>1756</v>
      </c>
    </row>
    <row r="262" spans="1:17" x14ac:dyDescent="0.25">
      <c r="A262" s="2">
        <v>26</v>
      </c>
      <c r="B262" s="148" t="s">
        <v>1496</v>
      </c>
      <c r="C262" s="148" t="s">
        <v>693</v>
      </c>
      <c r="D262" s="148" t="s">
        <v>308</v>
      </c>
      <c r="E262" s="149" t="s">
        <v>893</v>
      </c>
      <c r="F262" s="149" t="s">
        <v>114</v>
      </c>
      <c r="G262" s="148" t="s">
        <v>928</v>
      </c>
      <c r="H262" s="150" t="s">
        <v>901</v>
      </c>
      <c r="I262" s="150" t="s">
        <v>1655</v>
      </c>
      <c r="J262" s="150" t="s">
        <v>1656</v>
      </c>
      <c r="K262" s="153">
        <v>5</v>
      </c>
      <c r="L262" s="154">
        <v>11.700000000000001</v>
      </c>
      <c r="M262" s="153" t="s">
        <v>1752</v>
      </c>
      <c r="N262" s="153" t="s">
        <v>1753</v>
      </c>
      <c r="O262" s="156" t="s">
        <v>1754</v>
      </c>
      <c r="P262" s="156" t="s">
        <v>1755</v>
      </c>
      <c r="Q262" s="156" t="s">
        <v>1756</v>
      </c>
    </row>
    <row r="263" spans="1:17" x14ac:dyDescent="0.25">
      <c r="A263" s="2">
        <v>27</v>
      </c>
      <c r="B263" s="148" t="s">
        <v>1563</v>
      </c>
      <c r="C263" s="148" t="s">
        <v>693</v>
      </c>
      <c r="D263" s="148" t="s">
        <v>308</v>
      </c>
      <c r="E263" s="149" t="s">
        <v>893</v>
      </c>
      <c r="F263" s="149" t="s">
        <v>1711</v>
      </c>
      <c r="G263" s="148" t="s">
        <v>928</v>
      </c>
      <c r="H263" s="150" t="s">
        <v>901</v>
      </c>
      <c r="I263" s="150" t="s">
        <v>1686</v>
      </c>
      <c r="J263" s="150" t="s">
        <v>1687</v>
      </c>
      <c r="K263" s="153">
        <v>3</v>
      </c>
      <c r="L263" s="154">
        <v>11.700000000000001</v>
      </c>
      <c r="M263" s="153" t="s">
        <v>1752</v>
      </c>
      <c r="N263" s="153" t="s">
        <v>1753</v>
      </c>
      <c r="O263" s="156" t="s">
        <v>1754</v>
      </c>
      <c r="P263" s="156" t="s">
        <v>1755</v>
      </c>
      <c r="Q263" s="156" t="s">
        <v>1756</v>
      </c>
    </row>
    <row r="264" spans="1:17" x14ac:dyDescent="0.25">
      <c r="A264" s="2">
        <v>28</v>
      </c>
      <c r="B264" s="148" t="s">
        <v>1489</v>
      </c>
      <c r="C264" s="148" t="s">
        <v>693</v>
      </c>
      <c r="D264" s="148" t="s">
        <v>308</v>
      </c>
      <c r="E264" s="149" t="s">
        <v>893</v>
      </c>
      <c r="F264" s="149" t="s">
        <v>1685</v>
      </c>
      <c r="G264" s="148" t="s">
        <v>928</v>
      </c>
      <c r="H264" s="150" t="s">
        <v>901</v>
      </c>
      <c r="I264" s="150" t="s">
        <v>1686</v>
      </c>
      <c r="J264" s="150" t="s">
        <v>1687</v>
      </c>
      <c r="K264" s="153">
        <v>3</v>
      </c>
      <c r="L264" s="154">
        <v>11.700000000000001</v>
      </c>
      <c r="M264" s="153" t="s">
        <v>1752</v>
      </c>
      <c r="N264" s="153" t="s">
        <v>1753</v>
      </c>
      <c r="O264" s="156" t="s">
        <v>1754</v>
      </c>
      <c r="P264" s="156" t="s">
        <v>1755</v>
      </c>
      <c r="Q264" s="156" t="s">
        <v>1756</v>
      </c>
    </row>
    <row r="265" spans="1:17" x14ac:dyDescent="0.25">
      <c r="A265" s="2">
        <v>29</v>
      </c>
      <c r="B265" s="148" t="s">
        <v>1614</v>
      </c>
      <c r="C265" s="148" t="s">
        <v>693</v>
      </c>
      <c r="D265" s="148" t="s">
        <v>308</v>
      </c>
      <c r="E265" s="149" t="s">
        <v>893</v>
      </c>
      <c r="F265" s="149" t="s">
        <v>1714</v>
      </c>
      <c r="G265" s="148" t="s">
        <v>1492</v>
      </c>
      <c r="H265" s="150" t="s">
        <v>901</v>
      </c>
      <c r="I265" s="150" t="s">
        <v>1715</v>
      </c>
      <c r="J265" s="150" t="s">
        <v>1716</v>
      </c>
      <c r="K265" s="153">
        <v>2</v>
      </c>
      <c r="L265" s="154">
        <v>12.69</v>
      </c>
      <c r="M265" s="153" t="s">
        <v>1752</v>
      </c>
      <c r="N265" s="153" t="s">
        <v>1753</v>
      </c>
      <c r="O265" s="156" t="s">
        <v>1754</v>
      </c>
      <c r="P265" s="156" t="s">
        <v>1755</v>
      </c>
      <c r="Q265" s="156" t="s">
        <v>1756</v>
      </c>
    </row>
    <row r="266" spans="1:17" x14ac:dyDescent="0.25">
      <c r="A266" s="2">
        <v>30</v>
      </c>
      <c r="B266" s="148" t="s">
        <v>1544</v>
      </c>
      <c r="C266" s="148" t="s">
        <v>693</v>
      </c>
      <c r="D266" s="148" t="s">
        <v>308</v>
      </c>
      <c r="E266" s="149" t="s">
        <v>893</v>
      </c>
      <c r="F266" s="149" t="s">
        <v>1718</v>
      </c>
      <c r="G266" s="148" t="s">
        <v>928</v>
      </c>
      <c r="H266" s="150" t="s">
        <v>901</v>
      </c>
      <c r="I266" s="150" t="s">
        <v>1655</v>
      </c>
      <c r="J266" s="150" t="s">
        <v>1656</v>
      </c>
      <c r="K266" s="153">
        <v>5</v>
      </c>
      <c r="L266" s="154">
        <v>11.700000000000001</v>
      </c>
      <c r="M266" s="153" t="s">
        <v>1752</v>
      </c>
      <c r="N266" s="153" t="s">
        <v>1753</v>
      </c>
      <c r="O266" s="156" t="s">
        <v>1754</v>
      </c>
      <c r="P266" s="156" t="s">
        <v>1755</v>
      </c>
      <c r="Q266" s="156" t="s">
        <v>1756</v>
      </c>
    </row>
    <row r="267" spans="1:17" x14ac:dyDescent="0.25">
      <c r="A267" s="2">
        <v>31</v>
      </c>
      <c r="B267" s="148" t="s">
        <v>1462</v>
      </c>
      <c r="C267" s="148" t="s">
        <v>693</v>
      </c>
      <c r="D267" s="148" t="s">
        <v>308</v>
      </c>
      <c r="E267" s="149" t="s">
        <v>893</v>
      </c>
      <c r="F267" s="149" t="s">
        <v>1720</v>
      </c>
      <c r="G267" s="148" t="s">
        <v>928</v>
      </c>
      <c r="H267" s="150" t="s">
        <v>901</v>
      </c>
      <c r="I267" s="150" t="s">
        <v>1661</v>
      </c>
      <c r="J267" s="150" t="s">
        <v>1662</v>
      </c>
      <c r="K267" s="153">
        <v>4</v>
      </c>
      <c r="L267" s="154">
        <v>11.700000000000001</v>
      </c>
      <c r="M267" s="153" t="s">
        <v>1752</v>
      </c>
      <c r="N267" s="153" t="s">
        <v>1753</v>
      </c>
      <c r="O267" s="156" t="s">
        <v>1754</v>
      </c>
      <c r="P267" s="156" t="s">
        <v>1755</v>
      </c>
      <c r="Q267" s="156" t="s">
        <v>1756</v>
      </c>
    </row>
    <row r="268" spans="1:17" x14ac:dyDescent="0.25">
      <c r="A268" s="2">
        <v>32</v>
      </c>
      <c r="B268" s="148" t="s">
        <v>1467</v>
      </c>
      <c r="C268" s="148" t="s">
        <v>693</v>
      </c>
      <c r="D268" s="148" t="s">
        <v>308</v>
      </c>
      <c r="E268" s="149" t="s">
        <v>893</v>
      </c>
      <c r="F268" s="149" t="s">
        <v>1722</v>
      </c>
      <c r="G268" s="148" t="s">
        <v>928</v>
      </c>
      <c r="H268" s="150" t="s">
        <v>901</v>
      </c>
      <c r="I268" s="150" t="s">
        <v>1661</v>
      </c>
      <c r="J268" s="150" t="s">
        <v>1662</v>
      </c>
      <c r="K268" s="153">
        <v>4</v>
      </c>
      <c r="L268" s="154">
        <v>11.700000000000001</v>
      </c>
      <c r="M268" s="153" t="s">
        <v>1752</v>
      </c>
      <c r="N268" s="153" t="s">
        <v>1753</v>
      </c>
      <c r="O268" s="156" t="s">
        <v>1754</v>
      </c>
      <c r="P268" s="156" t="s">
        <v>1755</v>
      </c>
      <c r="Q268" s="156" t="s">
        <v>1756</v>
      </c>
    </row>
    <row r="269" spans="1:17" x14ac:dyDescent="0.25">
      <c r="A269" s="2">
        <v>33</v>
      </c>
      <c r="B269" s="148" t="s">
        <v>1548</v>
      </c>
      <c r="C269" s="148" t="s">
        <v>693</v>
      </c>
      <c r="D269" s="148" t="s">
        <v>308</v>
      </c>
      <c r="E269" s="149" t="s">
        <v>893</v>
      </c>
      <c r="F269" s="149" t="s">
        <v>1724</v>
      </c>
      <c r="G269" s="148" t="s">
        <v>928</v>
      </c>
      <c r="H269" s="150" t="s">
        <v>901</v>
      </c>
      <c r="I269" s="150" t="s">
        <v>1661</v>
      </c>
      <c r="J269" s="150" t="s">
        <v>1662</v>
      </c>
      <c r="K269" s="153">
        <v>4</v>
      </c>
      <c r="L269" s="154">
        <v>11.700000000000001</v>
      </c>
      <c r="M269" s="153" t="s">
        <v>1752</v>
      </c>
      <c r="N269" s="153" t="s">
        <v>1753</v>
      </c>
      <c r="O269" s="156" t="s">
        <v>1754</v>
      </c>
      <c r="P269" s="156" t="s">
        <v>1755</v>
      </c>
      <c r="Q269" s="156" t="s">
        <v>1756</v>
      </c>
    </row>
    <row r="270" spans="1:17" x14ac:dyDescent="0.25">
      <c r="A270" s="2">
        <v>34</v>
      </c>
      <c r="B270" s="148" t="s">
        <v>1551</v>
      </c>
      <c r="C270" s="148" t="s">
        <v>693</v>
      </c>
      <c r="D270" s="148" t="s">
        <v>308</v>
      </c>
      <c r="E270" s="149" t="s">
        <v>893</v>
      </c>
      <c r="F270" s="149" t="s">
        <v>1726</v>
      </c>
      <c r="G270" s="148" t="s">
        <v>928</v>
      </c>
      <c r="H270" s="150" t="s">
        <v>901</v>
      </c>
      <c r="I270" s="150" t="s">
        <v>1661</v>
      </c>
      <c r="J270" s="150" t="s">
        <v>1662</v>
      </c>
      <c r="K270" s="153">
        <v>4</v>
      </c>
      <c r="L270" s="154">
        <v>11.700000000000001</v>
      </c>
      <c r="M270" s="153" t="s">
        <v>1752</v>
      </c>
      <c r="N270" s="153" t="s">
        <v>1753</v>
      </c>
      <c r="O270" s="156" t="s">
        <v>1754</v>
      </c>
      <c r="P270" s="156" t="s">
        <v>1755</v>
      </c>
      <c r="Q270" s="156" t="s">
        <v>1756</v>
      </c>
    </row>
    <row r="271" spans="1:17" x14ac:dyDescent="0.25">
      <c r="A271" s="2">
        <v>35</v>
      </c>
      <c r="B271" s="148" t="s">
        <v>1472</v>
      </c>
      <c r="C271" s="148" t="s">
        <v>693</v>
      </c>
      <c r="D271" s="148" t="s">
        <v>308</v>
      </c>
      <c r="E271" s="149" t="s">
        <v>893</v>
      </c>
      <c r="F271" s="149" t="s">
        <v>1728</v>
      </c>
      <c r="G271" s="148" t="s">
        <v>928</v>
      </c>
      <c r="H271" s="150" t="s">
        <v>901</v>
      </c>
      <c r="I271" s="150" t="s">
        <v>1655</v>
      </c>
      <c r="J271" s="150" t="s">
        <v>1656</v>
      </c>
      <c r="K271" s="153">
        <v>5</v>
      </c>
      <c r="L271" s="154">
        <v>11.700000000000001</v>
      </c>
      <c r="M271" s="153" t="s">
        <v>1752</v>
      </c>
      <c r="N271" s="153" t="s">
        <v>1753</v>
      </c>
      <c r="O271" s="156" t="s">
        <v>1754</v>
      </c>
      <c r="P271" s="156" t="s">
        <v>1755</v>
      </c>
      <c r="Q271" s="156" t="s">
        <v>1756</v>
      </c>
    </row>
    <row r="272" spans="1:17" x14ac:dyDescent="0.25">
      <c r="A272" s="2">
        <v>36</v>
      </c>
      <c r="B272" s="148" t="s">
        <v>1475</v>
      </c>
      <c r="C272" s="148" t="s">
        <v>693</v>
      </c>
      <c r="D272" s="148" t="s">
        <v>308</v>
      </c>
      <c r="E272" s="149" t="s">
        <v>893</v>
      </c>
      <c r="F272" s="149" t="s">
        <v>1730</v>
      </c>
      <c r="G272" s="148" t="s">
        <v>928</v>
      </c>
      <c r="H272" s="150" t="s">
        <v>901</v>
      </c>
      <c r="I272" s="150" t="s">
        <v>1655</v>
      </c>
      <c r="J272" s="150" t="s">
        <v>1656</v>
      </c>
      <c r="K272" s="153">
        <v>5</v>
      </c>
      <c r="L272" s="154">
        <v>11.700000000000001</v>
      </c>
      <c r="M272" s="153" t="s">
        <v>1752</v>
      </c>
      <c r="N272" s="153" t="s">
        <v>1753</v>
      </c>
      <c r="O272" s="156" t="s">
        <v>1754</v>
      </c>
      <c r="P272" s="156" t="s">
        <v>1755</v>
      </c>
      <c r="Q272" s="156" t="s">
        <v>1756</v>
      </c>
    </row>
    <row r="273" spans="1:17" x14ac:dyDescent="0.25">
      <c r="A273" s="2">
        <v>37</v>
      </c>
      <c r="B273" s="148" t="s">
        <v>1554</v>
      </c>
      <c r="C273" s="148" t="s">
        <v>693</v>
      </c>
      <c r="D273" s="148" t="s">
        <v>308</v>
      </c>
      <c r="E273" s="149" t="s">
        <v>893</v>
      </c>
      <c r="F273" s="149" t="s">
        <v>1732</v>
      </c>
      <c r="G273" s="148" t="s">
        <v>928</v>
      </c>
      <c r="H273" s="150" t="s">
        <v>901</v>
      </c>
      <c r="I273" s="150" t="s">
        <v>1661</v>
      </c>
      <c r="J273" s="150" t="s">
        <v>1662</v>
      </c>
      <c r="K273" s="153">
        <v>4</v>
      </c>
      <c r="L273" s="154">
        <v>11.700000000000001</v>
      </c>
      <c r="M273" s="153" t="s">
        <v>1752</v>
      </c>
      <c r="N273" s="153" t="s">
        <v>1753</v>
      </c>
      <c r="O273" s="156" t="s">
        <v>1754</v>
      </c>
      <c r="P273" s="156" t="s">
        <v>1755</v>
      </c>
      <c r="Q273" s="156" t="s">
        <v>1756</v>
      </c>
    </row>
    <row r="274" spans="1:17" x14ac:dyDescent="0.25">
      <c r="A274" s="2">
        <v>38</v>
      </c>
      <c r="B274" s="148" t="s">
        <v>1557</v>
      </c>
      <c r="C274" s="148" t="s">
        <v>693</v>
      </c>
      <c r="D274" s="148" t="s">
        <v>308</v>
      </c>
      <c r="E274" s="149" t="s">
        <v>893</v>
      </c>
      <c r="F274" s="149" t="s">
        <v>1734</v>
      </c>
      <c r="G274" s="148" t="s">
        <v>928</v>
      </c>
      <c r="H274" s="150" t="s">
        <v>901</v>
      </c>
      <c r="I274" s="150" t="s">
        <v>1661</v>
      </c>
      <c r="J274" s="150" t="s">
        <v>1662</v>
      </c>
      <c r="K274" s="153">
        <v>4</v>
      </c>
      <c r="L274" s="154">
        <v>11.700000000000001</v>
      </c>
      <c r="M274" s="153" t="s">
        <v>1752</v>
      </c>
      <c r="N274" s="153" t="s">
        <v>1753</v>
      </c>
      <c r="O274" s="156" t="s">
        <v>1754</v>
      </c>
      <c r="P274" s="156" t="s">
        <v>1755</v>
      </c>
      <c r="Q274" s="156" t="s">
        <v>1756</v>
      </c>
    </row>
    <row r="275" spans="1:17" x14ac:dyDescent="0.25">
      <c r="A275" s="2">
        <v>39</v>
      </c>
      <c r="B275" s="148" t="s">
        <v>1478</v>
      </c>
      <c r="C275" s="148" t="s">
        <v>693</v>
      </c>
      <c r="D275" s="148" t="s">
        <v>308</v>
      </c>
      <c r="E275" s="149" t="s">
        <v>893</v>
      </c>
      <c r="F275" s="149" t="s">
        <v>363</v>
      </c>
      <c r="G275" s="148" t="s">
        <v>928</v>
      </c>
      <c r="H275" s="150" t="s">
        <v>901</v>
      </c>
      <c r="I275" s="150" t="s">
        <v>1655</v>
      </c>
      <c r="J275" s="150" t="s">
        <v>1656</v>
      </c>
      <c r="K275" s="153">
        <v>5</v>
      </c>
      <c r="L275" s="154">
        <v>11.700000000000001</v>
      </c>
      <c r="M275" s="153" t="s">
        <v>1752</v>
      </c>
      <c r="N275" s="153" t="s">
        <v>1753</v>
      </c>
      <c r="O275" s="156" t="s">
        <v>1754</v>
      </c>
      <c r="P275" s="156" t="s">
        <v>1755</v>
      </c>
      <c r="Q275" s="156" t="s">
        <v>1756</v>
      </c>
    </row>
    <row r="276" spans="1:17" x14ac:dyDescent="0.25">
      <c r="A276" s="2">
        <v>40</v>
      </c>
      <c r="B276" s="148" t="s">
        <v>1483</v>
      </c>
      <c r="C276" s="148" t="s">
        <v>693</v>
      </c>
      <c r="D276" s="148" t="s">
        <v>308</v>
      </c>
      <c r="E276" s="149" t="s">
        <v>893</v>
      </c>
      <c r="F276" s="149" t="s">
        <v>49</v>
      </c>
      <c r="G276" s="148" t="s">
        <v>928</v>
      </c>
      <c r="H276" s="150" t="s">
        <v>901</v>
      </c>
      <c r="I276" s="150" t="s">
        <v>1737</v>
      </c>
      <c r="J276" s="150" t="s">
        <v>1738</v>
      </c>
      <c r="K276" s="153">
        <v>6</v>
      </c>
      <c r="L276" s="154">
        <v>11.700000000000001</v>
      </c>
      <c r="M276" s="153" t="s">
        <v>1752</v>
      </c>
      <c r="N276" s="153" t="s">
        <v>1753</v>
      </c>
      <c r="O276" s="156" t="s">
        <v>1754</v>
      </c>
      <c r="P276" s="156" t="s">
        <v>1755</v>
      </c>
      <c r="Q276" s="156" t="s">
        <v>1756</v>
      </c>
    </row>
    <row r="277" spans="1:17" x14ac:dyDescent="0.25">
      <c r="A277" s="2">
        <v>41</v>
      </c>
      <c r="B277" s="148" t="s">
        <v>1560</v>
      </c>
      <c r="C277" s="148" t="s">
        <v>693</v>
      </c>
      <c r="D277" s="148" t="s">
        <v>308</v>
      </c>
      <c r="E277" s="149" t="s">
        <v>893</v>
      </c>
      <c r="F277" s="149" t="s">
        <v>1739</v>
      </c>
      <c r="G277" s="148" t="s">
        <v>928</v>
      </c>
      <c r="H277" s="150" t="s">
        <v>901</v>
      </c>
      <c r="I277" s="150" t="s">
        <v>1655</v>
      </c>
      <c r="J277" s="150" t="s">
        <v>1656</v>
      </c>
      <c r="K277" s="153">
        <v>5</v>
      </c>
      <c r="L277" s="154">
        <v>11.700000000000001</v>
      </c>
      <c r="M277" s="153" t="s">
        <v>1752</v>
      </c>
      <c r="N277" s="153" t="s">
        <v>1753</v>
      </c>
      <c r="O277" s="156" t="s">
        <v>1754</v>
      </c>
      <c r="P277" s="156" t="s">
        <v>1755</v>
      </c>
      <c r="Q277" s="156" t="s">
        <v>1756</v>
      </c>
    </row>
    <row r="278" spans="1:17" x14ac:dyDescent="0.25">
      <c r="A278" s="2">
        <v>42</v>
      </c>
      <c r="B278" s="148" t="s">
        <v>1532</v>
      </c>
      <c r="C278" s="148" t="s">
        <v>693</v>
      </c>
      <c r="D278" s="148" t="s">
        <v>308</v>
      </c>
      <c r="E278" s="149" t="s">
        <v>893</v>
      </c>
      <c r="F278" s="149" t="s">
        <v>56</v>
      </c>
      <c r="G278" s="148" t="s">
        <v>928</v>
      </c>
      <c r="H278" s="150" t="s">
        <v>901</v>
      </c>
      <c r="I278" s="150" t="s">
        <v>1741</v>
      </c>
      <c r="J278" s="150" t="s">
        <v>1742</v>
      </c>
      <c r="K278" s="153">
        <v>15</v>
      </c>
      <c r="L278" s="154">
        <v>10.8</v>
      </c>
      <c r="M278" s="153" t="s">
        <v>1752</v>
      </c>
      <c r="N278" s="153" t="s">
        <v>1753</v>
      </c>
      <c r="O278" s="156" t="s">
        <v>1754</v>
      </c>
      <c r="P278" s="156" t="s">
        <v>1755</v>
      </c>
      <c r="Q278" s="156" t="s">
        <v>1756</v>
      </c>
    </row>
    <row r="279" spans="1:17" x14ac:dyDescent="0.25">
      <c r="A279" s="2">
        <v>43</v>
      </c>
      <c r="B279" s="148" t="s">
        <v>891</v>
      </c>
      <c r="C279" s="148" t="s">
        <v>693</v>
      </c>
      <c r="D279" s="148" t="s">
        <v>32</v>
      </c>
      <c r="E279" s="149" t="s">
        <v>1801</v>
      </c>
      <c r="F279" s="149" t="s">
        <v>657</v>
      </c>
      <c r="G279" s="148" t="s">
        <v>1802</v>
      </c>
      <c r="H279" s="150" t="s">
        <v>1803</v>
      </c>
      <c r="I279" s="150"/>
      <c r="J279" s="150" t="s">
        <v>1824</v>
      </c>
      <c r="K279" s="153">
        <v>3.5</v>
      </c>
      <c r="L279" s="154">
        <v>12</v>
      </c>
      <c r="M279" s="153" t="s">
        <v>1752</v>
      </c>
      <c r="N279" s="153" t="s">
        <v>1753</v>
      </c>
      <c r="O279" s="156" t="s">
        <v>1754</v>
      </c>
      <c r="P279" s="156" t="s">
        <v>1755</v>
      </c>
      <c r="Q279" s="156" t="s">
        <v>1756</v>
      </c>
    </row>
    <row r="280" spans="1:17" x14ac:dyDescent="0.25">
      <c r="A280" s="2">
        <v>44</v>
      </c>
      <c r="B280" s="148" t="s">
        <v>891</v>
      </c>
      <c r="C280" s="148" t="s">
        <v>693</v>
      </c>
      <c r="D280" s="148" t="s">
        <v>32</v>
      </c>
      <c r="E280" s="149" t="s">
        <v>1801</v>
      </c>
      <c r="F280" s="149" t="s">
        <v>657</v>
      </c>
      <c r="G280" s="148" t="s">
        <v>1802</v>
      </c>
      <c r="H280" s="150" t="s">
        <v>1803</v>
      </c>
      <c r="I280" s="150"/>
      <c r="J280" s="150" t="s">
        <v>1824</v>
      </c>
      <c r="K280" s="153">
        <v>3.5</v>
      </c>
      <c r="L280" s="154">
        <v>12</v>
      </c>
      <c r="M280" s="153" t="s">
        <v>1752</v>
      </c>
      <c r="N280" s="153" t="s">
        <v>1753</v>
      </c>
      <c r="O280" s="156" t="s">
        <v>1754</v>
      </c>
      <c r="P280" s="156" t="s">
        <v>1755</v>
      </c>
      <c r="Q280" s="156" t="s">
        <v>1756</v>
      </c>
    </row>
    <row r="281" spans="1:17" x14ac:dyDescent="0.25">
      <c r="A281" s="2">
        <v>45</v>
      </c>
      <c r="B281" s="148" t="s">
        <v>891</v>
      </c>
      <c r="C281" s="148" t="s">
        <v>693</v>
      </c>
      <c r="D281" s="148" t="s">
        <v>32</v>
      </c>
      <c r="E281" s="149" t="s">
        <v>1801</v>
      </c>
      <c r="F281" s="149" t="s">
        <v>657</v>
      </c>
      <c r="G281" s="148" t="s">
        <v>1802</v>
      </c>
      <c r="H281" s="150" t="s">
        <v>1803</v>
      </c>
      <c r="I281" s="150"/>
      <c r="J281" s="150" t="s">
        <v>1824</v>
      </c>
      <c r="K281" s="153">
        <v>3.5</v>
      </c>
      <c r="L281" s="154">
        <v>12</v>
      </c>
      <c r="M281" s="153" t="s">
        <v>1752</v>
      </c>
      <c r="N281" s="153" t="s">
        <v>1753</v>
      </c>
      <c r="O281" s="156" t="s">
        <v>1754</v>
      </c>
      <c r="P281" s="156" t="s">
        <v>1755</v>
      </c>
      <c r="Q281" s="156" t="s">
        <v>1756</v>
      </c>
    </row>
    <row r="282" spans="1:17" x14ac:dyDescent="0.25">
      <c r="A282" s="2">
        <v>46</v>
      </c>
      <c r="B282" s="148" t="s">
        <v>891</v>
      </c>
      <c r="C282" s="148" t="s">
        <v>693</v>
      </c>
      <c r="D282" s="148" t="s">
        <v>32</v>
      </c>
      <c r="E282" s="149" t="s">
        <v>1801</v>
      </c>
      <c r="F282" s="149" t="s">
        <v>657</v>
      </c>
      <c r="G282" s="148" t="s">
        <v>1802</v>
      </c>
      <c r="H282" s="150" t="s">
        <v>1803</v>
      </c>
      <c r="I282" s="150"/>
      <c r="J282" s="150" t="s">
        <v>1824</v>
      </c>
      <c r="K282" s="153">
        <v>3.5</v>
      </c>
      <c r="L282" s="154">
        <v>12</v>
      </c>
      <c r="M282" s="153" t="s">
        <v>1752</v>
      </c>
      <c r="N282" s="153" t="s">
        <v>1753</v>
      </c>
      <c r="O282" s="156" t="s">
        <v>1754</v>
      </c>
      <c r="P282" s="156" t="s">
        <v>1755</v>
      </c>
      <c r="Q282" s="156" t="s">
        <v>1756</v>
      </c>
    </row>
    <row r="283" spans="1:17" x14ac:dyDescent="0.25">
      <c r="A283" s="2">
        <v>47</v>
      </c>
      <c r="B283" s="148" t="s">
        <v>891</v>
      </c>
      <c r="C283" s="148" t="s">
        <v>693</v>
      </c>
      <c r="D283" s="148" t="s">
        <v>32</v>
      </c>
      <c r="E283" s="149" t="s">
        <v>1801</v>
      </c>
      <c r="F283" s="149" t="s">
        <v>657</v>
      </c>
      <c r="G283" s="148" t="s">
        <v>1802</v>
      </c>
      <c r="H283" s="150" t="s">
        <v>1803</v>
      </c>
      <c r="I283" s="150"/>
      <c r="J283" s="150" t="s">
        <v>1824</v>
      </c>
      <c r="K283" s="153">
        <v>3.5</v>
      </c>
      <c r="L283" s="154">
        <v>12</v>
      </c>
      <c r="M283" s="153" t="s">
        <v>1752</v>
      </c>
      <c r="N283" s="153" t="s">
        <v>1753</v>
      </c>
      <c r="O283" s="156" t="s">
        <v>1754</v>
      </c>
      <c r="P283" s="156" t="s">
        <v>1755</v>
      </c>
      <c r="Q283" s="156" t="s">
        <v>1756</v>
      </c>
    </row>
    <row r="284" spans="1:17" x14ac:dyDescent="0.25">
      <c r="A284" s="2">
        <v>48</v>
      </c>
      <c r="B284" s="148" t="s">
        <v>891</v>
      </c>
      <c r="C284" s="148" t="s">
        <v>693</v>
      </c>
      <c r="D284" s="148" t="s">
        <v>32</v>
      </c>
      <c r="E284" s="149" t="s">
        <v>1801</v>
      </c>
      <c r="F284" s="149" t="s">
        <v>657</v>
      </c>
      <c r="G284" s="148" t="s">
        <v>1802</v>
      </c>
      <c r="H284" s="150" t="s">
        <v>1803</v>
      </c>
      <c r="I284" s="150"/>
      <c r="J284" s="150" t="s">
        <v>1824</v>
      </c>
      <c r="K284" s="153">
        <v>3.5</v>
      </c>
      <c r="L284" s="154">
        <v>12</v>
      </c>
      <c r="M284" s="153" t="s">
        <v>1752</v>
      </c>
      <c r="N284" s="153" t="s">
        <v>1753</v>
      </c>
      <c r="O284" s="156" t="s">
        <v>1754</v>
      </c>
      <c r="P284" s="156" t="s">
        <v>1755</v>
      </c>
      <c r="Q284" s="156" t="s">
        <v>1756</v>
      </c>
    </row>
    <row r="285" spans="1:17" x14ac:dyDescent="0.25">
      <c r="A285" s="2">
        <v>49</v>
      </c>
      <c r="B285" s="148" t="s">
        <v>891</v>
      </c>
      <c r="C285" s="148" t="s">
        <v>693</v>
      </c>
      <c r="D285" s="148" t="s">
        <v>32</v>
      </c>
      <c r="E285" s="149" t="s">
        <v>1801</v>
      </c>
      <c r="F285" s="149" t="s">
        <v>657</v>
      </c>
      <c r="G285" s="148" t="s">
        <v>1802</v>
      </c>
      <c r="H285" s="150" t="s">
        <v>1803</v>
      </c>
      <c r="I285" s="150"/>
      <c r="J285" s="150" t="s">
        <v>1824</v>
      </c>
      <c r="K285" s="153">
        <v>3.5</v>
      </c>
      <c r="L285" s="154">
        <v>12</v>
      </c>
      <c r="M285" s="153" t="s">
        <v>1752</v>
      </c>
      <c r="N285" s="153" t="s">
        <v>1753</v>
      </c>
      <c r="O285" s="156" t="s">
        <v>1754</v>
      </c>
      <c r="P285" s="156" t="s">
        <v>1755</v>
      </c>
      <c r="Q285" s="156" t="s">
        <v>1756</v>
      </c>
    </row>
    <row r="286" spans="1:17" x14ac:dyDescent="0.25">
      <c r="A286" s="2">
        <v>50</v>
      </c>
      <c r="B286" s="148" t="s">
        <v>891</v>
      </c>
      <c r="C286" s="148" t="s">
        <v>693</v>
      </c>
      <c r="D286" s="148" t="s">
        <v>32</v>
      </c>
      <c r="E286" s="149" t="s">
        <v>1801</v>
      </c>
      <c r="F286" s="149" t="s">
        <v>657</v>
      </c>
      <c r="G286" s="148" t="s">
        <v>1802</v>
      </c>
      <c r="H286" s="150" t="s">
        <v>1803</v>
      </c>
      <c r="I286" s="150"/>
      <c r="J286" s="150" t="s">
        <v>1824</v>
      </c>
      <c r="K286" s="153">
        <v>3.5</v>
      </c>
      <c r="L286" s="154">
        <v>12</v>
      </c>
      <c r="M286" s="153" t="s">
        <v>1752</v>
      </c>
      <c r="N286" s="153" t="s">
        <v>1753</v>
      </c>
      <c r="O286" s="156" t="s">
        <v>1754</v>
      </c>
      <c r="P286" s="156" t="s">
        <v>1755</v>
      </c>
      <c r="Q286" s="156" t="s">
        <v>1756</v>
      </c>
    </row>
    <row r="287" spans="1:17" x14ac:dyDescent="0.25">
      <c r="B287" s="187" t="s">
        <v>1820</v>
      </c>
      <c r="C287" s="188"/>
      <c r="D287" s="188"/>
      <c r="E287" s="189"/>
      <c r="F287" s="189"/>
      <c r="G287" s="188"/>
      <c r="H287" s="190"/>
      <c r="I287" s="190"/>
      <c r="J287" s="190"/>
      <c r="K287" s="191"/>
      <c r="L287" s="192"/>
      <c r="M287" s="191"/>
      <c r="N287" s="191"/>
      <c r="O287" s="193"/>
      <c r="P287" s="193"/>
      <c r="Q287" s="199"/>
    </row>
    <row r="288" spans="1:17" ht="3.75" customHeight="1" x14ac:dyDescent="0.25">
      <c r="B288" s="141"/>
      <c r="C288" s="142"/>
      <c r="D288" s="142"/>
      <c r="E288" s="142"/>
      <c r="F288" s="142"/>
      <c r="G288" s="142"/>
      <c r="H288" s="142"/>
      <c r="I288" s="142"/>
      <c r="J288" s="142"/>
      <c r="K288" s="142"/>
      <c r="L288" s="142"/>
      <c r="M288" s="142"/>
      <c r="N288" s="142"/>
      <c r="O288" s="142"/>
      <c r="P288" s="142"/>
      <c r="Q288" s="143"/>
    </row>
    <row r="289" spans="1:17" x14ac:dyDescent="0.25">
      <c r="B289" s="164" t="s">
        <v>2295</v>
      </c>
      <c r="C289" s="164"/>
      <c r="D289" s="164"/>
      <c r="E289" s="165"/>
      <c r="F289" s="165"/>
      <c r="G289" s="164"/>
      <c r="H289" s="166"/>
      <c r="I289" s="166"/>
      <c r="J289" s="166"/>
      <c r="K289" s="179">
        <f>SUM(K237:K288)</f>
        <v>238.5</v>
      </c>
      <c r="L289" s="169"/>
      <c r="M289" s="168"/>
      <c r="N289" s="168">
        <f>COUNTIF(N237:N287,"Y")</f>
        <v>50</v>
      </c>
      <c r="O289" s="171"/>
      <c r="P289" s="171"/>
      <c r="Q289" s="171"/>
    </row>
    <row r="292" spans="1:17" x14ac:dyDescent="0.25">
      <c r="B292" s="130" t="s">
        <v>2293</v>
      </c>
      <c r="C292" s="131"/>
      <c r="D292" s="131"/>
      <c r="E292" s="131"/>
      <c r="F292" s="131"/>
      <c r="G292" s="131"/>
      <c r="H292" s="131"/>
      <c r="I292" s="131"/>
      <c r="J292" s="132"/>
      <c r="K292" s="131"/>
      <c r="L292" s="131"/>
      <c r="M292" s="131"/>
      <c r="N292" s="131"/>
      <c r="O292" s="131"/>
      <c r="P292" s="131"/>
      <c r="Q292" s="133"/>
    </row>
    <row r="293" spans="1:17" x14ac:dyDescent="0.25">
      <c r="B293" s="223" t="s">
        <v>0</v>
      </c>
      <c r="C293" s="224"/>
      <c r="D293" s="224"/>
      <c r="E293" s="224"/>
      <c r="F293" s="225"/>
      <c r="G293" s="226" t="s">
        <v>1744</v>
      </c>
      <c r="H293" s="227"/>
      <c r="I293" s="227"/>
      <c r="J293" s="227"/>
      <c r="K293" s="227"/>
      <c r="L293" s="227"/>
      <c r="M293" s="134"/>
      <c r="N293" s="134"/>
      <c r="O293" s="231" t="s">
        <v>1745</v>
      </c>
      <c r="P293" s="232"/>
      <c r="Q293" s="233"/>
    </row>
    <row r="294" spans="1:17" ht="33.75" x14ac:dyDescent="0.25">
      <c r="B294" s="136" t="s">
        <v>2064</v>
      </c>
      <c r="C294" s="136" t="s">
        <v>5</v>
      </c>
      <c r="D294" s="136" t="s">
        <v>6</v>
      </c>
      <c r="E294" s="136" t="s">
        <v>869</v>
      </c>
      <c r="F294" s="136" t="s">
        <v>870</v>
      </c>
      <c r="G294" s="136" t="s">
        <v>871</v>
      </c>
      <c r="H294" s="136" t="s">
        <v>872</v>
      </c>
      <c r="I294" s="136" t="s">
        <v>873</v>
      </c>
      <c r="J294" s="136" t="s">
        <v>874</v>
      </c>
      <c r="K294" s="136" t="s">
        <v>1746</v>
      </c>
      <c r="L294" s="136" t="s">
        <v>1747</v>
      </c>
      <c r="M294" s="136" t="s">
        <v>2286</v>
      </c>
      <c r="N294" s="136" t="s">
        <v>880</v>
      </c>
      <c r="O294" s="136" t="s">
        <v>884</v>
      </c>
      <c r="P294" s="136" t="s">
        <v>885</v>
      </c>
      <c r="Q294" s="136" t="s">
        <v>886</v>
      </c>
    </row>
    <row r="295" spans="1:17" ht="3.75" customHeight="1" x14ac:dyDescent="0.25">
      <c r="B295" s="141"/>
      <c r="C295" s="142"/>
      <c r="D295" s="142"/>
      <c r="E295" s="142"/>
      <c r="F295" s="142"/>
      <c r="G295" s="142"/>
      <c r="H295" s="142"/>
      <c r="I295" s="142"/>
      <c r="J295" s="142"/>
      <c r="K295" s="142"/>
      <c r="L295" s="142"/>
      <c r="M295" s="142"/>
      <c r="N295" s="142"/>
      <c r="O295" s="142"/>
      <c r="P295" s="142"/>
      <c r="Q295" s="143"/>
    </row>
    <row r="296" spans="1:17" x14ac:dyDescent="0.25">
      <c r="A296" s="2">
        <v>1</v>
      </c>
      <c r="B296" s="185" t="s">
        <v>891</v>
      </c>
      <c r="C296" s="185" t="s">
        <v>971</v>
      </c>
      <c r="D296" s="185" t="s">
        <v>114</v>
      </c>
      <c r="E296" s="186" t="s">
        <v>893</v>
      </c>
      <c r="F296" s="185" t="s">
        <v>114</v>
      </c>
      <c r="G296" s="185" t="s">
        <v>928</v>
      </c>
      <c r="H296" s="156" t="s">
        <v>901</v>
      </c>
      <c r="I296" s="156" t="s">
        <v>975</v>
      </c>
      <c r="J296" s="150" t="s">
        <v>1821</v>
      </c>
      <c r="K296" s="153">
        <v>2</v>
      </c>
      <c r="L296" s="154">
        <v>15.2</v>
      </c>
      <c r="M296" s="153" t="s">
        <v>1753</v>
      </c>
      <c r="N296" s="153" t="s">
        <v>1753</v>
      </c>
      <c r="O296" s="156" t="s">
        <v>1754</v>
      </c>
      <c r="P296" s="156" t="s">
        <v>1755</v>
      </c>
      <c r="Q296" s="156" t="s">
        <v>1756</v>
      </c>
    </row>
    <row r="297" spans="1:17" x14ac:dyDescent="0.25">
      <c r="A297" s="2">
        <v>2</v>
      </c>
      <c r="B297" s="148" t="s">
        <v>891</v>
      </c>
      <c r="C297" s="148" t="s">
        <v>971</v>
      </c>
      <c r="D297" s="148" t="s">
        <v>114</v>
      </c>
      <c r="E297" s="149" t="s">
        <v>893</v>
      </c>
      <c r="F297" s="149" t="s">
        <v>657</v>
      </c>
      <c r="G297" s="148" t="s">
        <v>928</v>
      </c>
      <c r="H297" s="156" t="s">
        <v>901</v>
      </c>
      <c r="I297" s="156" t="s">
        <v>963</v>
      </c>
      <c r="J297" s="150" t="str">
        <f t="shared" ref="J297:J301" si="0">CONCATENATE(H297,": ",I297)</f>
        <v>Carrier: 48GE</v>
      </c>
      <c r="K297" s="153">
        <v>4</v>
      </c>
      <c r="L297" s="154">
        <v>17.2</v>
      </c>
      <c r="M297" s="153" t="s">
        <v>1753</v>
      </c>
      <c r="N297" s="153" t="s">
        <v>1753</v>
      </c>
      <c r="O297" s="156" t="s">
        <v>1754</v>
      </c>
      <c r="P297" s="156" t="s">
        <v>1755</v>
      </c>
      <c r="Q297" s="156" t="s">
        <v>1756</v>
      </c>
    </row>
    <row r="298" spans="1:17" x14ac:dyDescent="0.25">
      <c r="A298" s="2">
        <v>3</v>
      </c>
      <c r="B298" s="148" t="s">
        <v>891</v>
      </c>
      <c r="C298" s="148" t="s">
        <v>971</v>
      </c>
      <c r="D298" s="148" t="s">
        <v>114</v>
      </c>
      <c r="E298" s="149" t="s">
        <v>893</v>
      </c>
      <c r="F298" s="149" t="s">
        <v>657</v>
      </c>
      <c r="G298" s="148" t="s">
        <v>928</v>
      </c>
      <c r="H298" s="156" t="s">
        <v>901</v>
      </c>
      <c r="I298" s="156" t="s">
        <v>963</v>
      </c>
      <c r="J298" s="150" t="str">
        <f t="shared" si="0"/>
        <v>Carrier: 48GE</v>
      </c>
      <c r="K298" s="153">
        <v>4</v>
      </c>
      <c r="L298" s="154">
        <v>17.2</v>
      </c>
      <c r="M298" s="153" t="s">
        <v>1753</v>
      </c>
      <c r="N298" s="153" t="s">
        <v>1753</v>
      </c>
      <c r="O298" s="156" t="s">
        <v>1754</v>
      </c>
      <c r="P298" s="156" t="s">
        <v>1755</v>
      </c>
      <c r="Q298" s="156" t="s">
        <v>1756</v>
      </c>
    </row>
    <row r="299" spans="1:17" x14ac:dyDescent="0.25">
      <c r="A299" s="2">
        <v>4</v>
      </c>
      <c r="B299" s="148" t="s">
        <v>891</v>
      </c>
      <c r="C299" s="148" t="s">
        <v>971</v>
      </c>
      <c r="D299" s="148" t="s">
        <v>114</v>
      </c>
      <c r="E299" s="149" t="s">
        <v>893</v>
      </c>
      <c r="F299" s="149" t="s">
        <v>657</v>
      </c>
      <c r="G299" s="148" t="s">
        <v>928</v>
      </c>
      <c r="H299" s="156" t="s">
        <v>901</v>
      </c>
      <c r="I299" s="156" t="s">
        <v>963</v>
      </c>
      <c r="J299" s="150" t="str">
        <f t="shared" si="0"/>
        <v>Carrier: 48GE</v>
      </c>
      <c r="K299" s="153">
        <v>4</v>
      </c>
      <c r="L299" s="154">
        <v>17.2</v>
      </c>
      <c r="M299" s="153" t="s">
        <v>1753</v>
      </c>
      <c r="N299" s="153" t="s">
        <v>1753</v>
      </c>
      <c r="O299" s="156" t="s">
        <v>1754</v>
      </c>
      <c r="P299" s="156" t="s">
        <v>1755</v>
      </c>
      <c r="Q299" s="156" t="s">
        <v>1756</v>
      </c>
    </row>
    <row r="300" spans="1:17" x14ac:dyDescent="0.25">
      <c r="A300" s="2">
        <v>5</v>
      </c>
      <c r="B300" s="148" t="s">
        <v>891</v>
      </c>
      <c r="C300" s="148" t="s">
        <v>971</v>
      </c>
      <c r="D300" s="148" t="s">
        <v>114</v>
      </c>
      <c r="E300" s="149" t="s">
        <v>893</v>
      </c>
      <c r="F300" s="149" t="s">
        <v>657</v>
      </c>
      <c r="G300" s="148" t="s">
        <v>928</v>
      </c>
      <c r="H300" s="156" t="s">
        <v>901</v>
      </c>
      <c r="I300" s="156" t="s">
        <v>963</v>
      </c>
      <c r="J300" s="150" t="str">
        <f t="shared" si="0"/>
        <v>Carrier: 48GE</v>
      </c>
      <c r="K300" s="153">
        <v>4</v>
      </c>
      <c r="L300" s="154">
        <v>17.2</v>
      </c>
      <c r="M300" s="153" t="s">
        <v>1753</v>
      </c>
      <c r="N300" s="153" t="s">
        <v>1753</v>
      </c>
      <c r="O300" s="156" t="s">
        <v>1754</v>
      </c>
      <c r="P300" s="156" t="s">
        <v>1755</v>
      </c>
      <c r="Q300" s="156" t="s">
        <v>1756</v>
      </c>
    </row>
    <row r="301" spans="1:17" x14ac:dyDescent="0.25">
      <c r="A301" s="2">
        <v>6</v>
      </c>
      <c r="B301" s="148" t="s">
        <v>891</v>
      </c>
      <c r="C301" s="148" t="s">
        <v>971</v>
      </c>
      <c r="D301" s="148" t="s">
        <v>114</v>
      </c>
      <c r="E301" s="149" t="s">
        <v>893</v>
      </c>
      <c r="F301" s="149" t="s">
        <v>657</v>
      </c>
      <c r="G301" s="148" t="s">
        <v>928</v>
      </c>
      <c r="H301" s="156" t="s">
        <v>901</v>
      </c>
      <c r="I301" s="156" t="s">
        <v>963</v>
      </c>
      <c r="J301" s="150" t="str">
        <f t="shared" si="0"/>
        <v>Carrier: 48GE</v>
      </c>
      <c r="K301" s="153">
        <v>4</v>
      </c>
      <c r="L301" s="154">
        <v>17.2</v>
      </c>
      <c r="M301" s="153" t="s">
        <v>1753</v>
      </c>
      <c r="N301" s="153" t="s">
        <v>1753</v>
      </c>
      <c r="O301" s="156" t="s">
        <v>1754</v>
      </c>
      <c r="P301" s="156" t="s">
        <v>1755</v>
      </c>
      <c r="Q301" s="156" t="s">
        <v>1756</v>
      </c>
    </row>
    <row r="302" spans="1:17" x14ac:dyDescent="0.25">
      <c r="A302" s="2">
        <v>7</v>
      </c>
      <c r="B302" s="148" t="s">
        <v>891</v>
      </c>
      <c r="C302" s="148" t="s">
        <v>971</v>
      </c>
      <c r="D302" s="148" t="s">
        <v>114</v>
      </c>
      <c r="E302" s="149" t="s">
        <v>893</v>
      </c>
      <c r="F302" s="149" t="s">
        <v>114</v>
      </c>
      <c r="G302" s="148" t="s">
        <v>928</v>
      </c>
      <c r="H302" s="150" t="s">
        <v>901</v>
      </c>
      <c r="I302" s="150" t="s">
        <v>975</v>
      </c>
      <c r="J302" s="150" t="s">
        <v>1821</v>
      </c>
      <c r="K302" s="153">
        <v>2</v>
      </c>
      <c r="L302" s="154">
        <v>15.2</v>
      </c>
      <c r="M302" s="153" t="s">
        <v>1753</v>
      </c>
      <c r="N302" s="153" t="s">
        <v>1753</v>
      </c>
      <c r="O302" s="156" t="s">
        <v>1754</v>
      </c>
      <c r="P302" s="156" t="s">
        <v>1755</v>
      </c>
      <c r="Q302" s="156" t="s">
        <v>1756</v>
      </c>
    </row>
    <row r="303" spans="1:17" x14ac:dyDescent="0.25">
      <c r="A303" s="2">
        <v>8</v>
      </c>
      <c r="B303" s="148" t="s">
        <v>891</v>
      </c>
      <c r="C303" s="148" t="s">
        <v>971</v>
      </c>
      <c r="D303" s="148" t="s">
        <v>114</v>
      </c>
      <c r="E303" s="149" t="s">
        <v>893</v>
      </c>
      <c r="F303" s="149" t="s">
        <v>657</v>
      </c>
      <c r="G303" s="148" t="s">
        <v>928</v>
      </c>
      <c r="H303" s="156" t="s">
        <v>901</v>
      </c>
      <c r="I303" s="156" t="s">
        <v>963</v>
      </c>
      <c r="J303" s="150" t="str">
        <f t="shared" ref="J303:J313" si="1">CONCATENATE(H303,": ",I303)</f>
        <v>Carrier: 48GE</v>
      </c>
      <c r="K303" s="153">
        <v>4</v>
      </c>
      <c r="L303" s="154">
        <v>17.2</v>
      </c>
      <c r="M303" s="153" t="s">
        <v>1753</v>
      </c>
      <c r="N303" s="153" t="s">
        <v>1753</v>
      </c>
      <c r="O303" s="156" t="s">
        <v>1754</v>
      </c>
      <c r="P303" s="156" t="s">
        <v>1755</v>
      </c>
      <c r="Q303" s="156" t="s">
        <v>1756</v>
      </c>
    </row>
    <row r="304" spans="1:17" x14ac:dyDescent="0.25">
      <c r="A304" s="2">
        <v>9</v>
      </c>
      <c r="B304" s="148" t="s">
        <v>891</v>
      </c>
      <c r="C304" s="148" t="s">
        <v>971</v>
      </c>
      <c r="D304" s="148" t="s">
        <v>114</v>
      </c>
      <c r="E304" s="149" t="s">
        <v>893</v>
      </c>
      <c r="F304" s="149" t="s">
        <v>657</v>
      </c>
      <c r="G304" s="148" t="s">
        <v>928</v>
      </c>
      <c r="H304" s="156" t="s">
        <v>901</v>
      </c>
      <c r="I304" s="156" t="s">
        <v>963</v>
      </c>
      <c r="J304" s="150" t="str">
        <f t="shared" si="1"/>
        <v>Carrier: 48GE</v>
      </c>
      <c r="K304" s="153">
        <v>4</v>
      </c>
      <c r="L304" s="154">
        <v>17.2</v>
      </c>
      <c r="M304" s="153" t="s">
        <v>1753</v>
      </c>
      <c r="N304" s="153" t="s">
        <v>1753</v>
      </c>
      <c r="O304" s="156" t="s">
        <v>1754</v>
      </c>
      <c r="P304" s="156" t="s">
        <v>1755</v>
      </c>
      <c r="Q304" s="156" t="s">
        <v>1756</v>
      </c>
    </row>
    <row r="305" spans="1:17" x14ac:dyDescent="0.25">
      <c r="A305" s="2">
        <v>10</v>
      </c>
      <c r="B305" s="148" t="s">
        <v>891</v>
      </c>
      <c r="C305" s="148" t="s">
        <v>971</v>
      </c>
      <c r="D305" s="148" t="s">
        <v>114</v>
      </c>
      <c r="E305" s="149" t="s">
        <v>893</v>
      </c>
      <c r="F305" s="149" t="s">
        <v>657</v>
      </c>
      <c r="G305" s="148" t="s">
        <v>928</v>
      </c>
      <c r="H305" s="156" t="s">
        <v>901</v>
      </c>
      <c r="I305" s="156" t="s">
        <v>963</v>
      </c>
      <c r="J305" s="150" t="str">
        <f t="shared" si="1"/>
        <v>Carrier: 48GE</v>
      </c>
      <c r="K305" s="153">
        <v>4</v>
      </c>
      <c r="L305" s="154">
        <v>17.2</v>
      </c>
      <c r="M305" s="153" t="s">
        <v>1753</v>
      </c>
      <c r="N305" s="153" t="s">
        <v>1753</v>
      </c>
      <c r="O305" s="156" t="s">
        <v>1754</v>
      </c>
      <c r="P305" s="156" t="s">
        <v>1755</v>
      </c>
      <c r="Q305" s="156" t="s">
        <v>1756</v>
      </c>
    </row>
    <row r="306" spans="1:17" x14ac:dyDescent="0.25">
      <c r="A306" s="2">
        <v>11</v>
      </c>
      <c r="B306" s="148" t="s">
        <v>891</v>
      </c>
      <c r="C306" s="148" t="s">
        <v>971</v>
      </c>
      <c r="D306" s="148" t="s">
        <v>114</v>
      </c>
      <c r="E306" s="149" t="s">
        <v>893</v>
      </c>
      <c r="F306" s="149" t="s">
        <v>657</v>
      </c>
      <c r="G306" s="148" t="s">
        <v>928</v>
      </c>
      <c r="H306" s="156" t="s">
        <v>901</v>
      </c>
      <c r="I306" s="156" t="s">
        <v>963</v>
      </c>
      <c r="J306" s="150" t="str">
        <f t="shared" si="1"/>
        <v>Carrier: 48GE</v>
      </c>
      <c r="K306" s="153">
        <v>4</v>
      </c>
      <c r="L306" s="154">
        <v>17.2</v>
      </c>
      <c r="M306" s="153" t="s">
        <v>1753</v>
      </c>
      <c r="N306" s="153" t="s">
        <v>1753</v>
      </c>
      <c r="O306" s="156" t="s">
        <v>1754</v>
      </c>
      <c r="P306" s="156" t="s">
        <v>1755</v>
      </c>
      <c r="Q306" s="156" t="s">
        <v>1756</v>
      </c>
    </row>
    <row r="307" spans="1:17" x14ac:dyDescent="0.25">
      <c r="A307" s="2">
        <v>12</v>
      </c>
      <c r="B307" s="148" t="s">
        <v>891</v>
      </c>
      <c r="C307" s="148" t="s">
        <v>971</v>
      </c>
      <c r="D307" s="148" t="s">
        <v>114</v>
      </c>
      <c r="E307" s="149" t="s">
        <v>893</v>
      </c>
      <c r="F307" s="149" t="s">
        <v>657</v>
      </c>
      <c r="G307" s="148" t="s">
        <v>928</v>
      </c>
      <c r="H307" s="156" t="s">
        <v>901</v>
      </c>
      <c r="I307" s="156" t="s">
        <v>963</v>
      </c>
      <c r="J307" s="150" t="str">
        <f t="shared" si="1"/>
        <v>Carrier: 48GE</v>
      </c>
      <c r="K307" s="153">
        <v>4</v>
      </c>
      <c r="L307" s="154">
        <v>17.2</v>
      </c>
      <c r="M307" s="153" t="s">
        <v>1753</v>
      </c>
      <c r="N307" s="153" t="s">
        <v>1753</v>
      </c>
      <c r="O307" s="156" t="s">
        <v>1754</v>
      </c>
      <c r="P307" s="156" t="s">
        <v>1755</v>
      </c>
      <c r="Q307" s="156" t="s">
        <v>1756</v>
      </c>
    </row>
    <row r="308" spans="1:17" x14ac:dyDescent="0.25">
      <c r="A308" s="2">
        <v>13</v>
      </c>
      <c r="B308" s="148" t="s">
        <v>891</v>
      </c>
      <c r="C308" s="148" t="s">
        <v>971</v>
      </c>
      <c r="D308" s="148" t="s">
        <v>984</v>
      </c>
      <c r="E308" s="149" t="s">
        <v>893</v>
      </c>
      <c r="F308" s="149" t="s">
        <v>985</v>
      </c>
      <c r="G308" s="148" t="s">
        <v>928</v>
      </c>
      <c r="H308" s="156" t="s">
        <v>901</v>
      </c>
      <c r="I308" s="156" t="s">
        <v>963</v>
      </c>
      <c r="J308" s="150" t="str">
        <f t="shared" si="1"/>
        <v>Carrier: 48GE</v>
      </c>
      <c r="K308" s="153">
        <v>4</v>
      </c>
      <c r="L308" s="154">
        <v>17.2</v>
      </c>
      <c r="M308" s="153" t="s">
        <v>1753</v>
      </c>
      <c r="N308" s="153" t="s">
        <v>1753</v>
      </c>
      <c r="O308" s="156" t="s">
        <v>1754</v>
      </c>
      <c r="P308" s="156" t="s">
        <v>1755</v>
      </c>
      <c r="Q308" s="156" t="s">
        <v>1756</v>
      </c>
    </row>
    <row r="309" spans="1:17" x14ac:dyDescent="0.25">
      <c r="A309" s="2">
        <v>14</v>
      </c>
      <c r="B309" s="148" t="s">
        <v>891</v>
      </c>
      <c r="C309" s="148" t="s">
        <v>971</v>
      </c>
      <c r="D309" s="148" t="s">
        <v>984</v>
      </c>
      <c r="E309" s="149" t="s">
        <v>893</v>
      </c>
      <c r="F309" s="149" t="s">
        <v>985</v>
      </c>
      <c r="G309" s="148" t="s">
        <v>928</v>
      </c>
      <c r="H309" s="156" t="s">
        <v>901</v>
      </c>
      <c r="I309" s="156" t="s">
        <v>963</v>
      </c>
      <c r="J309" s="150" t="str">
        <f t="shared" si="1"/>
        <v>Carrier: 48GE</v>
      </c>
      <c r="K309" s="153">
        <v>4</v>
      </c>
      <c r="L309" s="154">
        <v>17.2</v>
      </c>
      <c r="M309" s="153" t="s">
        <v>1753</v>
      </c>
      <c r="N309" s="153" t="s">
        <v>1753</v>
      </c>
      <c r="O309" s="156" t="s">
        <v>1754</v>
      </c>
      <c r="P309" s="156" t="s">
        <v>1755</v>
      </c>
      <c r="Q309" s="156" t="s">
        <v>1756</v>
      </c>
    </row>
    <row r="310" spans="1:17" x14ac:dyDescent="0.25">
      <c r="A310" s="2">
        <v>15</v>
      </c>
      <c r="B310" s="148" t="s">
        <v>891</v>
      </c>
      <c r="C310" s="148" t="s">
        <v>971</v>
      </c>
      <c r="D310" s="148" t="s">
        <v>984</v>
      </c>
      <c r="E310" s="149" t="s">
        <v>893</v>
      </c>
      <c r="F310" s="149" t="s">
        <v>985</v>
      </c>
      <c r="G310" s="148" t="s">
        <v>928</v>
      </c>
      <c r="H310" s="156" t="s">
        <v>901</v>
      </c>
      <c r="I310" s="156" t="s">
        <v>963</v>
      </c>
      <c r="J310" s="150" t="str">
        <f t="shared" si="1"/>
        <v>Carrier: 48GE</v>
      </c>
      <c r="K310" s="153">
        <v>4</v>
      </c>
      <c r="L310" s="154">
        <v>17.2</v>
      </c>
      <c r="M310" s="153" t="s">
        <v>1753</v>
      </c>
      <c r="N310" s="153" t="s">
        <v>1753</v>
      </c>
      <c r="O310" s="156" t="s">
        <v>1754</v>
      </c>
      <c r="P310" s="156" t="s">
        <v>1755</v>
      </c>
      <c r="Q310" s="156" t="s">
        <v>1756</v>
      </c>
    </row>
    <row r="311" spans="1:17" x14ac:dyDescent="0.25">
      <c r="A311" s="2">
        <v>16</v>
      </c>
      <c r="B311" s="148" t="s">
        <v>891</v>
      </c>
      <c r="C311" s="148" t="s">
        <v>971</v>
      </c>
      <c r="D311" s="148" t="s">
        <v>984</v>
      </c>
      <c r="E311" s="149" t="s">
        <v>893</v>
      </c>
      <c r="F311" s="149" t="s">
        <v>985</v>
      </c>
      <c r="G311" s="148" t="s">
        <v>928</v>
      </c>
      <c r="H311" s="156" t="s">
        <v>901</v>
      </c>
      <c r="I311" s="156" t="s">
        <v>963</v>
      </c>
      <c r="J311" s="150" t="str">
        <f t="shared" si="1"/>
        <v>Carrier: 48GE</v>
      </c>
      <c r="K311" s="153">
        <v>4</v>
      </c>
      <c r="L311" s="154">
        <v>17.2</v>
      </c>
      <c r="M311" s="153" t="s">
        <v>1753</v>
      </c>
      <c r="N311" s="153" t="s">
        <v>1753</v>
      </c>
      <c r="O311" s="156" t="s">
        <v>1754</v>
      </c>
      <c r="P311" s="156" t="s">
        <v>1755</v>
      </c>
      <c r="Q311" s="156" t="s">
        <v>1756</v>
      </c>
    </row>
    <row r="312" spans="1:17" x14ac:dyDescent="0.25">
      <c r="A312" s="2">
        <v>17</v>
      </c>
      <c r="B312" s="148" t="s">
        <v>891</v>
      </c>
      <c r="C312" s="148" t="s">
        <v>971</v>
      </c>
      <c r="D312" s="148" t="s">
        <v>984</v>
      </c>
      <c r="E312" s="149" t="s">
        <v>893</v>
      </c>
      <c r="F312" s="149" t="s">
        <v>985</v>
      </c>
      <c r="G312" s="148" t="s">
        <v>928</v>
      </c>
      <c r="H312" s="156" t="s">
        <v>901</v>
      </c>
      <c r="I312" s="156" t="s">
        <v>963</v>
      </c>
      <c r="J312" s="150" t="str">
        <f t="shared" si="1"/>
        <v>Carrier: 48GE</v>
      </c>
      <c r="K312" s="153">
        <v>4</v>
      </c>
      <c r="L312" s="154">
        <v>17.2</v>
      </c>
      <c r="M312" s="153" t="s">
        <v>1753</v>
      </c>
      <c r="N312" s="153" t="s">
        <v>1753</v>
      </c>
      <c r="O312" s="156" t="s">
        <v>1754</v>
      </c>
      <c r="P312" s="156" t="s">
        <v>1755</v>
      </c>
      <c r="Q312" s="156" t="s">
        <v>1756</v>
      </c>
    </row>
    <row r="313" spans="1:17" x14ac:dyDescent="0.25">
      <c r="A313" s="2">
        <v>18</v>
      </c>
      <c r="B313" s="148" t="s">
        <v>891</v>
      </c>
      <c r="C313" s="148" t="s">
        <v>971</v>
      </c>
      <c r="D313" s="148" t="s">
        <v>984</v>
      </c>
      <c r="E313" s="149" t="s">
        <v>893</v>
      </c>
      <c r="F313" s="149" t="s">
        <v>985</v>
      </c>
      <c r="G313" s="148" t="s">
        <v>928</v>
      </c>
      <c r="H313" s="156" t="s">
        <v>901</v>
      </c>
      <c r="I313" s="156" t="s">
        <v>963</v>
      </c>
      <c r="J313" s="150" t="str">
        <f t="shared" si="1"/>
        <v>Carrier: 48GE</v>
      </c>
      <c r="K313" s="153">
        <v>4</v>
      </c>
      <c r="L313" s="154">
        <v>17.2</v>
      </c>
      <c r="M313" s="153" t="s">
        <v>1753</v>
      </c>
      <c r="N313" s="153" t="s">
        <v>1753</v>
      </c>
      <c r="O313" s="156" t="s">
        <v>1754</v>
      </c>
      <c r="P313" s="156" t="s">
        <v>1755</v>
      </c>
      <c r="Q313" s="156" t="s">
        <v>1756</v>
      </c>
    </row>
    <row r="314" spans="1:17" x14ac:dyDescent="0.25">
      <c r="A314" s="2">
        <v>19</v>
      </c>
      <c r="B314" s="148" t="s">
        <v>891</v>
      </c>
      <c r="C314" s="148" t="s">
        <v>971</v>
      </c>
      <c r="D314" s="148" t="s">
        <v>986</v>
      </c>
      <c r="E314" s="149" t="s">
        <v>987</v>
      </c>
      <c r="F314" s="149" t="s">
        <v>1825</v>
      </c>
      <c r="G314" s="148" t="s">
        <v>928</v>
      </c>
      <c r="H314" s="150" t="s">
        <v>896</v>
      </c>
      <c r="I314" s="150" t="s">
        <v>1826</v>
      </c>
      <c r="J314" s="150" t="s">
        <v>1827</v>
      </c>
      <c r="K314" s="177">
        <v>7.5</v>
      </c>
      <c r="L314" s="154">
        <v>12.7</v>
      </c>
      <c r="M314" s="153" t="s">
        <v>1752</v>
      </c>
      <c r="N314" s="153" t="s">
        <v>1753</v>
      </c>
      <c r="O314" s="156" t="s">
        <v>1754</v>
      </c>
      <c r="P314" s="156" t="s">
        <v>1755</v>
      </c>
      <c r="Q314" s="156" t="s">
        <v>1756</v>
      </c>
    </row>
    <row r="315" spans="1:17" x14ac:dyDescent="0.25">
      <c r="A315" s="2">
        <v>20</v>
      </c>
      <c r="B315" s="148" t="s">
        <v>891</v>
      </c>
      <c r="C315" s="148" t="s">
        <v>971</v>
      </c>
      <c r="D315" s="148" t="s">
        <v>986</v>
      </c>
      <c r="E315" s="149" t="s">
        <v>987</v>
      </c>
      <c r="F315" s="149" t="s">
        <v>988</v>
      </c>
      <c r="G315" s="148" t="s">
        <v>928</v>
      </c>
      <c r="H315" s="156" t="s">
        <v>901</v>
      </c>
      <c r="I315" s="156" t="s">
        <v>963</v>
      </c>
      <c r="J315" s="150" t="str">
        <f t="shared" ref="J315:J316" si="2">CONCATENATE(H315,": ",I315)</f>
        <v>Carrier: 48GE</v>
      </c>
      <c r="K315" s="153">
        <v>5</v>
      </c>
      <c r="L315" s="154">
        <v>17.2</v>
      </c>
      <c r="M315" s="153" t="s">
        <v>1753</v>
      </c>
      <c r="N315" s="153" t="s">
        <v>1753</v>
      </c>
      <c r="O315" s="156" t="s">
        <v>1754</v>
      </c>
      <c r="P315" s="156" t="s">
        <v>1755</v>
      </c>
      <c r="Q315" s="156" t="s">
        <v>1756</v>
      </c>
    </row>
    <row r="316" spans="1:17" x14ac:dyDescent="0.25">
      <c r="A316" s="2">
        <v>21</v>
      </c>
      <c r="B316" s="148" t="s">
        <v>891</v>
      </c>
      <c r="C316" s="148" t="s">
        <v>971</v>
      </c>
      <c r="D316" s="148" t="s">
        <v>986</v>
      </c>
      <c r="E316" s="149" t="s">
        <v>987</v>
      </c>
      <c r="F316" s="149" t="s">
        <v>992</v>
      </c>
      <c r="G316" s="148" t="s">
        <v>928</v>
      </c>
      <c r="H316" s="156" t="s">
        <v>901</v>
      </c>
      <c r="I316" s="156" t="s">
        <v>963</v>
      </c>
      <c r="J316" s="150" t="str">
        <f t="shared" si="2"/>
        <v>Carrier: 48GE</v>
      </c>
      <c r="K316" s="153">
        <v>5</v>
      </c>
      <c r="L316" s="154">
        <v>17.2</v>
      </c>
      <c r="M316" s="153" t="s">
        <v>1753</v>
      </c>
      <c r="N316" s="153" t="s">
        <v>1753</v>
      </c>
      <c r="O316" s="156" t="s">
        <v>1754</v>
      </c>
      <c r="P316" s="156" t="s">
        <v>1755</v>
      </c>
      <c r="Q316" s="156" t="s">
        <v>1756</v>
      </c>
    </row>
    <row r="317" spans="1:17" x14ac:dyDescent="0.25">
      <c r="B317" s="148" t="s">
        <v>891</v>
      </c>
      <c r="C317" s="148" t="s">
        <v>971</v>
      </c>
      <c r="D317" s="148" t="s">
        <v>986</v>
      </c>
      <c r="E317" s="149" t="s">
        <v>1828</v>
      </c>
      <c r="F317" s="149" t="s">
        <v>1829</v>
      </c>
      <c r="G317" s="148" t="s">
        <v>1417</v>
      </c>
      <c r="H317" s="150" t="s">
        <v>1052</v>
      </c>
      <c r="I317" s="150" t="s">
        <v>1830</v>
      </c>
      <c r="J317" s="150" t="s">
        <v>1831</v>
      </c>
      <c r="K317" s="181">
        <v>0.75</v>
      </c>
      <c r="L317" s="154">
        <v>16</v>
      </c>
      <c r="M317" s="153" t="s">
        <v>1752</v>
      </c>
      <c r="N317" s="153" t="s">
        <v>1752</v>
      </c>
      <c r="O317" s="156" t="s">
        <v>31</v>
      </c>
      <c r="P317" s="156"/>
      <c r="Q317" s="156"/>
    </row>
    <row r="318" spans="1:17" x14ac:dyDescent="0.25">
      <c r="A318" s="2">
        <v>22</v>
      </c>
      <c r="B318" s="148" t="s">
        <v>891</v>
      </c>
      <c r="C318" s="148" t="s">
        <v>971</v>
      </c>
      <c r="D318" s="148" t="s">
        <v>986</v>
      </c>
      <c r="E318" s="149" t="s">
        <v>1828</v>
      </c>
      <c r="F318" s="149" t="s">
        <v>26</v>
      </c>
      <c r="G318" s="148" t="s">
        <v>928</v>
      </c>
      <c r="H318" s="150" t="s">
        <v>896</v>
      </c>
      <c r="I318" s="150" t="s">
        <v>1832</v>
      </c>
      <c r="J318" s="150" t="s">
        <v>1833</v>
      </c>
      <c r="K318" s="153">
        <v>25</v>
      </c>
      <c r="L318" s="154">
        <v>12.9</v>
      </c>
      <c r="M318" s="153" t="s">
        <v>1752</v>
      </c>
      <c r="N318" s="153" t="s">
        <v>1753</v>
      </c>
      <c r="O318" s="156" t="s">
        <v>1754</v>
      </c>
      <c r="P318" s="156" t="s">
        <v>1755</v>
      </c>
      <c r="Q318" s="156" t="s">
        <v>1756</v>
      </c>
    </row>
    <row r="319" spans="1:17" x14ac:dyDescent="0.25">
      <c r="A319" s="2">
        <v>23</v>
      </c>
      <c r="B319" s="148" t="s">
        <v>891</v>
      </c>
      <c r="C319" s="148" t="s">
        <v>971</v>
      </c>
      <c r="D319" s="148" t="s">
        <v>986</v>
      </c>
      <c r="E319" s="149" t="s">
        <v>1828</v>
      </c>
      <c r="F319" s="149" t="s">
        <v>1834</v>
      </c>
      <c r="G319" s="148" t="s">
        <v>928</v>
      </c>
      <c r="H319" s="150" t="s">
        <v>896</v>
      </c>
      <c r="I319" s="150" t="s">
        <v>1835</v>
      </c>
      <c r="J319" s="150" t="s">
        <v>1836</v>
      </c>
      <c r="K319" s="153">
        <v>5</v>
      </c>
      <c r="L319" s="154">
        <v>14</v>
      </c>
      <c r="M319" s="153" t="s">
        <v>1752</v>
      </c>
      <c r="N319" s="153" t="s">
        <v>1753</v>
      </c>
      <c r="O319" s="156" t="s">
        <v>1754</v>
      </c>
      <c r="P319" s="156" t="s">
        <v>1755</v>
      </c>
      <c r="Q319" s="156" t="s">
        <v>1756</v>
      </c>
    </row>
    <row r="320" spans="1:17" x14ac:dyDescent="0.25">
      <c r="A320" s="2">
        <v>24</v>
      </c>
      <c r="B320" s="148" t="s">
        <v>891</v>
      </c>
      <c r="C320" s="148" t="s">
        <v>971</v>
      </c>
      <c r="D320" s="148" t="s">
        <v>986</v>
      </c>
      <c r="E320" s="149" t="s">
        <v>1828</v>
      </c>
      <c r="F320" s="149" t="s">
        <v>56</v>
      </c>
      <c r="G320" s="148" t="s">
        <v>1417</v>
      </c>
      <c r="H320" s="150" t="s">
        <v>1052</v>
      </c>
      <c r="I320" s="150" t="s">
        <v>1837</v>
      </c>
      <c r="J320" s="150" t="s">
        <v>1838</v>
      </c>
      <c r="K320" s="153">
        <v>3</v>
      </c>
      <c r="L320" s="154">
        <v>21</v>
      </c>
      <c r="M320" s="153" t="s">
        <v>1752</v>
      </c>
      <c r="N320" s="153" t="s">
        <v>1753</v>
      </c>
      <c r="O320" s="156" t="s">
        <v>1754</v>
      </c>
      <c r="P320" s="156" t="s">
        <v>1755</v>
      </c>
      <c r="Q320" s="156" t="s">
        <v>1756</v>
      </c>
    </row>
    <row r="321" spans="1:17" x14ac:dyDescent="0.25">
      <c r="A321" s="2">
        <v>25</v>
      </c>
      <c r="B321" s="148" t="s">
        <v>891</v>
      </c>
      <c r="C321" s="148" t="s">
        <v>971</v>
      </c>
      <c r="D321" s="148" t="s">
        <v>986</v>
      </c>
      <c r="E321" s="149" t="s">
        <v>1828</v>
      </c>
      <c r="F321" s="149" t="s">
        <v>56</v>
      </c>
      <c r="G321" s="148" t="s">
        <v>1417</v>
      </c>
      <c r="H321" s="150" t="s">
        <v>1052</v>
      </c>
      <c r="I321" s="150" t="s">
        <v>1839</v>
      </c>
      <c r="J321" s="150" t="s">
        <v>1840</v>
      </c>
      <c r="K321" s="153">
        <v>2</v>
      </c>
      <c r="L321" s="154">
        <v>16</v>
      </c>
      <c r="M321" s="153" t="s">
        <v>1752</v>
      </c>
      <c r="N321" s="153" t="s">
        <v>1753</v>
      </c>
      <c r="O321" s="156" t="s">
        <v>1754</v>
      </c>
      <c r="P321" s="156" t="s">
        <v>1755</v>
      </c>
      <c r="Q321" s="156" t="s">
        <v>1756</v>
      </c>
    </row>
    <row r="322" spans="1:17" x14ac:dyDescent="0.25">
      <c r="A322" s="2">
        <v>26</v>
      </c>
      <c r="B322" s="148" t="s">
        <v>891</v>
      </c>
      <c r="C322" s="148" t="s">
        <v>971</v>
      </c>
      <c r="D322" s="148" t="s">
        <v>986</v>
      </c>
      <c r="E322" s="149" t="s">
        <v>958</v>
      </c>
      <c r="F322" s="149" t="s">
        <v>180</v>
      </c>
      <c r="G322" s="148" t="s">
        <v>928</v>
      </c>
      <c r="H322" s="156" t="s">
        <v>901</v>
      </c>
      <c r="I322" s="156" t="s">
        <v>963</v>
      </c>
      <c r="J322" s="150" t="str">
        <f t="shared" ref="J322:J323" si="3">CONCATENATE(H322,": ",I322)</f>
        <v>Carrier: 48GE</v>
      </c>
      <c r="K322" s="153">
        <v>10</v>
      </c>
      <c r="L322" s="154">
        <v>17.5</v>
      </c>
      <c r="M322" s="153" t="s">
        <v>1753</v>
      </c>
      <c r="N322" s="153" t="s">
        <v>1753</v>
      </c>
      <c r="O322" s="156" t="s">
        <v>1754</v>
      </c>
      <c r="P322" s="156" t="s">
        <v>1755</v>
      </c>
      <c r="Q322" s="156" t="s">
        <v>1756</v>
      </c>
    </row>
    <row r="323" spans="1:17" x14ac:dyDescent="0.25">
      <c r="A323" s="2">
        <v>27</v>
      </c>
      <c r="B323" s="148" t="s">
        <v>891</v>
      </c>
      <c r="C323" s="148" t="s">
        <v>971</v>
      </c>
      <c r="D323" s="148" t="s">
        <v>986</v>
      </c>
      <c r="E323" s="149" t="s">
        <v>958</v>
      </c>
      <c r="F323" s="149" t="s">
        <v>997</v>
      </c>
      <c r="G323" s="148" t="s">
        <v>928</v>
      </c>
      <c r="H323" s="156" t="s">
        <v>901</v>
      </c>
      <c r="I323" s="156" t="s">
        <v>963</v>
      </c>
      <c r="J323" s="150" t="str">
        <f t="shared" si="3"/>
        <v>Carrier: 48GE</v>
      </c>
      <c r="K323" s="153">
        <v>4</v>
      </c>
      <c r="L323" s="154">
        <v>17.2</v>
      </c>
      <c r="M323" s="153" t="s">
        <v>1753</v>
      </c>
      <c r="N323" s="153" t="s">
        <v>1753</v>
      </c>
      <c r="O323" s="156" t="s">
        <v>1754</v>
      </c>
      <c r="P323" s="156" t="s">
        <v>1755</v>
      </c>
      <c r="Q323" s="156" t="s">
        <v>1756</v>
      </c>
    </row>
    <row r="324" spans="1:17" x14ac:dyDescent="0.25">
      <c r="A324" s="2">
        <v>28</v>
      </c>
      <c r="B324" s="148" t="s">
        <v>891</v>
      </c>
      <c r="C324" s="148" t="s">
        <v>971</v>
      </c>
      <c r="D324" s="148" t="s">
        <v>32</v>
      </c>
      <c r="E324" s="149" t="s">
        <v>1801</v>
      </c>
      <c r="F324" s="149" t="s">
        <v>657</v>
      </c>
      <c r="G324" s="148" t="s">
        <v>1802</v>
      </c>
      <c r="H324" s="150" t="s">
        <v>1803</v>
      </c>
      <c r="I324" s="150"/>
      <c r="J324" s="150" t="s">
        <v>1803</v>
      </c>
      <c r="K324" s="153">
        <v>3.5</v>
      </c>
      <c r="L324" s="154">
        <v>10</v>
      </c>
      <c r="M324" s="153" t="s">
        <v>1752</v>
      </c>
      <c r="N324" s="153" t="s">
        <v>1753</v>
      </c>
      <c r="O324" s="156" t="s">
        <v>1754</v>
      </c>
      <c r="P324" s="156" t="s">
        <v>1755</v>
      </c>
      <c r="Q324" s="156" t="s">
        <v>1756</v>
      </c>
    </row>
    <row r="325" spans="1:17" x14ac:dyDescent="0.25">
      <c r="A325" s="2">
        <v>29</v>
      </c>
      <c r="B325" s="148" t="s">
        <v>891</v>
      </c>
      <c r="C325" s="148" t="s">
        <v>971</v>
      </c>
      <c r="D325" s="148" t="s">
        <v>32</v>
      </c>
      <c r="E325" s="149" t="s">
        <v>1801</v>
      </c>
      <c r="F325" s="149" t="s">
        <v>657</v>
      </c>
      <c r="G325" s="148" t="s">
        <v>1802</v>
      </c>
      <c r="H325" s="150" t="s">
        <v>1803</v>
      </c>
      <c r="I325" s="150"/>
      <c r="J325" s="150" t="s">
        <v>1803</v>
      </c>
      <c r="K325" s="153">
        <v>3.5</v>
      </c>
      <c r="L325" s="154">
        <v>10</v>
      </c>
      <c r="M325" s="153" t="s">
        <v>1752</v>
      </c>
      <c r="N325" s="153" t="s">
        <v>1753</v>
      </c>
      <c r="O325" s="156" t="s">
        <v>1754</v>
      </c>
      <c r="P325" s="156" t="s">
        <v>1755</v>
      </c>
      <c r="Q325" s="156" t="s">
        <v>1756</v>
      </c>
    </row>
    <row r="326" spans="1:17" x14ac:dyDescent="0.25">
      <c r="A326" s="2">
        <v>30</v>
      </c>
      <c r="B326" s="148" t="s">
        <v>891</v>
      </c>
      <c r="C326" s="148" t="s">
        <v>971</v>
      </c>
      <c r="D326" s="148" t="s">
        <v>32</v>
      </c>
      <c r="E326" s="149" t="s">
        <v>1801</v>
      </c>
      <c r="F326" s="149" t="s">
        <v>657</v>
      </c>
      <c r="G326" s="148" t="s">
        <v>1802</v>
      </c>
      <c r="H326" s="150" t="s">
        <v>1803</v>
      </c>
      <c r="I326" s="150"/>
      <c r="J326" s="150" t="s">
        <v>1803</v>
      </c>
      <c r="K326" s="153">
        <v>3.5</v>
      </c>
      <c r="L326" s="154">
        <v>10</v>
      </c>
      <c r="M326" s="153" t="s">
        <v>1752</v>
      </c>
      <c r="N326" s="153" t="s">
        <v>1753</v>
      </c>
      <c r="O326" s="156" t="s">
        <v>1754</v>
      </c>
      <c r="P326" s="156" t="s">
        <v>1755</v>
      </c>
      <c r="Q326" s="156" t="s">
        <v>1756</v>
      </c>
    </row>
    <row r="327" spans="1:17" x14ac:dyDescent="0.25">
      <c r="B327" s="148" t="s">
        <v>891</v>
      </c>
      <c r="C327" s="148" t="s">
        <v>971</v>
      </c>
      <c r="D327" s="148" t="s">
        <v>32</v>
      </c>
      <c r="E327" s="149" t="s">
        <v>1801</v>
      </c>
      <c r="F327" s="149" t="s">
        <v>657</v>
      </c>
      <c r="G327" s="148" t="s">
        <v>1802</v>
      </c>
      <c r="H327" s="150" t="s">
        <v>1803</v>
      </c>
      <c r="I327" s="150"/>
      <c r="J327" s="150" t="s">
        <v>1803</v>
      </c>
      <c r="K327" s="153">
        <v>3.5</v>
      </c>
      <c r="L327" s="154">
        <v>10</v>
      </c>
      <c r="M327" s="153" t="s">
        <v>1752</v>
      </c>
      <c r="N327" s="153" t="s">
        <v>1752</v>
      </c>
      <c r="O327" s="156" t="s">
        <v>31</v>
      </c>
      <c r="P327" s="156"/>
      <c r="Q327" s="156"/>
    </row>
    <row r="328" spans="1:17" ht="3.75" customHeight="1" x14ac:dyDescent="0.25">
      <c r="B328" s="141"/>
      <c r="C328" s="142"/>
      <c r="D328" s="142"/>
      <c r="E328" s="142"/>
      <c r="F328" s="142"/>
      <c r="G328" s="142"/>
      <c r="H328" s="142"/>
      <c r="I328" s="142"/>
      <c r="J328" s="142"/>
      <c r="K328" s="142"/>
      <c r="L328" s="142"/>
      <c r="M328" s="142"/>
      <c r="N328" s="142"/>
      <c r="O328" s="142"/>
      <c r="P328" s="142"/>
      <c r="Q328" s="143"/>
    </row>
    <row r="329" spans="1:17" x14ac:dyDescent="0.25">
      <c r="B329" s="164" t="s">
        <v>2295</v>
      </c>
      <c r="C329" s="164"/>
      <c r="D329" s="164"/>
      <c r="E329" s="165"/>
      <c r="F329" s="165"/>
      <c r="G329" s="164"/>
      <c r="H329" s="166"/>
      <c r="I329" s="166"/>
      <c r="J329" s="166"/>
      <c r="K329" s="183">
        <f>SUM(K296:K328)</f>
        <v>149.25</v>
      </c>
      <c r="L329" s="169"/>
      <c r="M329" s="168"/>
      <c r="N329" s="168">
        <f>COUNTIF(N296:N327,"Y")</f>
        <v>30</v>
      </c>
      <c r="O329" s="171"/>
      <c r="P329" s="171"/>
      <c r="Q329" s="171"/>
    </row>
    <row r="332" spans="1:17" x14ac:dyDescent="0.25">
      <c r="B332" s="130" t="s">
        <v>2294</v>
      </c>
      <c r="C332" s="131"/>
      <c r="D332" s="131"/>
      <c r="E332" s="131"/>
      <c r="F332" s="131"/>
      <c r="G332" s="131"/>
      <c r="H332" s="131"/>
      <c r="I332" s="131"/>
      <c r="J332" s="132"/>
      <c r="K332" s="131"/>
      <c r="L332" s="131"/>
      <c r="M332" s="131"/>
      <c r="N332" s="131"/>
      <c r="O332" s="131"/>
      <c r="P332" s="131"/>
      <c r="Q332" s="133"/>
    </row>
    <row r="333" spans="1:17" x14ac:dyDescent="0.25">
      <c r="B333" s="223" t="s">
        <v>0</v>
      </c>
      <c r="C333" s="224"/>
      <c r="D333" s="224"/>
      <c r="E333" s="224"/>
      <c r="F333" s="225"/>
      <c r="G333" s="226" t="s">
        <v>1744</v>
      </c>
      <c r="H333" s="227"/>
      <c r="I333" s="227"/>
      <c r="J333" s="227"/>
      <c r="K333" s="227"/>
      <c r="L333" s="227"/>
      <c r="M333" s="134"/>
      <c r="N333" s="134"/>
      <c r="O333" s="231" t="s">
        <v>1745</v>
      </c>
      <c r="P333" s="232"/>
      <c r="Q333" s="233"/>
    </row>
    <row r="334" spans="1:17" ht="33.75" x14ac:dyDescent="0.25">
      <c r="B334" s="136" t="s">
        <v>2064</v>
      </c>
      <c r="C334" s="136" t="s">
        <v>5</v>
      </c>
      <c r="D334" s="136" t="s">
        <v>6</v>
      </c>
      <c r="E334" s="136" t="s">
        <v>869</v>
      </c>
      <c r="F334" s="136" t="s">
        <v>870</v>
      </c>
      <c r="G334" s="136" t="s">
        <v>871</v>
      </c>
      <c r="H334" s="136" t="s">
        <v>872</v>
      </c>
      <c r="I334" s="136" t="s">
        <v>873</v>
      </c>
      <c r="J334" s="136" t="s">
        <v>874</v>
      </c>
      <c r="K334" s="136" t="s">
        <v>1746</v>
      </c>
      <c r="L334" s="136" t="s">
        <v>1747</v>
      </c>
      <c r="M334" s="136" t="s">
        <v>2286</v>
      </c>
      <c r="N334" s="136" t="s">
        <v>880</v>
      </c>
      <c r="O334" s="136" t="s">
        <v>884</v>
      </c>
      <c r="P334" s="136" t="s">
        <v>885</v>
      </c>
      <c r="Q334" s="136" t="s">
        <v>886</v>
      </c>
    </row>
    <row r="335" spans="1:17" ht="3.75" customHeight="1" x14ac:dyDescent="0.25">
      <c r="B335" s="141"/>
      <c r="C335" s="142"/>
      <c r="D335" s="142"/>
      <c r="E335" s="142"/>
      <c r="F335" s="142"/>
      <c r="G335" s="142"/>
      <c r="H335" s="142"/>
      <c r="I335" s="142"/>
      <c r="J335" s="142"/>
      <c r="K335" s="142"/>
      <c r="L335" s="142"/>
      <c r="M335" s="142"/>
      <c r="N335" s="142"/>
      <c r="O335" s="142"/>
      <c r="P335" s="142"/>
      <c r="Q335" s="143"/>
    </row>
    <row r="336" spans="1:17" x14ac:dyDescent="0.25">
      <c r="A336" s="2">
        <v>1</v>
      </c>
      <c r="B336" s="185" t="s">
        <v>891</v>
      </c>
      <c r="C336" s="185" t="s">
        <v>737</v>
      </c>
      <c r="D336" s="185" t="s">
        <v>308</v>
      </c>
      <c r="E336" s="186" t="s">
        <v>893</v>
      </c>
      <c r="F336" s="185" t="s">
        <v>26</v>
      </c>
      <c r="G336" s="185" t="s">
        <v>928</v>
      </c>
      <c r="H336" s="156" t="s">
        <v>1749</v>
      </c>
      <c r="I336" s="156" t="s">
        <v>1841</v>
      </c>
      <c r="J336" s="150" t="s">
        <v>1842</v>
      </c>
      <c r="K336" s="153">
        <v>25</v>
      </c>
      <c r="L336" s="154">
        <v>13.8</v>
      </c>
      <c r="M336" s="153" t="s">
        <v>1752</v>
      </c>
      <c r="N336" s="153" t="s">
        <v>1753</v>
      </c>
      <c r="O336" s="156" t="s">
        <v>1754</v>
      </c>
      <c r="P336" s="156" t="s">
        <v>1755</v>
      </c>
      <c r="Q336" s="156" t="s">
        <v>1756</v>
      </c>
    </row>
    <row r="337" spans="1:17" x14ac:dyDescent="0.25">
      <c r="A337" s="2">
        <v>2</v>
      </c>
      <c r="B337" s="148" t="s">
        <v>891</v>
      </c>
      <c r="C337" s="148" t="s">
        <v>737</v>
      </c>
      <c r="D337" s="148" t="s">
        <v>308</v>
      </c>
      <c r="E337" s="149" t="s">
        <v>893</v>
      </c>
      <c r="F337" s="149" t="s">
        <v>308</v>
      </c>
      <c r="G337" s="148" t="s">
        <v>928</v>
      </c>
      <c r="H337" s="150" t="s">
        <v>1749</v>
      </c>
      <c r="I337" s="150" t="s">
        <v>1813</v>
      </c>
      <c r="J337" s="150" t="s">
        <v>1814</v>
      </c>
      <c r="K337" s="153">
        <v>4</v>
      </c>
      <c r="L337" s="154">
        <v>14</v>
      </c>
      <c r="M337" s="153" t="s">
        <v>1752</v>
      </c>
      <c r="N337" s="153" t="s">
        <v>1753</v>
      </c>
      <c r="O337" s="156" t="s">
        <v>1754</v>
      </c>
      <c r="P337" s="156" t="s">
        <v>1755</v>
      </c>
      <c r="Q337" s="156" t="s">
        <v>1756</v>
      </c>
    </row>
    <row r="338" spans="1:17" x14ac:dyDescent="0.25">
      <c r="A338" s="2">
        <v>3</v>
      </c>
      <c r="B338" s="148" t="s">
        <v>891</v>
      </c>
      <c r="C338" s="148" t="s">
        <v>737</v>
      </c>
      <c r="D338" s="148" t="s">
        <v>308</v>
      </c>
      <c r="E338" s="149" t="s">
        <v>893</v>
      </c>
      <c r="F338" s="149" t="s">
        <v>26</v>
      </c>
      <c r="G338" s="148" t="s">
        <v>928</v>
      </c>
      <c r="H338" s="150" t="s">
        <v>901</v>
      </c>
      <c r="I338" s="150" t="s">
        <v>963</v>
      </c>
      <c r="J338" s="150" t="s">
        <v>1806</v>
      </c>
      <c r="K338" s="153">
        <v>10</v>
      </c>
      <c r="L338" s="154">
        <f>'WE 2.1.0) Replace HVAC Base Bid'!W82</f>
        <v>17.5</v>
      </c>
      <c r="M338" s="153" t="s">
        <v>1753</v>
      </c>
      <c r="N338" s="153" t="s">
        <v>1753</v>
      </c>
      <c r="O338" s="156" t="s">
        <v>1754</v>
      </c>
      <c r="P338" s="156" t="s">
        <v>1755</v>
      </c>
      <c r="Q338" s="156" t="s">
        <v>1756</v>
      </c>
    </row>
    <row r="339" spans="1:17" x14ac:dyDescent="0.25">
      <c r="A339" s="2">
        <v>4</v>
      </c>
      <c r="B339" s="148" t="s">
        <v>891</v>
      </c>
      <c r="C339" s="148" t="s">
        <v>737</v>
      </c>
      <c r="D339" s="148" t="s">
        <v>308</v>
      </c>
      <c r="E339" s="149" t="s">
        <v>893</v>
      </c>
      <c r="F339" s="149" t="s">
        <v>26</v>
      </c>
      <c r="G339" s="148" t="s">
        <v>928</v>
      </c>
      <c r="H339" s="150" t="s">
        <v>1749</v>
      </c>
      <c r="I339" s="150" t="s">
        <v>1813</v>
      </c>
      <c r="J339" s="150" t="s">
        <v>1814</v>
      </c>
      <c r="K339" s="153">
        <v>4</v>
      </c>
      <c r="L339" s="154">
        <v>14</v>
      </c>
      <c r="M339" s="153" t="s">
        <v>1752</v>
      </c>
      <c r="N339" s="153" t="s">
        <v>1753</v>
      </c>
      <c r="O339" s="156" t="s">
        <v>1754</v>
      </c>
      <c r="P339" s="156" t="s">
        <v>1755</v>
      </c>
      <c r="Q339" s="156" t="s">
        <v>1756</v>
      </c>
    </row>
    <row r="340" spans="1:17" x14ac:dyDescent="0.25">
      <c r="A340" s="2">
        <v>5</v>
      </c>
      <c r="B340" s="148" t="s">
        <v>891</v>
      </c>
      <c r="C340" s="148" t="s">
        <v>737</v>
      </c>
      <c r="D340" s="148" t="s">
        <v>308</v>
      </c>
      <c r="E340" s="149" t="s">
        <v>893</v>
      </c>
      <c r="F340" s="149" t="s">
        <v>49</v>
      </c>
      <c r="G340" s="148" t="s">
        <v>928</v>
      </c>
      <c r="H340" s="150" t="s">
        <v>1749</v>
      </c>
      <c r="I340" s="150" t="s">
        <v>1843</v>
      </c>
      <c r="J340" s="150" t="s">
        <v>1844</v>
      </c>
      <c r="K340" s="153">
        <v>5</v>
      </c>
      <c r="L340" s="154">
        <v>14</v>
      </c>
      <c r="M340" s="153" t="s">
        <v>1752</v>
      </c>
      <c r="N340" s="153" t="s">
        <v>1753</v>
      </c>
      <c r="O340" s="156" t="s">
        <v>1754</v>
      </c>
      <c r="P340" s="156" t="s">
        <v>1755</v>
      </c>
      <c r="Q340" s="156" t="s">
        <v>1756</v>
      </c>
    </row>
    <row r="341" spans="1:17" x14ac:dyDescent="0.25">
      <c r="A341" s="2">
        <v>6</v>
      </c>
      <c r="B341" s="148" t="s">
        <v>891</v>
      </c>
      <c r="C341" s="148" t="s">
        <v>737</v>
      </c>
      <c r="D341" s="148" t="s">
        <v>308</v>
      </c>
      <c r="E341" s="149" t="s">
        <v>893</v>
      </c>
      <c r="F341" s="149" t="s">
        <v>1003</v>
      </c>
      <c r="G341" s="148" t="s">
        <v>928</v>
      </c>
      <c r="H341" s="150" t="s">
        <v>901</v>
      </c>
      <c r="I341" s="150" t="s">
        <v>963</v>
      </c>
      <c r="J341" s="150" t="s">
        <v>1806</v>
      </c>
      <c r="K341" s="153">
        <v>10</v>
      </c>
      <c r="L341" s="154">
        <f>'WE 2.1.0) Replace HVAC Base Bid'!W83</f>
        <v>17.5</v>
      </c>
      <c r="M341" s="153" t="s">
        <v>1753</v>
      </c>
      <c r="N341" s="153" t="s">
        <v>1753</v>
      </c>
      <c r="O341" s="156" t="s">
        <v>1754</v>
      </c>
      <c r="P341" s="156" t="s">
        <v>1755</v>
      </c>
      <c r="Q341" s="156" t="s">
        <v>1756</v>
      </c>
    </row>
    <row r="342" spans="1:17" x14ac:dyDescent="0.25">
      <c r="A342" s="2">
        <v>7</v>
      </c>
      <c r="B342" s="148" t="s">
        <v>891</v>
      </c>
      <c r="C342" s="148" t="s">
        <v>737</v>
      </c>
      <c r="D342" s="148" t="s">
        <v>308</v>
      </c>
      <c r="E342" s="149" t="s">
        <v>893</v>
      </c>
      <c r="F342" s="149" t="s">
        <v>49</v>
      </c>
      <c r="G342" s="148" t="s">
        <v>928</v>
      </c>
      <c r="H342" s="150" t="s">
        <v>1749</v>
      </c>
      <c r="I342" s="150" t="s">
        <v>1843</v>
      </c>
      <c r="J342" s="150" t="s">
        <v>1844</v>
      </c>
      <c r="K342" s="153">
        <v>5</v>
      </c>
      <c r="L342" s="154">
        <v>14</v>
      </c>
      <c r="M342" s="153" t="s">
        <v>1752</v>
      </c>
      <c r="N342" s="153" t="s">
        <v>1753</v>
      </c>
      <c r="O342" s="156" t="s">
        <v>1754</v>
      </c>
      <c r="P342" s="156" t="s">
        <v>1755</v>
      </c>
      <c r="Q342" s="156" t="s">
        <v>1756</v>
      </c>
    </row>
    <row r="343" spans="1:17" x14ac:dyDescent="0.25">
      <c r="A343" s="2">
        <v>8</v>
      </c>
      <c r="B343" s="148" t="s">
        <v>891</v>
      </c>
      <c r="C343" s="148" t="s">
        <v>737</v>
      </c>
      <c r="D343" s="148" t="s">
        <v>657</v>
      </c>
      <c r="E343" s="149" t="s">
        <v>893</v>
      </c>
      <c r="F343" s="149" t="s">
        <v>657</v>
      </c>
      <c r="G343" s="148" t="s">
        <v>928</v>
      </c>
      <c r="H343" s="150" t="s">
        <v>1749</v>
      </c>
      <c r="I343" s="150" t="s">
        <v>1813</v>
      </c>
      <c r="J343" s="150" t="s">
        <v>1814</v>
      </c>
      <c r="K343" s="153">
        <v>4</v>
      </c>
      <c r="L343" s="154">
        <v>14</v>
      </c>
      <c r="M343" s="153" t="s">
        <v>1752</v>
      </c>
      <c r="N343" s="153" t="s">
        <v>1753</v>
      </c>
      <c r="O343" s="156" t="s">
        <v>1754</v>
      </c>
      <c r="P343" s="156" t="s">
        <v>1755</v>
      </c>
      <c r="Q343" s="156" t="s">
        <v>1756</v>
      </c>
    </row>
    <row r="344" spans="1:17" x14ac:dyDescent="0.25">
      <c r="A344" s="2">
        <v>9</v>
      </c>
      <c r="B344" s="148" t="s">
        <v>891</v>
      </c>
      <c r="C344" s="148" t="s">
        <v>737</v>
      </c>
      <c r="D344" s="148" t="s">
        <v>657</v>
      </c>
      <c r="E344" s="149" t="s">
        <v>893</v>
      </c>
      <c r="F344" s="149" t="s">
        <v>657</v>
      </c>
      <c r="G344" s="148" t="s">
        <v>928</v>
      </c>
      <c r="H344" s="150" t="s">
        <v>1749</v>
      </c>
      <c r="I344" s="150" t="s">
        <v>1813</v>
      </c>
      <c r="J344" s="150" t="s">
        <v>1814</v>
      </c>
      <c r="K344" s="153">
        <v>4</v>
      </c>
      <c r="L344" s="154">
        <v>14</v>
      </c>
      <c r="M344" s="153" t="s">
        <v>1752</v>
      </c>
      <c r="N344" s="153" t="s">
        <v>1753</v>
      </c>
      <c r="O344" s="156" t="s">
        <v>1754</v>
      </c>
      <c r="P344" s="156" t="s">
        <v>1755</v>
      </c>
      <c r="Q344" s="156" t="s">
        <v>1756</v>
      </c>
    </row>
    <row r="345" spans="1:17" x14ac:dyDescent="0.25">
      <c r="A345" s="2">
        <v>10</v>
      </c>
      <c r="B345" s="148" t="s">
        <v>891</v>
      </c>
      <c r="C345" s="148" t="s">
        <v>737</v>
      </c>
      <c r="D345" s="148" t="s">
        <v>657</v>
      </c>
      <c r="E345" s="149" t="s">
        <v>893</v>
      </c>
      <c r="F345" s="149" t="s">
        <v>657</v>
      </c>
      <c r="G345" s="148" t="s">
        <v>928</v>
      </c>
      <c r="H345" s="150" t="s">
        <v>1749</v>
      </c>
      <c r="I345" s="150" t="s">
        <v>1813</v>
      </c>
      <c r="J345" s="150" t="s">
        <v>1814</v>
      </c>
      <c r="K345" s="153">
        <v>4</v>
      </c>
      <c r="L345" s="154">
        <v>14</v>
      </c>
      <c r="M345" s="153" t="s">
        <v>1752</v>
      </c>
      <c r="N345" s="153" t="s">
        <v>1753</v>
      </c>
      <c r="O345" s="156" t="s">
        <v>1754</v>
      </c>
      <c r="P345" s="156" t="s">
        <v>1755</v>
      </c>
      <c r="Q345" s="156" t="s">
        <v>1756</v>
      </c>
    </row>
    <row r="346" spans="1:17" x14ac:dyDescent="0.25">
      <c r="A346" s="2">
        <v>11</v>
      </c>
      <c r="B346" s="148" t="s">
        <v>891</v>
      </c>
      <c r="C346" s="148" t="s">
        <v>737</v>
      </c>
      <c r="D346" s="148" t="s">
        <v>657</v>
      </c>
      <c r="E346" s="149" t="s">
        <v>893</v>
      </c>
      <c r="F346" s="149" t="s">
        <v>657</v>
      </c>
      <c r="G346" s="148" t="s">
        <v>928</v>
      </c>
      <c r="H346" s="150" t="s">
        <v>1749</v>
      </c>
      <c r="I346" s="150" t="s">
        <v>1813</v>
      </c>
      <c r="J346" s="150" t="s">
        <v>1814</v>
      </c>
      <c r="K346" s="153">
        <v>4</v>
      </c>
      <c r="L346" s="154">
        <v>14</v>
      </c>
      <c r="M346" s="153" t="s">
        <v>1752</v>
      </c>
      <c r="N346" s="153" t="s">
        <v>1753</v>
      </c>
      <c r="O346" s="156" t="s">
        <v>1754</v>
      </c>
      <c r="P346" s="156" t="s">
        <v>1755</v>
      </c>
      <c r="Q346" s="156" t="s">
        <v>1756</v>
      </c>
    </row>
    <row r="347" spans="1:17" x14ac:dyDescent="0.25">
      <c r="A347" s="2">
        <v>12</v>
      </c>
      <c r="B347" s="148" t="s">
        <v>891</v>
      </c>
      <c r="C347" s="148" t="s">
        <v>737</v>
      </c>
      <c r="D347" s="148" t="s">
        <v>657</v>
      </c>
      <c r="E347" s="149" t="s">
        <v>893</v>
      </c>
      <c r="F347" s="149" t="s">
        <v>657</v>
      </c>
      <c r="G347" s="148" t="s">
        <v>928</v>
      </c>
      <c r="H347" s="150" t="s">
        <v>1749</v>
      </c>
      <c r="I347" s="150" t="s">
        <v>1813</v>
      </c>
      <c r="J347" s="150" t="s">
        <v>1814</v>
      </c>
      <c r="K347" s="153">
        <v>4</v>
      </c>
      <c r="L347" s="154">
        <v>14</v>
      </c>
      <c r="M347" s="153" t="s">
        <v>1752</v>
      </c>
      <c r="N347" s="153" t="s">
        <v>1753</v>
      </c>
      <c r="O347" s="156" t="s">
        <v>1754</v>
      </c>
      <c r="P347" s="156" t="s">
        <v>1755</v>
      </c>
      <c r="Q347" s="156" t="s">
        <v>1756</v>
      </c>
    </row>
    <row r="348" spans="1:17" x14ac:dyDescent="0.25">
      <c r="A348" s="2">
        <v>13</v>
      </c>
      <c r="B348" s="148" t="s">
        <v>891</v>
      </c>
      <c r="C348" s="148" t="s">
        <v>737</v>
      </c>
      <c r="D348" s="148" t="s">
        <v>657</v>
      </c>
      <c r="E348" s="149" t="s">
        <v>893</v>
      </c>
      <c r="F348" s="149" t="s">
        <v>657</v>
      </c>
      <c r="G348" s="148" t="s">
        <v>928</v>
      </c>
      <c r="H348" s="150" t="s">
        <v>1749</v>
      </c>
      <c r="I348" s="150" t="s">
        <v>1784</v>
      </c>
      <c r="J348" s="150" t="s">
        <v>1785</v>
      </c>
      <c r="K348" s="153">
        <v>3</v>
      </c>
      <c r="L348" s="154">
        <v>14</v>
      </c>
      <c r="M348" s="153" t="s">
        <v>1752</v>
      </c>
      <c r="N348" s="153" t="s">
        <v>1753</v>
      </c>
      <c r="O348" s="156" t="s">
        <v>1754</v>
      </c>
      <c r="P348" s="156" t="s">
        <v>1755</v>
      </c>
      <c r="Q348" s="156" t="s">
        <v>1756</v>
      </c>
    </row>
    <row r="349" spans="1:17" x14ac:dyDescent="0.25">
      <c r="A349" s="2">
        <v>14</v>
      </c>
      <c r="B349" s="148" t="s">
        <v>891</v>
      </c>
      <c r="C349" s="148" t="s">
        <v>737</v>
      </c>
      <c r="D349" s="148" t="s">
        <v>114</v>
      </c>
      <c r="E349" s="149" t="s">
        <v>893</v>
      </c>
      <c r="F349" s="149" t="s">
        <v>114</v>
      </c>
      <c r="G349" s="148" t="s">
        <v>928</v>
      </c>
      <c r="H349" s="150" t="s">
        <v>901</v>
      </c>
      <c r="I349" s="150" t="s">
        <v>975</v>
      </c>
      <c r="J349" s="150" t="s">
        <v>1821</v>
      </c>
      <c r="K349" s="153">
        <v>2</v>
      </c>
      <c r="L349" s="154">
        <f>'WE 2.1.0) Replace HVAC Base Bid'!W84</f>
        <v>15.2</v>
      </c>
      <c r="M349" s="153" t="s">
        <v>1753</v>
      </c>
      <c r="N349" s="153" t="s">
        <v>1753</v>
      </c>
      <c r="O349" s="156" t="s">
        <v>1754</v>
      </c>
      <c r="P349" s="156" t="s">
        <v>1755</v>
      </c>
      <c r="Q349" s="156" t="s">
        <v>1756</v>
      </c>
    </row>
    <row r="350" spans="1:17" x14ac:dyDescent="0.25">
      <c r="A350" s="2">
        <v>15</v>
      </c>
      <c r="B350" s="148" t="s">
        <v>891</v>
      </c>
      <c r="C350" s="148" t="s">
        <v>737</v>
      </c>
      <c r="D350" s="148" t="s">
        <v>114</v>
      </c>
      <c r="E350" s="149" t="s">
        <v>893</v>
      </c>
      <c r="F350" s="149" t="s">
        <v>114</v>
      </c>
      <c r="G350" s="148" t="s">
        <v>928</v>
      </c>
      <c r="H350" s="150" t="s">
        <v>1749</v>
      </c>
      <c r="I350" s="150" t="s">
        <v>1813</v>
      </c>
      <c r="J350" s="150" t="s">
        <v>1814</v>
      </c>
      <c r="K350" s="153">
        <v>4</v>
      </c>
      <c r="L350" s="154">
        <v>14</v>
      </c>
      <c r="M350" s="153" t="s">
        <v>1752</v>
      </c>
      <c r="N350" s="153" t="s">
        <v>1753</v>
      </c>
      <c r="O350" s="156" t="s">
        <v>1754</v>
      </c>
      <c r="P350" s="156" t="s">
        <v>1755</v>
      </c>
      <c r="Q350" s="156" t="s">
        <v>1756</v>
      </c>
    </row>
    <row r="351" spans="1:17" x14ac:dyDescent="0.25">
      <c r="A351" s="2">
        <v>16</v>
      </c>
      <c r="B351" s="148" t="s">
        <v>1845</v>
      </c>
      <c r="C351" s="148" t="s">
        <v>737</v>
      </c>
      <c r="D351" s="148" t="s">
        <v>114</v>
      </c>
      <c r="E351" s="149" t="s">
        <v>893</v>
      </c>
      <c r="F351" s="149" t="s">
        <v>114</v>
      </c>
      <c r="G351" s="148" t="s">
        <v>928</v>
      </c>
      <c r="H351" s="150" t="s">
        <v>1749</v>
      </c>
      <c r="I351" s="150" t="s">
        <v>1784</v>
      </c>
      <c r="J351" s="150" t="s">
        <v>1785</v>
      </c>
      <c r="K351" s="153">
        <v>3</v>
      </c>
      <c r="L351" s="154">
        <v>14</v>
      </c>
      <c r="M351" s="153" t="s">
        <v>1752</v>
      </c>
      <c r="N351" s="153" t="s">
        <v>1753</v>
      </c>
      <c r="O351" s="156" t="s">
        <v>1754</v>
      </c>
      <c r="P351" s="156" t="s">
        <v>1755</v>
      </c>
      <c r="Q351" s="156" t="s">
        <v>1756</v>
      </c>
    </row>
    <row r="352" spans="1:17" x14ac:dyDescent="0.25">
      <c r="A352" s="2">
        <v>17</v>
      </c>
      <c r="B352" s="148" t="s">
        <v>891</v>
      </c>
      <c r="C352" s="148" t="s">
        <v>737</v>
      </c>
      <c r="D352" s="148" t="s">
        <v>114</v>
      </c>
      <c r="E352" s="149" t="s">
        <v>893</v>
      </c>
      <c r="F352" s="149" t="s">
        <v>114</v>
      </c>
      <c r="G352" s="148" t="s">
        <v>928</v>
      </c>
      <c r="H352" s="150" t="s">
        <v>1749</v>
      </c>
      <c r="I352" s="150" t="s">
        <v>1813</v>
      </c>
      <c r="J352" s="150" t="s">
        <v>1814</v>
      </c>
      <c r="K352" s="153">
        <v>4</v>
      </c>
      <c r="L352" s="154">
        <v>14</v>
      </c>
      <c r="M352" s="153" t="s">
        <v>1752</v>
      </c>
      <c r="N352" s="153" t="s">
        <v>1753</v>
      </c>
      <c r="O352" s="156" t="s">
        <v>1754</v>
      </c>
      <c r="P352" s="156" t="s">
        <v>1755</v>
      </c>
      <c r="Q352" s="156" t="s">
        <v>1756</v>
      </c>
    </row>
    <row r="353" spans="1:17" x14ac:dyDescent="0.25">
      <c r="A353" s="2">
        <v>18</v>
      </c>
      <c r="B353" s="148" t="s">
        <v>891</v>
      </c>
      <c r="C353" s="148" t="s">
        <v>737</v>
      </c>
      <c r="D353" s="148" t="s">
        <v>114</v>
      </c>
      <c r="E353" s="149" t="s">
        <v>893</v>
      </c>
      <c r="F353" s="149" t="s">
        <v>114</v>
      </c>
      <c r="G353" s="148" t="s">
        <v>928</v>
      </c>
      <c r="H353" s="150" t="s">
        <v>1749</v>
      </c>
      <c r="I353" s="150" t="s">
        <v>1813</v>
      </c>
      <c r="J353" s="150" t="s">
        <v>1814</v>
      </c>
      <c r="K353" s="153">
        <v>4</v>
      </c>
      <c r="L353" s="154">
        <v>14</v>
      </c>
      <c r="M353" s="153" t="s">
        <v>1752</v>
      </c>
      <c r="N353" s="153" t="s">
        <v>1753</v>
      </c>
      <c r="O353" s="156" t="s">
        <v>1754</v>
      </c>
      <c r="P353" s="156" t="s">
        <v>1755</v>
      </c>
      <c r="Q353" s="156" t="s">
        <v>1756</v>
      </c>
    </row>
    <row r="354" spans="1:17" x14ac:dyDescent="0.25">
      <c r="A354" s="2">
        <v>19</v>
      </c>
      <c r="B354" s="148" t="s">
        <v>891</v>
      </c>
      <c r="C354" s="148" t="s">
        <v>737</v>
      </c>
      <c r="D354" s="148" t="s">
        <v>114</v>
      </c>
      <c r="E354" s="149" t="s">
        <v>893</v>
      </c>
      <c r="F354" s="149" t="s">
        <v>114</v>
      </c>
      <c r="G354" s="148" t="s">
        <v>928</v>
      </c>
      <c r="H354" s="150" t="s">
        <v>1749</v>
      </c>
      <c r="I354" s="150" t="s">
        <v>1813</v>
      </c>
      <c r="J354" s="150" t="s">
        <v>1814</v>
      </c>
      <c r="K354" s="153">
        <v>4</v>
      </c>
      <c r="L354" s="154">
        <v>14</v>
      </c>
      <c r="M354" s="153" t="s">
        <v>1752</v>
      </c>
      <c r="N354" s="153" t="s">
        <v>1753</v>
      </c>
      <c r="O354" s="156" t="s">
        <v>1754</v>
      </c>
      <c r="P354" s="156" t="s">
        <v>1755</v>
      </c>
      <c r="Q354" s="156" t="s">
        <v>1756</v>
      </c>
    </row>
    <row r="355" spans="1:17" x14ac:dyDescent="0.25">
      <c r="A355" s="2">
        <v>20</v>
      </c>
      <c r="B355" s="148" t="s">
        <v>891</v>
      </c>
      <c r="C355" s="148" t="s">
        <v>737</v>
      </c>
      <c r="D355" s="148" t="s">
        <v>114</v>
      </c>
      <c r="E355" s="149" t="s">
        <v>893</v>
      </c>
      <c r="F355" s="149" t="s">
        <v>114</v>
      </c>
      <c r="G355" s="148" t="s">
        <v>928</v>
      </c>
      <c r="H355" s="150" t="s">
        <v>901</v>
      </c>
      <c r="I355" s="150" t="s">
        <v>975</v>
      </c>
      <c r="J355" s="150" t="s">
        <v>1821</v>
      </c>
      <c r="K355" s="153">
        <v>2</v>
      </c>
      <c r="L355" s="154">
        <f>'WE 2.1.0) Replace HVAC Base Bid'!W85</f>
        <v>15.2</v>
      </c>
      <c r="M355" s="153" t="s">
        <v>1753</v>
      </c>
      <c r="N355" s="153" t="s">
        <v>1753</v>
      </c>
      <c r="O355" s="156" t="s">
        <v>1754</v>
      </c>
      <c r="P355" s="156" t="s">
        <v>1755</v>
      </c>
      <c r="Q355" s="156" t="s">
        <v>1756</v>
      </c>
    </row>
    <row r="356" spans="1:17" x14ac:dyDescent="0.25">
      <c r="A356" s="2">
        <v>21</v>
      </c>
      <c r="B356" s="148" t="s">
        <v>891</v>
      </c>
      <c r="C356" s="148" t="s">
        <v>737</v>
      </c>
      <c r="D356" s="148" t="s">
        <v>114</v>
      </c>
      <c r="E356" s="149" t="s">
        <v>893</v>
      </c>
      <c r="F356" s="149" t="s">
        <v>114</v>
      </c>
      <c r="G356" s="148" t="s">
        <v>928</v>
      </c>
      <c r="H356" s="150" t="s">
        <v>1749</v>
      </c>
      <c r="I356" s="150" t="s">
        <v>1813</v>
      </c>
      <c r="J356" s="150" t="s">
        <v>1814</v>
      </c>
      <c r="K356" s="153">
        <v>4</v>
      </c>
      <c r="L356" s="154">
        <v>14</v>
      </c>
      <c r="M356" s="153" t="s">
        <v>1752</v>
      </c>
      <c r="N356" s="153" t="s">
        <v>1753</v>
      </c>
      <c r="O356" s="156" t="s">
        <v>1754</v>
      </c>
      <c r="P356" s="156" t="s">
        <v>1755</v>
      </c>
      <c r="Q356" s="156" t="s">
        <v>1756</v>
      </c>
    </row>
    <row r="357" spans="1:17" x14ac:dyDescent="0.25">
      <c r="A357" s="2">
        <v>22</v>
      </c>
      <c r="B357" s="148" t="s">
        <v>1846</v>
      </c>
      <c r="C357" s="148" t="s">
        <v>737</v>
      </c>
      <c r="D357" s="148" t="s">
        <v>114</v>
      </c>
      <c r="E357" s="149" t="s">
        <v>893</v>
      </c>
      <c r="F357" s="149" t="s">
        <v>114</v>
      </c>
      <c r="G357" s="148" t="s">
        <v>928</v>
      </c>
      <c r="H357" s="150" t="s">
        <v>1749</v>
      </c>
      <c r="I357" s="150" t="s">
        <v>1784</v>
      </c>
      <c r="J357" s="150" t="s">
        <v>1785</v>
      </c>
      <c r="K357" s="153">
        <v>3</v>
      </c>
      <c r="L357" s="154">
        <v>14</v>
      </c>
      <c r="M357" s="153" t="s">
        <v>1752</v>
      </c>
      <c r="N357" s="153" t="s">
        <v>1753</v>
      </c>
      <c r="O357" s="156" t="s">
        <v>1754</v>
      </c>
      <c r="P357" s="156" t="s">
        <v>1755</v>
      </c>
      <c r="Q357" s="156" t="s">
        <v>1756</v>
      </c>
    </row>
    <row r="358" spans="1:17" x14ac:dyDescent="0.25">
      <c r="A358" s="2">
        <v>23</v>
      </c>
      <c r="B358" s="148" t="s">
        <v>891</v>
      </c>
      <c r="C358" s="148" t="s">
        <v>737</v>
      </c>
      <c r="D358" s="148" t="s">
        <v>114</v>
      </c>
      <c r="E358" s="149" t="s">
        <v>893</v>
      </c>
      <c r="F358" s="149" t="s">
        <v>114</v>
      </c>
      <c r="G358" s="148" t="s">
        <v>928</v>
      </c>
      <c r="H358" s="150" t="s">
        <v>1749</v>
      </c>
      <c r="I358" s="150" t="s">
        <v>1813</v>
      </c>
      <c r="J358" s="150" t="s">
        <v>1814</v>
      </c>
      <c r="K358" s="153">
        <v>4</v>
      </c>
      <c r="L358" s="154">
        <v>14</v>
      </c>
      <c r="M358" s="153" t="s">
        <v>1752</v>
      </c>
      <c r="N358" s="153" t="s">
        <v>1753</v>
      </c>
      <c r="O358" s="156" t="s">
        <v>1754</v>
      </c>
      <c r="P358" s="156" t="s">
        <v>1755</v>
      </c>
      <c r="Q358" s="156" t="s">
        <v>1756</v>
      </c>
    </row>
    <row r="359" spans="1:17" x14ac:dyDescent="0.25">
      <c r="A359" s="2">
        <v>24</v>
      </c>
      <c r="B359" s="148" t="s">
        <v>891</v>
      </c>
      <c r="C359" s="148" t="s">
        <v>737</v>
      </c>
      <c r="D359" s="148" t="s">
        <v>114</v>
      </c>
      <c r="E359" s="149" t="s">
        <v>893</v>
      </c>
      <c r="F359" s="149" t="s">
        <v>114</v>
      </c>
      <c r="G359" s="148" t="s">
        <v>928</v>
      </c>
      <c r="H359" s="150" t="s">
        <v>1749</v>
      </c>
      <c r="I359" s="150" t="s">
        <v>1813</v>
      </c>
      <c r="J359" s="150" t="s">
        <v>1814</v>
      </c>
      <c r="K359" s="153">
        <v>4</v>
      </c>
      <c r="L359" s="154">
        <v>14</v>
      </c>
      <c r="M359" s="153" t="s">
        <v>1752</v>
      </c>
      <c r="N359" s="153" t="s">
        <v>1753</v>
      </c>
      <c r="O359" s="156" t="s">
        <v>1754</v>
      </c>
      <c r="P359" s="156" t="s">
        <v>1755</v>
      </c>
      <c r="Q359" s="156" t="s">
        <v>1756</v>
      </c>
    </row>
    <row r="360" spans="1:17" x14ac:dyDescent="0.25">
      <c r="A360" s="2">
        <v>25</v>
      </c>
      <c r="B360" s="148" t="s">
        <v>891</v>
      </c>
      <c r="C360" s="148" t="s">
        <v>737</v>
      </c>
      <c r="D360" s="148" t="s">
        <v>114</v>
      </c>
      <c r="E360" s="149" t="s">
        <v>893</v>
      </c>
      <c r="F360" s="149" t="s">
        <v>114</v>
      </c>
      <c r="G360" s="148" t="s">
        <v>928</v>
      </c>
      <c r="H360" s="150" t="s">
        <v>1749</v>
      </c>
      <c r="I360" s="150" t="s">
        <v>1813</v>
      </c>
      <c r="J360" s="150" t="s">
        <v>1814</v>
      </c>
      <c r="K360" s="153">
        <v>4</v>
      </c>
      <c r="L360" s="154">
        <v>14</v>
      </c>
      <c r="M360" s="153" t="s">
        <v>1752</v>
      </c>
      <c r="N360" s="153" t="s">
        <v>1753</v>
      </c>
      <c r="O360" s="156" t="s">
        <v>1754</v>
      </c>
      <c r="P360" s="156" t="s">
        <v>1755</v>
      </c>
      <c r="Q360" s="156" t="s">
        <v>1756</v>
      </c>
    </row>
    <row r="361" spans="1:17" x14ac:dyDescent="0.25">
      <c r="B361" s="148" t="s">
        <v>1508</v>
      </c>
      <c r="C361" s="148" t="s">
        <v>737</v>
      </c>
      <c r="D361" s="148" t="s">
        <v>1847</v>
      </c>
      <c r="E361" s="149" t="s">
        <v>893</v>
      </c>
      <c r="F361" s="149" t="s">
        <v>657</v>
      </c>
      <c r="G361" s="148" t="s">
        <v>928</v>
      </c>
      <c r="H361" s="150" t="s">
        <v>896</v>
      </c>
      <c r="I361" s="150" t="s">
        <v>1848</v>
      </c>
      <c r="J361" s="150" t="s">
        <v>1849</v>
      </c>
      <c r="K361" s="153">
        <v>2</v>
      </c>
      <c r="L361" s="154">
        <v>12</v>
      </c>
      <c r="M361" s="153" t="s">
        <v>1752</v>
      </c>
      <c r="N361" s="153" t="s">
        <v>1752</v>
      </c>
      <c r="O361" s="156" t="s">
        <v>31</v>
      </c>
      <c r="P361" s="156"/>
      <c r="Q361" s="156"/>
    </row>
    <row r="362" spans="1:17" x14ac:dyDescent="0.25">
      <c r="B362" s="148" t="s">
        <v>1850</v>
      </c>
      <c r="C362" s="148" t="s">
        <v>737</v>
      </c>
      <c r="D362" s="148" t="s">
        <v>1847</v>
      </c>
      <c r="E362" s="149" t="s">
        <v>893</v>
      </c>
      <c r="F362" s="149" t="s">
        <v>657</v>
      </c>
      <c r="G362" s="148" t="s">
        <v>928</v>
      </c>
      <c r="H362" s="150" t="s">
        <v>896</v>
      </c>
      <c r="I362" s="150" t="s">
        <v>1851</v>
      </c>
      <c r="J362" s="150" t="s">
        <v>1852</v>
      </c>
      <c r="K362" s="153">
        <v>4</v>
      </c>
      <c r="L362" s="154">
        <v>12</v>
      </c>
      <c r="M362" s="153" t="s">
        <v>1752</v>
      </c>
      <c r="N362" s="153" t="s">
        <v>1752</v>
      </c>
      <c r="O362" s="156" t="s">
        <v>31</v>
      </c>
      <c r="P362" s="156"/>
      <c r="Q362" s="156"/>
    </row>
    <row r="363" spans="1:17" x14ac:dyDescent="0.25">
      <c r="B363" s="148" t="s">
        <v>1589</v>
      </c>
      <c r="C363" s="148" t="s">
        <v>737</v>
      </c>
      <c r="D363" s="148" t="s">
        <v>1847</v>
      </c>
      <c r="E363" s="149" t="s">
        <v>893</v>
      </c>
      <c r="F363" s="149" t="s">
        <v>657</v>
      </c>
      <c r="G363" s="148" t="s">
        <v>928</v>
      </c>
      <c r="H363" s="150" t="s">
        <v>896</v>
      </c>
      <c r="I363" s="150" t="s">
        <v>1853</v>
      </c>
      <c r="J363" s="150" t="s">
        <v>1854</v>
      </c>
      <c r="K363" s="153">
        <v>4</v>
      </c>
      <c r="L363" s="154">
        <v>12</v>
      </c>
      <c r="M363" s="153" t="s">
        <v>1752</v>
      </c>
      <c r="N363" s="153" t="s">
        <v>1752</v>
      </c>
      <c r="O363" s="156" t="s">
        <v>31</v>
      </c>
      <c r="P363" s="156"/>
      <c r="Q363" s="156"/>
    </row>
    <row r="364" spans="1:17" x14ac:dyDescent="0.25">
      <c r="B364" s="148" t="s">
        <v>1855</v>
      </c>
      <c r="C364" s="148" t="s">
        <v>737</v>
      </c>
      <c r="D364" s="148" t="s">
        <v>1847</v>
      </c>
      <c r="E364" s="149" t="s">
        <v>893</v>
      </c>
      <c r="F364" s="149" t="s">
        <v>657</v>
      </c>
      <c r="G364" s="148" t="s">
        <v>928</v>
      </c>
      <c r="H364" s="150" t="s">
        <v>896</v>
      </c>
      <c r="I364" s="150" t="s">
        <v>1853</v>
      </c>
      <c r="J364" s="150" t="s">
        <v>1854</v>
      </c>
      <c r="K364" s="153">
        <v>4</v>
      </c>
      <c r="L364" s="154">
        <v>12</v>
      </c>
      <c r="M364" s="153" t="s">
        <v>1752</v>
      </c>
      <c r="N364" s="153" t="s">
        <v>1752</v>
      </c>
      <c r="O364" s="156" t="s">
        <v>31</v>
      </c>
      <c r="P364" s="156"/>
      <c r="Q364" s="156"/>
    </row>
    <row r="365" spans="1:17" x14ac:dyDescent="0.25">
      <c r="B365" s="148" t="s">
        <v>1592</v>
      </c>
      <c r="C365" s="148" t="s">
        <v>737</v>
      </c>
      <c r="D365" s="148" t="s">
        <v>1847</v>
      </c>
      <c r="E365" s="149" t="s">
        <v>893</v>
      </c>
      <c r="F365" s="149" t="s">
        <v>657</v>
      </c>
      <c r="G365" s="148" t="s">
        <v>928</v>
      </c>
      <c r="H365" s="150" t="s">
        <v>896</v>
      </c>
      <c r="I365" s="150" t="s">
        <v>1853</v>
      </c>
      <c r="J365" s="150" t="s">
        <v>1854</v>
      </c>
      <c r="K365" s="153">
        <v>4</v>
      </c>
      <c r="L365" s="154">
        <v>12</v>
      </c>
      <c r="M365" s="153" t="s">
        <v>1752</v>
      </c>
      <c r="N365" s="153" t="s">
        <v>1752</v>
      </c>
      <c r="O365" s="156" t="s">
        <v>31</v>
      </c>
      <c r="P365" s="156"/>
      <c r="Q365" s="156"/>
    </row>
    <row r="366" spans="1:17" x14ac:dyDescent="0.25">
      <c r="B366" s="148" t="s">
        <v>1521</v>
      </c>
      <c r="C366" s="148" t="s">
        <v>737</v>
      </c>
      <c r="D366" s="148" t="s">
        <v>1847</v>
      </c>
      <c r="E366" s="149" t="s">
        <v>893</v>
      </c>
      <c r="F366" s="149" t="s">
        <v>657</v>
      </c>
      <c r="G366" s="148" t="s">
        <v>928</v>
      </c>
      <c r="H366" s="150" t="s">
        <v>896</v>
      </c>
      <c r="I366" s="150" t="s">
        <v>1853</v>
      </c>
      <c r="J366" s="150" t="s">
        <v>1854</v>
      </c>
      <c r="K366" s="153">
        <v>4</v>
      </c>
      <c r="L366" s="154">
        <v>12</v>
      </c>
      <c r="M366" s="153" t="s">
        <v>1752</v>
      </c>
      <c r="N366" s="153" t="s">
        <v>1752</v>
      </c>
      <c r="O366" s="156" t="s">
        <v>31</v>
      </c>
      <c r="P366" s="156"/>
      <c r="Q366" s="156"/>
    </row>
    <row r="367" spans="1:17" x14ac:dyDescent="0.25">
      <c r="B367" s="148" t="s">
        <v>1511</v>
      </c>
      <c r="C367" s="148" t="s">
        <v>737</v>
      </c>
      <c r="D367" s="148" t="s">
        <v>1847</v>
      </c>
      <c r="E367" s="149" t="s">
        <v>893</v>
      </c>
      <c r="F367" s="149" t="s">
        <v>657</v>
      </c>
      <c r="G367" s="148" t="s">
        <v>928</v>
      </c>
      <c r="H367" s="150" t="s">
        <v>896</v>
      </c>
      <c r="I367" s="150" t="s">
        <v>1853</v>
      </c>
      <c r="J367" s="150" t="s">
        <v>1854</v>
      </c>
      <c r="K367" s="153">
        <v>4</v>
      </c>
      <c r="L367" s="154">
        <v>12</v>
      </c>
      <c r="M367" s="153" t="s">
        <v>1752</v>
      </c>
      <c r="N367" s="153" t="s">
        <v>1752</v>
      </c>
      <c r="O367" s="156" t="s">
        <v>31</v>
      </c>
      <c r="P367" s="156"/>
      <c r="Q367" s="156"/>
    </row>
    <row r="368" spans="1:17" x14ac:dyDescent="0.25">
      <c r="B368" s="148" t="s">
        <v>1524</v>
      </c>
      <c r="C368" s="148" t="s">
        <v>737</v>
      </c>
      <c r="D368" s="148" t="s">
        <v>1847</v>
      </c>
      <c r="E368" s="149" t="s">
        <v>893</v>
      </c>
      <c r="F368" s="149" t="s">
        <v>657</v>
      </c>
      <c r="G368" s="148" t="s">
        <v>928</v>
      </c>
      <c r="H368" s="150" t="s">
        <v>896</v>
      </c>
      <c r="I368" s="150" t="s">
        <v>1853</v>
      </c>
      <c r="J368" s="150" t="s">
        <v>1854</v>
      </c>
      <c r="K368" s="153">
        <v>4</v>
      </c>
      <c r="L368" s="154">
        <v>12</v>
      </c>
      <c r="M368" s="153" t="s">
        <v>1752</v>
      </c>
      <c r="N368" s="153" t="s">
        <v>1752</v>
      </c>
      <c r="O368" s="156" t="s">
        <v>31</v>
      </c>
      <c r="P368" s="156"/>
      <c r="Q368" s="156"/>
    </row>
    <row r="369" spans="1:17" x14ac:dyDescent="0.25">
      <c r="B369" s="148" t="s">
        <v>1518</v>
      </c>
      <c r="C369" s="148" t="s">
        <v>737</v>
      </c>
      <c r="D369" s="148" t="s">
        <v>1847</v>
      </c>
      <c r="E369" s="149" t="s">
        <v>893</v>
      </c>
      <c r="F369" s="149" t="s">
        <v>657</v>
      </c>
      <c r="G369" s="148" t="s">
        <v>928</v>
      </c>
      <c r="H369" s="150" t="s">
        <v>896</v>
      </c>
      <c r="I369" s="150" t="s">
        <v>1853</v>
      </c>
      <c r="J369" s="150" t="s">
        <v>1854</v>
      </c>
      <c r="K369" s="153">
        <v>4</v>
      </c>
      <c r="L369" s="154">
        <v>12</v>
      </c>
      <c r="M369" s="153" t="s">
        <v>1752</v>
      </c>
      <c r="N369" s="153" t="s">
        <v>1752</v>
      </c>
      <c r="O369" s="156" t="s">
        <v>31</v>
      </c>
      <c r="P369" s="156"/>
      <c r="Q369" s="156"/>
    </row>
    <row r="370" spans="1:17" x14ac:dyDescent="0.25">
      <c r="B370" s="148" t="s">
        <v>1601</v>
      </c>
      <c r="C370" s="148" t="s">
        <v>737</v>
      </c>
      <c r="D370" s="148" t="s">
        <v>1847</v>
      </c>
      <c r="E370" s="149" t="s">
        <v>893</v>
      </c>
      <c r="F370" s="149" t="s">
        <v>657</v>
      </c>
      <c r="G370" s="148" t="s">
        <v>928</v>
      </c>
      <c r="H370" s="150" t="s">
        <v>1856</v>
      </c>
      <c r="I370" s="150" t="s">
        <v>1857</v>
      </c>
      <c r="J370" s="150" t="s">
        <v>1858</v>
      </c>
      <c r="K370" s="153">
        <v>4</v>
      </c>
      <c r="L370" s="154">
        <v>14</v>
      </c>
      <c r="M370" s="153" t="s">
        <v>1752</v>
      </c>
      <c r="N370" s="153" t="s">
        <v>1752</v>
      </c>
      <c r="O370" s="156" t="s">
        <v>31</v>
      </c>
      <c r="P370" s="156"/>
      <c r="Q370" s="156"/>
    </row>
    <row r="371" spans="1:17" x14ac:dyDescent="0.25">
      <c r="B371" s="148" t="s">
        <v>1595</v>
      </c>
      <c r="C371" s="148" t="s">
        <v>737</v>
      </c>
      <c r="D371" s="148" t="s">
        <v>1847</v>
      </c>
      <c r="E371" s="149" t="s">
        <v>893</v>
      </c>
      <c r="F371" s="149" t="s">
        <v>657</v>
      </c>
      <c r="G371" s="148" t="s">
        <v>928</v>
      </c>
      <c r="H371" s="150" t="s">
        <v>896</v>
      </c>
      <c r="I371" s="150" t="s">
        <v>1853</v>
      </c>
      <c r="J371" s="150" t="s">
        <v>1854</v>
      </c>
      <c r="K371" s="153">
        <v>4</v>
      </c>
      <c r="L371" s="154">
        <v>12</v>
      </c>
      <c r="M371" s="153" t="s">
        <v>1752</v>
      </c>
      <c r="N371" s="153" t="s">
        <v>1752</v>
      </c>
      <c r="O371" s="156" t="s">
        <v>31</v>
      </c>
      <c r="P371" s="156"/>
      <c r="Q371" s="156"/>
    </row>
    <row r="372" spans="1:17" x14ac:dyDescent="0.25">
      <c r="A372" s="2">
        <v>26</v>
      </c>
      <c r="B372" s="148" t="s">
        <v>891</v>
      </c>
      <c r="C372" s="148" t="s">
        <v>737</v>
      </c>
      <c r="D372" s="148" t="s">
        <v>1859</v>
      </c>
      <c r="E372" s="149" t="s">
        <v>1860</v>
      </c>
      <c r="F372" s="149" t="s">
        <v>657</v>
      </c>
      <c r="G372" s="148" t="s">
        <v>1802</v>
      </c>
      <c r="H372" s="150" t="s">
        <v>956</v>
      </c>
      <c r="I372" s="150" t="s">
        <v>956</v>
      </c>
      <c r="J372" s="150" t="s">
        <v>1861</v>
      </c>
      <c r="K372" s="177">
        <v>3.5</v>
      </c>
      <c r="L372" s="154">
        <v>11</v>
      </c>
      <c r="M372" s="153" t="s">
        <v>1752</v>
      </c>
      <c r="N372" s="153" t="s">
        <v>1753</v>
      </c>
      <c r="O372" s="156" t="s">
        <v>1754</v>
      </c>
      <c r="P372" s="156" t="s">
        <v>1755</v>
      </c>
      <c r="Q372" s="156" t="s">
        <v>1756</v>
      </c>
    </row>
    <row r="373" spans="1:17" x14ac:dyDescent="0.25">
      <c r="A373" s="2">
        <v>27</v>
      </c>
      <c r="B373" s="148" t="s">
        <v>891</v>
      </c>
      <c r="C373" s="148" t="s">
        <v>737</v>
      </c>
      <c r="D373" s="148" t="s">
        <v>1862</v>
      </c>
      <c r="E373" s="149" t="s">
        <v>1860</v>
      </c>
      <c r="F373" s="149" t="s">
        <v>657</v>
      </c>
      <c r="G373" s="148" t="s">
        <v>1802</v>
      </c>
      <c r="H373" s="150" t="s">
        <v>956</v>
      </c>
      <c r="I373" s="150" t="s">
        <v>956</v>
      </c>
      <c r="J373" s="150" t="s">
        <v>1861</v>
      </c>
      <c r="K373" s="177">
        <v>3.5</v>
      </c>
      <c r="L373" s="154">
        <v>11</v>
      </c>
      <c r="M373" s="153" t="s">
        <v>1752</v>
      </c>
      <c r="N373" s="153" t="s">
        <v>1753</v>
      </c>
      <c r="O373" s="156" t="s">
        <v>1754</v>
      </c>
      <c r="P373" s="156" t="s">
        <v>1755</v>
      </c>
      <c r="Q373" s="156" t="s">
        <v>1756</v>
      </c>
    </row>
    <row r="374" spans="1:17" x14ac:dyDescent="0.25">
      <c r="A374" s="2">
        <v>28</v>
      </c>
      <c r="B374" s="148" t="s">
        <v>891</v>
      </c>
      <c r="C374" s="148" t="s">
        <v>737</v>
      </c>
      <c r="D374" s="148" t="s">
        <v>1863</v>
      </c>
      <c r="E374" s="149" t="s">
        <v>1860</v>
      </c>
      <c r="F374" s="149" t="s">
        <v>1863</v>
      </c>
      <c r="G374" s="148" t="s">
        <v>1802</v>
      </c>
      <c r="H374" s="150" t="s">
        <v>956</v>
      </c>
      <c r="I374" s="150" t="s">
        <v>956</v>
      </c>
      <c r="J374" s="150" t="s">
        <v>1861</v>
      </c>
      <c r="K374" s="177">
        <v>3.5</v>
      </c>
      <c r="L374" s="154">
        <v>11</v>
      </c>
      <c r="M374" s="153" t="s">
        <v>1752</v>
      </c>
      <c r="N374" s="153" t="s">
        <v>1753</v>
      </c>
      <c r="O374" s="156" t="s">
        <v>1754</v>
      </c>
      <c r="P374" s="156" t="s">
        <v>1755</v>
      </c>
      <c r="Q374" s="156" t="s">
        <v>1756</v>
      </c>
    </row>
    <row r="375" spans="1:17" x14ac:dyDescent="0.25">
      <c r="A375" s="2">
        <v>29</v>
      </c>
      <c r="B375" s="148" t="s">
        <v>891</v>
      </c>
      <c r="C375" s="148" t="s">
        <v>737</v>
      </c>
      <c r="D375" s="148" t="s">
        <v>1864</v>
      </c>
      <c r="E375" s="149" t="s">
        <v>1860</v>
      </c>
      <c r="F375" s="149" t="s">
        <v>1864</v>
      </c>
      <c r="G375" s="148" t="s">
        <v>1802</v>
      </c>
      <c r="H375" s="150" t="s">
        <v>956</v>
      </c>
      <c r="I375" s="150" t="s">
        <v>956</v>
      </c>
      <c r="J375" s="150" t="s">
        <v>1861</v>
      </c>
      <c r="K375" s="177">
        <v>3.5</v>
      </c>
      <c r="L375" s="154">
        <v>11</v>
      </c>
      <c r="M375" s="153" t="s">
        <v>1752</v>
      </c>
      <c r="N375" s="153" t="s">
        <v>1753</v>
      </c>
      <c r="O375" s="156" t="s">
        <v>1754</v>
      </c>
      <c r="P375" s="156" t="s">
        <v>1755</v>
      </c>
      <c r="Q375" s="156" t="s">
        <v>1756</v>
      </c>
    </row>
    <row r="376" spans="1:17" x14ac:dyDescent="0.25">
      <c r="A376" s="2">
        <v>30</v>
      </c>
      <c r="B376" s="148" t="s">
        <v>891</v>
      </c>
      <c r="C376" s="148" t="s">
        <v>737</v>
      </c>
      <c r="D376" s="148" t="s">
        <v>1865</v>
      </c>
      <c r="E376" s="149" t="s">
        <v>1860</v>
      </c>
      <c r="F376" s="149" t="s">
        <v>1865</v>
      </c>
      <c r="G376" s="148" t="s">
        <v>1802</v>
      </c>
      <c r="H376" s="150" t="s">
        <v>956</v>
      </c>
      <c r="I376" s="150" t="s">
        <v>956</v>
      </c>
      <c r="J376" s="150" t="s">
        <v>1861</v>
      </c>
      <c r="K376" s="177">
        <v>3.5</v>
      </c>
      <c r="L376" s="154">
        <v>11</v>
      </c>
      <c r="M376" s="153" t="s">
        <v>1752</v>
      </c>
      <c r="N376" s="153" t="s">
        <v>1753</v>
      </c>
      <c r="O376" s="156" t="s">
        <v>1754</v>
      </c>
      <c r="P376" s="156" t="s">
        <v>1755</v>
      </c>
      <c r="Q376" s="156" t="s">
        <v>1756</v>
      </c>
    </row>
    <row r="377" spans="1:17" x14ac:dyDescent="0.25">
      <c r="A377" s="2">
        <v>31</v>
      </c>
      <c r="B377" s="148" t="s">
        <v>891</v>
      </c>
      <c r="C377" s="148" t="s">
        <v>737</v>
      </c>
      <c r="D377" s="148" t="s">
        <v>1866</v>
      </c>
      <c r="E377" s="149" t="s">
        <v>1860</v>
      </c>
      <c r="F377" s="149" t="s">
        <v>1866</v>
      </c>
      <c r="G377" s="148" t="s">
        <v>1802</v>
      </c>
      <c r="H377" s="150" t="s">
        <v>956</v>
      </c>
      <c r="I377" s="150" t="s">
        <v>956</v>
      </c>
      <c r="J377" s="150" t="s">
        <v>1861</v>
      </c>
      <c r="K377" s="177">
        <v>3.5</v>
      </c>
      <c r="L377" s="154">
        <v>11</v>
      </c>
      <c r="M377" s="153" t="s">
        <v>1752</v>
      </c>
      <c r="N377" s="153" t="s">
        <v>1753</v>
      </c>
      <c r="O377" s="156" t="s">
        <v>1754</v>
      </c>
      <c r="P377" s="156" t="s">
        <v>1755</v>
      </c>
      <c r="Q377" s="156" t="s">
        <v>1756</v>
      </c>
    </row>
    <row r="378" spans="1:17" x14ac:dyDescent="0.25">
      <c r="A378" s="2">
        <v>32</v>
      </c>
      <c r="B378" s="148" t="s">
        <v>891</v>
      </c>
      <c r="C378" s="148" t="s">
        <v>737</v>
      </c>
      <c r="D378" s="148" t="s">
        <v>1867</v>
      </c>
      <c r="E378" s="149" t="s">
        <v>1860</v>
      </c>
      <c r="F378" s="149" t="s">
        <v>1867</v>
      </c>
      <c r="G378" s="148" t="s">
        <v>1802</v>
      </c>
      <c r="H378" s="150" t="s">
        <v>956</v>
      </c>
      <c r="I378" s="150" t="s">
        <v>956</v>
      </c>
      <c r="J378" s="150" t="s">
        <v>1861</v>
      </c>
      <c r="K378" s="177">
        <v>3.5</v>
      </c>
      <c r="L378" s="154">
        <v>11</v>
      </c>
      <c r="M378" s="153" t="s">
        <v>1752</v>
      </c>
      <c r="N378" s="153" t="s">
        <v>1753</v>
      </c>
      <c r="O378" s="156" t="s">
        <v>1754</v>
      </c>
      <c r="P378" s="156" t="s">
        <v>1755</v>
      </c>
      <c r="Q378" s="156" t="s">
        <v>1756</v>
      </c>
    </row>
    <row r="379" spans="1:17" x14ac:dyDescent="0.25">
      <c r="A379" s="2">
        <v>33</v>
      </c>
      <c r="B379" s="148" t="s">
        <v>891</v>
      </c>
      <c r="C379" s="148" t="s">
        <v>737</v>
      </c>
      <c r="D379" s="148" t="s">
        <v>1868</v>
      </c>
      <c r="E379" s="149" t="s">
        <v>1860</v>
      </c>
      <c r="F379" s="149" t="s">
        <v>1868</v>
      </c>
      <c r="G379" s="148" t="s">
        <v>1802</v>
      </c>
      <c r="H379" s="150" t="s">
        <v>956</v>
      </c>
      <c r="I379" s="150" t="s">
        <v>956</v>
      </c>
      <c r="J379" s="150" t="s">
        <v>1861</v>
      </c>
      <c r="K379" s="177">
        <v>3.5</v>
      </c>
      <c r="L379" s="154">
        <v>11</v>
      </c>
      <c r="M379" s="153" t="s">
        <v>1752</v>
      </c>
      <c r="N379" s="153" t="s">
        <v>1753</v>
      </c>
      <c r="O379" s="156" t="s">
        <v>1754</v>
      </c>
      <c r="P379" s="156" t="s">
        <v>1755</v>
      </c>
      <c r="Q379" s="156" t="s">
        <v>1756</v>
      </c>
    </row>
    <row r="380" spans="1:17" x14ac:dyDescent="0.25">
      <c r="A380" s="2">
        <v>34</v>
      </c>
      <c r="B380" s="148" t="s">
        <v>891</v>
      </c>
      <c r="C380" s="148" t="s">
        <v>737</v>
      </c>
      <c r="D380" s="148" t="s">
        <v>1869</v>
      </c>
      <c r="E380" s="149" t="s">
        <v>1860</v>
      </c>
      <c r="F380" s="149" t="s">
        <v>1869</v>
      </c>
      <c r="G380" s="148" t="s">
        <v>1802</v>
      </c>
      <c r="H380" s="150" t="s">
        <v>956</v>
      </c>
      <c r="I380" s="150" t="s">
        <v>956</v>
      </c>
      <c r="J380" s="150" t="s">
        <v>1861</v>
      </c>
      <c r="K380" s="177">
        <v>3.5</v>
      </c>
      <c r="L380" s="154">
        <v>11</v>
      </c>
      <c r="M380" s="153" t="s">
        <v>1752</v>
      </c>
      <c r="N380" s="153" t="s">
        <v>1753</v>
      </c>
      <c r="O380" s="156" t="s">
        <v>1754</v>
      </c>
      <c r="P380" s="156" t="s">
        <v>1755</v>
      </c>
      <c r="Q380" s="156" t="s">
        <v>1756</v>
      </c>
    </row>
    <row r="381" spans="1:17" x14ac:dyDescent="0.25">
      <c r="A381" s="2">
        <v>35</v>
      </c>
      <c r="B381" s="148" t="s">
        <v>891</v>
      </c>
      <c r="C381" s="148" t="s">
        <v>737</v>
      </c>
      <c r="D381" s="148" t="s">
        <v>1870</v>
      </c>
      <c r="E381" s="149" t="s">
        <v>1860</v>
      </c>
      <c r="F381" s="149" t="s">
        <v>1870</v>
      </c>
      <c r="G381" s="148" t="s">
        <v>1802</v>
      </c>
      <c r="H381" s="150" t="s">
        <v>956</v>
      </c>
      <c r="I381" s="150" t="s">
        <v>956</v>
      </c>
      <c r="J381" s="150" t="s">
        <v>1861</v>
      </c>
      <c r="K381" s="177">
        <v>3.5</v>
      </c>
      <c r="L381" s="154">
        <v>11</v>
      </c>
      <c r="M381" s="153" t="s">
        <v>1752</v>
      </c>
      <c r="N381" s="153" t="s">
        <v>1753</v>
      </c>
      <c r="O381" s="156" t="s">
        <v>1754</v>
      </c>
      <c r="P381" s="156" t="s">
        <v>1755</v>
      </c>
      <c r="Q381" s="156" t="s">
        <v>1756</v>
      </c>
    </row>
    <row r="382" spans="1:17" x14ac:dyDescent="0.25">
      <c r="A382" s="2">
        <v>36</v>
      </c>
      <c r="B382" s="148" t="s">
        <v>891</v>
      </c>
      <c r="C382" s="148" t="s">
        <v>737</v>
      </c>
      <c r="D382" s="148" t="s">
        <v>1871</v>
      </c>
      <c r="E382" s="149" t="s">
        <v>1860</v>
      </c>
      <c r="F382" s="149" t="s">
        <v>1871</v>
      </c>
      <c r="G382" s="148" t="s">
        <v>1802</v>
      </c>
      <c r="H382" s="150" t="s">
        <v>956</v>
      </c>
      <c r="I382" s="150" t="s">
        <v>956</v>
      </c>
      <c r="J382" s="150" t="s">
        <v>1861</v>
      </c>
      <c r="K382" s="177">
        <v>3.5</v>
      </c>
      <c r="L382" s="154">
        <v>11</v>
      </c>
      <c r="M382" s="153" t="s">
        <v>1752</v>
      </c>
      <c r="N382" s="153" t="s">
        <v>1753</v>
      </c>
      <c r="O382" s="156" t="s">
        <v>1754</v>
      </c>
      <c r="P382" s="156" t="s">
        <v>1755</v>
      </c>
      <c r="Q382" s="156" t="s">
        <v>1756</v>
      </c>
    </row>
    <row r="383" spans="1:17" ht="3.75" customHeight="1" x14ac:dyDescent="0.25">
      <c r="B383" s="141"/>
      <c r="C383" s="142"/>
      <c r="D383" s="142"/>
      <c r="E383" s="142"/>
      <c r="F383" s="142"/>
      <c r="G383" s="142"/>
      <c r="H383" s="142"/>
      <c r="I383" s="142"/>
      <c r="J383" s="142"/>
      <c r="K383" s="142"/>
      <c r="L383" s="142"/>
      <c r="M383" s="142"/>
      <c r="N383" s="142"/>
      <c r="O383" s="142"/>
      <c r="P383" s="142"/>
      <c r="Q383" s="143"/>
    </row>
    <row r="384" spans="1:17" x14ac:dyDescent="0.25">
      <c r="B384" s="164" t="s">
        <v>2295</v>
      </c>
      <c r="C384" s="164"/>
      <c r="D384" s="164"/>
      <c r="E384" s="165"/>
      <c r="F384" s="165"/>
      <c r="G384" s="164"/>
      <c r="H384" s="166"/>
      <c r="I384" s="166"/>
      <c r="J384" s="166"/>
      <c r="K384" s="179">
        <f>SUM(K336:K383)</f>
        <v>208.5</v>
      </c>
      <c r="L384" s="169"/>
      <c r="M384" s="168"/>
      <c r="N384" s="168">
        <f>COUNTIF(N336:N382,"Y")</f>
        <v>36</v>
      </c>
      <c r="O384" s="171"/>
      <c r="P384" s="171"/>
      <c r="Q384" s="171"/>
    </row>
  </sheetData>
  <mergeCells count="24">
    <mergeCell ref="B293:F293"/>
    <mergeCell ref="G293:L293"/>
    <mergeCell ref="O293:Q293"/>
    <mergeCell ref="B333:F333"/>
    <mergeCell ref="G333:L333"/>
    <mergeCell ref="O333:Q333"/>
    <mergeCell ref="B234:F234"/>
    <mergeCell ref="G234:L234"/>
    <mergeCell ref="O234:Q234"/>
    <mergeCell ref="B174:F174"/>
    <mergeCell ref="G174:L174"/>
    <mergeCell ref="O174:Q174"/>
    <mergeCell ref="B117:F117"/>
    <mergeCell ref="G117:L117"/>
    <mergeCell ref="O117:Q117"/>
    <mergeCell ref="B58:F58"/>
    <mergeCell ref="G58:L58"/>
    <mergeCell ref="O58:Q58"/>
    <mergeCell ref="B26:F26"/>
    <mergeCell ref="G26:L26"/>
    <mergeCell ref="O26:Q26"/>
    <mergeCell ref="B3:F3"/>
    <mergeCell ref="G3:L3"/>
    <mergeCell ref="O3:Q3"/>
  </mergeCells>
  <printOptions horizontalCentered="1"/>
  <pageMargins left="0.25" right="0.25" top="0.75" bottom="0.75" header="0.3" footer="0.3"/>
  <pageSetup scale="74" fitToHeight="0" orientation="landscape" horizontalDpi="0" verticalDpi="0" r:id="rId1"/>
  <rowBreaks count="12" manualBreakCount="12">
    <brk id="24" max="16" man="1"/>
    <brk id="56" max="16" man="1"/>
    <brk id="85" max="16" man="1"/>
    <brk id="115" max="16" man="1"/>
    <brk id="144" max="16" man="1"/>
    <brk id="172" max="16" man="1"/>
    <brk id="201" max="16" man="1"/>
    <brk id="232" max="16" man="1"/>
    <brk id="261" max="16" man="1"/>
    <brk id="291" max="16" man="1"/>
    <brk id="331" max="16" man="1"/>
    <brk id="360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0E549C5B3ED4D95B376F70D7C8E36" ma:contentTypeVersion="15" ma:contentTypeDescription="Create a new document." ma:contentTypeScope="" ma:versionID="81e4a3b6d8c4f502a0efea39bcb64496">
  <xsd:schema xmlns:xsd="http://www.w3.org/2001/XMLSchema" xmlns:xs="http://www.w3.org/2001/XMLSchema" xmlns:p="http://schemas.microsoft.com/office/2006/metadata/properties" xmlns:ns2="1296af36-7943-4f05-948c-a09331f954e6" xmlns:ns3="e310a33c-992b-4f1f-a751-3e364276e9ca" targetNamespace="http://schemas.microsoft.com/office/2006/metadata/properties" ma:root="true" ma:fieldsID="84ef56ae2774b9d052379cd645f833a7" ns2:_="" ns3:_="">
    <xsd:import namespace="1296af36-7943-4f05-948c-a09331f954e6"/>
    <xsd:import namespace="e310a33c-992b-4f1f-a751-3e364276e9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6af36-7943-4f05-948c-a09331f954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5d53e71-566c-48f4-b30c-65c2fe6cda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0a33c-992b-4f1f-a751-3e364276e9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b5c31cf-9ce1-4884-bdef-cb511067f9e6}" ma:internalName="TaxCatchAll" ma:showField="CatchAllData" ma:web="e310a33c-992b-4f1f-a751-3e364276e9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96af36-7943-4f05-948c-a09331f954e6">
      <Terms xmlns="http://schemas.microsoft.com/office/infopath/2007/PartnerControls"/>
    </lcf76f155ced4ddcb4097134ff3c332f>
    <TaxCatchAll xmlns="e310a33c-992b-4f1f-a751-3e364276e9ca" xsi:nil="true"/>
  </documentManagement>
</p:properties>
</file>

<file path=customXml/itemProps1.xml><?xml version="1.0" encoding="utf-8"?>
<ds:datastoreItem xmlns:ds="http://schemas.openxmlformats.org/officeDocument/2006/customXml" ds:itemID="{0E894B71-6A5A-4C2F-BEFB-6E4B02FC2B54}"/>
</file>

<file path=customXml/itemProps2.xml><?xml version="1.0" encoding="utf-8"?>
<ds:datastoreItem xmlns:ds="http://schemas.openxmlformats.org/officeDocument/2006/customXml" ds:itemID="{6C49870B-4014-4789-B9F2-E0EC40461A59}"/>
</file>

<file path=customXml/itemProps3.xml><?xml version="1.0" encoding="utf-8"?>
<ds:datastoreItem xmlns:ds="http://schemas.openxmlformats.org/officeDocument/2006/customXml" ds:itemID="{D25604CA-C9BC-4A3F-A914-E3CA35CEC1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18</vt:i4>
      </vt:variant>
    </vt:vector>
  </HeadingPairs>
  <TitlesOfParts>
    <vt:vector size="31" baseType="lpstr">
      <vt:lpstr>WE 1) Int &amp; Ext Lighting</vt:lpstr>
      <vt:lpstr>WE 2.1.0) Replace HVAC Base Bid</vt:lpstr>
      <vt:lpstr>WE 2.1.1) HVAC McNair 1st</vt:lpstr>
      <vt:lpstr>WE 2.1.2) HVAC McNair 2nd</vt:lpstr>
      <vt:lpstr>WE 2.1.3) HVAC McNair Gym</vt:lpstr>
      <vt:lpstr>WE 2.1.4) HVAC McNair PerfArt</vt:lpstr>
      <vt:lpstr>WE 2.1.5) HVAC McNair MPR</vt:lpstr>
      <vt:lpstr>WE 2.1.6) HVAC McNair Culinary</vt:lpstr>
      <vt:lpstr>WE 2.1.7) HVAC Mosher 1st</vt:lpstr>
      <vt:lpstr>WE 2.1.8) HVAC Mosher 2nd</vt:lpstr>
      <vt:lpstr>WE 2.1.9) HVAC Silva</vt:lpstr>
      <vt:lpstr>WE 2.1.10) HVAC Podesta</vt:lpstr>
      <vt:lpstr>2.2) HVAC Controls</vt:lpstr>
      <vt:lpstr>'2.2) HVAC Controls'!Print_Area</vt:lpstr>
      <vt:lpstr>'WE 1) Int &amp; Ext Lighting'!Print_Area</vt:lpstr>
      <vt:lpstr>'WE 2.1.0) Replace HVAC Base Bid'!Print_Area</vt:lpstr>
      <vt:lpstr>'WE 2.1.1) HVAC McNair 1st'!Print_Area</vt:lpstr>
      <vt:lpstr>'WE 2.1.10) HVAC Podesta'!Print_Area</vt:lpstr>
      <vt:lpstr>'WE 2.1.2) HVAC McNair 2nd'!Print_Area</vt:lpstr>
      <vt:lpstr>'WE 2.1.3) HVAC McNair Gym'!Print_Area</vt:lpstr>
      <vt:lpstr>'WE 2.1.4) HVAC McNair PerfArt'!Print_Area</vt:lpstr>
      <vt:lpstr>'WE 2.1.5) HVAC McNair MPR'!Print_Area</vt:lpstr>
      <vt:lpstr>'WE 2.1.6) HVAC McNair Culinary'!Print_Area</vt:lpstr>
      <vt:lpstr>'WE 2.1.7) HVAC Mosher 1st'!Print_Area</vt:lpstr>
      <vt:lpstr>'WE 2.1.8) HVAC Mosher 2nd'!Print_Area</vt:lpstr>
      <vt:lpstr>'WE 2.1.9) HVAC Silva'!Print_Area</vt:lpstr>
      <vt:lpstr>'WE 1) Int &amp; Ext Lighting'!Print_Titles</vt:lpstr>
      <vt:lpstr>'WE 2.1.1) HVAC McNair 1st'!Print_Titles</vt:lpstr>
      <vt:lpstr>'WE 2.1.10) HVAC Podesta'!Print_Titles</vt:lpstr>
      <vt:lpstr>'WE 2.1.2) HVAC McNair 2nd'!Print_Titles</vt:lpstr>
      <vt:lpstr>'WE 2.1.9) HVAC Silva'!Print_Titles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Bottomley</dc:creator>
  <cp:lastModifiedBy>James Bottomley</cp:lastModifiedBy>
  <cp:lastPrinted>2026-05-19T06:15:47Z</cp:lastPrinted>
  <dcterms:created xsi:type="dcterms:W3CDTF">2026-05-18T23:52:51Z</dcterms:created>
  <dcterms:modified xsi:type="dcterms:W3CDTF">2026-05-20T18:30:34Z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0x0101001300E549C5B3ED4D95B376F70D7C8E36</vt:lpwstr>
  </property>
</Properties>
</file>