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Noel CURRENT\Business Office\"/>
    </mc:Choice>
  </mc:AlternateContent>
  <xr:revisionPtr revIDLastSave="0" documentId="13_ncr:1_{1A964B4E-8999-4F96-A5E9-FDAD3BB4A2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  <c r="A21" i="1" l="1"/>
  <c r="O16" i="1"/>
  <c r="Q16" i="1" s="1"/>
  <c r="P26" i="1"/>
  <c r="O30" i="1" s="1"/>
  <c r="C23" i="1"/>
  <c r="Q26" i="1" l="1"/>
  <c r="A17" i="1" s="1"/>
  <c r="O29" i="1"/>
  <c r="P29" i="1" s="1"/>
  <c r="L29" i="1" s="1"/>
  <c r="C26" i="1"/>
  <c r="J26" i="1" s="1"/>
  <c r="L26" i="1" s="1"/>
  <c r="O31" i="1"/>
  <c r="P31" i="1" s="1"/>
  <c r="L31" i="1" s="1"/>
  <c r="P30" i="1"/>
  <c r="L30" i="1" s="1"/>
  <c r="A18" i="1" l="1"/>
  <c r="E26" i="1"/>
  <c r="L38" i="1" l="1"/>
</calcChain>
</file>

<file path=xl/sharedStrings.xml><?xml version="1.0" encoding="utf-8"?>
<sst xmlns="http://schemas.openxmlformats.org/spreadsheetml/2006/main" count="56" uniqueCount="50">
  <si>
    <t>WAUSAU SCHOOL DISTRICT</t>
  </si>
  <si>
    <t>BUSINESS OFFICE USE ONLY:</t>
  </si>
  <si>
    <t>C66 TRAVEL REQUEST/EXPENSE VOUCHER</t>
  </si>
  <si>
    <t>DATE PAID</t>
  </si>
  <si>
    <t>Approval</t>
  </si>
  <si>
    <t>(Use to request approval of travel and reimbursement of approved expenses after travel)</t>
  </si>
  <si>
    <t>VENDOR KEY</t>
  </si>
  <si>
    <t>Name:</t>
  </si>
  <si>
    <t xml:space="preserve"> </t>
  </si>
  <si>
    <t>Date Requested:</t>
  </si>
  <si>
    <t>Title of Meeting/Conference:</t>
  </si>
  <si>
    <t>Address:</t>
  </si>
  <si>
    <t>How does this fit into your Building/District Goals? :</t>
  </si>
  <si>
    <t>DD/MM/YYY</t>
  </si>
  <si>
    <t>Mileage</t>
  </si>
  <si>
    <t xml:space="preserve">Enter Round  Trip Miles </t>
  </si>
  <si>
    <t>Date of Arrival:</t>
  </si>
  <si>
    <t>Date of Departure:</t>
  </si>
  <si>
    <t xml:space="preserve">            Reimbursement Requested:</t>
  </si>
  <si>
    <t xml:space="preserve">            No Reimbursement:</t>
  </si>
  <si>
    <t>(Traveling with Co-worker, Air Travel, Other)</t>
  </si>
  <si>
    <t xml:space="preserve">            Rental Car:</t>
  </si>
  <si>
    <t>Miles</t>
  </si>
  <si>
    <t>Requested Travel Expenses</t>
  </si>
  <si>
    <t>Actual Travel Expenses</t>
  </si>
  <si>
    <t>Mileage:</t>
  </si>
  <si>
    <t>Daily Limit</t>
  </si>
  <si>
    <t># of Days times Daily Limit</t>
  </si>
  <si>
    <t>Lodging:</t>
  </si>
  <si>
    <t>Actual Cost:</t>
  </si>
  <si>
    <t>Meals and Tips:</t>
  </si>
  <si>
    <t>Limit</t>
  </si>
  <si>
    <t xml:space="preserve">Day of Arrival </t>
  </si>
  <si>
    <t xml:space="preserve">Full Days </t>
  </si>
  <si>
    <t xml:space="preserve">Day of Departure </t>
  </si>
  <si>
    <t>Airfare:</t>
  </si>
  <si>
    <t xml:space="preserve"> (Must be &gt; 300 miles one way)</t>
  </si>
  <si>
    <t>Miscellaneous:</t>
  </si>
  <si>
    <t>(Phone, Taxi, Registration, Car Rental, Parking, Etc. Identify):</t>
  </si>
  <si>
    <t>TOTAL</t>
  </si>
  <si>
    <t>Account Number:</t>
  </si>
  <si>
    <t>Principal/Supervisor:</t>
  </si>
  <si>
    <t>Before Travel (Type Name)</t>
  </si>
  <si>
    <t>Other: Spec. Ed, EEN, etc.</t>
  </si>
  <si>
    <t>Before Travel Human Resources</t>
  </si>
  <si>
    <t>After Travel (Signature)</t>
  </si>
  <si>
    <t>Itemized Original Receipts by day must be provided after Travel (Need Separate Receipts Per Individual)</t>
  </si>
  <si>
    <t xml:space="preserve">                  Lodging - On site Max $250 (Enter ON) Off site Max $250 (Enter OFF) :</t>
  </si>
  <si>
    <t>ON</t>
  </si>
  <si>
    <t xml:space="preserve"> Current IRS Mileage is $0.725 per mile.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</si>
</sst>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103">
    <xf numFmtId="0" fontId="0" fillId="0" borderId="0" xfId="0"/>
    <xf numFmtId="0" fontId="7" fillId="2" borderId="0" xfId="3" applyFont="1" applyFill="1" applyAlignment="1">
      <alignment horizontal="center"/>
    </xf>
    <xf numFmtId="0" fontId="8" fillId="2" borderId="1" xfId="3" applyFont="1" applyFill="1" applyBorder="1"/>
    <xf numFmtId="0" fontId="8" fillId="2" borderId="0" xfId="3" applyFont="1" applyFill="1"/>
    <xf numFmtId="0" fontId="6" fillId="2" borderId="2" xfId="3" applyFill="1" applyBorder="1"/>
    <xf numFmtId="0" fontId="6" fillId="2" borderId="3" xfId="3" applyFill="1" applyBorder="1" applyAlignment="1">
      <alignment horizontal="center"/>
    </xf>
    <xf numFmtId="0" fontId="6" fillId="2" borderId="4" xfId="3" applyFill="1" applyBorder="1" applyAlignment="1">
      <alignment horizontal="center"/>
    </xf>
    <xf numFmtId="0" fontId="0" fillId="3" borderId="2" xfId="0" applyFill="1" applyBorder="1"/>
    <xf numFmtId="0" fontId="0" fillId="0" borderId="5" xfId="0" applyBorder="1" applyAlignment="1">
      <alignment horizontal="center"/>
    </xf>
    <xf numFmtId="0" fontId="9" fillId="2" borderId="0" xfId="3" applyFont="1" applyFill="1" applyAlignment="1">
      <alignment horizontal="center"/>
    </xf>
    <xf numFmtId="0" fontId="6" fillId="3" borderId="2" xfId="3" applyFill="1" applyBorder="1"/>
    <xf numFmtId="0" fontId="6" fillId="3" borderId="6" xfId="3" applyFill="1" applyBorder="1"/>
    <xf numFmtId="0" fontId="0" fillId="4" borderId="0" xfId="0" applyFill="1"/>
    <xf numFmtId="0" fontId="8" fillId="2" borderId="0" xfId="3" applyFont="1" applyFill="1" applyAlignment="1">
      <alignment horizontal="right"/>
    </xf>
    <xf numFmtId="0" fontId="6" fillId="4" borderId="0" xfId="3" applyFill="1" applyAlignment="1">
      <alignment horizontal="left"/>
    </xf>
    <xf numFmtId="0" fontId="8" fillId="2" borderId="0" xfId="3" applyFont="1" applyFill="1" applyAlignment="1">
      <alignment horizontal="left"/>
    </xf>
    <xf numFmtId="14" fontId="6" fillId="5" borderId="7" xfId="3" applyNumberFormat="1" applyFill="1" applyBorder="1" applyAlignment="1" applyProtection="1">
      <alignment horizontal="center"/>
      <protection locked="0"/>
    </xf>
    <xf numFmtId="0" fontId="6" fillId="4" borderId="0" xfId="3" applyFill="1"/>
    <xf numFmtId="14" fontId="6" fillId="0" borderId="0" xfId="3" applyNumberFormat="1" applyAlignment="1">
      <alignment horizontal="center"/>
    </xf>
    <xf numFmtId="0" fontId="8" fillId="2" borderId="0" xfId="3" applyFont="1" applyFill="1" applyAlignment="1">
      <alignment horizontal="right" vertical="top" wrapText="1"/>
    </xf>
    <xf numFmtId="0" fontId="6" fillId="4" borderId="0" xfId="3" applyFill="1" applyAlignment="1" applyProtection="1">
      <alignment horizontal="left" vertical="top" wrapText="1"/>
      <protection locked="0"/>
    </xf>
    <xf numFmtId="0" fontId="4" fillId="4" borderId="0" xfId="0" applyFont="1" applyFill="1" applyAlignment="1">
      <alignment horizontal="center"/>
    </xf>
    <xf numFmtId="0" fontId="10" fillId="4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0" fillId="5" borderId="7" xfId="0" applyNumberFormat="1" applyFill="1" applyBorder="1" applyAlignment="1" applyProtection="1">
      <alignment horizontal="center"/>
      <protection locked="0"/>
    </xf>
    <xf numFmtId="164" fontId="0" fillId="4" borderId="0" xfId="0" applyNumberFormat="1" applyFill="1" applyAlignment="1">
      <alignment horizontal="center"/>
    </xf>
    <xf numFmtId="0" fontId="4" fillId="4" borderId="0" xfId="0" applyFont="1" applyFill="1"/>
    <xf numFmtId="0" fontId="0" fillId="5" borderId="7" xfId="0" applyFill="1" applyBorder="1" applyProtection="1"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12" fillId="4" borderId="0" xfId="0" applyFont="1" applyFill="1"/>
    <xf numFmtId="0" fontId="0" fillId="5" borderId="7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4" fillId="0" borderId="0" xfId="0" applyFont="1"/>
    <xf numFmtId="0" fontId="0" fillId="5" borderId="7" xfId="0" applyFill="1" applyBorder="1" applyAlignment="1" applyProtection="1">
      <alignment horizontal="right"/>
      <protection locked="0"/>
    </xf>
    <xf numFmtId="0" fontId="8" fillId="4" borderId="0" xfId="3" applyFont="1" applyFill="1" applyAlignment="1">
      <alignment horizontal="center" wrapText="1"/>
    </xf>
    <xf numFmtId="0" fontId="7" fillId="4" borderId="0" xfId="3" applyFont="1" applyFill="1" applyAlignment="1">
      <alignment horizontal="right"/>
    </xf>
    <xf numFmtId="0" fontId="7" fillId="4" borderId="7" xfId="3" applyFont="1" applyFill="1" applyBorder="1" applyAlignment="1">
      <alignment horizontal="right"/>
    </xf>
    <xf numFmtId="44" fontId="4" fillId="4" borderId="7" xfId="2" applyFont="1" applyFill="1" applyBorder="1" applyProtection="1"/>
    <xf numFmtId="44" fontId="8" fillId="6" borderId="7" xfId="4" applyFont="1" applyFill="1" applyBorder="1" applyProtection="1"/>
    <xf numFmtId="0" fontId="8" fillId="4" borderId="0" xfId="3" applyFont="1" applyFill="1" applyAlignment="1">
      <alignment horizontal="center" vertical="center" wrapText="1"/>
    </xf>
    <xf numFmtId="44" fontId="4" fillId="4" borderId="0" xfId="2" applyFont="1" applyFill="1" applyProtection="1"/>
    <xf numFmtId="44" fontId="8" fillId="4" borderId="0" xfId="4" applyFont="1" applyFill="1" applyBorder="1" applyProtection="1"/>
    <xf numFmtId="0" fontId="13" fillId="4" borderId="0" xfId="0" applyFont="1" applyFill="1" applyAlignment="1">
      <alignment horizontal="center" wrapText="1"/>
    </xf>
    <xf numFmtId="0" fontId="7" fillId="4" borderId="0" xfId="3" applyFont="1" applyFill="1" applyAlignment="1">
      <alignment horizontal="right" vertical="center"/>
    </xf>
    <xf numFmtId="165" fontId="7" fillId="4" borderId="7" xfId="2" applyNumberFormat="1" applyFont="1" applyFill="1" applyBorder="1" applyAlignment="1" applyProtection="1">
      <alignment horizontal="right" vertical="center"/>
    </xf>
    <xf numFmtId="165" fontId="7" fillId="4" borderId="0" xfId="2" applyNumberFormat="1" applyFont="1" applyFill="1" applyBorder="1" applyAlignment="1" applyProtection="1">
      <alignment horizontal="right" vertical="center"/>
    </xf>
    <xf numFmtId="44" fontId="0" fillId="5" borderId="7" xfId="2" applyFont="1" applyFill="1" applyBorder="1" applyProtection="1">
      <protection locked="0"/>
    </xf>
    <xf numFmtId="44" fontId="0" fillId="4" borderId="0" xfId="2" applyFont="1" applyFill="1" applyBorder="1" applyProtection="1"/>
    <xf numFmtId="44" fontId="4" fillId="0" borderId="7" xfId="0" applyNumberFormat="1" applyFont="1" applyBorder="1"/>
    <xf numFmtId="0" fontId="4" fillId="4" borderId="0" xfId="0" applyFont="1" applyFill="1" applyAlignment="1">
      <alignment horizontal="right"/>
    </xf>
    <xf numFmtId="44" fontId="4" fillId="4" borderId="0" xfId="2" applyFont="1" applyFill="1" applyBorder="1" applyProtection="1"/>
    <xf numFmtId="44" fontId="4" fillId="0" borderId="7" xfId="2" applyFont="1" applyBorder="1" applyProtection="1"/>
    <xf numFmtId="0" fontId="7" fillId="2" borderId="0" xfId="3" applyFont="1" applyFill="1" applyAlignment="1">
      <alignment horizontal="right" vertical="center"/>
    </xf>
    <xf numFmtId="0" fontId="6" fillId="2" borderId="0" xfId="3" applyFill="1" applyAlignment="1">
      <alignment horizontal="center"/>
    </xf>
    <xf numFmtId="44" fontId="0" fillId="5" borderId="2" xfId="2" applyFont="1" applyFill="1" applyBorder="1" applyProtection="1">
      <protection locked="0"/>
    </xf>
    <xf numFmtId="0" fontId="8" fillId="4" borderId="0" xfId="3" applyFont="1" applyFill="1" applyAlignment="1">
      <alignment horizontal="center"/>
    </xf>
    <xf numFmtId="44" fontId="7" fillId="4" borderId="15" xfId="3" applyNumberFormat="1" applyFont="1" applyFill="1" applyBorder="1"/>
    <xf numFmtId="0" fontId="7" fillId="2" borderId="0" xfId="3" quotePrefix="1" applyFont="1" applyFill="1" applyAlignment="1">
      <alignment horizontal="right"/>
    </xf>
    <xf numFmtId="0" fontId="3" fillId="0" borderId="0" xfId="0" applyFont="1"/>
    <xf numFmtId="0" fontId="3" fillId="4" borderId="0" xfId="0" applyFont="1" applyFill="1"/>
    <xf numFmtId="0" fontId="5" fillId="4" borderId="0" xfId="0" applyFont="1" applyFill="1"/>
    <xf numFmtId="44" fontId="2" fillId="4" borderId="0" xfId="2" applyFont="1" applyFill="1" applyBorder="1" applyProtection="1"/>
    <xf numFmtId="0" fontId="5" fillId="0" borderId="0" xfId="0" applyFont="1"/>
    <xf numFmtId="43" fontId="5" fillId="4" borderId="0" xfId="1" applyFont="1" applyFill="1" applyBorder="1" applyProtection="1"/>
    <xf numFmtId="0" fontId="16" fillId="4" borderId="0" xfId="0" applyFont="1" applyFill="1"/>
    <xf numFmtId="0" fontId="7" fillId="2" borderId="0" xfId="3" applyFont="1" applyFill="1" applyAlignment="1">
      <alignment horizontal="center"/>
    </xf>
    <xf numFmtId="0" fontId="9" fillId="2" borderId="0" xfId="3" applyFont="1" applyFill="1" applyAlignment="1">
      <alignment horizontal="center"/>
    </xf>
    <xf numFmtId="0" fontId="6" fillId="5" borderId="3" xfId="3" applyFill="1" applyBorder="1" applyAlignment="1" applyProtection="1">
      <alignment horizontal="left"/>
      <protection locked="0"/>
    </xf>
    <xf numFmtId="0" fontId="6" fillId="5" borderId="4" xfId="3" applyFill="1" applyBorder="1" applyAlignment="1" applyProtection="1">
      <alignment horizontal="left"/>
      <protection locked="0"/>
    </xf>
    <xf numFmtId="0" fontId="6" fillId="5" borderId="2" xfId="3" applyFill="1" applyBorder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left"/>
      <protection locked="0"/>
    </xf>
    <xf numFmtId="44" fontId="8" fillId="6" borderId="3" xfId="4" applyFont="1" applyFill="1" applyBorder="1" applyAlignment="1" applyProtection="1">
      <alignment horizontal="left"/>
    </xf>
    <xf numFmtId="44" fontId="8" fillId="6" borderId="4" xfId="4" applyFont="1" applyFill="1" applyBorder="1" applyAlignment="1" applyProtection="1">
      <alignment horizontal="left"/>
    </xf>
    <xf numFmtId="44" fontId="8" fillId="6" borderId="2" xfId="4" applyFont="1" applyFill="1" applyBorder="1" applyAlignment="1" applyProtection="1">
      <alignment horizontal="left"/>
    </xf>
    <xf numFmtId="0" fontId="6" fillId="5" borderId="1" xfId="3" applyFill="1" applyBorder="1" applyAlignment="1" applyProtection="1">
      <alignment horizontal="left" vertical="top" wrapText="1"/>
      <protection locked="0"/>
    </xf>
    <xf numFmtId="0" fontId="6" fillId="5" borderId="8" xfId="3" applyFill="1" applyBorder="1" applyAlignment="1" applyProtection="1">
      <alignment horizontal="left" vertical="top" wrapText="1"/>
      <protection locked="0"/>
    </xf>
    <xf numFmtId="0" fontId="6" fillId="5" borderId="9" xfId="3" applyFill="1" applyBorder="1" applyAlignment="1" applyProtection="1">
      <alignment horizontal="left" vertical="top" wrapText="1"/>
      <protection locked="0"/>
    </xf>
    <xf numFmtId="0" fontId="6" fillId="5" borderId="10" xfId="3" applyFill="1" applyBorder="1" applyAlignment="1" applyProtection="1">
      <alignment horizontal="left" vertical="top" wrapText="1"/>
      <protection locked="0"/>
    </xf>
    <xf numFmtId="0" fontId="6" fillId="5" borderId="11" xfId="3" applyFill="1" applyBorder="1" applyAlignment="1" applyProtection="1">
      <alignment horizontal="left" vertical="top" wrapText="1"/>
      <protection locked="0"/>
    </xf>
    <xf numFmtId="0" fontId="6" fillId="5" borderId="12" xfId="3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 applyProtection="1">
      <alignment horizontal="left"/>
      <protection locked="0"/>
    </xf>
    <xf numFmtId="0" fontId="14" fillId="5" borderId="4" xfId="0" applyFont="1" applyFill="1" applyBorder="1" applyAlignment="1" applyProtection="1">
      <alignment horizontal="left"/>
      <protection locked="0"/>
    </xf>
    <xf numFmtId="0" fontId="14" fillId="5" borderId="2" xfId="0" applyFont="1" applyFill="1" applyBorder="1" applyAlignment="1" applyProtection="1">
      <alignment horizontal="left"/>
      <protection locked="0"/>
    </xf>
    <xf numFmtId="0" fontId="15" fillId="5" borderId="3" xfId="3" applyFont="1" applyFill="1" applyBorder="1" applyAlignment="1" applyProtection="1">
      <alignment horizontal="left"/>
      <protection locked="0"/>
    </xf>
    <xf numFmtId="0" fontId="15" fillId="5" borderId="4" xfId="3" applyFont="1" applyFill="1" applyBorder="1" applyAlignment="1" applyProtection="1">
      <alignment horizontal="left"/>
      <protection locked="0"/>
    </xf>
    <xf numFmtId="0" fontId="15" fillId="5" borderId="2" xfId="3" applyFont="1" applyFill="1" applyBorder="1" applyAlignment="1" applyProtection="1">
      <alignment horizontal="left"/>
      <protection locked="0"/>
    </xf>
    <xf numFmtId="0" fontId="4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8" fillId="4" borderId="3" xfId="3" applyFont="1" applyFill="1" applyBorder="1" applyAlignment="1">
      <alignment horizontal="left" vertical="center" wrapText="1"/>
    </xf>
    <xf numFmtId="0" fontId="8" fillId="4" borderId="4" xfId="3" applyFont="1" applyFill="1" applyBorder="1" applyAlignment="1">
      <alignment horizontal="left" vertical="center" wrapText="1"/>
    </xf>
    <xf numFmtId="0" fontId="8" fillId="4" borderId="2" xfId="3" applyFont="1" applyFill="1" applyBorder="1" applyAlignment="1">
      <alignment horizontal="left" vertical="center" wrapText="1"/>
    </xf>
  </cellXfs>
  <cellStyles count="5">
    <cellStyle name="Comma" xfId="1" builtinId="3"/>
    <cellStyle name="Currency" xfId="2" builtinId="4"/>
    <cellStyle name="Currency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tabSelected="1" workbookViewId="0">
      <selection activeCell="M7" sqref="M7"/>
    </sheetView>
  </sheetViews>
  <sheetFormatPr defaultRowHeight="15" x14ac:dyDescent="0.25"/>
  <cols>
    <col min="1" max="1" width="24" customWidth="1"/>
    <col min="2" max="2" width="4" customWidth="1"/>
    <col min="3" max="3" width="15.5703125" customWidth="1"/>
    <col min="4" max="4" width="4.42578125" customWidth="1"/>
    <col min="6" max="6" width="18.140625" customWidth="1"/>
    <col min="7" max="7" width="2.7109375" customWidth="1"/>
    <col min="8" max="8" width="11.7109375" bestFit="1" customWidth="1"/>
    <col min="9" max="9" width="2.85546875" customWidth="1"/>
    <col min="10" max="10" width="12.85546875" customWidth="1"/>
    <col min="11" max="11" width="2.5703125" customWidth="1"/>
    <col min="12" max="12" width="16" bestFit="1" customWidth="1"/>
    <col min="13" max="13" width="19.85546875" bestFit="1" customWidth="1"/>
    <col min="14" max="14" width="9.140625" style="59"/>
    <col min="15" max="20" width="9.140625" style="63"/>
  </cols>
  <sheetData>
    <row r="1" spans="1:24" ht="16.5" thickBo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1"/>
      <c r="J1" s="2" t="s">
        <v>1</v>
      </c>
      <c r="K1" s="3"/>
      <c r="M1" s="4"/>
      <c r="N1" s="60"/>
      <c r="O1" s="61"/>
      <c r="P1" s="61"/>
      <c r="Q1" s="61"/>
      <c r="R1" s="61"/>
      <c r="S1" s="61"/>
      <c r="T1" s="61"/>
      <c r="U1" s="61"/>
    </row>
    <row r="2" spans="1:24" ht="16.5" thickBot="1" x14ac:dyDescent="0.3">
      <c r="A2" s="66" t="s">
        <v>2</v>
      </c>
      <c r="B2" s="66"/>
      <c r="C2" s="66"/>
      <c r="D2" s="66"/>
      <c r="E2" s="66"/>
      <c r="F2" s="66"/>
      <c r="G2" s="66"/>
      <c r="H2" s="66"/>
      <c r="I2" s="1"/>
      <c r="J2" s="5" t="s">
        <v>3</v>
      </c>
      <c r="K2" s="6"/>
      <c r="L2" s="7"/>
      <c r="M2" s="8" t="s">
        <v>4</v>
      </c>
      <c r="N2" s="60"/>
      <c r="O2" s="61"/>
      <c r="P2" s="61"/>
      <c r="Q2" s="61"/>
      <c r="R2" s="61"/>
      <c r="S2" s="61"/>
      <c r="T2" s="61"/>
      <c r="U2" s="61"/>
    </row>
    <row r="3" spans="1:24" ht="15.75" thickBot="1" x14ac:dyDescent="0.3">
      <c r="A3" s="67" t="s">
        <v>5</v>
      </c>
      <c r="B3" s="67"/>
      <c r="C3" s="67"/>
      <c r="D3" s="67"/>
      <c r="E3" s="67"/>
      <c r="F3" s="67"/>
      <c r="G3" s="67"/>
      <c r="H3" s="67"/>
      <c r="I3" s="9"/>
      <c r="J3" s="5" t="s">
        <v>6</v>
      </c>
      <c r="K3" s="6"/>
      <c r="L3" s="10"/>
      <c r="M3" s="11"/>
      <c r="N3" s="60"/>
      <c r="O3" s="61"/>
      <c r="P3" s="61"/>
      <c r="Q3" s="61"/>
      <c r="R3" s="61"/>
      <c r="S3" s="61"/>
      <c r="T3" s="61"/>
      <c r="U3" s="61"/>
    </row>
    <row r="4" spans="1:24" ht="15.7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60"/>
      <c r="O4" s="61"/>
      <c r="P4" s="61"/>
      <c r="Q4" s="61"/>
      <c r="R4" s="61"/>
      <c r="S4" s="61"/>
      <c r="T4" s="61"/>
      <c r="U4" s="61"/>
    </row>
    <row r="5" spans="1:24" ht="15.75" thickBot="1" x14ac:dyDescent="0.3">
      <c r="A5" s="13" t="s">
        <v>7</v>
      </c>
      <c r="B5" s="13"/>
      <c r="C5" s="68" t="s">
        <v>8</v>
      </c>
      <c r="D5" s="69"/>
      <c r="E5" s="69"/>
      <c r="F5" s="69"/>
      <c r="G5" s="69"/>
      <c r="H5" s="70"/>
      <c r="I5" s="14"/>
      <c r="J5" s="12"/>
      <c r="K5" s="12"/>
      <c r="L5" s="15" t="s">
        <v>9</v>
      </c>
      <c r="M5" s="16">
        <v>46026</v>
      </c>
      <c r="N5" s="60"/>
      <c r="O5" s="61"/>
      <c r="P5" s="61"/>
      <c r="Q5" s="61"/>
      <c r="R5" s="61"/>
      <c r="S5" s="61"/>
      <c r="T5" s="61"/>
      <c r="U5" s="61"/>
    </row>
    <row r="6" spans="1:24" x14ac:dyDescent="0.25">
      <c r="A6" s="13" t="s">
        <v>11</v>
      </c>
      <c r="B6" s="13"/>
      <c r="C6" s="77"/>
      <c r="D6" s="78"/>
      <c r="E6" s="78"/>
      <c r="F6" s="78"/>
      <c r="G6" s="78"/>
      <c r="H6" s="79"/>
      <c r="I6" s="14"/>
      <c r="J6" s="12"/>
      <c r="K6" s="12"/>
      <c r="L6" s="15"/>
      <c r="M6" s="15"/>
      <c r="N6" s="60"/>
      <c r="O6" s="61"/>
      <c r="P6" s="61"/>
      <c r="Q6" s="61"/>
      <c r="R6" s="61"/>
      <c r="S6" s="61"/>
      <c r="T6" s="61"/>
      <c r="U6" s="61"/>
    </row>
    <row r="7" spans="1:24" ht="15.75" thickBot="1" x14ac:dyDescent="0.3">
      <c r="A7" s="13"/>
      <c r="B7" s="13"/>
      <c r="C7" s="80"/>
      <c r="D7" s="81"/>
      <c r="E7" s="81"/>
      <c r="F7" s="81"/>
      <c r="G7" s="81"/>
      <c r="H7" s="82"/>
      <c r="I7" s="14"/>
      <c r="J7" s="12"/>
      <c r="K7" s="12"/>
      <c r="L7" s="15"/>
      <c r="M7" s="15"/>
      <c r="N7" s="60"/>
      <c r="O7" s="61"/>
      <c r="P7" s="61"/>
      <c r="Q7" s="61"/>
      <c r="R7" s="61"/>
      <c r="S7" s="61"/>
      <c r="T7" s="61"/>
      <c r="U7" s="61"/>
    </row>
    <row r="8" spans="1:24" ht="15.75" thickBot="1" x14ac:dyDescent="0.3">
      <c r="A8" s="15"/>
      <c r="B8" s="15"/>
      <c r="C8" s="17"/>
      <c r="D8" s="17"/>
      <c r="E8" s="12"/>
      <c r="F8" s="17"/>
      <c r="G8" s="17"/>
      <c r="H8" s="12"/>
      <c r="I8" s="12"/>
      <c r="J8" s="12"/>
      <c r="K8" s="12"/>
      <c r="L8" s="15"/>
      <c r="M8" s="18"/>
      <c r="N8" s="60"/>
      <c r="O8" s="61"/>
      <c r="P8" s="61"/>
      <c r="Q8" s="61"/>
      <c r="R8" s="61"/>
      <c r="S8" s="61"/>
      <c r="T8" s="61"/>
      <c r="U8" s="61"/>
    </row>
    <row r="9" spans="1:24" ht="15.75" thickBot="1" x14ac:dyDescent="0.3">
      <c r="A9" s="3" t="s">
        <v>10</v>
      </c>
      <c r="B9" s="3"/>
      <c r="C9" s="68" t="s">
        <v>8</v>
      </c>
      <c r="D9" s="69"/>
      <c r="E9" s="69"/>
      <c r="F9" s="69"/>
      <c r="G9" s="69"/>
      <c r="H9" s="69"/>
      <c r="I9" s="69"/>
      <c r="J9" s="69"/>
      <c r="K9" s="69"/>
      <c r="L9" s="69"/>
      <c r="M9" s="70"/>
      <c r="N9" s="60"/>
      <c r="O9" s="61"/>
      <c r="P9" s="61"/>
      <c r="Q9" s="61"/>
      <c r="R9" s="61"/>
      <c r="S9" s="61"/>
      <c r="T9" s="61"/>
      <c r="U9" s="61"/>
    </row>
    <row r="10" spans="1:24" ht="15.75" thickBot="1" x14ac:dyDescent="0.3">
      <c r="A10" s="13" t="s">
        <v>11</v>
      </c>
      <c r="B10" s="13"/>
      <c r="C10" s="68" t="s">
        <v>8</v>
      </c>
      <c r="D10" s="69"/>
      <c r="E10" s="69"/>
      <c r="F10" s="69"/>
      <c r="G10" s="69"/>
      <c r="H10" s="69"/>
      <c r="I10" s="69"/>
      <c r="J10" s="69"/>
      <c r="K10" s="69"/>
      <c r="L10" s="69"/>
      <c r="M10" s="70"/>
      <c r="N10" s="60"/>
      <c r="O10" s="65"/>
      <c r="P10" s="65"/>
      <c r="Q10" s="65"/>
      <c r="R10" s="65"/>
      <c r="S10" s="65"/>
      <c r="T10" s="65"/>
      <c r="U10" s="65"/>
    </row>
    <row r="11" spans="1:24" ht="15.75" thickBo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60"/>
      <c r="O11" s="65"/>
      <c r="P11" s="65"/>
      <c r="Q11" s="65"/>
      <c r="R11" s="65"/>
      <c r="S11" s="65"/>
      <c r="T11" s="65"/>
      <c r="U11" s="65"/>
    </row>
    <row r="12" spans="1:24" ht="38.25" x14ac:dyDescent="0.25">
      <c r="A12" s="19" t="s">
        <v>12</v>
      </c>
      <c r="B12" s="19"/>
      <c r="C12" s="77"/>
      <c r="D12" s="78"/>
      <c r="E12" s="78"/>
      <c r="F12" s="78"/>
      <c r="G12" s="78"/>
      <c r="H12" s="78"/>
      <c r="I12" s="78"/>
      <c r="J12" s="78"/>
      <c r="K12" s="78"/>
      <c r="L12" s="78"/>
      <c r="M12" s="79"/>
      <c r="N12" s="60"/>
      <c r="O12" s="65"/>
      <c r="P12" s="65"/>
      <c r="Q12" s="65"/>
      <c r="R12" s="65"/>
      <c r="S12" s="65"/>
      <c r="T12" s="65"/>
      <c r="U12" s="65"/>
      <c r="V12" s="59"/>
      <c r="W12" s="59"/>
      <c r="X12" s="59"/>
    </row>
    <row r="13" spans="1:24" ht="15.75" thickBot="1" x14ac:dyDescent="0.3">
      <c r="A13" s="12"/>
      <c r="B13" s="12"/>
      <c r="C13" s="80"/>
      <c r="D13" s="81"/>
      <c r="E13" s="81"/>
      <c r="F13" s="81"/>
      <c r="G13" s="81"/>
      <c r="H13" s="81"/>
      <c r="I13" s="81"/>
      <c r="J13" s="81"/>
      <c r="K13" s="81"/>
      <c r="L13" s="81"/>
      <c r="M13" s="82"/>
      <c r="N13" s="60"/>
      <c r="O13" s="65"/>
      <c r="P13" s="65"/>
      <c r="Q13" s="65"/>
      <c r="R13" s="65"/>
      <c r="S13" s="65"/>
      <c r="T13" s="65"/>
      <c r="U13" s="65"/>
      <c r="V13" s="59"/>
      <c r="W13" s="59"/>
      <c r="X13" s="59"/>
    </row>
    <row r="14" spans="1:24" x14ac:dyDescent="0.25">
      <c r="A14" s="12"/>
      <c r="B14" s="1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60"/>
      <c r="O14" s="65"/>
      <c r="P14" s="65"/>
      <c r="Q14" s="65"/>
      <c r="R14" s="65"/>
      <c r="S14" s="65"/>
      <c r="T14" s="65"/>
      <c r="U14" s="65"/>
      <c r="V14" s="59"/>
      <c r="W14" s="59"/>
      <c r="X14" s="59"/>
    </row>
    <row r="15" spans="1:24" ht="15.75" thickBot="1" x14ac:dyDescent="0.3">
      <c r="A15" s="12"/>
      <c r="B15" s="12"/>
      <c r="C15" s="12" t="s">
        <v>13</v>
      </c>
      <c r="D15" s="12"/>
      <c r="E15" s="12"/>
      <c r="F15" s="12"/>
      <c r="G15" s="12"/>
      <c r="H15" s="12" t="s">
        <v>13</v>
      </c>
      <c r="I15" s="12"/>
      <c r="J15" s="98" t="s">
        <v>14</v>
      </c>
      <c r="K15" s="98"/>
      <c r="L15" s="98"/>
      <c r="M15" s="22" t="s">
        <v>15</v>
      </c>
      <c r="N15" s="60"/>
      <c r="O15" s="65"/>
      <c r="P15" s="65"/>
      <c r="Q15" s="65"/>
      <c r="R15" s="65"/>
      <c r="S15" s="65"/>
      <c r="T15" s="65"/>
      <c r="U15" s="65"/>
      <c r="V15" s="59"/>
      <c r="W15" s="59"/>
      <c r="X15" s="59"/>
    </row>
    <row r="16" spans="1:24" ht="15.75" thickBot="1" x14ac:dyDescent="0.3">
      <c r="A16" s="23" t="s">
        <v>16</v>
      </c>
      <c r="B16" s="23"/>
      <c r="C16" s="24">
        <v>46025</v>
      </c>
      <c r="D16" s="25"/>
      <c r="E16" s="12"/>
      <c r="F16" s="26" t="s">
        <v>17</v>
      </c>
      <c r="G16" s="26"/>
      <c r="H16" s="24">
        <v>46026</v>
      </c>
      <c r="I16" s="25"/>
      <c r="J16" s="26" t="s">
        <v>18</v>
      </c>
      <c r="K16" s="12"/>
      <c r="L16" s="12"/>
      <c r="M16" s="27">
        <v>120</v>
      </c>
      <c r="N16" s="60"/>
      <c r="O16" s="61">
        <f>+M16+M18</f>
        <v>120</v>
      </c>
      <c r="P16" s="61" t="s">
        <v>8</v>
      </c>
      <c r="Q16" s="61">
        <f>IF(O16&gt;119, 1,0)</f>
        <v>1</v>
      </c>
      <c r="R16" s="61"/>
      <c r="S16" s="61"/>
      <c r="T16" s="61"/>
      <c r="U16" s="61"/>
      <c r="V16" s="59"/>
      <c r="W16" s="59"/>
      <c r="X16" s="59"/>
    </row>
    <row r="17" spans="1:24" ht="15.75" thickBot="1" x14ac:dyDescent="0.3">
      <c r="A17" s="99" t="str">
        <f>IF(Q26&gt;0,"You qualify for Meals on the Day of Arrival and Day of Departure", "You don't qualify for Meals")</f>
        <v>You qualify for Meals on the Day of Arrival and Day of Departure</v>
      </c>
      <c r="B17" s="99"/>
      <c r="C17" s="99"/>
      <c r="D17" s="99"/>
      <c r="E17" s="99"/>
      <c r="F17" s="99"/>
      <c r="G17" s="26"/>
      <c r="H17" s="28"/>
      <c r="I17" s="25"/>
      <c r="J17" s="26"/>
      <c r="K17" s="12"/>
      <c r="L17" s="12"/>
      <c r="M17" s="29"/>
      <c r="N17" s="60"/>
      <c r="O17" s="61"/>
      <c r="P17" s="61"/>
      <c r="Q17" s="61"/>
      <c r="R17" s="61"/>
      <c r="S17" s="61"/>
      <c r="T17" s="61"/>
      <c r="U17" s="61"/>
      <c r="V17" s="59"/>
      <c r="W17" s="59"/>
      <c r="X17" s="59"/>
    </row>
    <row r="18" spans="1:24" ht="15.75" thickBot="1" x14ac:dyDescent="0.3">
      <c r="A18" s="99" t="str">
        <f>IF(Q26&gt;1,"You qualify for Meals on Full Days", "You don't qualify for Meals on Full Days")</f>
        <v>You don't qualify for Meals on Full Days</v>
      </c>
      <c r="B18" s="99"/>
      <c r="C18" s="99"/>
      <c r="D18" s="99"/>
      <c r="E18" s="99"/>
      <c r="F18" s="99"/>
      <c r="G18" s="26"/>
      <c r="H18" s="25"/>
      <c r="I18" s="25"/>
      <c r="J18" s="26" t="s">
        <v>19</v>
      </c>
      <c r="K18" s="12"/>
      <c r="L18" s="12"/>
      <c r="M18" s="27">
        <v>0</v>
      </c>
      <c r="N18" s="60"/>
      <c r="O18" s="61"/>
      <c r="P18" s="61"/>
      <c r="Q18" s="61"/>
      <c r="R18" s="61"/>
      <c r="S18" s="61"/>
      <c r="T18" s="61"/>
      <c r="U18" s="61"/>
      <c r="V18" s="59"/>
      <c r="W18" s="59"/>
      <c r="X18" s="59"/>
    </row>
    <row r="19" spans="1:24" ht="15.75" thickBo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30" t="s">
        <v>20</v>
      </c>
      <c r="K19" s="12"/>
      <c r="L19" s="12"/>
      <c r="M19" s="12"/>
      <c r="N19" s="60"/>
      <c r="O19" s="61"/>
      <c r="P19" s="61"/>
      <c r="Q19" s="61"/>
      <c r="R19" s="61"/>
      <c r="S19" s="61"/>
      <c r="T19" s="61"/>
      <c r="U19" s="61"/>
    </row>
    <row r="20" spans="1:24" ht="15.75" thickBot="1" x14ac:dyDescent="0.3">
      <c r="A20" s="26" t="s">
        <v>47</v>
      </c>
      <c r="B20" s="26"/>
      <c r="C20" s="12"/>
      <c r="D20" s="12"/>
      <c r="E20" s="12"/>
      <c r="F20" s="12"/>
      <c r="G20" s="12"/>
      <c r="H20" s="31" t="s">
        <v>48</v>
      </c>
      <c r="I20" s="32"/>
      <c r="J20" s="33" t="s">
        <v>21</v>
      </c>
      <c r="M20" s="34">
        <v>0</v>
      </c>
      <c r="N20" s="60"/>
      <c r="O20" s="61"/>
      <c r="P20" s="61"/>
      <c r="Q20" s="61"/>
      <c r="R20" s="61"/>
      <c r="S20" s="61"/>
      <c r="T20" s="61"/>
      <c r="U20" s="61"/>
      <c r="V20" s="59"/>
      <c r="W20" s="59"/>
      <c r="X20" s="59"/>
    </row>
    <row r="21" spans="1:24" x14ac:dyDescent="0.25">
      <c r="A21" s="99" t="str">
        <f>IF((M16+M18)&gt;119,"You qualify for Lodging ", "You don't qulify for Lodging")</f>
        <v xml:space="preserve">You qualify for Lodging </v>
      </c>
      <c r="B21" s="99"/>
      <c r="C21" s="99"/>
      <c r="D21" s="99"/>
      <c r="E21" s="99"/>
      <c r="F21" s="99"/>
      <c r="G21" s="12"/>
      <c r="H21" s="12"/>
      <c r="I21" s="12"/>
      <c r="J21" s="12"/>
      <c r="K21" s="12"/>
      <c r="L21" s="12"/>
      <c r="M21" s="12"/>
      <c r="N21" s="60"/>
      <c r="O21" s="61"/>
      <c r="P21" s="61"/>
      <c r="Q21" s="61"/>
      <c r="R21" s="61"/>
      <c r="S21" s="61"/>
      <c r="T21" s="61"/>
      <c r="U21" s="61"/>
      <c r="V21" s="59"/>
      <c r="W21" s="59"/>
      <c r="X21" s="59"/>
    </row>
    <row r="22" spans="1:24" ht="27" thickBot="1" x14ac:dyDescent="0.3">
      <c r="A22" s="26"/>
      <c r="B22" s="26"/>
      <c r="C22" s="21" t="s">
        <v>22</v>
      </c>
      <c r="D22" s="21"/>
      <c r="E22" s="26"/>
      <c r="F22" s="26"/>
      <c r="G22" s="26"/>
      <c r="H22" s="26"/>
      <c r="I22" s="26"/>
      <c r="J22" s="26"/>
      <c r="K22" s="26"/>
      <c r="L22" s="35" t="s">
        <v>23</v>
      </c>
      <c r="M22" s="35" t="s">
        <v>24</v>
      </c>
      <c r="N22" s="60"/>
      <c r="O22" s="61"/>
      <c r="P22" s="61"/>
      <c r="Q22" s="61"/>
      <c r="R22" s="61"/>
      <c r="S22" s="61"/>
      <c r="T22" s="61"/>
      <c r="U22" s="61"/>
      <c r="V22" s="59"/>
      <c r="W22" s="59"/>
      <c r="X22" s="59"/>
    </row>
    <row r="23" spans="1:24" ht="16.5" thickBot="1" x14ac:dyDescent="0.3">
      <c r="A23" s="36" t="s">
        <v>25</v>
      </c>
      <c r="B23" s="36"/>
      <c r="C23" s="37">
        <f>+M16</f>
        <v>120</v>
      </c>
      <c r="D23" s="100" t="s">
        <v>49</v>
      </c>
      <c r="E23" s="101"/>
      <c r="F23" s="101"/>
      <c r="G23" s="101"/>
      <c r="H23" s="101"/>
      <c r="I23" s="101"/>
      <c r="J23" s="101"/>
      <c r="K23" s="102"/>
      <c r="L23" s="38">
        <f>+C23*0.725</f>
        <v>87</v>
      </c>
      <c r="M23" s="39"/>
      <c r="N23" s="60"/>
      <c r="O23" s="61"/>
      <c r="P23" s="61"/>
      <c r="Q23" s="61"/>
      <c r="R23" s="61"/>
      <c r="S23" s="61"/>
      <c r="T23" s="61"/>
      <c r="U23" s="61"/>
      <c r="V23" s="59"/>
      <c r="W23" s="59"/>
      <c r="X23" s="59"/>
    </row>
    <row r="24" spans="1:24" ht="15.75" x14ac:dyDescent="0.25">
      <c r="A24" s="36"/>
      <c r="B24" s="36"/>
      <c r="C24" s="36"/>
      <c r="D24" s="36"/>
      <c r="E24" s="26"/>
      <c r="F24" s="40"/>
      <c r="G24" s="40"/>
      <c r="H24" s="40"/>
      <c r="I24" s="40"/>
      <c r="J24" s="26"/>
      <c r="K24" s="26"/>
      <c r="L24" s="41"/>
      <c r="M24" s="42"/>
      <c r="N24" s="60"/>
      <c r="O24" s="61"/>
      <c r="P24" s="61"/>
      <c r="Q24" s="61"/>
      <c r="R24" s="61"/>
      <c r="S24" s="61"/>
      <c r="T24" s="61"/>
      <c r="U24" s="61"/>
      <c r="V24" s="59"/>
      <c r="W24" s="59"/>
      <c r="X24" s="59"/>
    </row>
    <row r="25" spans="1:24" ht="35.25" thickBot="1" x14ac:dyDescent="0.3">
      <c r="A25" s="12"/>
      <c r="B25" s="12"/>
      <c r="C25" s="21" t="s">
        <v>26</v>
      </c>
      <c r="D25" s="21"/>
      <c r="E25" s="43" t="s">
        <v>27</v>
      </c>
      <c r="F25" s="12"/>
      <c r="G25" s="12"/>
      <c r="H25" s="12"/>
      <c r="I25" s="12"/>
      <c r="J25" s="43" t="s">
        <v>27</v>
      </c>
      <c r="K25" s="26"/>
      <c r="L25" s="12"/>
      <c r="M25" s="12"/>
      <c r="N25" s="60"/>
      <c r="O25" s="61"/>
      <c r="P25" s="61"/>
      <c r="Q25" s="61"/>
      <c r="R25" s="61"/>
      <c r="S25" s="61"/>
      <c r="T25" s="61"/>
      <c r="U25" s="61"/>
      <c r="V25" s="59"/>
      <c r="W25" s="59"/>
      <c r="X25" s="59"/>
    </row>
    <row r="26" spans="1:24" ht="16.5" thickBot="1" x14ac:dyDescent="0.3">
      <c r="A26" s="44" t="s">
        <v>28</v>
      </c>
      <c r="B26" s="44"/>
      <c r="C26" s="45">
        <f>IF(O16&gt;119,O26,0)</f>
        <v>250</v>
      </c>
      <c r="D26" s="46"/>
      <c r="E26" s="45">
        <f>(+P26)*C26</f>
        <v>250</v>
      </c>
      <c r="F26" s="44" t="s">
        <v>29</v>
      </c>
      <c r="G26" s="44"/>
      <c r="H26" s="47">
        <v>225</v>
      </c>
      <c r="I26" s="48"/>
      <c r="J26" s="45">
        <f>IF(C26=0,0,(P26)*C26)</f>
        <v>250</v>
      </c>
      <c r="L26" s="49">
        <f>MIN(H26:J26)</f>
        <v>225</v>
      </c>
      <c r="M26" s="39"/>
      <c r="N26" s="60"/>
      <c r="O26" s="61">
        <v>250</v>
      </c>
      <c r="P26" s="64">
        <f>+H16-C16</f>
        <v>1</v>
      </c>
      <c r="Q26" s="61">
        <f>IF(O16&gt;119,P26,0)</f>
        <v>1</v>
      </c>
      <c r="R26" s="61"/>
      <c r="S26" s="61"/>
      <c r="T26" s="61"/>
      <c r="U26" s="61"/>
      <c r="V26" s="59"/>
      <c r="W26" s="59"/>
      <c r="X26" s="59"/>
    </row>
    <row r="27" spans="1:24" x14ac:dyDescent="0.25">
      <c r="A27" s="12"/>
      <c r="B27" s="12"/>
      <c r="C27" s="26"/>
      <c r="D27" s="26"/>
      <c r="E27" s="12"/>
      <c r="F27" s="12"/>
      <c r="G27" s="12"/>
      <c r="H27" s="12"/>
      <c r="I27" s="12"/>
      <c r="J27" s="12"/>
      <c r="K27" s="12"/>
      <c r="L27" s="12"/>
      <c r="M27" s="12"/>
      <c r="N27" s="60"/>
      <c r="O27" s="61"/>
      <c r="P27" s="61"/>
      <c r="Q27" s="61"/>
      <c r="R27" s="61"/>
      <c r="S27" s="61"/>
      <c r="T27" s="61"/>
      <c r="U27" s="61"/>
      <c r="V27" s="59"/>
      <c r="W27" s="59"/>
      <c r="X27" s="59"/>
    </row>
    <row r="28" spans="1:24" ht="16.5" thickBot="1" x14ac:dyDescent="0.3">
      <c r="A28" s="44" t="s">
        <v>30</v>
      </c>
      <c r="B28" s="44"/>
      <c r="C28" s="21" t="s">
        <v>31</v>
      </c>
      <c r="D28" s="21"/>
      <c r="E28" s="12"/>
      <c r="F28" s="12"/>
      <c r="G28" s="12"/>
      <c r="H28" s="12"/>
      <c r="I28" s="12"/>
      <c r="J28" s="12"/>
      <c r="K28" s="12"/>
      <c r="L28" s="12"/>
      <c r="M28" s="12"/>
      <c r="N28" s="60"/>
      <c r="O28" s="61"/>
      <c r="P28" s="61"/>
      <c r="Q28" s="61"/>
      <c r="R28" s="61"/>
      <c r="S28" s="61"/>
      <c r="T28" s="61"/>
      <c r="U28" s="61"/>
      <c r="V28" s="59"/>
      <c r="W28" s="59"/>
      <c r="X28" s="59"/>
    </row>
    <row r="29" spans="1:24" ht="15.75" thickBot="1" x14ac:dyDescent="0.3">
      <c r="A29" s="50" t="s">
        <v>32</v>
      </c>
      <c r="B29" s="50"/>
      <c r="C29" s="38">
        <v>23</v>
      </c>
      <c r="D29" s="51"/>
      <c r="E29" s="83" t="s">
        <v>46</v>
      </c>
      <c r="F29" s="84"/>
      <c r="G29" s="84"/>
      <c r="H29" s="84"/>
      <c r="I29" s="84"/>
      <c r="J29" s="85"/>
      <c r="K29" s="26"/>
      <c r="L29" s="52">
        <f>IF(O16&gt;119,P29,"Not Allowed")</f>
        <v>23</v>
      </c>
      <c r="M29" s="39"/>
      <c r="N29" s="60"/>
      <c r="O29" s="62">
        <f>IF(P26&gt;0,23,0)</f>
        <v>23</v>
      </c>
      <c r="P29" s="61">
        <f>IF(O29&gt;0,O29,0)</f>
        <v>23</v>
      </c>
      <c r="Q29" s="61"/>
      <c r="R29" s="61"/>
      <c r="S29" s="61"/>
      <c r="T29" s="61"/>
      <c r="U29" s="61"/>
      <c r="V29" s="59"/>
      <c r="W29" s="59"/>
      <c r="X29" s="59"/>
    </row>
    <row r="30" spans="1:24" ht="15.75" thickBot="1" x14ac:dyDescent="0.3">
      <c r="A30" s="50" t="s">
        <v>33</v>
      </c>
      <c r="B30" s="50"/>
      <c r="C30" s="38">
        <v>46</v>
      </c>
      <c r="D30" s="51"/>
      <c r="E30" s="86"/>
      <c r="F30" s="87"/>
      <c r="G30" s="87"/>
      <c r="H30" s="87"/>
      <c r="I30" s="87"/>
      <c r="J30" s="88"/>
      <c r="K30" s="26"/>
      <c r="L30" s="52">
        <f>IF(O16&gt;119,P30,"Not Allowed")</f>
        <v>0</v>
      </c>
      <c r="M30" s="39"/>
      <c r="N30" s="60"/>
      <c r="O30" s="62">
        <f>(+P26-1)*46</f>
        <v>0</v>
      </c>
      <c r="P30" s="61">
        <f>IF(O30&gt;0,O30,0)</f>
        <v>0</v>
      </c>
      <c r="Q30" s="61"/>
      <c r="R30" s="61"/>
      <c r="S30" s="61"/>
      <c r="T30" s="61"/>
      <c r="U30" s="61"/>
    </row>
    <row r="31" spans="1:24" ht="15.75" thickBot="1" x14ac:dyDescent="0.3">
      <c r="A31" s="50" t="s">
        <v>34</v>
      </c>
      <c r="B31" s="50"/>
      <c r="C31" s="38">
        <v>23</v>
      </c>
      <c r="D31" s="51"/>
      <c r="E31" s="89"/>
      <c r="F31" s="90"/>
      <c r="G31" s="90"/>
      <c r="H31" s="90"/>
      <c r="I31" s="90"/>
      <c r="J31" s="91"/>
      <c r="K31" s="26"/>
      <c r="L31" s="52">
        <f>IF(O16&gt;119,P31,"Not Allowed")</f>
        <v>23</v>
      </c>
      <c r="M31" s="39"/>
      <c r="N31" s="60"/>
      <c r="O31" s="62">
        <f>IF(P26&gt;0,23,0)</f>
        <v>23</v>
      </c>
      <c r="P31" s="61">
        <f t="shared" ref="P31" si="0">IF(O31&gt;0,O31,0)</f>
        <v>23</v>
      </c>
      <c r="Q31" s="61"/>
      <c r="R31" s="61"/>
      <c r="S31" s="61"/>
      <c r="T31" s="65"/>
      <c r="U31" s="65"/>
    </row>
    <row r="32" spans="1:24" ht="15.75" thickBo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N32" s="60"/>
      <c r="O32" s="65"/>
      <c r="P32" s="65"/>
      <c r="Q32" s="65"/>
      <c r="R32" s="65"/>
      <c r="S32" s="65"/>
      <c r="T32" s="65"/>
      <c r="U32" s="65"/>
    </row>
    <row r="33" spans="1:21" ht="16.5" thickBot="1" x14ac:dyDescent="0.3">
      <c r="A33" s="44" t="s">
        <v>35</v>
      </c>
      <c r="B33" s="44"/>
      <c r="C33" s="26" t="s">
        <v>36</v>
      </c>
      <c r="D33" s="12"/>
      <c r="E33" s="12"/>
      <c r="F33" s="12"/>
      <c r="G33" s="26"/>
      <c r="H33" s="12"/>
      <c r="I33" s="12"/>
      <c r="J33" s="12"/>
      <c r="K33" s="12"/>
      <c r="L33" s="47">
        <v>0</v>
      </c>
      <c r="M33" s="39"/>
      <c r="N33" s="60"/>
      <c r="O33" s="65"/>
      <c r="P33" s="65"/>
      <c r="Q33" s="65"/>
      <c r="R33" s="65"/>
      <c r="S33" s="65"/>
      <c r="T33" s="65"/>
      <c r="U33" s="65"/>
    </row>
    <row r="34" spans="1:2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60"/>
      <c r="O34" s="65"/>
      <c r="P34" s="65"/>
      <c r="Q34" s="65"/>
      <c r="R34" s="65"/>
      <c r="S34" s="65"/>
      <c r="T34" s="65"/>
      <c r="U34" s="65"/>
    </row>
    <row r="35" spans="1:21" ht="16.5" thickBot="1" x14ac:dyDescent="0.3">
      <c r="A35" s="53" t="s">
        <v>37</v>
      </c>
      <c r="B35" s="53"/>
      <c r="C35" s="3" t="s">
        <v>38</v>
      </c>
      <c r="D35" s="3"/>
      <c r="E35" s="54"/>
      <c r="F35" s="54"/>
      <c r="G35" s="54"/>
      <c r="H35" s="54"/>
      <c r="I35" s="54"/>
      <c r="K35" s="12"/>
      <c r="L35" s="12"/>
      <c r="M35" s="12"/>
      <c r="N35" s="60"/>
      <c r="O35" s="60"/>
      <c r="P35" s="60"/>
      <c r="Q35" s="60"/>
      <c r="R35" s="60"/>
      <c r="S35" s="60"/>
      <c r="T35" s="60"/>
      <c r="U35" s="60"/>
    </row>
    <row r="36" spans="1:21" ht="15.75" thickBot="1" x14ac:dyDescent="0.3">
      <c r="A36" s="12"/>
      <c r="B36" s="12"/>
      <c r="C36" s="92"/>
      <c r="D36" s="93"/>
      <c r="E36" s="93"/>
      <c r="F36" s="93"/>
      <c r="G36" s="93"/>
      <c r="H36" s="93"/>
      <c r="I36" s="93"/>
      <c r="J36" s="93"/>
      <c r="K36" s="94"/>
      <c r="L36" s="55">
        <v>0</v>
      </c>
      <c r="M36" s="39"/>
      <c r="N36" s="60"/>
      <c r="O36" s="61"/>
      <c r="P36" s="61"/>
      <c r="Q36" s="61"/>
      <c r="R36" s="61"/>
      <c r="S36" s="61"/>
      <c r="T36" s="61"/>
      <c r="U36" s="60"/>
    </row>
    <row r="37" spans="1:21" ht="15.75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N37" s="60"/>
      <c r="O37" s="61"/>
      <c r="P37" s="61"/>
      <c r="Q37" s="61"/>
      <c r="R37" s="61"/>
      <c r="S37" s="61"/>
      <c r="T37" s="61"/>
      <c r="U37" s="61"/>
    </row>
    <row r="38" spans="1:21" ht="16.5" thickBo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56" t="s">
        <v>39</v>
      </c>
      <c r="K38" s="56"/>
      <c r="L38" s="57">
        <f>SUM(L23:L36)</f>
        <v>358</v>
      </c>
      <c r="M38" s="39"/>
      <c r="N38" s="60"/>
      <c r="O38" s="61"/>
      <c r="P38" s="61"/>
      <c r="Q38" s="61"/>
      <c r="R38" s="61"/>
      <c r="S38" s="61"/>
      <c r="T38" s="61"/>
      <c r="U38" s="61"/>
    </row>
    <row r="39" spans="1:21" ht="16.5" thickTop="1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N39" s="60"/>
      <c r="O39" s="61"/>
      <c r="P39" s="61"/>
      <c r="Q39" s="61"/>
      <c r="R39" s="61"/>
      <c r="S39" s="61"/>
      <c r="T39" s="61"/>
      <c r="U39" s="61"/>
    </row>
    <row r="40" spans="1:21" ht="16.5" thickBot="1" x14ac:dyDescent="0.3">
      <c r="A40" s="44" t="s">
        <v>40</v>
      </c>
      <c r="B40" s="44"/>
      <c r="C40" s="58">
        <v>1</v>
      </c>
      <c r="D40" s="58"/>
      <c r="E40" s="95"/>
      <c r="F40" s="96"/>
      <c r="G40" s="96"/>
      <c r="H40" s="97"/>
      <c r="I40" s="17"/>
      <c r="J40" s="58">
        <v>2</v>
      </c>
      <c r="K40" s="58"/>
      <c r="L40" s="95"/>
      <c r="M40" s="97"/>
      <c r="N40" s="60"/>
      <c r="O40" s="61"/>
      <c r="P40" s="61"/>
      <c r="Q40" s="61"/>
      <c r="R40" s="61"/>
      <c r="S40" s="61"/>
      <c r="T40" s="61"/>
      <c r="U40" s="61"/>
    </row>
    <row r="41" spans="1:21" ht="15.75" thickBot="1" x14ac:dyDescent="0.3">
      <c r="A41" s="35"/>
      <c r="B41" s="3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60"/>
      <c r="O41" s="61"/>
      <c r="P41" s="61"/>
      <c r="Q41" s="61"/>
      <c r="R41" s="61"/>
      <c r="S41" s="61"/>
      <c r="T41" s="61"/>
      <c r="U41" s="61"/>
    </row>
    <row r="42" spans="1:21" ht="16.5" thickBot="1" x14ac:dyDescent="0.3">
      <c r="A42" s="44" t="s">
        <v>41</v>
      </c>
      <c r="B42" s="44"/>
      <c r="C42" s="12"/>
      <c r="D42" s="12"/>
      <c r="E42" s="26" t="s">
        <v>42</v>
      </c>
      <c r="F42" s="12"/>
      <c r="G42" s="12"/>
      <c r="H42" s="12"/>
      <c r="I42" s="12"/>
      <c r="J42" s="71"/>
      <c r="K42" s="72"/>
      <c r="L42" s="72"/>
      <c r="M42" s="73"/>
      <c r="N42" s="60"/>
      <c r="O42" s="61"/>
      <c r="P42" s="61"/>
      <c r="Q42" s="61"/>
      <c r="R42" s="61"/>
      <c r="S42" s="61"/>
      <c r="T42" s="61"/>
      <c r="U42" s="61"/>
    </row>
    <row r="43" spans="1:21" ht="16.5" thickBot="1" x14ac:dyDescent="0.3">
      <c r="A43" s="44"/>
      <c r="B43" s="44"/>
      <c r="C43" s="12"/>
      <c r="D43" s="12"/>
      <c r="E43" s="26" t="s">
        <v>43</v>
      </c>
      <c r="F43" s="12"/>
      <c r="G43" s="12"/>
      <c r="H43" s="12"/>
      <c r="I43" s="12"/>
      <c r="J43" s="71"/>
      <c r="K43" s="72"/>
      <c r="L43" s="72"/>
      <c r="M43" s="73"/>
      <c r="N43" s="60"/>
      <c r="O43" s="61"/>
      <c r="P43" s="61"/>
      <c r="Q43" s="61"/>
      <c r="R43" s="61"/>
      <c r="S43" s="61"/>
      <c r="T43" s="61"/>
      <c r="U43" s="61"/>
    </row>
    <row r="44" spans="1:21" ht="16.5" thickBot="1" x14ac:dyDescent="0.3">
      <c r="A44" s="44"/>
      <c r="B44" s="44"/>
      <c r="C44" s="12"/>
      <c r="D44" s="12"/>
      <c r="E44" s="26" t="s">
        <v>44</v>
      </c>
      <c r="F44" s="12"/>
      <c r="G44" s="12"/>
      <c r="H44" s="12"/>
      <c r="I44" s="12"/>
      <c r="J44" s="71"/>
      <c r="K44" s="72"/>
      <c r="L44" s="72"/>
      <c r="M44" s="73"/>
    </row>
    <row r="45" spans="1:21" ht="15.75" thickBot="1" x14ac:dyDescent="0.3">
      <c r="A45" s="12"/>
      <c r="B45" s="12"/>
      <c r="C45" s="12"/>
      <c r="D45" s="12"/>
      <c r="E45" s="26" t="s">
        <v>45</v>
      </c>
      <c r="F45" s="12"/>
      <c r="G45" s="12"/>
      <c r="H45" s="12"/>
      <c r="I45" s="12"/>
      <c r="J45" s="74"/>
      <c r="K45" s="75"/>
      <c r="L45" s="75"/>
      <c r="M45" s="76"/>
    </row>
  </sheetData>
  <sheetProtection algorithmName="SHA-512" hashValue="PV3I3QsvaYisxHvG3RWgDiBlc8B0y1HfzJmZje2HuS8qI7wq0L6E/8S4fde4nMCtXgpM5X2OqHCt7BgigLpdqw==" saltValue="K7fWI5QFA90avjxqv6Ih8Q==" spinCount="100000" sheet="1" objects="1" scenarios="1"/>
  <mergeCells count="21">
    <mergeCell ref="J44:M44"/>
    <mergeCell ref="J45:M45"/>
    <mergeCell ref="C6:H7"/>
    <mergeCell ref="E29:J31"/>
    <mergeCell ref="C36:K36"/>
    <mergeCell ref="E40:H40"/>
    <mergeCell ref="L40:M40"/>
    <mergeCell ref="J42:M42"/>
    <mergeCell ref="J43:M43"/>
    <mergeCell ref="C12:M13"/>
    <mergeCell ref="J15:L15"/>
    <mergeCell ref="A17:F17"/>
    <mergeCell ref="A18:F18"/>
    <mergeCell ref="A21:F21"/>
    <mergeCell ref="D23:K23"/>
    <mergeCell ref="C10:M10"/>
    <mergeCell ref="A1:H1"/>
    <mergeCell ref="A2:H2"/>
    <mergeCell ref="A3:H3"/>
    <mergeCell ref="C5:H5"/>
    <mergeCell ref="C9:M9"/>
  </mergeCells>
  <dataValidations count="3">
    <dataValidation allowBlank="1" showInputMessage="1" showErrorMessage="1" promptTitle="Mileage Requested" prompt="Enter the number of miles from Wausau that you will be traveling with a fellow employee.  _x000a__x000a_(You will need to travel 120 miles in your car, fellow employees car or rental vehicle to qualify for Lodging.)_x000a_" sqref="M18" xr:uid="{00000000-0002-0000-0000-000000000000}"/>
    <dataValidation allowBlank="1" showInputMessage="1" showErrorMessage="1" promptTitle="Mileage Requested" prompt="Enter the number of miles from Wausau that you will be traveling in your vehicle.  _x000a__x000a_(You will need to travel 120 miles in your car or rental vehicle to qualify for Lodging.)_x000a_" sqref="M16:M17" xr:uid="{00000000-0002-0000-0000-000001000000}"/>
    <dataValidation allowBlank="1" showInputMessage="1" showErrorMessage="1" promptTitle="Rental Car: Miles" prompt="Enter the number of miles from Wausau that you will be traveling in a rental car._x000a__x000a_(You will need to travel 120 miles in your car or rental vehicle to qualify for Lodging.)_x000a_" sqref="M20" xr:uid="{00000000-0002-0000-0000-000002000000}"/>
  </dataValidations>
  <pageMargins left="0" right="0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Wausau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Tordsen</dc:creator>
  <cp:lastModifiedBy>Noel Tordsen</cp:lastModifiedBy>
  <cp:lastPrinted>2023-09-22T14:13:57Z</cp:lastPrinted>
  <dcterms:created xsi:type="dcterms:W3CDTF">2023-09-22T13:23:46Z</dcterms:created>
  <dcterms:modified xsi:type="dcterms:W3CDTF">2026-04-28T14:33:17Z</dcterms:modified>
</cp:coreProperties>
</file>