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BCSD Item List" sheetId="1" r:id="rId4"/>
    <sheet state="visible" name="Los Alamitos Item List" sheetId="2" r:id="rId5"/>
  </sheets>
  <definedNames>
    <definedName hidden="1" localSheetId="0" name="_xlnm._FilterDatabase">'HBCSD Item List'!$A$2:$AW$55</definedName>
    <definedName hidden="1" localSheetId="1" name="_xlnm._FilterDatabase">'Los Alamitos Item List'!$A$2:$AW$71</definedName>
    <definedName hidden="1" localSheetId="0" name="Z_745C1677_20F2_4071_AC3D_A4309B9BE9F9_.wvu.FilterData">'HBCSD Item List'!$A$2:$AW$56</definedName>
    <definedName hidden="1" localSheetId="1" name="Z_745C1677_20F2_4071_AC3D_A4309B9BE9F9_.wvu.FilterData">'Los Alamitos Item List'!$A$2:$AW$71</definedName>
  </definedNames>
  <calcPr/>
  <customWorkbookViews>
    <customWorkbookView activeSheetId="0" maximized="1" windowHeight="0" windowWidth="0" guid="{745C1677-20F2-4071-AC3D-A4309B9BE9F9}" name="Organic"/>
  </customWorkbookViews>
  <extLst>
    <ext uri="GoogleSheetsCustomDataVersion2">
      <go:sheetsCustomData xmlns:go="http://customooxmlschemas.google.com/" r:id="rId6" roundtripDataChecksum="LZApczC6Np5IUwFXC6PMJ/jzApLEDWwLZ1fLh5FSUC0="/>
    </ext>
  </extLst>
</workbook>
</file>

<file path=xl/sharedStrings.xml><?xml version="1.0" encoding="utf-8"?>
<sst xmlns="http://schemas.openxmlformats.org/spreadsheetml/2006/main" count="829" uniqueCount="203">
  <si>
    <t xml:space="preserve">Please note, pricing must be submitted in Excel or Google Sheet format.  The Item list will be protected to avoid accidental edits.   To enter your data and pricing, please follow the following steps.  
Click “File” in the top left corner.
Choose either “Download” or "Make a Copy"
Add your company name to the file name.
Enter your data into your downloaded document.
All yellow cells must be completed by you.
Submit this with your proposal. 
Bidders are not required to bid on all items. The District may award to multiple bidders.  Please enter “NO BID”  for items you are not bidding on.  
</t>
  </si>
  <si>
    <t>Must be filled out by Vendor as exampled in District's preferred specifications in columns C-H</t>
  </si>
  <si>
    <t>Organic / Conventional</t>
  </si>
  <si>
    <t>Product Category</t>
  </si>
  <si>
    <t xml:space="preserve">Item (i.e. Apples, Variety (if applicable)) Note: Please add rows to include multiple varieties for seasonal items. </t>
  </si>
  <si>
    <t>Brand Preference</t>
  </si>
  <si>
    <t>Number of Basic Units in Pack Type
(Ex 138)</t>
  </si>
  <si>
    <t>Unit Measure in Inches</t>
  </si>
  <si>
    <t>Meal Component: Veg/Fruit Count Required</t>
  </si>
  <si>
    <t>Unit Size</t>
  </si>
  <si>
    <t xml:space="preserve">Unit of Measure per Unit Size
(Ex. CT, OZ, IN, LB)
</t>
  </si>
  <si>
    <t xml:space="preserve">Weight of Unit Size
 (must be in LBs)
</t>
  </si>
  <si>
    <t xml:space="preserve">Pack Type 
(Ex Case, Bag)
</t>
  </si>
  <si>
    <t>Weight per Pack Type (must be in LBs)</t>
  </si>
  <si>
    <t>Pack Specs Required 
(If true, the specifications outlined in the previous 4 columns are what is required for valid submission)</t>
  </si>
  <si>
    <t>Forecasted Monthly Usage</t>
  </si>
  <si>
    <t>Forecasted Annual Usage (10 month)</t>
  </si>
  <si>
    <t>Pricing Structure</t>
  </si>
  <si>
    <t>Brand Equivalent</t>
  </si>
  <si>
    <t>Item #</t>
  </si>
  <si>
    <t>Description Offered (if different than requested item)</t>
  </si>
  <si>
    <t>Includes Organic Certified ingredients: Check Box if Yes</t>
  </si>
  <si>
    <t>Grown in CA</t>
  </si>
  <si>
    <t>List ingredients if CA grown</t>
  </si>
  <si>
    <t>Whole Grain Compliant: Check Box if Yes</t>
  </si>
  <si>
    <t xml:space="preserve">Unit of Measure
(Ex. Piece, LB, Count, Individually Wrapped Bag)
</t>
  </si>
  <si>
    <t>Preferred Pack/ Size
(Ex. 138ct)</t>
  </si>
  <si>
    <t>Bid Price per Pack Type (shown in Column AB)</t>
  </si>
  <si>
    <t>Price per Unit Calculator (check for accuracy)</t>
  </si>
  <si>
    <t>Maximum Lead Time in Days</t>
  </si>
  <si>
    <t>Notes / Special Order Items &amp; Lead Time</t>
  </si>
  <si>
    <t>CONVENTIONAL</t>
  </si>
  <si>
    <t>APPLE</t>
  </si>
  <si>
    <t>APPLE-RED SLICED IW</t>
  </si>
  <si>
    <t>200</t>
  </si>
  <si>
    <t>OZ</t>
  </si>
  <si>
    <t>CS</t>
  </si>
  <si>
    <t xml:space="preserve">Fixed Price </t>
  </si>
  <si>
    <t>APPLE-RED (VARIETY)</t>
  </si>
  <si>
    <t>CT</t>
  </si>
  <si>
    <t>APPLE-GRANNY SMITH XF</t>
  </si>
  <si>
    <t>BANANA</t>
  </si>
  <si>
    <t>BANANA-PETITE BREAKER</t>
  </si>
  <si>
    <t>BROCCOLI</t>
  </si>
  <si>
    <t>BROCCOLI-FLORETS MINI</t>
  </si>
  <si>
    <t>LB</t>
  </si>
  <si>
    <t>BROCCOLI-FLORETS</t>
  </si>
  <si>
    <t>1</t>
  </si>
  <si>
    <t>BROCCOLI BUDS IW</t>
  </si>
  <si>
    <t>CABBAGE</t>
  </si>
  <si>
    <t>CABBAGE-GREEN 3WAY SHRED 1</t>
  </si>
  <si>
    <t>CARROT</t>
  </si>
  <si>
    <t>CARROT-BABY PEELED</t>
  </si>
  <si>
    <t>CELERY</t>
  </si>
  <si>
    <t>CELERY-STICK LOOSE</t>
  </si>
  <si>
    <t>4</t>
  </si>
  <si>
    <t>4x0.5</t>
  </si>
  <si>
    <t>CUCUMBER</t>
  </si>
  <si>
    <t>CUCUMER-PERSIAN</t>
  </si>
  <si>
    <t>DRAGON FRUIT</t>
  </si>
  <si>
    <t>GRAPE</t>
  </si>
  <si>
    <t>GRAPES-VARIETY CELLO WR</t>
  </si>
  <si>
    <t>150</t>
  </si>
  <si>
    <t>CUP</t>
  </si>
  <si>
    <t>JICAMA</t>
  </si>
  <si>
    <t>JICAMA-STICKS (STAC</t>
  </si>
  <si>
    <t>JICAMA-STICKS</t>
  </si>
  <si>
    <t>KALE</t>
  </si>
  <si>
    <t>GREEN KALE-CLEANED AND TRIMMED</t>
  </si>
  <si>
    <t>KIWI</t>
  </si>
  <si>
    <t>KIWI 30CT</t>
  </si>
  <si>
    <t>KUMQUAT</t>
  </si>
  <si>
    <t>KUMQUATS</t>
  </si>
  <si>
    <t>LETTUCE</t>
  </si>
  <si>
    <t>ROMAINE-CHOPPED 1x1 CASE</t>
  </si>
  <si>
    <t>LETTUCE-ICEBERG</t>
  </si>
  <si>
    <t>3</t>
  </si>
  <si>
    <t>EA</t>
  </si>
  <si>
    <t>SALAD-3WAY</t>
  </si>
  <si>
    <t>LETTUCE-SHREDDED</t>
  </si>
  <si>
    <t>BABY SPINACH-CLEANED</t>
  </si>
  <si>
    <t>SPRING MIX</t>
  </si>
  <si>
    <t>MANDARIN</t>
  </si>
  <si>
    <t>TANGO MANDARINS</t>
  </si>
  <si>
    <t>MELON</t>
  </si>
  <si>
    <t>WATERMELON-SEEDLESS</t>
  </si>
  <si>
    <t>HONEYDEW</t>
  </si>
  <si>
    <t>CANTALOUPE</t>
  </si>
  <si>
    <t>ORANGE</t>
  </si>
  <si>
    <t>ORANGE-NAVEL</t>
  </si>
  <si>
    <t>138</t>
  </si>
  <si>
    <t>PEAR</t>
  </si>
  <si>
    <t>PEAR-ASIAN SMALL 16-20CT</t>
  </si>
  <si>
    <t>16-20</t>
  </si>
  <si>
    <t>LAYER</t>
  </si>
  <si>
    <t>PEAR-(VARIETY)</t>
  </si>
  <si>
    <t>PEAS</t>
  </si>
  <si>
    <t>PEAS-SUGAR SNAP</t>
  </si>
  <si>
    <t>PEPPERS</t>
  </si>
  <si>
    <t>BELL PEPPERS-RED</t>
  </si>
  <si>
    <t>BELL PEPPERS-GREEN</t>
  </si>
  <si>
    <t>PERSIMMONS</t>
  </si>
  <si>
    <t>PERSIMMONS-FUYU</t>
  </si>
  <si>
    <t>PINEAPPLE</t>
  </si>
  <si>
    <t>TANGERINE</t>
  </si>
  <si>
    <t>TANGERINE-MANDARIN CALIFORN</t>
  </si>
  <si>
    <t>TOMATO</t>
  </si>
  <si>
    <t>TOMATO-SLICED</t>
  </si>
  <si>
    <t>TOMATOES-CHERRY</t>
  </si>
  <si>
    <t>PT</t>
  </si>
  <si>
    <t>TOMATOES-LOOSE</t>
  </si>
  <si>
    <t>TOMATOES-GRAPE (clam shell)</t>
  </si>
  <si>
    <t>ORGANIC</t>
  </si>
  <si>
    <t>APPLE-RED VARIETIES</t>
  </si>
  <si>
    <t>APPLE-GRANNY SMITH</t>
  </si>
  <si>
    <t>BERRIES</t>
  </si>
  <si>
    <t>STRAWBERRIES</t>
  </si>
  <si>
    <t>8</t>
  </si>
  <si>
    <t>14</t>
  </si>
  <si>
    <t>GREEN KALE</t>
  </si>
  <si>
    <t>ROMAINE LETTUCE</t>
  </si>
  <si>
    <t>PEACH</t>
  </si>
  <si>
    <t>PEACHES</t>
  </si>
  <si>
    <t>SPINACH</t>
  </si>
  <si>
    <t>CHERRY TOMATOES</t>
  </si>
  <si>
    <t>TOMATOES</t>
  </si>
  <si>
    <t>Produce Category</t>
  </si>
  <si>
    <t>APPLE-RED SLICED</t>
  </si>
  <si>
    <t>BANANA-PETITE GREEN TIP</t>
  </si>
  <si>
    <t>BANANA-GREEN TIP</t>
  </si>
  <si>
    <t>BASIL</t>
  </si>
  <si>
    <t>HERB-BASIL BULK</t>
  </si>
  <si>
    <t>STRAWBERRY ALBION</t>
  </si>
  <si>
    <t>PINT</t>
  </si>
  <si>
    <t>BLACKBERRY</t>
  </si>
  <si>
    <t>BLUEBERRY</t>
  </si>
  <si>
    <t>12</t>
  </si>
  <si>
    <t>50</t>
  </si>
  <si>
    <t>CABBAGE-GREEN 3WAY SHRED</t>
  </si>
  <si>
    <t>BAG</t>
  </si>
  <si>
    <t>CARROT-MATCHSTICK SHRED</t>
  </si>
  <si>
    <t>CARROT-BABY PEELED IW</t>
  </si>
  <si>
    <t>CELERY-STICK IW</t>
  </si>
  <si>
    <t>CELERY-STICK LOOSE  CASE</t>
  </si>
  <si>
    <t>CILANTRO</t>
  </si>
  <si>
    <t>BN</t>
  </si>
  <si>
    <t>36</t>
  </si>
  <si>
    <t>GARLIC</t>
  </si>
  <si>
    <t>GARLIC-WHOLE PEELED #1</t>
  </si>
  <si>
    <t>GARLIC-MINCED IN WATER</t>
  </si>
  <si>
    <t>JAR</t>
  </si>
  <si>
    <t>GINGER</t>
  </si>
  <si>
    <t>GINGER-MINCED</t>
  </si>
  <si>
    <t>GAL</t>
  </si>
  <si>
    <t>GRAPES-VARIETY CELLO WRAP</t>
  </si>
  <si>
    <t>GRAPES-RED SEEDLESS IMP.</t>
  </si>
  <si>
    <t>GREEN ONION</t>
  </si>
  <si>
    <t>BU</t>
  </si>
  <si>
    <t>JICAMA-STICKS IW</t>
  </si>
  <si>
    <t>KIWI-BULK</t>
  </si>
  <si>
    <t>LEMON</t>
  </si>
  <si>
    <t>LEMON-CHOICE</t>
  </si>
  <si>
    <t>SALAD-4WAY</t>
  </si>
  <si>
    <t>LETTUCE-GREEN LEAF</t>
  </si>
  <si>
    <t>ARCADIAN HARVEST 3lb</t>
  </si>
  <si>
    <t>SPRING MIX SWEET</t>
  </si>
  <si>
    <t>LIME</t>
  </si>
  <si>
    <t>LIME-GREEN</t>
  </si>
  <si>
    <t>LIME-WEDGE</t>
  </si>
  <si>
    <t>MELON-CANTALOUPE</t>
  </si>
  <si>
    <t>MELON-HONEYDEW</t>
  </si>
  <si>
    <t>NECTARINE</t>
  </si>
  <si>
    <t>(FM) SCOTT NECTARINES YELLOW</t>
  </si>
  <si>
    <t>NECTARINE (VARIETY) V/F</t>
  </si>
  <si>
    <t>ONION</t>
  </si>
  <si>
    <t>ONION-YELLOW JUMBO</t>
  </si>
  <si>
    <t>ONION-RED JUMBO</t>
  </si>
  <si>
    <t>ONION-YELLOW DICED</t>
  </si>
  <si>
    <t>ORANGE-CHOICE</t>
  </si>
  <si>
    <t>(FM) PEAR SHINK ASIAN</t>
  </si>
  <si>
    <t>PEPPER</t>
  </si>
  <si>
    <t>PEPPER-BELL GREEN CHOICE</t>
  </si>
  <si>
    <t>PEPPER-CHILE JALAPENO</t>
  </si>
  <si>
    <t>PEPPER-BELL RED CHOICE</t>
  </si>
  <si>
    <t>PERSIMMON</t>
  </si>
  <si>
    <t>(FM) GARCIA PERSIMMONS FUYU</t>
  </si>
  <si>
    <t>PINEAPPLE-GOLD</t>
  </si>
  <si>
    <t>PLUM</t>
  </si>
  <si>
    <t>(FM) SCOTT PLUM YUMMY ROSA</t>
  </si>
  <si>
    <t>PLUOT</t>
  </si>
  <si>
    <t>(FM) PLUOT HONEY PUNCH</t>
  </si>
  <si>
    <t>PLUM/PLUOT(VARIETY) V/F</t>
  </si>
  <si>
    <t>POTATO</t>
  </si>
  <si>
    <t>POTATOES-RUSSET</t>
  </si>
  <si>
    <t>100</t>
  </si>
  <si>
    <t>TANGERINES-MANDARIN</t>
  </si>
  <si>
    <t>TOMATOES-5x6 LOOSE BULK</t>
  </si>
  <si>
    <t>TRAY</t>
  </si>
  <si>
    <t>TOMATO-DICED</t>
  </si>
  <si>
    <t>125-138</t>
  </si>
  <si>
    <t>BLUEBERRIES</t>
  </si>
  <si>
    <t>BROCCOLI FLORETS</t>
  </si>
  <si>
    <t>BABY SPINACH - CLEANED - WASHED</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</si>
</sst>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quot;$&quot;#,##0"/>
  </numFmts>
  <fonts count="10">
    <font>
      <sz val="10.0"/>
      <color rgb="FF000000"/>
      <name val="Arial"/>
      <scheme val="minor"/>
    </font>
    <font>
      <b/>
      <sz val="9.0"/>
      <color rgb="FFFF0000"/>
      <name val="Arial"/>
    </font>
    <font/>
    <font>
      <sz val="10.0"/>
      <color theme="1"/>
      <name val="Arial"/>
    </font>
    <font>
      <b/>
      <sz val="8.0"/>
      <color theme="1"/>
      <name val="Arial"/>
    </font>
    <font>
      <b/>
      <sz val="10.0"/>
      <color theme="1"/>
      <name val="Arial"/>
    </font>
    <font>
      <sz val="12.0"/>
      <color theme="1"/>
      <name val="Arial"/>
    </font>
    <font>
      <i/>
      <sz val="12.0"/>
      <color theme="1"/>
      <name val="Arial"/>
    </font>
    <font>
      <i/>
      <sz val="8.0"/>
      <color theme="1"/>
      <name val="Arial"/>
    </font>
    <font>
      <sz val="8.0"/>
      <color theme="1"/>
      <name val="Arial"/>
    </font>
  </fonts>
  <fills count="7">
    <fill>
      <patternFill patternType="none"/>
    </fill>
    <fill>
      <patternFill patternType="lightGray"/>
    </fill>
    <fill>
      <patternFill patternType="solid">
        <fgColor rgb="FFEAD1DC"/>
        <bgColor rgb="FFEAD1DC"/>
      </patternFill>
    </fill>
    <fill>
      <patternFill patternType="solid">
        <fgColor rgb="FF93C47D"/>
        <bgColor rgb="FF93C47D"/>
      </patternFill>
    </fill>
    <fill>
      <patternFill patternType="solid">
        <fgColor rgb="FFA4C2F4"/>
        <bgColor rgb="FFA4C2F4"/>
      </patternFill>
    </fill>
    <fill>
      <patternFill patternType="solid">
        <fgColor rgb="FFD9EAD3"/>
        <bgColor rgb="FFD9EAD3"/>
      </patternFill>
    </fill>
    <fill>
      <patternFill patternType="solid">
        <fgColor rgb="FFFFFF00"/>
        <bgColor rgb="FFFFFF00"/>
      </patternFill>
    </fill>
  </fills>
  <borders count="23">
    <border/>
    <border>
      <left style="thin">
        <color rgb="FF000000"/>
      </left>
      <top style="thin">
        <color rgb="FF000000"/>
      </top>
      <bottom style="thick">
        <color rgb="FF000000"/>
      </bottom>
    </border>
    <border>
      <top style="thin">
        <color rgb="FF000000"/>
      </top>
      <bottom style="thick">
        <color rgb="FF000000"/>
      </bottom>
    </border>
    <border>
      <right style="thin">
        <color rgb="FF000000"/>
      </right>
      <top style="thin">
        <color rgb="FF000000"/>
      </top>
      <bottom style="thick">
        <color rgb="FF000000"/>
      </bottom>
    </border>
    <border>
      <left/>
      <right/>
      <top/>
      <bottom/>
    </border>
    <border>
      <left style="thick">
        <color rgb="FF000000"/>
      </left>
      <top style="thick">
        <color rgb="FF000000"/>
      </top>
      <bottom/>
    </border>
    <border>
      <top style="thick">
        <color rgb="FF000000"/>
      </top>
      <bottom/>
    </border>
    <border>
      <right style="thick">
        <color rgb="FF000000"/>
      </right>
      <top style="thick">
        <color rgb="FF000000"/>
      </top>
      <bottom/>
    </border>
    <border>
      <top/>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bottom style="thin">
        <color rgb="FF000000"/>
      </bottom>
    </border>
    <border>
      <left style="thin">
        <color rgb="FF000000"/>
      </left>
      <right/>
      <top style="thin">
        <color rgb="FF000000"/>
      </top>
      <bottom style="thin">
        <color rgb="FF000000"/>
      </bottom>
    </border>
    <border>
      <left style="thick">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thick">
        <color rgb="FF000000"/>
      </right>
      <top style="thin">
        <color rgb="FF000000"/>
      </top>
      <bottom/>
    </border>
    <border>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right style="thick">
        <color rgb="FF000000"/>
      </right>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2" fillId="0" fontId="2" numFmtId="0" xfId="0" applyBorder="1" applyFont="1"/>
    <xf borderId="3" fillId="0" fontId="2" numFmtId="0" xfId="0" applyBorder="1" applyFont="1"/>
    <xf borderId="4" fillId="2" fontId="3" numFmtId="2" xfId="0" applyAlignment="1" applyBorder="1" applyFont="1" applyNumberFormat="1">
      <alignment horizontal="center"/>
    </xf>
    <xf borderId="4" fillId="2" fontId="4" numFmtId="2" xfId="0" applyAlignment="1" applyBorder="1" applyFont="1" applyNumberFormat="1">
      <alignment horizontal="center" shrinkToFit="0" vertical="center" wrapText="1"/>
    </xf>
    <xf borderId="4" fillId="2" fontId="3" numFmtId="0" xfId="0" applyBorder="1" applyFont="1"/>
    <xf borderId="4" fillId="2" fontId="3" numFmtId="2" xfId="0" applyBorder="1" applyFont="1" applyNumberFormat="1"/>
    <xf borderId="4" fillId="2" fontId="3" numFmtId="4" xfId="0" applyBorder="1" applyFont="1" applyNumberFormat="1"/>
    <xf borderId="4" fillId="2" fontId="4" numFmtId="0" xfId="0" applyAlignment="1" applyBorder="1" applyFont="1">
      <alignment horizontal="center" shrinkToFit="0" vertical="center" wrapText="1"/>
    </xf>
    <xf borderId="5" fillId="2" fontId="5" numFmtId="0" xfId="0" applyAlignment="1" applyBorder="1" applyFont="1">
      <alignment horizontal="center"/>
    </xf>
    <xf borderId="6" fillId="0" fontId="2" numFmtId="0" xfId="0" applyBorder="1" applyFont="1"/>
    <xf borderId="7" fillId="0" fontId="2" numFmtId="0" xfId="0" applyBorder="1" applyFont="1"/>
    <xf borderId="4" fillId="3" fontId="4" numFmtId="0" xfId="0" applyAlignment="1" applyBorder="1" applyFill="1" applyFont="1">
      <alignment horizontal="center" shrinkToFit="0" vertical="center" wrapText="1"/>
    </xf>
    <xf borderId="8" fillId="3" fontId="4" numFmtId="0" xfId="0" applyAlignment="1" applyBorder="1" applyFont="1">
      <alignment horizontal="center" readingOrder="0" shrinkToFit="0" vertical="center" wrapText="1"/>
    </xf>
    <xf borderId="9" fillId="3" fontId="4" numFmtId="0" xfId="0" applyAlignment="1" applyBorder="1" applyFont="1">
      <alignment horizontal="center" shrinkToFit="0" vertical="center" wrapText="1"/>
    </xf>
    <xf borderId="10" fillId="3" fontId="4" numFmtId="2" xfId="0" applyAlignment="1" applyBorder="1" applyFont="1" applyNumberFormat="1">
      <alignment horizontal="center" shrinkToFit="0" wrapText="1"/>
    </xf>
    <xf borderId="10" fillId="3" fontId="4" numFmtId="2" xfId="0" applyAlignment="1" applyBorder="1" applyFont="1" applyNumberFormat="1">
      <alignment horizontal="center" shrinkToFit="0" vertical="center" wrapText="1"/>
    </xf>
    <xf borderId="10" fillId="3" fontId="4" numFmtId="4" xfId="0" applyAlignment="1" applyBorder="1" applyFont="1" applyNumberFormat="1">
      <alignment horizontal="center" shrinkToFit="0" vertical="center" wrapText="1"/>
    </xf>
    <xf borderId="11" fillId="3" fontId="4" numFmtId="0" xfId="0" applyAlignment="1" applyBorder="1" applyFont="1">
      <alignment horizontal="center" shrinkToFit="0" vertical="center" wrapText="1"/>
    </xf>
    <xf borderId="10" fillId="4" fontId="4" numFmtId="0" xfId="0" applyAlignment="1" applyBorder="1" applyFill="1" applyFont="1">
      <alignment horizontal="center" shrinkToFit="0" vertical="center" wrapText="1"/>
    </xf>
    <xf borderId="12" fillId="4" fontId="4" numFmtId="0" xfId="0" applyAlignment="1" applyBorder="1" applyFont="1">
      <alignment horizontal="center" shrinkToFit="0" wrapText="1"/>
    </xf>
    <xf borderId="12" fillId="4" fontId="4" numFmtId="0" xfId="0" applyAlignment="1" applyBorder="1" applyFont="1">
      <alignment horizontal="center" shrinkToFit="0" vertical="center" wrapText="1"/>
    </xf>
    <xf borderId="12" fillId="4" fontId="4" numFmtId="0" xfId="0" applyAlignment="1" applyBorder="1" applyFont="1">
      <alignment horizontal="center" readingOrder="0" shrinkToFit="0" vertical="center" wrapText="1"/>
    </xf>
    <xf borderId="13" fillId="4" fontId="4" numFmtId="2" xfId="0" applyAlignment="1" applyBorder="1" applyFont="1" applyNumberFormat="1">
      <alignment horizontal="center" shrinkToFit="0" wrapText="1"/>
    </xf>
    <xf borderId="14" fillId="4" fontId="4" numFmtId="2" xfId="0" applyAlignment="1" applyBorder="1" applyFont="1" applyNumberFormat="1">
      <alignment horizontal="center" shrinkToFit="0" wrapText="1"/>
    </xf>
    <xf borderId="10" fillId="3" fontId="4" numFmtId="0" xfId="0" applyAlignment="1" applyBorder="1" applyFont="1">
      <alignment horizontal="center" shrinkToFit="0" vertical="center" wrapText="1"/>
    </xf>
    <xf borderId="15" fillId="4" fontId="4" numFmtId="2" xfId="0" applyAlignment="1" applyBorder="1" applyFont="1" applyNumberFormat="1">
      <alignment horizontal="center" shrinkToFit="0" wrapText="1"/>
    </xf>
    <xf borderId="16" fillId="4" fontId="4" numFmtId="0" xfId="0" applyAlignment="1" applyBorder="1" applyFont="1">
      <alignment horizontal="center" readingOrder="0" shrinkToFit="0" wrapText="1"/>
    </xf>
    <xf borderId="11" fillId="3" fontId="4" numFmtId="0" xfId="0" applyAlignment="1" applyBorder="1" applyFont="1">
      <alignment horizontal="center" shrinkToFit="0" wrapText="1"/>
    </xf>
    <xf borderId="11" fillId="4" fontId="4" numFmtId="0" xfId="0" applyAlignment="1" applyBorder="1" applyFont="1">
      <alignment horizontal="center" shrinkToFit="0" wrapText="1"/>
    </xf>
    <xf borderId="11" fillId="4" fontId="4" numFmtId="0" xfId="0" applyAlignment="1" applyBorder="1" applyFont="1">
      <alignment horizontal="center" shrinkToFit="0" vertical="center" wrapText="1"/>
    </xf>
    <xf borderId="10" fillId="5" fontId="6" numFmtId="0" xfId="0" applyAlignment="1" applyBorder="1" applyFill="1" applyFont="1">
      <alignment horizontal="left" readingOrder="0" shrinkToFit="0" wrapText="1"/>
    </xf>
    <xf borderId="10" fillId="5" fontId="7" numFmtId="0" xfId="0" applyAlignment="1" applyBorder="1" applyFont="1">
      <alignment horizontal="center"/>
    </xf>
    <xf borderId="10" fillId="5" fontId="6" numFmtId="49" xfId="0" applyAlignment="1" applyBorder="1" applyFont="1" applyNumberFormat="1">
      <alignment horizontal="center" readingOrder="0" shrinkToFit="0" wrapText="1"/>
    </xf>
    <xf borderId="10" fillId="5" fontId="6" numFmtId="0" xfId="0" applyAlignment="1" applyBorder="1" applyFont="1">
      <alignment horizontal="center" shrinkToFit="0" wrapText="1"/>
    </xf>
    <xf borderId="10" fillId="5" fontId="6" numFmtId="0" xfId="0" applyAlignment="1" applyBorder="1" applyFont="1">
      <alignment horizontal="center" readingOrder="0"/>
    </xf>
    <xf borderId="10" fillId="5" fontId="6" numFmtId="4" xfId="0" applyAlignment="1" applyBorder="1" applyFont="1" applyNumberFormat="1">
      <alignment horizontal="center"/>
    </xf>
    <xf borderId="10" fillId="5" fontId="6" numFmtId="0" xfId="0" applyAlignment="1" applyBorder="1" applyFont="1">
      <alignment horizontal="center" readingOrder="0" vertical="top"/>
    </xf>
    <xf borderId="10" fillId="5" fontId="6" numFmtId="0" xfId="0" applyAlignment="1" applyBorder="1" applyFont="1">
      <alignment horizontal="center"/>
    </xf>
    <xf borderId="10" fillId="3" fontId="8" numFmtId="0" xfId="0" applyAlignment="1" applyBorder="1" applyFont="1">
      <alignment horizontal="center"/>
    </xf>
    <xf borderId="10" fillId="6" fontId="3" numFmtId="0" xfId="0" applyBorder="1" applyFill="1" applyFont="1"/>
    <xf borderId="12" fillId="6" fontId="3" numFmtId="0" xfId="0" applyBorder="1" applyFont="1"/>
    <xf borderId="17" fillId="6" fontId="3" numFmtId="0" xfId="0" applyBorder="1" applyFont="1"/>
    <xf borderId="18" fillId="6" fontId="3" numFmtId="0" xfId="0" applyBorder="1" applyFont="1"/>
    <xf borderId="19" fillId="5" fontId="8" numFmtId="0" xfId="0" applyAlignment="1" applyBorder="1" applyFont="1">
      <alignment horizontal="center"/>
    </xf>
    <xf borderId="20" fillId="6" fontId="3" numFmtId="0" xfId="0" applyBorder="1" applyFont="1"/>
    <xf borderId="16" fillId="6" fontId="9" numFmtId="0" xfId="0" applyAlignment="1" applyBorder="1" applyFont="1">
      <alignment horizontal="center"/>
    </xf>
    <xf borderId="16" fillId="5" fontId="3" numFmtId="0" xfId="0" applyAlignment="1" applyBorder="1" applyFont="1">
      <alignment horizontal="center"/>
    </xf>
    <xf borderId="10" fillId="5" fontId="6" numFmtId="0" xfId="0" applyAlignment="1" applyBorder="1" applyFont="1">
      <alignment readingOrder="0" shrinkToFit="0" wrapText="1"/>
    </xf>
    <xf borderId="10" fillId="5" fontId="3" numFmtId="0" xfId="0" applyBorder="1" applyFont="1"/>
    <xf borderId="21" fillId="6" fontId="3" numFmtId="0" xfId="0" applyBorder="1" applyFont="1"/>
    <xf borderId="22" fillId="6" fontId="3" numFmtId="0" xfId="0" applyBorder="1" applyFont="1"/>
    <xf borderId="16" fillId="6" fontId="3" numFmtId="0" xfId="0" applyBorder="1" applyFont="1"/>
    <xf borderId="10" fillId="5" fontId="6" numFmtId="0" xfId="0" applyBorder="1" applyFont="1"/>
    <xf borderId="10" fillId="5" fontId="6" numFmtId="0" xfId="0" applyAlignment="1" applyBorder="1" applyFont="1">
      <alignment horizontal="center" readingOrder="0" shrinkToFit="0" wrapText="1"/>
    </xf>
    <xf borderId="10" fillId="5" fontId="6" numFmtId="2" xfId="0" applyAlignment="1" applyBorder="1" applyFont="1" applyNumberFormat="1">
      <alignment horizontal="center" readingOrder="0"/>
    </xf>
    <xf borderId="10" fillId="6" fontId="8" numFmtId="0" xfId="0" applyAlignment="1" applyBorder="1" applyFont="1">
      <alignment horizontal="center"/>
    </xf>
    <xf borderId="22" fillId="6" fontId="8" numFmtId="0" xfId="0" applyAlignment="1" applyBorder="1" applyFont="1">
      <alignment horizontal="center"/>
    </xf>
    <xf borderId="16" fillId="6" fontId="8" numFmtId="164" xfId="0" applyAlignment="1" applyBorder="1" applyFont="1" applyNumberFormat="1">
      <alignment horizontal="center"/>
    </xf>
    <xf borderId="10" fillId="6" fontId="8" numFmtId="165" xfId="0" applyAlignment="1" applyBorder="1" applyFont="1" applyNumberFormat="1">
      <alignment horizontal="center"/>
    </xf>
    <xf borderId="10" fillId="5" fontId="6" numFmtId="0" xfId="0" applyAlignment="1" applyBorder="1" applyFont="1">
      <alignment readingOrder="0"/>
    </xf>
    <xf borderId="0" fillId="5" fontId="6" numFmtId="0" xfId="0" applyAlignment="1" applyFont="1">
      <alignment horizontal="left" readingOrder="0" shrinkToFit="0" wrapText="1"/>
    </xf>
    <xf borderId="0" fillId="5" fontId="6" numFmtId="0" xfId="0" applyFont="1"/>
    <xf borderId="0" fillId="5" fontId="6" numFmtId="0" xfId="0" applyAlignment="1" applyFont="1">
      <alignment horizontal="center" shrinkToFit="0" wrapText="1"/>
    </xf>
    <xf borderId="0" fillId="5" fontId="6" numFmtId="0" xfId="0" applyAlignment="1" applyFont="1">
      <alignment horizontal="center"/>
    </xf>
    <xf borderId="0" fillId="5" fontId="3" numFmtId="0" xfId="0" applyAlignment="1" applyFont="1">
      <alignment horizontal="center"/>
    </xf>
    <xf borderId="0" fillId="5" fontId="6" numFmtId="2" xfId="0" applyAlignment="1" applyFont="1" applyNumberFormat="1">
      <alignment horizontal="center" readingOrder="0"/>
    </xf>
    <xf borderId="0" fillId="5" fontId="7" numFmtId="4" xfId="0" applyAlignment="1" applyFont="1" applyNumberFormat="1">
      <alignment horizontal="center"/>
    </xf>
    <xf borderId="0" fillId="5" fontId="3" numFmtId="0" xfId="0" applyAlignment="1" applyFont="1">
      <alignment vertical="top"/>
    </xf>
    <xf borderId="0" fillId="5" fontId="3" numFmtId="0" xfId="0" applyFont="1"/>
    <xf borderId="0" fillId="5" fontId="6" numFmtId="0" xfId="0" applyAlignment="1" applyFont="1">
      <alignment readingOrder="0"/>
    </xf>
    <xf borderId="0" fillId="3" fontId="8" numFmtId="0" xfId="0" applyAlignment="1" applyFont="1">
      <alignment horizontal="center"/>
    </xf>
    <xf borderId="0" fillId="6" fontId="3" numFmtId="0" xfId="0" applyFont="1"/>
    <xf borderId="0" fillId="5" fontId="8" numFmtId="0" xfId="0" applyAlignment="1" applyFont="1">
      <alignment horizontal="center"/>
    </xf>
    <xf borderId="4" fillId="2" fontId="6" numFmtId="0" xfId="0" applyAlignment="1" applyBorder="1" applyFont="1">
      <alignment horizontal="center"/>
    </xf>
    <xf borderId="10" fillId="5" fontId="7" numFmtId="4" xfId="0" applyAlignment="1" applyBorder="1" applyFont="1" applyNumberFormat="1">
      <alignment horizontal="center"/>
    </xf>
    <xf borderId="10" fillId="5" fontId="7" numFmtId="0" xfId="0" applyAlignment="1" applyBorder="1" applyFont="1">
      <alignment horizontal="center" shrinkToFit="0" wrapText="1"/>
    </xf>
    <xf borderId="10" fillId="5" fontId="6" numFmtId="2" xfId="0" applyAlignment="1" applyBorder="1" applyFont="1" applyNumberFormat="1">
      <alignment horizontal="center"/>
    </xf>
  </cellXfs>
  <cellStyles count="1">
    <cellStyle xfId="0" name="Normal" builtinId="0"/>
  </cellStyles>
  <dxfs count="2">
    <dxf>
      <font/>
      <fill>
        <patternFill patternType="none"/>
      </fill>
      <border/>
    </dxf>
    <dxf>
      <font>
        <color rgb="FFFF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2.63" defaultRowHeight="15.0"/>
  <cols>
    <col customWidth="1" min="1" max="1" width="17.13"/>
    <col customWidth="1" min="2" max="2" width="19.63"/>
    <col customWidth="1" min="3" max="3" width="44.38"/>
    <col customWidth="1" hidden="1" min="4" max="4" width="22.5"/>
    <col customWidth="1" min="5" max="6" width="17.38"/>
    <col customWidth="1" hidden="1" min="7" max="7" width="17.38"/>
    <col customWidth="1" min="8" max="12" width="17.38"/>
    <col customWidth="1" hidden="1" min="13" max="13" width="17.38"/>
    <col customWidth="1" min="16" max="16" width="24.13"/>
    <col customWidth="1" hidden="1" min="17" max="17" width="15.38"/>
    <col customWidth="1" min="18" max="18" width="15.38"/>
    <col customWidth="1" min="19" max="19" width="34.88"/>
    <col hidden="1" min="20" max="20" width="12.63"/>
    <col customWidth="1" hidden="1" min="22" max="22" width="21.63"/>
    <col hidden="1" min="23" max="23" width="12.63"/>
    <col customWidth="1" min="24" max="28" width="15.38"/>
    <col customWidth="1" min="29" max="29" width="27.25"/>
    <col customWidth="1" min="32" max="33" width="11.38"/>
    <col customWidth="1" min="34" max="34" width="45.13"/>
    <col customWidth="1" min="35" max="35" width="5.63"/>
  </cols>
  <sheetData>
    <row r="1" ht="133.5" customHeight="1">
      <c r="A1" s="1" t="s">
        <v>0</v>
      </c>
      <c r="B1" s="2"/>
      <c r="C1" s="3"/>
      <c r="D1" s="4"/>
      <c r="E1" s="5"/>
      <c r="F1" s="5"/>
      <c r="G1" s="6"/>
      <c r="H1" s="6"/>
      <c r="I1" s="7"/>
      <c r="J1" s="8"/>
      <c r="K1" s="6"/>
      <c r="L1" s="7"/>
      <c r="M1" s="6"/>
      <c r="N1" s="9"/>
      <c r="O1" s="9"/>
      <c r="P1" s="9"/>
      <c r="Q1" s="9"/>
      <c r="R1" s="6"/>
      <c r="S1" s="9"/>
      <c r="T1" s="9"/>
      <c r="U1" s="9"/>
      <c r="V1" s="9"/>
      <c r="W1" s="9"/>
      <c r="X1" s="10" t="s">
        <v>1</v>
      </c>
      <c r="Y1" s="11"/>
      <c r="Z1" s="11"/>
      <c r="AA1" s="11"/>
      <c r="AB1" s="11"/>
      <c r="AC1" s="11"/>
      <c r="AD1" s="12"/>
      <c r="AE1" s="6"/>
      <c r="AF1" s="6"/>
      <c r="AG1" s="6"/>
      <c r="AH1" s="6"/>
      <c r="AI1" s="9"/>
    </row>
    <row r="2" ht="48.0" customHeight="1">
      <c r="A2" s="13" t="s">
        <v>2</v>
      </c>
      <c r="B2" s="14" t="s">
        <v>3</v>
      </c>
      <c r="C2" s="15" t="s">
        <v>4</v>
      </c>
      <c r="D2" s="16" t="s">
        <v>5</v>
      </c>
      <c r="E2" s="17" t="s">
        <v>6</v>
      </c>
      <c r="F2" s="17" t="s">
        <v>7</v>
      </c>
      <c r="G2" s="17" t="s">
        <v>8</v>
      </c>
      <c r="H2" s="17" t="s">
        <v>9</v>
      </c>
      <c r="I2" s="17" t="s">
        <v>10</v>
      </c>
      <c r="J2" s="18" t="s">
        <v>11</v>
      </c>
      <c r="K2" s="17" t="s">
        <v>12</v>
      </c>
      <c r="L2" s="17" t="s">
        <v>13</v>
      </c>
      <c r="M2" s="17" t="s">
        <v>14</v>
      </c>
      <c r="N2" s="19" t="s">
        <v>15</v>
      </c>
      <c r="O2" s="19" t="s">
        <v>16</v>
      </c>
      <c r="P2" s="19" t="s">
        <v>17</v>
      </c>
      <c r="Q2" s="20" t="s">
        <v>18</v>
      </c>
      <c r="R2" s="21" t="s">
        <v>19</v>
      </c>
      <c r="S2" s="22" t="s">
        <v>20</v>
      </c>
      <c r="T2" s="22" t="s">
        <v>21</v>
      </c>
      <c r="U2" s="23" t="s">
        <v>22</v>
      </c>
      <c r="V2" s="22" t="s">
        <v>23</v>
      </c>
      <c r="W2" s="22" t="s">
        <v>24</v>
      </c>
      <c r="X2" s="24" t="s">
        <v>6</v>
      </c>
      <c r="Y2" s="25" t="s">
        <v>9</v>
      </c>
      <c r="Z2" s="25" t="s">
        <v>25</v>
      </c>
      <c r="AA2" s="25" t="s">
        <v>11</v>
      </c>
      <c r="AB2" s="25" t="s">
        <v>12</v>
      </c>
      <c r="AC2" s="26" t="s">
        <v>26</v>
      </c>
      <c r="AD2" s="27" t="s">
        <v>13</v>
      </c>
      <c r="AE2" s="28" t="s">
        <v>27</v>
      </c>
      <c r="AF2" s="29" t="s">
        <v>28</v>
      </c>
      <c r="AG2" s="30" t="s">
        <v>29</v>
      </c>
      <c r="AH2" s="30" t="s">
        <v>30</v>
      </c>
      <c r="AI2" s="31"/>
    </row>
    <row r="3" ht="15.75" customHeight="1">
      <c r="A3" s="32" t="s">
        <v>31</v>
      </c>
      <c r="B3" s="32" t="s">
        <v>32</v>
      </c>
      <c r="C3" s="32" t="s">
        <v>33</v>
      </c>
      <c r="D3" s="33"/>
      <c r="E3" s="34" t="s">
        <v>34</v>
      </c>
      <c r="F3" s="35"/>
      <c r="G3" s="36"/>
      <c r="H3" s="36">
        <v>2.0</v>
      </c>
      <c r="I3" s="36" t="s">
        <v>35</v>
      </c>
      <c r="J3" s="37">
        <f t="shared" ref="J3:J32" si="1">L3/E3</f>
        <v>0.125</v>
      </c>
      <c r="K3" s="38" t="s">
        <v>36</v>
      </c>
      <c r="L3" s="36">
        <v>25.0</v>
      </c>
      <c r="M3" s="39"/>
      <c r="N3" s="39">
        <f t="shared" ref="N3:N55" si="2">O3/10</f>
        <v>32.5</v>
      </c>
      <c r="O3" s="36">
        <v>325.0</v>
      </c>
      <c r="P3" s="40" t="s">
        <v>37</v>
      </c>
      <c r="Q3" s="41"/>
      <c r="R3" s="41"/>
      <c r="S3" s="41"/>
      <c r="T3" s="41" t="b">
        <v>0</v>
      </c>
      <c r="U3" s="41" t="b">
        <v>0</v>
      </c>
      <c r="V3" s="41"/>
      <c r="W3" s="42" t="b">
        <v>0</v>
      </c>
      <c r="X3" s="43"/>
      <c r="Y3" s="44"/>
      <c r="Z3" s="44"/>
      <c r="AA3" s="44"/>
      <c r="AB3" s="44"/>
      <c r="AC3" s="45" t="str">
        <f t="shared" ref="AC3:AC55" si="3">CONCATENATE(E3," (",H3," ",I3,") per ", K3)</f>
        <v>200 (2 OZ) per CS</v>
      </c>
      <c r="AD3" s="46"/>
      <c r="AE3" s="47"/>
      <c r="AF3" s="48" t="str">
        <f t="shared" ref="AF3:AF55" si="4">AE3/X3</f>
        <v>#DIV/0!</v>
      </c>
      <c r="AG3" s="41"/>
      <c r="AH3" s="41"/>
      <c r="AI3" s="41"/>
    </row>
    <row r="4" ht="15.75" customHeight="1">
      <c r="A4" s="49" t="s">
        <v>31</v>
      </c>
      <c r="B4" s="49" t="s">
        <v>32</v>
      </c>
      <c r="C4" s="49" t="s">
        <v>38</v>
      </c>
      <c r="D4" s="50"/>
      <c r="E4" s="36">
        <v>163.0</v>
      </c>
      <c r="F4" s="39"/>
      <c r="G4" s="36"/>
      <c r="H4" s="36">
        <v>1.0</v>
      </c>
      <c r="I4" s="36" t="s">
        <v>39</v>
      </c>
      <c r="J4" s="37">
        <f t="shared" si="1"/>
        <v>0.245398773</v>
      </c>
      <c r="K4" s="38" t="s">
        <v>36</v>
      </c>
      <c r="L4" s="36">
        <v>40.0</v>
      </c>
      <c r="M4" s="39"/>
      <c r="N4" s="39">
        <f t="shared" si="2"/>
        <v>2</v>
      </c>
      <c r="O4" s="36">
        <v>20.0</v>
      </c>
      <c r="P4" s="40" t="s">
        <v>37</v>
      </c>
      <c r="Q4" s="41"/>
      <c r="R4" s="41"/>
      <c r="S4" s="41"/>
      <c r="T4" s="41" t="b">
        <v>0</v>
      </c>
      <c r="U4" s="41" t="b">
        <v>0</v>
      </c>
      <c r="V4" s="41"/>
      <c r="W4" s="42" t="b">
        <v>0</v>
      </c>
      <c r="X4" s="51"/>
      <c r="Y4" s="41"/>
      <c r="Z4" s="41"/>
      <c r="AA4" s="41"/>
      <c r="AB4" s="41"/>
      <c r="AC4" s="45" t="str">
        <f t="shared" si="3"/>
        <v>163 (1 CT) per CS</v>
      </c>
      <c r="AD4" s="52"/>
      <c r="AE4" s="53"/>
      <c r="AF4" s="48" t="str">
        <f t="shared" si="4"/>
        <v>#DIV/0!</v>
      </c>
      <c r="AG4" s="41"/>
      <c r="AH4" s="41"/>
      <c r="AI4" s="41"/>
    </row>
    <row r="5" ht="15.75" customHeight="1">
      <c r="A5" s="49" t="s">
        <v>31</v>
      </c>
      <c r="B5" s="49" t="s">
        <v>32</v>
      </c>
      <c r="C5" s="49" t="s">
        <v>40</v>
      </c>
      <c r="D5" s="50"/>
      <c r="E5" s="36">
        <v>138.0</v>
      </c>
      <c r="F5" s="39"/>
      <c r="G5" s="36"/>
      <c r="H5" s="36">
        <v>1.0</v>
      </c>
      <c r="I5" s="36" t="s">
        <v>39</v>
      </c>
      <c r="J5" s="37">
        <f t="shared" si="1"/>
        <v>0.2898550725</v>
      </c>
      <c r="K5" s="38" t="s">
        <v>36</v>
      </c>
      <c r="L5" s="36">
        <v>40.0</v>
      </c>
      <c r="M5" s="39"/>
      <c r="N5" s="39">
        <f t="shared" si="2"/>
        <v>3</v>
      </c>
      <c r="O5" s="36">
        <v>30.0</v>
      </c>
      <c r="P5" s="40" t="s">
        <v>37</v>
      </c>
      <c r="Q5" s="41"/>
      <c r="R5" s="41"/>
      <c r="S5" s="41"/>
      <c r="T5" s="41" t="b">
        <v>0</v>
      </c>
      <c r="U5" s="41" t="b">
        <v>0</v>
      </c>
      <c r="V5" s="41"/>
      <c r="W5" s="42" t="b">
        <v>0</v>
      </c>
      <c r="X5" s="51"/>
      <c r="Y5" s="41"/>
      <c r="Z5" s="41"/>
      <c r="AA5" s="41"/>
      <c r="AB5" s="41"/>
      <c r="AC5" s="45" t="str">
        <f t="shared" si="3"/>
        <v>138 (1 CT) per CS</v>
      </c>
      <c r="AD5" s="52"/>
      <c r="AE5" s="53"/>
      <c r="AF5" s="48" t="str">
        <f t="shared" si="4"/>
        <v>#DIV/0!</v>
      </c>
      <c r="AG5" s="41"/>
      <c r="AH5" s="41"/>
      <c r="AI5" s="41"/>
    </row>
    <row r="6" ht="15.75" customHeight="1">
      <c r="A6" s="49" t="s">
        <v>31</v>
      </c>
      <c r="B6" s="49" t="s">
        <v>41</v>
      </c>
      <c r="C6" s="49" t="s">
        <v>42</v>
      </c>
      <c r="D6" s="50"/>
      <c r="E6" s="36">
        <v>120.0</v>
      </c>
      <c r="F6" s="39"/>
      <c r="G6" s="36"/>
      <c r="H6" s="36">
        <v>1.0</v>
      </c>
      <c r="I6" s="36" t="s">
        <v>39</v>
      </c>
      <c r="J6" s="37">
        <f t="shared" si="1"/>
        <v>0.3333333333</v>
      </c>
      <c r="K6" s="38" t="s">
        <v>36</v>
      </c>
      <c r="L6" s="36">
        <v>40.0</v>
      </c>
      <c r="M6" s="39"/>
      <c r="N6" s="39">
        <f t="shared" si="2"/>
        <v>17.5</v>
      </c>
      <c r="O6" s="36">
        <v>175.0</v>
      </c>
      <c r="P6" s="40" t="s">
        <v>37</v>
      </c>
      <c r="Q6" s="41"/>
      <c r="R6" s="41"/>
      <c r="S6" s="41"/>
      <c r="T6" s="41" t="b">
        <v>0</v>
      </c>
      <c r="U6" s="41" t="b">
        <v>0</v>
      </c>
      <c r="V6" s="41"/>
      <c r="W6" s="42" t="b">
        <v>0</v>
      </c>
      <c r="X6" s="51"/>
      <c r="Y6" s="41"/>
      <c r="Z6" s="41"/>
      <c r="AA6" s="41"/>
      <c r="AB6" s="41"/>
      <c r="AC6" s="45" t="str">
        <f t="shared" si="3"/>
        <v>120 (1 CT) per CS</v>
      </c>
      <c r="AD6" s="52"/>
      <c r="AE6" s="53"/>
      <c r="AF6" s="48" t="str">
        <f t="shared" si="4"/>
        <v>#DIV/0!</v>
      </c>
      <c r="AG6" s="41"/>
      <c r="AH6" s="41"/>
      <c r="AI6" s="41"/>
    </row>
    <row r="7" ht="15.75" customHeight="1">
      <c r="A7" s="49" t="s">
        <v>31</v>
      </c>
      <c r="B7" s="49" t="s">
        <v>43</v>
      </c>
      <c r="C7" s="49" t="s">
        <v>44</v>
      </c>
      <c r="D7" s="50"/>
      <c r="E7" s="36">
        <v>4.0</v>
      </c>
      <c r="F7" s="39"/>
      <c r="G7" s="36"/>
      <c r="H7" s="36">
        <v>3.0</v>
      </c>
      <c r="I7" s="36" t="s">
        <v>45</v>
      </c>
      <c r="J7" s="37">
        <f t="shared" si="1"/>
        <v>3</v>
      </c>
      <c r="K7" s="38" t="s">
        <v>36</v>
      </c>
      <c r="L7" s="36">
        <v>12.0</v>
      </c>
      <c r="M7" s="39"/>
      <c r="N7" s="39">
        <f t="shared" si="2"/>
        <v>4</v>
      </c>
      <c r="O7" s="36">
        <v>40.0</v>
      </c>
      <c r="P7" s="40" t="s">
        <v>37</v>
      </c>
      <c r="Q7" s="41"/>
      <c r="R7" s="41"/>
      <c r="S7" s="41"/>
      <c r="T7" s="41" t="b">
        <v>0</v>
      </c>
      <c r="U7" s="41" t="b">
        <v>0</v>
      </c>
      <c r="V7" s="41"/>
      <c r="W7" s="42" t="b">
        <v>0</v>
      </c>
      <c r="X7" s="51"/>
      <c r="Y7" s="41"/>
      <c r="Z7" s="41"/>
      <c r="AA7" s="41"/>
      <c r="AB7" s="41"/>
      <c r="AC7" s="45" t="str">
        <f t="shared" si="3"/>
        <v>4 (3 LB) per CS</v>
      </c>
      <c r="AD7" s="52"/>
      <c r="AE7" s="53"/>
      <c r="AF7" s="48" t="str">
        <f t="shared" si="4"/>
        <v>#DIV/0!</v>
      </c>
      <c r="AG7" s="41"/>
      <c r="AH7" s="41"/>
      <c r="AI7" s="41"/>
    </row>
    <row r="8" ht="15.75" customHeight="1">
      <c r="A8" s="32" t="s">
        <v>31</v>
      </c>
      <c r="B8" s="32" t="s">
        <v>43</v>
      </c>
      <c r="C8" s="32" t="s">
        <v>46</v>
      </c>
      <c r="D8" s="39"/>
      <c r="E8" s="34" t="s">
        <v>47</v>
      </c>
      <c r="F8" s="35"/>
      <c r="G8" s="36"/>
      <c r="H8" s="36">
        <v>3.0</v>
      </c>
      <c r="I8" s="36" t="s">
        <v>45</v>
      </c>
      <c r="J8" s="37">
        <f t="shared" si="1"/>
        <v>3</v>
      </c>
      <c r="K8" s="38" t="s">
        <v>36</v>
      </c>
      <c r="L8" s="36">
        <v>3.0</v>
      </c>
      <c r="M8" s="39"/>
      <c r="N8" s="39">
        <f t="shared" si="2"/>
        <v>1.5</v>
      </c>
      <c r="O8" s="36">
        <v>15.0</v>
      </c>
      <c r="P8" s="40" t="s">
        <v>37</v>
      </c>
      <c r="Q8" s="41"/>
      <c r="R8" s="41"/>
      <c r="S8" s="41"/>
      <c r="T8" s="41" t="b">
        <v>0</v>
      </c>
      <c r="U8" s="41" t="b">
        <v>0</v>
      </c>
      <c r="V8" s="41"/>
      <c r="W8" s="42" t="b">
        <v>0</v>
      </c>
      <c r="X8" s="51"/>
      <c r="Y8" s="41"/>
      <c r="Z8" s="41"/>
      <c r="AA8" s="41"/>
      <c r="AB8" s="41"/>
      <c r="AC8" s="45" t="str">
        <f t="shared" si="3"/>
        <v>1 (3 LB) per CS</v>
      </c>
      <c r="AD8" s="52"/>
      <c r="AE8" s="53"/>
      <c r="AF8" s="48" t="str">
        <f t="shared" si="4"/>
        <v>#DIV/0!</v>
      </c>
      <c r="AG8" s="41"/>
      <c r="AH8" s="41"/>
      <c r="AI8" s="41"/>
    </row>
    <row r="9" ht="15.75" customHeight="1">
      <c r="A9" s="32" t="s">
        <v>31</v>
      </c>
      <c r="B9" s="32" t="s">
        <v>43</v>
      </c>
      <c r="C9" s="32" t="s">
        <v>48</v>
      </c>
      <c r="D9" s="54"/>
      <c r="E9" s="55">
        <v>50.0</v>
      </c>
      <c r="F9" s="39"/>
      <c r="G9" s="36"/>
      <c r="H9" s="36">
        <v>1.11</v>
      </c>
      <c r="I9" s="36" t="s">
        <v>35</v>
      </c>
      <c r="J9" s="37">
        <f t="shared" si="1"/>
        <v>0.0694</v>
      </c>
      <c r="K9" s="38" t="s">
        <v>36</v>
      </c>
      <c r="L9" s="56">
        <v>3.47</v>
      </c>
      <c r="M9" s="39"/>
      <c r="N9" s="39">
        <f t="shared" si="2"/>
        <v>2.5</v>
      </c>
      <c r="O9" s="36">
        <v>25.0</v>
      </c>
      <c r="P9" s="40" t="s">
        <v>37</v>
      </c>
      <c r="Q9" s="41"/>
      <c r="R9" s="41"/>
      <c r="S9" s="41"/>
      <c r="T9" s="41" t="b">
        <v>0</v>
      </c>
      <c r="U9" s="41" t="b">
        <v>0</v>
      </c>
      <c r="V9" s="41"/>
      <c r="W9" s="42" t="b">
        <v>0</v>
      </c>
      <c r="X9" s="51"/>
      <c r="Y9" s="41"/>
      <c r="Z9" s="41"/>
      <c r="AA9" s="41"/>
      <c r="AB9" s="41"/>
      <c r="AC9" s="45" t="str">
        <f t="shared" si="3"/>
        <v>50 (1.11 OZ) per CS</v>
      </c>
      <c r="AD9" s="52"/>
      <c r="AE9" s="53"/>
      <c r="AF9" s="48" t="str">
        <f t="shared" si="4"/>
        <v>#DIV/0!</v>
      </c>
      <c r="AG9" s="41"/>
      <c r="AH9" s="41"/>
      <c r="AI9" s="41"/>
    </row>
    <row r="10" ht="15.75" customHeight="1">
      <c r="A10" s="32" t="s">
        <v>31</v>
      </c>
      <c r="B10" s="32" t="s">
        <v>49</v>
      </c>
      <c r="C10" s="32" t="s">
        <v>50</v>
      </c>
      <c r="D10" s="33"/>
      <c r="E10" s="55">
        <v>4.0</v>
      </c>
      <c r="F10" s="35"/>
      <c r="G10" s="36"/>
      <c r="H10" s="36">
        <v>5.0</v>
      </c>
      <c r="I10" s="36" t="s">
        <v>45</v>
      </c>
      <c r="J10" s="37">
        <f t="shared" si="1"/>
        <v>5</v>
      </c>
      <c r="K10" s="38" t="s">
        <v>36</v>
      </c>
      <c r="L10" s="36">
        <v>20.0</v>
      </c>
      <c r="M10" s="39"/>
      <c r="N10" s="39">
        <f t="shared" si="2"/>
        <v>0.5</v>
      </c>
      <c r="O10" s="36">
        <v>5.0</v>
      </c>
      <c r="P10" s="40" t="s">
        <v>37</v>
      </c>
      <c r="Q10" s="57"/>
      <c r="R10" s="41"/>
      <c r="S10" s="57"/>
      <c r="T10" s="41" t="b">
        <v>0</v>
      </c>
      <c r="U10" s="41" t="b">
        <v>0</v>
      </c>
      <c r="V10" s="41"/>
      <c r="W10" s="42" t="b">
        <v>0</v>
      </c>
      <c r="X10" s="51"/>
      <c r="Y10" s="41"/>
      <c r="Z10" s="41"/>
      <c r="AA10" s="41"/>
      <c r="AB10" s="41"/>
      <c r="AC10" s="45" t="str">
        <f t="shared" si="3"/>
        <v>4 (5 LB) per CS</v>
      </c>
      <c r="AD10" s="58"/>
      <c r="AE10" s="59"/>
      <c r="AF10" s="48" t="str">
        <f t="shared" si="4"/>
        <v>#DIV/0!</v>
      </c>
      <c r="AG10" s="41"/>
      <c r="AH10" s="60"/>
      <c r="AI10" s="41"/>
    </row>
    <row r="11" ht="15.75" customHeight="1">
      <c r="A11" s="32" t="s">
        <v>31</v>
      </c>
      <c r="B11" s="32" t="s">
        <v>51</v>
      </c>
      <c r="C11" s="32" t="s">
        <v>52</v>
      </c>
      <c r="D11" s="33"/>
      <c r="E11" s="55">
        <v>100.0</v>
      </c>
      <c r="F11" s="35"/>
      <c r="G11" s="36"/>
      <c r="H11" s="36">
        <v>3.0</v>
      </c>
      <c r="I11" s="36" t="s">
        <v>35</v>
      </c>
      <c r="J11" s="37">
        <f t="shared" si="1"/>
        <v>0.1875</v>
      </c>
      <c r="K11" s="38" t="s">
        <v>36</v>
      </c>
      <c r="L11" s="36">
        <v>18.75</v>
      </c>
      <c r="M11" s="39"/>
      <c r="N11" s="39">
        <f t="shared" si="2"/>
        <v>60</v>
      </c>
      <c r="O11" s="36">
        <v>600.0</v>
      </c>
      <c r="P11" s="40" t="s">
        <v>37</v>
      </c>
      <c r="Q11" s="41"/>
      <c r="R11" s="41"/>
      <c r="S11" s="41"/>
      <c r="T11" s="41" t="b">
        <v>0</v>
      </c>
      <c r="U11" s="41" t="b">
        <v>0</v>
      </c>
      <c r="V11" s="41"/>
      <c r="W11" s="42" t="b">
        <v>0</v>
      </c>
      <c r="X11" s="51"/>
      <c r="Y11" s="41"/>
      <c r="Z11" s="41"/>
      <c r="AA11" s="41"/>
      <c r="AB11" s="41"/>
      <c r="AC11" s="45" t="str">
        <f t="shared" si="3"/>
        <v>100 (3 OZ) per CS</v>
      </c>
      <c r="AD11" s="52"/>
      <c r="AE11" s="47"/>
      <c r="AF11" s="48" t="str">
        <f t="shared" si="4"/>
        <v>#DIV/0!</v>
      </c>
      <c r="AG11" s="41"/>
      <c r="AH11" s="41"/>
      <c r="AI11" s="41"/>
    </row>
    <row r="12" ht="15.75" customHeight="1">
      <c r="A12" s="32" t="s">
        <v>31</v>
      </c>
      <c r="B12" s="32" t="s">
        <v>53</v>
      </c>
      <c r="C12" s="32" t="s">
        <v>54</v>
      </c>
      <c r="D12" s="39"/>
      <c r="E12" s="34" t="s">
        <v>55</v>
      </c>
      <c r="F12" s="55" t="s">
        <v>56</v>
      </c>
      <c r="G12" s="36"/>
      <c r="H12" s="36">
        <v>5.0</v>
      </c>
      <c r="I12" s="36" t="s">
        <v>45</v>
      </c>
      <c r="J12" s="37">
        <f t="shared" si="1"/>
        <v>5</v>
      </c>
      <c r="K12" s="38" t="s">
        <v>36</v>
      </c>
      <c r="L12" s="36">
        <v>20.0</v>
      </c>
      <c r="M12" s="39"/>
      <c r="N12" s="39">
        <f t="shared" si="2"/>
        <v>3.5</v>
      </c>
      <c r="O12" s="36">
        <v>35.0</v>
      </c>
      <c r="P12" s="40" t="s">
        <v>37</v>
      </c>
      <c r="Q12" s="41"/>
      <c r="R12" s="41"/>
      <c r="S12" s="41"/>
      <c r="T12" s="41" t="b">
        <v>0</v>
      </c>
      <c r="U12" s="41" t="b">
        <v>0</v>
      </c>
      <c r="V12" s="41"/>
      <c r="W12" s="42" t="b">
        <v>0</v>
      </c>
      <c r="X12" s="51"/>
      <c r="Y12" s="41"/>
      <c r="Z12" s="41"/>
      <c r="AA12" s="41"/>
      <c r="AB12" s="41"/>
      <c r="AC12" s="45" t="str">
        <f t="shared" si="3"/>
        <v>4 (5 LB) per CS</v>
      </c>
      <c r="AD12" s="52"/>
      <c r="AE12" s="53"/>
      <c r="AF12" s="48" t="str">
        <f t="shared" si="4"/>
        <v>#DIV/0!</v>
      </c>
      <c r="AG12" s="41"/>
      <c r="AH12" s="41"/>
      <c r="AI12" s="41"/>
    </row>
    <row r="13" ht="15.75" customHeight="1">
      <c r="A13" s="32" t="s">
        <v>31</v>
      </c>
      <c r="B13" s="32" t="s">
        <v>57</v>
      </c>
      <c r="C13" s="32" t="s">
        <v>57</v>
      </c>
      <c r="D13" s="39"/>
      <c r="E13" s="55">
        <v>36.0</v>
      </c>
      <c r="F13" s="35"/>
      <c r="G13" s="39"/>
      <c r="H13" s="39"/>
      <c r="I13" s="36" t="s">
        <v>39</v>
      </c>
      <c r="J13" s="37">
        <f t="shared" si="1"/>
        <v>0.6388888889</v>
      </c>
      <c r="K13" s="38" t="s">
        <v>36</v>
      </c>
      <c r="L13" s="36">
        <v>23.0</v>
      </c>
      <c r="M13" s="39"/>
      <c r="N13" s="39">
        <f t="shared" si="2"/>
        <v>8</v>
      </c>
      <c r="O13" s="36">
        <v>80.0</v>
      </c>
      <c r="P13" s="40" t="s">
        <v>37</v>
      </c>
      <c r="Q13" s="41"/>
      <c r="R13" s="41"/>
      <c r="S13" s="41"/>
      <c r="T13" s="41" t="b">
        <v>0</v>
      </c>
      <c r="U13" s="41" t="b">
        <v>0</v>
      </c>
      <c r="V13" s="41"/>
      <c r="W13" s="42" t="b">
        <v>0</v>
      </c>
      <c r="X13" s="51"/>
      <c r="Y13" s="41"/>
      <c r="Z13" s="41"/>
      <c r="AA13" s="41"/>
      <c r="AB13" s="41"/>
      <c r="AC13" s="45" t="str">
        <f t="shared" si="3"/>
        <v>36 ( CT) per CS</v>
      </c>
      <c r="AD13" s="52"/>
      <c r="AE13" s="53"/>
      <c r="AF13" s="48" t="str">
        <f t="shared" si="4"/>
        <v>#DIV/0!</v>
      </c>
      <c r="AG13" s="41"/>
      <c r="AH13" s="41"/>
      <c r="AI13" s="41"/>
    </row>
    <row r="14" ht="15.75" customHeight="1">
      <c r="A14" s="49" t="s">
        <v>31</v>
      </c>
      <c r="B14" s="49" t="s">
        <v>57</v>
      </c>
      <c r="C14" s="49" t="s">
        <v>58</v>
      </c>
      <c r="D14" s="50"/>
      <c r="E14" s="36">
        <v>1.0</v>
      </c>
      <c r="F14" s="39"/>
      <c r="G14" s="36"/>
      <c r="H14" s="36">
        <v>5.0</v>
      </c>
      <c r="I14" s="36" t="s">
        <v>45</v>
      </c>
      <c r="J14" s="37">
        <f t="shared" si="1"/>
        <v>5</v>
      </c>
      <c r="K14" s="38" t="s">
        <v>36</v>
      </c>
      <c r="L14" s="36">
        <v>5.0</v>
      </c>
      <c r="M14" s="39"/>
      <c r="N14" s="39">
        <f t="shared" si="2"/>
        <v>11</v>
      </c>
      <c r="O14" s="36">
        <v>110.0</v>
      </c>
      <c r="P14" s="40" t="s">
        <v>37</v>
      </c>
      <c r="Q14" s="41"/>
      <c r="R14" s="41"/>
      <c r="S14" s="41"/>
      <c r="T14" s="41" t="b">
        <v>0</v>
      </c>
      <c r="U14" s="41" t="b">
        <v>0</v>
      </c>
      <c r="V14" s="41"/>
      <c r="W14" s="42" t="b">
        <v>0</v>
      </c>
      <c r="X14" s="51"/>
      <c r="Y14" s="41"/>
      <c r="Z14" s="41"/>
      <c r="AA14" s="41"/>
      <c r="AB14" s="41"/>
      <c r="AC14" s="45" t="str">
        <f t="shared" si="3"/>
        <v>1 (5 LB) per CS</v>
      </c>
      <c r="AD14" s="52"/>
      <c r="AE14" s="53"/>
      <c r="AF14" s="48" t="str">
        <f t="shared" si="4"/>
        <v>#DIV/0!</v>
      </c>
      <c r="AG14" s="41"/>
      <c r="AH14" s="41"/>
      <c r="AI14" s="41"/>
    </row>
    <row r="15" ht="15.75" customHeight="1">
      <c r="A15" s="32" t="s">
        <v>31</v>
      </c>
      <c r="B15" s="32" t="s">
        <v>59</v>
      </c>
      <c r="C15" s="32" t="s">
        <v>59</v>
      </c>
      <c r="D15" s="39"/>
      <c r="E15" s="55">
        <v>1.0</v>
      </c>
      <c r="F15" s="35"/>
      <c r="G15" s="36"/>
      <c r="H15" s="36">
        <v>10.0</v>
      </c>
      <c r="I15" s="36" t="s">
        <v>45</v>
      </c>
      <c r="J15" s="37">
        <f t="shared" si="1"/>
        <v>10</v>
      </c>
      <c r="K15" s="38" t="s">
        <v>36</v>
      </c>
      <c r="L15" s="36">
        <v>10.0</v>
      </c>
      <c r="M15" s="39"/>
      <c r="N15" s="39">
        <f t="shared" si="2"/>
        <v>12</v>
      </c>
      <c r="O15" s="36">
        <v>120.0</v>
      </c>
      <c r="P15" s="40" t="s">
        <v>37</v>
      </c>
      <c r="Q15" s="41"/>
      <c r="R15" s="41"/>
      <c r="S15" s="41"/>
      <c r="T15" s="41" t="b">
        <v>0</v>
      </c>
      <c r="U15" s="41" t="b">
        <v>0</v>
      </c>
      <c r="V15" s="41"/>
      <c r="W15" s="42" t="b">
        <v>0</v>
      </c>
      <c r="X15" s="51"/>
      <c r="Y15" s="41"/>
      <c r="Z15" s="41"/>
      <c r="AA15" s="41"/>
      <c r="AB15" s="41"/>
      <c r="AC15" s="45" t="str">
        <f t="shared" si="3"/>
        <v>1 (10 LB) per CS</v>
      </c>
      <c r="AD15" s="52"/>
      <c r="AE15" s="53"/>
      <c r="AF15" s="48" t="str">
        <f t="shared" si="4"/>
        <v>#DIV/0!</v>
      </c>
      <c r="AG15" s="41"/>
      <c r="AH15" s="41"/>
      <c r="AI15" s="41"/>
    </row>
    <row r="16" ht="15.75" customHeight="1">
      <c r="A16" s="32" t="s">
        <v>31</v>
      </c>
      <c r="B16" s="32" t="s">
        <v>60</v>
      </c>
      <c r="C16" s="32" t="s">
        <v>61</v>
      </c>
      <c r="D16" s="39"/>
      <c r="E16" s="34" t="s">
        <v>62</v>
      </c>
      <c r="F16" s="35"/>
      <c r="G16" s="36"/>
      <c r="H16" s="36">
        <v>0.5</v>
      </c>
      <c r="I16" s="36" t="s">
        <v>63</v>
      </c>
      <c r="J16" s="37">
        <f t="shared" si="1"/>
        <v>0.1539333333</v>
      </c>
      <c r="K16" s="38" t="s">
        <v>36</v>
      </c>
      <c r="L16" s="36">
        <v>23.09</v>
      </c>
      <c r="M16" s="39"/>
      <c r="N16" s="39">
        <f t="shared" si="2"/>
        <v>12</v>
      </c>
      <c r="O16" s="36">
        <v>120.0</v>
      </c>
      <c r="P16" s="40" t="s">
        <v>37</v>
      </c>
      <c r="Q16" s="41"/>
      <c r="R16" s="41"/>
      <c r="S16" s="41"/>
      <c r="T16" s="41" t="b">
        <v>0</v>
      </c>
      <c r="U16" s="41" t="b">
        <v>0</v>
      </c>
      <c r="V16" s="41"/>
      <c r="W16" s="42" t="b">
        <v>0</v>
      </c>
      <c r="X16" s="51"/>
      <c r="Y16" s="41"/>
      <c r="Z16" s="41"/>
      <c r="AA16" s="41"/>
      <c r="AB16" s="41"/>
      <c r="AC16" s="45" t="str">
        <f t="shared" si="3"/>
        <v>150 (0.5 CUP) per CS</v>
      </c>
      <c r="AD16" s="52"/>
      <c r="AE16" s="53"/>
      <c r="AF16" s="48" t="str">
        <f t="shared" si="4"/>
        <v>#DIV/0!</v>
      </c>
      <c r="AG16" s="41"/>
      <c r="AH16" s="41"/>
      <c r="AI16" s="41"/>
    </row>
    <row r="17" ht="15.75" customHeight="1">
      <c r="A17" s="32" t="s">
        <v>31</v>
      </c>
      <c r="B17" s="32" t="s">
        <v>64</v>
      </c>
      <c r="C17" s="32" t="s">
        <v>65</v>
      </c>
      <c r="D17" s="39"/>
      <c r="E17" s="55">
        <v>4.0</v>
      </c>
      <c r="F17" s="55" t="s">
        <v>56</v>
      </c>
      <c r="G17" s="36"/>
      <c r="H17" s="36">
        <v>5.0</v>
      </c>
      <c r="I17" s="36" t="s">
        <v>45</v>
      </c>
      <c r="J17" s="37">
        <f t="shared" si="1"/>
        <v>5</v>
      </c>
      <c r="K17" s="38" t="s">
        <v>36</v>
      </c>
      <c r="L17" s="36">
        <v>20.0</v>
      </c>
      <c r="M17" s="39"/>
      <c r="N17" s="39">
        <f t="shared" si="2"/>
        <v>2.3</v>
      </c>
      <c r="O17" s="36">
        <v>23.0</v>
      </c>
      <c r="P17" s="40" t="s">
        <v>37</v>
      </c>
      <c r="Q17" s="41"/>
      <c r="R17" s="41"/>
      <c r="S17" s="41"/>
      <c r="T17" s="41" t="b">
        <v>0</v>
      </c>
      <c r="U17" s="41" t="b">
        <v>0</v>
      </c>
      <c r="V17" s="41"/>
      <c r="W17" s="42" t="b">
        <v>0</v>
      </c>
      <c r="X17" s="51"/>
      <c r="Y17" s="41"/>
      <c r="Z17" s="41"/>
      <c r="AA17" s="41"/>
      <c r="AB17" s="41"/>
      <c r="AC17" s="45" t="str">
        <f t="shared" si="3"/>
        <v>4 (5 LB) per CS</v>
      </c>
      <c r="AD17" s="52"/>
      <c r="AE17" s="53"/>
      <c r="AF17" s="48" t="str">
        <f t="shared" si="4"/>
        <v>#DIV/0!</v>
      </c>
      <c r="AG17" s="41"/>
      <c r="AH17" s="41"/>
      <c r="AI17" s="41"/>
    </row>
    <row r="18" ht="15.75" customHeight="1">
      <c r="A18" s="61" t="s">
        <v>31</v>
      </c>
      <c r="B18" s="61" t="s">
        <v>64</v>
      </c>
      <c r="C18" s="61" t="s">
        <v>66</v>
      </c>
      <c r="D18" s="50"/>
      <c r="E18" s="36">
        <v>50.0</v>
      </c>
      <c r="F18" s="39"/>
      <c r="G18" s="36"/>
      <c r="H18" s="36">
        <v>2.69</v>
      </c>
      <c r="I18" s="36" t="s">
        <v>35</v>
      </c>
      <c r="J18" s="37">
        <f t="shared" si="1"/>
        <v>0.1682</v>
      </c>
      <c r="K18" s="38" t="s">
        <v>36</v>
      </c>
      <c r="L18" s="36">
        <v>8.41</v>
      </c>
      <c r="M18" s="39"/>
      <c r="N18" s="39">
        <f t="shared" si="2"/>
        <v>1</v>
      </c>
      <c r="O18" s="36">
        <v>10.0</v>
      </c>
      <c r="P18" s="40" t="s">
        <v>37</v>
      </c>
      <c r="Q18" s="41"/>
      <c r="R18" s="41"/>
      <c r="S18" s="41"/>
      <c r="T18" s="41" t="b">
        <v>0</v>
      </c>
      <c r="U18" s="41" t="b">
        <v>0</v>
      </c>
      <c r="V18" s="41"/>
      <c r="W18" s="42" t="b">
        <v>0</v>
      </c>
      <c r="X18" s="51"/>
      <c r="Y18" s="41"/>
      <c r="Z18" s="41"/>
      <c r="AA18" s="41"/>
      <c r="AB18" s="41"/>
      <c r="AC18" s="45" t="str">
        <f t="shared" si="3"/>
        <v>50 (2.69 OZ) per CS</v>
      </c>
      <c r="AD18" s="52"/>
      <c r="AE18" s="53"/>
      <c r="AF18" s="48" t="str">
        <f t="shared" si="4"/>
        <v>#DIV/0!</v>
      </c>
      <c r="AG18" s="41"/>
      <c r="AH18" s="41"/>
      <c r="AI18" s="41"/>
    </row>
    <row r="19" ht="15.75" customHeight="1">
      <c r="A19" s="32" t="s">
        <v>31</v>
      </c>
      <c r="B19" s="32" t="s">
        <v>67</v>
      </c>
      <c r="C19" s="32" t="s">
        <v>68</v>
      </c>
      <c r="D19" s="54"/>
      <c r="E19" s="55">
        <v>1.0</v>
      </c>
      <c r="F19" s="39"/>
      <c r="G19" s="36"/>
      <c r="H19" s="36">
        <v>10.0</v>
      </c>
      <c r="I19" s="36" t="s">
        <v>45</v>
      </c>
      <c r="J19" s="37">
        <f t="shared" si="1"/>
        <v>10</v>
      </c>
      <c r="K19" s="38" t="s">
        <v>36</v>
      </c>
      <c r="L19" s="36">
        <v>10.0</v>
      </c>
      <c r="M19" s="39"/>
      <c r="N19" s="39">
        <f t="shared" si="2"/>
        <v>5</v>
      </c>
      <c r="O19" s="36">
        <v>50.0</v>
      </c>
      <c r="P19" s="40" t="s">
        <v>37</v>
      </c>
      <c r="Q19" s="41"/>
      <c r="R19" s="41"/>
      <c r="S19" s="41"/>
      <c r="T19" s="41" t="b">
        <v>0</v>
      </c>
      <c r="U19" s="41" t="b">
        <v>0</v>
      </c>
      <c r="V19" s="41"/>
      <c r="W19" s="42" t="b">
        <v>0</v>
      </c>
      <c r="X19" s="51"/>
      <c r="Y19" s="41"/>
      <c r="Z19" s="41"/>
      <c r="AA19" s="41"/>
      <c r="AB19" s="41"/>
      <c r="AC19" s="45" t="str">
        <f t="shared" si="3"/>
        <v>1 (10 LB) per CS</v>
      </c>
      <c r="AD19" s="52"/>
      <c r="AE19" s="53"/>
      <c r="AF19" s="48" t="str">
        <f t="shared" si="4"/>
        <v>#DIV/0!</v>
      </c>
      <c r="AG19" s="41"/>
      <c r="AH19" s="41"/>
      <c r="AI19" s="41"/>
    </row>
    <row r="20" ht="15.75" customHeight="1">
      <c r="A20" s="49" t="s">
        <v>31</v>
      </c>
      <c r="B20" s="49" t="s">
        <v>69</v>
      </c>
      <c r="C20" s="49" t="s">
        <v>70</v>
      </c>
      <c r="D20" s="50"/>
      <c r="E20" s="36">
        <v>30.0</v>
      </c>
      <c r="F20" s="39"/>
      <c r="G20" s="39"/>
      <c r="H20" s="39"/>
      <c r="I20" s="36" t="s">
        <v>39</v>
      </c>
      <c r="J20" s="37">
        <f t="shared" si="1"/>
        <v>0.6</v>
      </c>
      <c r="K20" s="38" t="s">
        <v>36</v>
      </c>
      <c r="L20" s="36">
        <v>18.0</v>
      </c>
      <c r="M20" s="39"/>
      <c r="N20" s="39">
        <f t="shared" si="2"/>
        <v>6</v>
      </c>
      <c r="O20" s="36">
        <v>60.0</v>
      </c>
      <c r="P20" s="40" t="s">
        <v>37</v>
      </c>
      <c r="Q20" s="41"/>
      <c r="R20" s="41"/>
      <c r="S20" s="41"/>
      <c r="T20" s="41" t="b">
        <v>0</v>
      </c>
      <c r="U20" s="41" t="b">
        <v>0</v>
      </c>
      <c r="V20" s="41"/>
      <c r="W20" s="42" t="b">
        <v>0</v>
      </c>
      <c r="X20" s="51"/>
      <c r="Y20" s="41"/>
      <c r="Z20" s="41"/>
      <c r="AA20" s="41"/>
      <c r="AB20" s="41"/>
      <c r="AC20" s="45" t="str">
        <f t="shared" si="3"/>
        <v>30 ( CT) per CS</v>
      </c>
      <c r="AD20" s="52"/>
      <c r="AE20" s="53"/>
      <c r="AF20" s="48" t="str">
        <f t="shared" si="4"/>
        <v>#DIV/0!</v>
      </c>
      <c r="AG20" s="41"/>
      <c r="AH20" s="41"/>
      <c r="AI20" s="41"/>
    </row>
    <row r="21" ht="15.75" customHeight="1">
      <c r="A21" s="49" t="s">
        <v>31</v>
      </c>
      <c r="B21" s="49" t="s">
        <v>71</v>
      </c>
      <c r="C21" s="49" t="s">
        <v>72</v>
      </c>
      <c r="D21" s="50"/>
      <c r="E21" s="36">
        <v>1.0</v>
      </c>
      <c r="F21" s="39"/>
      <c r="G21" s="36"/>
      <c r="H21" s="36">
        <v>10.0</v>
      </c>
      <c r="I21" s="36" t="s">
        <v>45</v>
      </c>
      <c r="J21" s="37">
        <f t="shared" si="1"/>
        <v>10</v>
      </c>
      <c r="K21" s="38" t="s">
        <v>36</v>
      </c>
      <c r="L21" s="36">
        <v>10.0</v>
      </c>
      <c r="M21" s="39"/>
      <c r="N21" s="39">
        <f t="shared" si="2"/>
        <v>5</v>
      </c>
      <c r="O21" s="36">
        <v>50.0</v>
      </c>
      <c r="P21" s="40" t="s">
        <v>37</v>
      </c>
      <c r="Q21" s="41"/>
      <c r="R21" s="41"/>
      <c r="S21" s="41"/>
      <c r="T21" s="41" t="b">
        <v>0</v>
      </c>
      <c r="U21" s="41" t="b">
        <v>0</v>
      </c>
      <c r="V21" s="41"/>
      <c r="W21" s="42" t="b">
        <v>0</v>
      </c>
      <c r="X21" s="51"/>
      <c r="Y21" s="41"/>
      <c r="Z21" s="41"/>
      <c r="AA21" s="41"/>
      <c r="AB21" s="41"/>
      <c r="AC21" s="45" t="str">
        <f t="shared" si="3"/>
        <v>1 (10 LB) per CS</v>
      </c>
      <c r="AD21" s="52"/>
      <c r="AE21" s="53"/>
      <c r="AF21" s="48" t="str">
        <f t="shared" si="4"/>
        <v>#DIV/0!</v>
      </c>
      <c r="AG21" s="41"/>
      <c r="AH21" s="41"/>
      <c r="AI21" s="41"/>
    </row>
    <row r="22" ht="15.75" customHeight="1">
      <c r="A22" s="32" t="s">
        <v>31</v>
      </c>
      <c r="B22" s="32" t="s">
        <v>73</v>
      </c>
      <c r="C22" s="32" t="s">
        <v>74</v>
      </c>
      <c r="D22" s="39"/>
      <c r="E22" s="55">
        <v>6.0</v>
      </c>
      <c r="F22" s="35"/>
      <c r="G22" s="36"/>
      <c r="H22" s="36">
        <v>2.0</v>
      </c>
      <c r="I22" s="36" t="s">
        <v>45</v>
      </c>
      <c r="J22" s="37">
        <f t="shared" si="1"/>
        <v>2</v>
      </c>
      <c r="K22" s="38" t="s">
        <v>36</v>
      </c>
      <c r="L22" s="36">
        <v>12.0</v>
      </c>
      <c r="M22" s="39"/>
      <c r="N22" s="39">
        <f t="shared" si="2"/>
        <v>14</v>
      </c>
      <c r="O22" s="36">
        <v>140.0</v>
      </c>
      <c r="P22" s="40" t="s">
        <v>37</v>
      </c>
      <c r="Q22" s="41"/>
      <c r="R22" s="41"/>
      <c r="S22" s="41"/>
      <c r="T22" s="41" t="b">
        <v>0</v>
      </c>
      <c r="U22" s="41" t="b">
        <v>0</v>
      </c>
      <c r="V22" s="41"/>
      <c r="W22" s="42" t="b">
        <v>0</v>
      </c>
      <c r="X22" s="51"/>
      <c r="Y22" s="41"/>
      <c r="Z22" s="41"/>
      <c r="AA22" s="41"/>
      <c r="AB22" s="41"/>
      <c r="AC22" s="45" t="str">
        <f t="shared" si="3"/>
        <v>6 (2 LB) per CS</v>
      </c>
      <c r="AD22" s="52"/>
      <c r="AE22" s="53"/>
      <c r="AF22" s="48" t="str">
        <f t="shared" si="4"/>
        <v>#DIV/0!</v>
      </c>
      <c r="AG22" s="41"/>
      <c r="AH22" s="41"/>
      <c r="AI22" s="41"/>
    </row>
    <row r="23" ht="15.75" customHeight="1">
      <c r="A23" s="32" t="s">
        <v>31</v>
      </c>
      <c r="B23" s="32" t="s">
        <v>73</v>
      </c>
      <c r="C23" s="32" t="s">
        <v>75</v>
      </c>
      <c r="D23" s="39"/>
      <c r="E23" s="34" t="s">
        <v>76</v>
      </c>
      <c r="F23" s="35"/>
      <c r="G23" s="36"/>
      <c r="H23" s="36">
        <v>1.0</v>
      </c>
      <c r="I23" s="36" t="s">
        <v>77</v>
      </c>
      <c r="J23" s="37">
        <f t="shared" si="1"/>
        <v>1</v>
      </c>
      <c r="K23" s="38" t="s">
        <v>77</v>
      </c>
      <c r="L23" s="36">
        <v>3.0</v>
      </c>
      <c r="M23" s="39"/>
      <c r="N23" s="39">
        <f t="shared" si="2"/>
        <v>3</v>
      </c>
      <c r="O23" s="36">
        <v>30.0</v>
      </c>
      <c r="P23" s="40" t="s">
        <v>37</v>
      </c>
      <c r="Q23" s="41"/>
      <c r="R23" s="41"/>
      <c r="S23" s="41"/>
      <c r="T23" s="41" t="b">
        <v>0</v>
      </c>
      <c r="U23" s="41" t="b">
        <v>0</v>
      </c>
      <c r="V23" s="41"/>
      <c r="W23" s="42" t="b">
        <v>0</v>
      </c>
      <c r="X23" s="51"/>
      <c r="Y23" s="41"/>
      <c r="Z23" s="41"/>
      <c r="AA23" s="41"/>
      <c r="AB23" s="41"/>
      <c r="AC23" s="45" t="str">
        <f t="shared" si="3"/>
        <v>3 (1 EA) per EA</v>
      </c>
      <c r="AD23" s="52"/>
      <c r="AE23" s="53"/>
      <c r="AF23" s="48" t="str">
        <f t="shared" si="4"/>
        <v>#DIV/0!</v>
      </c>
      <c r="AG23" s="41"/>
      <c r="AH23" s="41"/>
      <c r="AI23" s="41"/>
    </row>
    <row r="24" ht="15.75" customHeight="1">
      <c r="A24" s="32" t="s">
        <v>31</v>
      </c>
      <c r="B24" s="32" t="s">
        <v>73</v>
      </c>
      <c r="C24" s="32" t="s">
        <v>78</v>
      </c>
      <c r="D24" s="33"/>
      <c r="E24" s="55">
        <v>1.0</v>
      </c>
      <c r="F24" s="35"/>
      <c r="G24" s="36"/>
      <c r="H24" s="36">
        <v>5.0</v>
      </c>
      <c r="I24" s="36" t="s">
        <v>45</v>
      </c>
      <c r="J24" s="37">
        <f t="shared" si="1"/>
        <v>5</v>
      </c>
      <c r="K24" s="38" t="s">
        <v>36</v>
      </c>
      <c r="L24" s="36">
        <v>5.0</v>
      </c>
      <c r="M24" s="39"/>
      <c r="N24" s="39">
        <f t="shared" si="2"/>
        <v>4.4</v>
      </c>
      <c r="O24" s="36">
        <v>44.0</v>
      </c>
      <c r="P24" s="40" t="s">
        <v>37</v>
      </c>
      <c r="Q24" s="41"/>
      <c r="R24" s="41"/>
      <c r="S24" s="41"/>
      <c r="T24" s="41" t="b">
        <v>0</v>
      </c>
      <c r="U24" s="41" t="b">
        <v>0</v>
      </c>
      <c r="V24" s="41"/>
      <c r="W24" s="42" t="b">
        <v>0</v>
      </c>
      <c r="X24" s="51"/>
      <c r="Y24" s="41"/>
      <c r="Z24" s="41"/>
      <c r="AA24" s="41"/>
      <c r="AB24" s="41"/>
      <c r="AC24" s="45" t="str">
        <f t="shared" si="3"/>
        <v>1 (5 LB) per CS</v>
      </c>
      <c r="AD24" s="52"/>
      <c r="AE24" s="47"/>
      <c r="AF24" s="48" t="str">
        <f t="shared" si="4"/>
        <v>#DIV/0!</v>
      </c>
      <c r="AG24" s="41"/>
      <c r="AH24" s="41"/>
      <c r="AI24" s="41"/>
    </row>
    <row r="25" ht="15.75" customHeight="1">
      <c r="A25" s="32" t="s">
        <v>31</v>
      </c>
      <c r="B25" s="32" t="s">
        <v>73</v>
      </c>
      <c r="C25" s="32" t="s">
        <v>79</v>
      </c>
      <c r="D25" s="39"/>
      <c r="E25" s="55">
        <v>1.0</v>
      </c>
      <c r="F25" s="39"/>
      <c r="G25" s="36"/>
      <c r="H25" s="36">
        <v>5.0</v>
      </c>
      <c r="I25" s="36" t="s">
        <v>45</v>
      </c>
      <c r="J25" s="37">
        <f t="shared" si="1"/>
        <v>5</v>
      </c>
      <c r="K25" s="38" t="s">
        <v>36</v>
      </c>
      <c r="L25" s="36">
        <v>5.0</v>
      </c>
      <c r="M25" s="39"/>
      <c r="N25" s="39">
        <f t="shared" si="2"/>
        <v>5</v>
      </c>
      <c r="O25" s="36">
        <v>50.0</v>
      </c>
      <c r="P25" s="40" t="s">
        <v>37</v>
      </c>
      <c r="Q25" s="41"/>
      <c r="R25" s="41"/>
      <c r="S25" s="41"/>
      <c r="T25" s="41" t="b">
        <v>0</v>
      </c>
      <c r="U25" s="41" t="b">
        <v>0</v>
      </c>
      <c r="V25" s="41"/>
      <c r="W25" s="42" t="b">
        <v>0</v>
      </c>
      <c r="X25" s="51"/>
      <c r="Y25" s="41"/>
      <c r="Z25" s="41"/>
      <c r="AA25" s="41"/>
      <c r="AB25" s="41"/>
      <c r="AC25" s="45" t="str">
        <f t="shared" si="3"/>
        <v>1 (5 LB) per CS</v>
      </c>
      <c r="AD25" s="52"/>
      <c r="AE25" s="53"/>
      <c r="AF25" s="48" t="str">
        <f t="shared" si="4"/>
        <v>#DIV/0!</v>
      </c>
      <c r="AG25" s="41"/>
      <c r="AH25" s="41"/>
      <c r="AI25" s="41"/>
    </row>
    <row r="26" ht="15.75" customHeight="1">
      <c r="A26" s="32" t="s">
        <v>31</v>
      </c>
      <c r="B26" s="32" t="s">
        <v>73</v>
      </c>
      <c r="C26" s="32" t="s">
        <v>80</v>
      </c>
      <c r="D26" s="33"/>
      <c r="E26" s="55">
        <v>4.0</v>
      </c>
      <c r="F26" s="39"/>
      <c r="G26" s="36"/>
      <c r="H26" s="36">
        <v>2.5</v>
      </c>
      <c r="I26" s="36" t="s">
        <v>45</v>
      </c>
      <c r="J26" s="37">
        <f t="shared" si="1"/>
        <v>2.5</v>
      </c>
      <c r="K26" s="38" t="s">
        <v>36</v>
      </c>
      <c r="L26" s="36">
        <v>10.0</v>
      </c>
      <c r="M26" s="39"/>
      <c r="N26" s="39">
        <f t="shared" si="2"/>
        <v>14</v>
      </c>
      <c r="O26" s="36">
        <v>140.0</v>
      </c>
      <c r="P26" s="40" t="s">
        <v>37</v>
      </c>
      <c r="Q26" s="57"/>
      <c r="R26" s="41"/>
      <c r="S26" s="57"/>
      <c r="T26" s="41" t="b">
        <v>0</v>
      </c>
      <c r="U26" s="41" t="b">
        <v>0</v>
      </c>
      <c r="V26" s="41"/>
      <c r="W26" s="42" t="b">
        <v>0</v>
      </c>
      <c r="X26" s="51"/>
      <c r="Y26" s="41"/>
      <c r="Z26" s="41"/>
      <c r="AA26" s="41"/>
      <c r="AB26" s="41"/>
      <c r="AC26" s="45" t="str">
        <f t="shared" si="3"/>
        <v>4 (2.5 LB) per CS</v>
      </c>
      <c r="AD26" s="58"/>
      <c r="AE26" s="59"/>
      <c r="AF26" s="48" t="str">
        <f t="shared" si="4"/>
        <v>#DIV/0!</v>
      </c>
      <c r="AG26" s="41"/>
      <c r="AH26" s="60"/>
      <c r="AI26" s="41"/>
    </row>
    <row r="27" ht="15.75" customHeight="1">
      <c r="A27" s="49" t="s">
        <v>31</v>
      </c>
      <c r="B27" s="49" t="s">
        <v>73</v>
      </c>
      <c r="C27" s="49" t="s">
        <v>81</v>
      </c>
      <c r="D27" s="50"/>
      <c r="E27" s="36">
        <v>4.0</v>
      </c>
      <c r="F27" s="39"/>
      <c r="G27" s="36"/>
      <c r="H27" s="36">
        <v>3.0</v>
      </c>
      <c r="I27" s="36" t="s">
        <v>45</v>
      </c>
      <c r="J27" s="37">
        <f t="shared" si="1"/>
        <v>0.75</v>
      </c>
      <c r="K27" s="38" t="s">
        <v>36</v>
      </c>
      <c r="L27" s="36">
        <v>3.0</v>
      </c>
      <c r="M27" s="39"/>
      <c r="N27" s="39">
        <f t="shared" si="2"/>
        <v>2.5</v>
      </c>
      <c r="O27" s="36">
        <v>25.0</v>
      </c>
      <c r="P27" s="40" t="s">
        <v>37</v>
      </c>
      <c r="Q27" s="41"/>
      <c r="R27" s="41"/>
      <c r="S27" s="41"/>
      <c r="T27" s="41" t="b">
        <v>0</v>
      </c>
      <c r="U27" s="41" t="b">
        <v>0</v>
      </c>
      <c r="V27" s="41"/>
      <c r="W27" s="42" t="b">
        <v>0</v>
      </c>
      <c r="X27" s="51"/>
      <c r="Y27" s="41"/>
      <c r="Z27" s="41"/>
      <c r="AA27" s="41"/>
      <c r="AB27" s="41"/>
      <c r="AC27" s="45" t="str">
        <f t="shared" si="3"/>
        <v>4 (3 LB) per CS</v>
      </c>
      <c r="AD27" s="52"/>
      <c r="AE27" s="53"/>
      <c r="AF27" s="48" t="str">
        <f t="shared" si="4"/>
        <v>#DIV/0!</v>
      </c>
      <c r="AG27" s="41"/>
      <c r="AH27" s="41"/>
      <c r="AI27" s="41"/>
    </row>
    <row r="28" ht="15.75" customHeight="1">
      <c r="A28" s="49" t="s">
        <v>31</v>
      </c>
      <c r="B28" s="49" t="s">
        <v>82</v>
      </c>
      <c r="C28" s="49" t="s">
        <v>83</v>
      </c>
      <c r="D28" s="50"/>
      <c r="E28" s="36">
        <v>1.0</v>
      </c>
      <c r="F28" s="39"/>
      <c r="G28" s="36"/>
      <c r="H28" s="36">
        <v>25.0</v>
      </c>
      <c r="I28" s="36" t="s">
        <v>45</v>
      </c>
      <c r="J28" s="37">
        <f t="shared" si="1"/>
        <v>25</v>
      </c>
      <c r="K28" s="38" t="s">
        <v>36</v>
      </c>
      <c r="L28" s="36">
        <v>25.0</v>
      </c>
      <c r="M28" s="39"/>
      <c r="N28" s="39">
        <f t="shared" si="2"/>
        <v>6</v>
      </c>
      <c r="O28" s="36">
        <v>60.0</v>
      </c>
      <c r="P28" s="40" t="s">
        <v>37</v>
      </c>
      <c r="Q28" s="41"/>
      <c r="R28" s="41"/>
      <c r="S28" s="41"/>
      <c r="T28" s="41" t="b">
        <v>0</v>
      </c>
      <c r="U28" s="41" t="b">
        <v>0</v>
      </c>
      <c r="V28" s="41"/>
      <c r="W28" s="42" t="b">
        <v>0</v>
      </c>
      <c r="X28" s="51"/>
      <c r="Y28" s="41"/>
      <c r="Z28" s="41"/>
      <c r="AA28" s="41"/>
      <c r="AB28" s="41"/>
      <c r="AC28" s="45" t="str">
        <f t="shared" si="3"/>
        <v>1 (25 LB) per CS</v>
      </c>
      <c r="AD28" s="52"/>
      <c r="AE28" s="53"/>
      <c r="AF28" s="48" t="str">
        <f t="shared" si="4"/>
        <v>#DIV/0!</v>
      </c>
      <c r="AG28" s="41"/>
      <c r="AH28" s="41"/>
      <c r="AI28" s="41"/>
    </row>
    <row r="29" ht="15.75" customHeight="1">
      <c r="A29" s="32" t="s">
        <v>31</v>
      </c>
      <c r="B29" s="32" t="s">
        <v>84</v>
      </c>
      <c r="C29" s="32" t="s">
        <v>85</v>
      </c>
      <c r="D29" s="54"/>
      <c r="E29" s="55">
        <v>3.0</v>
      </c>
      <c r="F29" s="39"/>
      <c r="G29" s="36"/>
      <c r="H29" s="36">
        <v>1.0</v>
      </c>
      <c r="I29" s="36" t="s">
        <v>39</v>
      </c>
      <c r="J29" s="37">
        <f t="shared" si="1"/>
        <v>22.33333333</v>
      </c>
      <c r="K29" s="38" t="s">
        <v>36</v>
      </c>
      <c r="L29" s="36">
        <v>67.0</v>
      </c>
      <c r="M29" s="39"/>
      <c r="N29" s="39">
        <f t="shared" si="2"/>
        <v>5.5</v>
      </c>
      <c r="O29" s="36">
        <v>55.0</v>
      </c>
      <c r="P29" s="40" t="s">
        <v>37</v>
      </c>
      <c r="Q29" s="41"/>
      <c r="R29" s="41"/>
      <c r="S29" s="41"/>
      <c r="T29" s="41" t="b">
        <v>0</v>
      </c>
      <c r="U29" s="41" t="b">
        <v>0</v>
      </c>
      <c r="V29" s="41"/>
      <c r="W29" s="42" t="b">
        <v>0</v>
      </c>
      <c r="X29" s="51"/>
      <c r="Y29" s="41"/>
      <c r="Z29" s="41"/>
      <c r="AA29" s="41"/>
      <c r="AB29" s="41"/>
      <c r="AC29" s="45" t="str">
        <f t="shared" si="3"/>
        <v>3 (1 CT) per CS</v>
      </c>
      <c r="AD29" s="52"/>
      <c r="AE29" s="53"/>
      <c r="AF29" s="48" t="str">
        <f t="shared" si="4"/>
        <v>#DIV/0!</v>
      </c>
      <c r="AG29" s="41"/>
      <c r="AH29" s="41"/>
      <c r="AI29" s="41"/>
    </row>
    <row r="30" ht="15.75" customHeight="1">
      <c r="A30" s="32" t="s">
        <v>31</v>
      </c>
      <c r="B30" s="32" t="s">
        <v>84</v>
      </c>
      <c r="C30" s="32" t="s">
        <v>86</v>
      </c>
      <c r="D30" s="54"/>
      <c r="E30" s="55">
        <v>5.0</v>
      </c>
      <c r="F30" s="39"/>
      <c r="G30" s="36"/>
      <c r="H30" s="36">
        <v>1.0</v>
      </c>
      <c r="I30" s="36" t="s">
        <v>39</v>
      </c>
      <c r="J30" s="37">
        <f t="shared" si="1"/>
        <v>6.2</v>
      </c>
      <c r="K30" s="38" t="s">
        <v>36</v>
      </c>
      <c r="L30" s="36">
        <v>31.0</v>
      </c>
      <c r="M30" s="39"/>
      <c r="N30" s="39">
        <f t="shared" si="2"/>
        <v>4.5</v>
      </c>
      <c r="O30" s="36">
        <v>45.0</v>
      </c>
      <c r="P30" s="40" t="s">
        <v>37</v>
      </c>
      <c r="Q30" s="41"/>
      <c r="R30" s="41"/>
      <c r="S30" s="41"/>
      <c r="T30" s="41" t="b">
        <v>0</v>
      </c>
      <c r="U30" s="41" t="b">
        <v>0</v>
      </c>
      <c r="V30" s="41"/>
      <c r="W30" s="42" t="b">
        <v>0</v>
      </c>
      <c r="X30" s="51"/>
      <c r="Y30" s="41"/>
      <c r="Z30" s="41"/>
      <c r="AA30" s="41"/>
      <c r="AB30" s="41"/>
      <c r="AC30" s="45" t="str">
        <f t="shared" si="3"/>
        <v>5 (1 CT) per CS</v>
      </c>
      <c r="AD30" s="52"/>
      <c r="AE30" s="53"/>
      <c r="AF30" s="48" t="str">
        <f t="shared" si="4"/>
        <v>#DIV/0!</v>
      </c>
      <c r="AG30" s="41"/>
      <c r="AH30" s="41"/>
      <c r="AI30" s="41"/>
    </row>
    <row r="31" ht="15.75" customHeight="1">
      <c r="A31" s="32" t="s">
        <v>31</v>
      </c>
      <c r="B31" s="32" t="s">
        <v>84</v>
      </c>
      <c r="C31" s="32" t="s">
        <v>87</v>
      </c>
      <c r="D31" s="54"/>
      <c r="E31" s="55">
        <v>9.0</v>
      </c>
      <c r="F31" s="39"/>
      <c r="G31" s="36"/>
      <c r="H31" s="36">
        <v>1.0</v>
      </c>
      <c r="I31" s="36" t="s">
        <v>39</v>
      </c>
      <c r="J31" s="37">
        <f t="shared" si="1"/>
        <v>4.222222222</v>
      </c>
      <c r="K31" s="38" t="s">
        <v>36</v>
      </c>
      <c r="L31" s="36">
        <v>38.0</v>
      </c>
      <c r="M31" s="39"/>
      <c r="N31" s="39">
        <f t="shared" si="2"/>
        <v>3.5</v>
      </c>
      <c r="O31" s="36">
        <v>35.0</v>
      </c>
      <c r="P31" s="40" t="s">
        <v>37</v>
      </c>
      <c r="Q31" s="41"/>
      <c r="R31" s="41"/>
      <c r="S31" s="41"/>
      <c r="T31" s="41" t="b">
        <v>0</v>
      </c>
      <c r="U31" s="41" t="b">
        <v>0</v>
      </c>
      <c r="V31" s="41"/>
      <c r="W31" s="42" t="b">
        <v>0</v>
      </c>
      <c r="X31" s="51"/>
      <c r="Y31" s="41"/>
      <c r="Z31" s="41"/>
      <c r="AA31" s="41"/>
      <c r="AB31" s="41"/>
      <c r="AC31" s="45" t="str">
        <f t="shared" si="3"/>
        <v>9 (1 CT) per CS</v>
      </c>
      <c r="AD31" s="52"/>
      <c r="AE31" s="53"/>
      <c r="AF31" s="48" t="str">
        <f t="shared" si="4"/>
        <v>#DIV/0!</v>
      </c>
      <c r="AG31" s="41"/>
      <c r="AH31" s="41"/>
      <c r="AI31" s="41"/>
    </row>
    <row r="32" ht="15.75" customHeight="1">
      <c r="A32" s="32" t="s">
        <v>31</v>
      </c>
      <c r="B32" s="32" t="s">
        <v>88</v>
      </c>
      <c r="C32" s="32" t="s">
        <v>89</v>
      </c>
      <c r="D32" s="39"/>
      <c r="E32" s="34" t="s">
        <v>90</v>
      </c>
      <c r="F32" s="39"/>
      <c r="G32" s="36"/>
      <c r="H32" s="36">
        <v>1.0</v>
      </c>
      <c r="I32" s="36" t="s">
        <v>39</v>
      </c>
      <c r="J32" s="37">
        <f t="shared" si="1"/>
        <v>0.2898550725</v>
      </c>
      <c r="K32" s="38" t="s">
        <v>36</v>
      </c>
      <c r="L32" s="36">
        <v>40.0</v>
      </c>
      <c r="M32" s="39"/>
      <c r="N32" s="39">
        <f t="shared" si="2"/>
        <v>19</v>
      </c>
      <c r="O32" s="36">
        <v>190.0</v>
      </c>
      <c r="P32" s="40" t="s">
        <v>37</v>
      </c>
      <c r="Q32" s="41"/>
      <c r="R32" s="41"/>
      <c r="S32" s="41"/>
      <c r="T32" s="41" t="b">
        <v>0</v>
      </c>
      <c r="U32" s="41" t="b">
        <v>0</v>
      </c>
      <c r="V32" s="41"/>
      <c r="W32" s="42" t="b">
        <v>0</v>
      </c>
      <c r="X32" s="51"/>
      <c r="Y32" s="41"/>
      <c r="Z32" s="41"/>
      <c r="AA32" s="41"/>
      <c r="AB32" s="41"/>
      <c r="AC32" s="45" t="str">
        <f t="shared" si="3"/>
        <v>138 (1 CT) per CS</v>
      </c>
      <c r="AD32" s="52"/>
      <c r="AE32" s="53"/>
      <c r="AF32" s="48" t="str">
        <f t="shared" si="4"/>
        <v>#DIV/0!</v>
      </c>
      <c r="AG32" s="41"/>
      <c r="AH32" s="41"/>
      <c r="AI32" s="41"/>
    </row>
    <row r="33" ht="15.75" customHeight="1">
      <c r="A33" s="32" t="s">
        <v>31</v>
      </c>
      <c r="B33" s="32" t="s">
        <v>91</v>
      </c>
      <c r="C33" s="32" t="s">
        <v>92</v>
      </c>
      <c r="D33" s="39"/>
      <c r="E33" s="55" t="s">
        <v>93</v>
      </c>
      <c r="F33" s="39"/>
      <c r="G33" s="36"/>
      <c r="H33" s="36">
        <v>1.0</v>
      </c>
      <c r="I33" s="36" t="s">
        <v>39</v>
      </c>
      <c r="J33" s="37">
        <f>L33/18</f>
        <v>0.5555555556</v>
      </c>
      <c r="K33" s="38" t="s">
        <v>94</v>
      </c>
      <c r="L33" s="36">
        <v>10.0</v>
      </c>
      <c r="M33" s="39"/>
      <c r="N33" s="39">
        <f t="shared" si="2"/>
        <v>5.5</v>
      </c>
      <c r="O33" s="36">
        <v>55.0</v>
      </c>
      <c r="P33" s="40" t="s">
        <v>37</v>
      </c>
      <c r="Q33" s="41"/>
      <c r="R33" s="41"/>
      <c r="S33" s="41"/>
      <c r="T33" s="41" t="b">
        <v>0</v>
      </c>
      <c r="U33" s="41" t="b">
        <v>0</v>
      </c>
      <c r="V33" s="41"/>
      <c r="W33" s="42" t="b">
        <v>0</v>
      </c>
      <c r="X33" s="51"/>
      <c r="Y33" s="41"/>
      <c r="Z33" s="41"/>
      <c r="AA33" s="41"/>
      <c r="AB33" s="41"/>
      <c r="AC33" s="45" t="str">
        <f t="shared" si="3"/>
        <v>16-20 (1 CT) per LAYER</v>
      </c>
      <c r="AD33" s="52"/>
      <c r="AE33" s="53"/>
      <c r="AF33" s="48" t="str">
        <f t="shared" si="4"/>
        <v>#DIV/0!</v>
      </c>
      <c r="AG33" s="41"/>
      <c r="AH33" s="41"/>
      <c r="AI33" s="41"/>
    </row>
    <row r="34" ht="15.75" customHeight="1">
      <c r="A34" s="49" t="s">
        <v>31</v>
      </c>
      <c r="B34" s="49" t="s">
        <v>91</v>
      </c>
      <c r="C34" s="49" t="s">
        <v>95</v>
      </c>
      <c r="D34" s="50"/>
      <c r="E34" s="36">
        <v>120.0</v>
      </c>
      <c r="F34" s="39"/>
      <c r="G34" s="36"/>
      <c r="H34" s="36">
        <v>1.0</v>
      </c>
      <c r="I34" s="36" t="s">
        <v>39</v>
      </c>
      <c r="J34" s="37">
        <f t="shared" ref="J34:J55" si="5">L34/E34</f>
        <v>0.3416666667</v>
      </c>
      <c r="K34" s="38" t="s">
        <v>36</v>
      </c>
      <c r="L34" s="36">
        <v>41.0</v>
      </c>
      <c r="M34" s="39"/>
      <c r="N34" s="39">
        <f t="shared" si="2"/>
        <v>1.5</v>
      </c>
      <c r="O34" s="36">
        <v>15.0</v>
      </c>
      <c r="P34" s="40" t="s">
        <v>37</v>
      </c>
      <c r="Q34" s="41"/>
      <c r="R34" s="41"/>
      <c r="S34" s="41"/>
      <c r="T34" s="41" t="b">
        <v>0</v>
      </c>
      <c r="U34" s="41" t="b">
        <v>0</v>
      </c>
      <c r="V34" s="41"/>
      <c r="W34" s="42" t="b">
        <v>0</v>
      </c>
      <c r="X34" s="51"/>
      <c r="Y34" s="41"/>
      <c r="Z34" s="41"/>
      <c r="AA34" s="41"/>
      <c r="AB34" s="41"/>
      <c r="AC34" s="45" t="str">
        <f t="shared" si="3"/>
        <v>120 (1 CT) per CS</v>
      </c>
      <c r="AD34" s="52"/>
      <c r="AE34" s="53"/>
      <c r="AF34" s="48" t="str">
        <f t="shared" si="4"/>
        <v>#DIV/0!</v>
      </c>
      <c r="AG34" s="41"/>
      <c r="AH34" s="41"/>
      <c r="AI34" s="41"/>
    </row>
    <row r="35" ht="15.75" customHeight="1">
      <c r="A35" s="49" t="s">
        <v>31</v>
      </c>
      <c r="B35" s="49" t="s">
        <v>96</v>
      </c>
      <c r="C35" s="49" t="s">
        <v>97</v>
      </c>
      <c r="D35" s="50"/>
      <c r="E35" s="36">
        <v>1.0</v>
      </c>
      <c r="F35" s="39"/>
      <c r="G35" s="36"/>
      <c r="H35" s="36">
        <v>10.0</v>
      </c>
      <c r="I35" s="36" t="s">
        <v>45</v>
      </c>
      <c r="J35" s="37">
        <f t="shared" si="5"/>
        <v>10</v>
      </c>
      <c r="K35" s="38" t="s">
        <v>36</v>
      </c>
      <c r="L35" s="36">
        <v>10.0</v>
      </c>
      <c r="M35" s="39"/>
      <c r="N35" s="39">
        <f t="shared" si="2"/>
        <v>5</v>
      </c>
      <c r="O35" s="36">
        <v>50.0</v>
      </c>
      <c r="P35" s="40" t="s">
        <v>37</v>
      </c>
      <c r="Q35" s="41"/>
      <c r="R35" s="41"/>
      <c r="S35" s="41"/>
      <c r="T35" s="41" t="b">
        <v>0</v>
      </c>
      <c r="U35" s="41" t="b">
        <v>0</v>
      </c>
      <c r="V35" s="41"/>
      <c r="W35" s="42" t="b">
        <v>0</v>
      </c>
      <c r="X35" s="51"/>
      <c r="Y35" s="41"/>
      <c r="Z35" s="41"/>
      <c r="AA35" s="41"/>
      <c r="AB35" s="41"/>
      <c r="AC35" s="45" t="str">
        <f t="shared" si="3"/>
        <v>1 (10 LB) per CS</v>
      </c>
      <c r="AD35" s="52"/>
      <c r="AE35" s="53"/>
      <c r="AF35" s="48" t="str">
        <f t="shared" si="4"/>
        <v>#DIV/0!</v>
      </c>
      <c r="AG35" s="41"/>
      <c r="AH35" s="41"/>
      <c r="AI35" s="41"/>
    </row>
    <row r="36" ht="15.75" customHeight="1">
      <c r="A36" s="32" t="s">
        <v>31</v>
      </c>
      <c r="B36" s="32" t="s">
        <v>98</v>
      </c>
      <c r="C36" s="32" t="s">
        <v>99</v>
      </c>
      <c r="D36" s="54"/>
      <c r="E36" s="36">
        <v>1.0</v>
      </c>
      <c r="F36" s="39"/>
      <c r="G36" s="36"/>
      <c r="H36" s="36">
        <v>5.0</v>
      </c>
      <c r="I36" s="36" t="s">
        <v>45</v>
      </c>
      <c r="J36" s="37">
        <f t="shared" si="5"/>
        <v>5</v>
      </c>
      <c r="K36" s="38" t="s">
        <v>36</v>
      </c>
      <c r="L36" s="36">
        <v>5.0</v>
      </c>
      <c r="M36" s="39"/>
      <c r="N36" s="39">
        <f t="shared" si="2"/>
        <v>4</v>
      </c>
      <c r="O36" s="36">
        <v>40.0</v>
      </c>
      <c r="P36" s="40" t="s">
        <v>37</v>
      </c>
      <c r="Q36" s="41"/>
      <c r="R36" s="41"/>
      <c r="S36" s="41"/>
      <c r="T36" s="41" t="b">
        <v>0</v>
      </c>
      <c r="U36" s="41" t="b">
        <v>0</v>
      </c>
      <c r="V36" s="41"/>
      <c r="W36" s="42" t="b">
        <v>0</v>
      </c>
      <c r="X36" s="51"/>
      <c r="Y36" s="41"/>
      <c r="Z36" s="41"/>
      <c r="AA36" s="41"/>
      <c r="AB36" s="41"/>
      <c r="AC36" s="45" t="str">
        <f t="shared" si="3"/>
        <v>1 (5 LB) per CS</v>
      </c>
      <c r="AD36" s="52"/>
      <c r="AE36" s="53"/>
      <c r="AF36" s="48" t="str">
        <f t="shared" si="4"/>
        <v>#DIV/0!</v>
      </c>
      <c r="AG36" s="41"/>
      <c r="AH36" s="41"/>
      <c r="AI36" s="41"/>
    </row>
    <row r="37" ht="15.75" customHeight="1">
      <c r="A37" s="49" t="s">
        <v>31</v>
      </c>
      <c r="B37" s="49" t="s">
        <v>98</v>
      </c>
      <c r="C37" s="49" t="s">
        <v>100</v>
      </c>
      <c r="D37" s="50"/>
      <c r="E37" s="36">
        <v>1.0</v>
      </c>
      <c r="F37" s="39"/>
      <c r="G37" s="36"/>
      <c r="H37" s="36">
        <v>5.0</v>
      </c>
      <c r="I37" s="36" t="s">
        <v>45</v>
      </c>
      <c r="J37" s="37">
        <f t="shared" si="5"/>
        <v>5</v>
      </c>
      <c r="K37" s="38" t="s">
        <v>36</v>
      </c>
      <c r="L37" s="36">
        <v>5.0</v>
      </c>
      <c r="M37" s="39"/>
      <c r="N37" s="39">
        <f t="shared" si="2"/>
        <v>4</v>
      </c>
      <c r="O37" s="36">
        <v>40.0</v>
      </c>
      <c r="P37" s="40" t="s">
        <v>37</v>
      </c>
      <c r="Q37" s="41"/>
      <c r="R37" s="41"/>
      <c r="S37" s="41"/>
      <c r="T37" s="41" t="b">
        <v>0</v>
      </c>
      <c r="U37" s="41" t="b">
        <v>0</v>
      </c>
      <c r="V37" s="41"/>
      <c r="W37" s="42" t="b">
        <v>0</v>
      </c>
      <c r="X37" s="51"/>
      <c r="Y37" s="41"/>
      <c r="Z37" s="41"/>
      <c r="AA37" s="41"/>
      <c r="AB37" s="41"/>
      <c r="AC37" s="45" t="str">
        <f t="shared" si="3"/>
        <v>1 (5 LB) per CS</v>
      </c>
      <c r="AD37" s="52"/>
      <c r="AE37" s="53"/>
      <c r="AF37" s="48" t="str">
        <f t="shared" si="4"/>
        <v>#DIV/0!</v>
      </c>
      <c r="AG37" s="41"/>
      <c r="AH37" s="41"/>
      <c r="AI37" s="41"/>
    </row>
    <row r="38" ht="15.75" customHeight="1">
      <c r="A38" s="49" t="s">
        <v>31</v>
      </c>
      <c r="B38" s="49" t="s">
        <v>101</v>
      </c>
      <c r="C38" s="49" t="s">
        <v>102</v>
      </c>
      <c r="D38" s="50"/>
      <c r="E38" s="36">
        <v>1.0</v>
      </c>
      <c r="F38" s="39"/>
      <c r="G38" s="36"/>
      <c r="H38" s="36">
        <v>25.0</v>
      </c>
      <c r="I38" s="36" t="s">
        <v>45</v>
      </c>
      <c r="J38" s="37">
        <f t="shared" si="5"/>
        <v>25</v>
      </c>
      <c r="K38" s="38" t="s">
        <v>36</v>
      </c>
      <c r="L38" s="36">
        <v>25.0</v>
      </c>
      <c r="M38" s="39"/>
      <c r="N38" s="39">
        <f t="shared" si="2"/>
        <v>3</v>
      </c>
      <c r="O38" s="36">
        <v>30.0</v>
      </c>
      <c r="P38" s="40" t="s">
        <v>37</v>
      </c>
      <c r="Q38" s="41"/>
      <c r="R38" s="41"/>
      <c r="S38" s="41"/>
      <c r="T38" s="41" t="b">
        <v>0</v>
      </c>
      <c r="U38" s="41" t="b">
        <v>0</v>
      </c>
      <c r="V38" s="41"/>
      <c r="W38" s="42" t="b">
        <v>0</v>
      </c>
      <c r="X38" s="51"/>
      <c r="Y38" s="41"/>
      <c r="Z38" s="41"/>
      <c r="AA38" s="41"/>
      <c r="AB38" s="41"/>
      <c r="AC38" s="45" t="str">
        <f t="shared" si="3"/>
        <v>1 (25 LB) per CS</v>
      </c>
      <c r="AD38" s="52"/>
      <c r="AE38" s="53"/>
      <c r="AF38" s="48" t="str">
        <f t="shared" si="4"/>
        <v>#DIV/0!</v>
      </c>
      <c r="AG38" s="41"/>
      <c r="AH38" s="41"/>
      <c r="AI38" s="41"/>
    </row>
    <row r="39" ht="15.75" customHeight="1">
      <c r="A39" s="32" t="s">
        <v>31</v>
      </c>
      <c r="B39" s="32" t="s">
        <v>103</v>
      </c>
      <c r="C39" s="32" t="s">
        <v>103</v>
      </c>
      <c r="D39" s="54"/>
      <c r="E39" s="55">
        <v>1.0</v>
      </c>
      <c r="F39" s="39"/>
      <c r="G39" s="36"/>
      <c r="H39" s="36">
        <v>5.0</v>
      </c>
      <c r="I39" s="36" t="s">
        <v>39</v>
      </c>
      <c r="J39" s="37">
        <f t="shared" si="5"/>
        <v>27</v>
      </c>
      <c r="K39" s="38" t="s">
        <v>36</v>
      </c>
      <c r="L39" s="36">
        <v>27.0</v>
      </c>
      <c r="M39" s="39"/>
      <c r="N39" s="39">
        <f t="shared" si="2"/>
        <v>4</v>
      </c>
      <c r="O39" s="36">
        <v>40.0</v>
      </c>
      <c r="P39" s="40" t="s">
        <v>37</v>
      </c>
      <c r="Q39" s="41"/>
      <c r="R39" s="41"/>
      <c r="S39" s="41"/>
      <c r="T39" s="41" t="b">
        <v>0</v>
      </c>
      <c r="U39" s="41" t="b">
        <v>0</v>
      </c>
      <c r="V39" s="41"/>
      <c r="W39" s="42" t="b">
        <v>0</v>
      </c>
      <c r="X39" s="51"/>
      <c r="Y39" s="41"/>
      <c r="Z39" s="41"/>
      <c r="AA39" s="41"/>
      <c r="AB39" s="41"/>
      <c r="AC39" s="45" t="str">
        <f t="shared" si="3"/>
        <v>1 (5 CT) per CS</v>
      </c>
      <c r="AD39" s="52"/>
      <c r="AE39" s="53"/>
      <c r="AF39" s="48" t="str">
        <f t="shared" si="4"/>
        <v>#DIV/0!</v>
      </c>
      <c r="AG39" s="41"/>
      <c r="AH39" s="41"/>
      <c r="AI39" s="41"/>
    </row>
    <row r="40" ht="15.75" customHeight="1">
      <c r="A40" s="49" t="s">
        <v>31</v>
      </c>
      <c r="B40" s="49" t="s">
        <v>104</v>
      </c>
      <c r="C40" s="49" t="s">
        <v>105</v>
      </c>
      <c r="D40" s="50"/>
      <c r="E40" s="36">
        <v>1.0</v>
      </c>
      <c r="F40" s="39"/>
      <c r="G40" s="36"/>
      <c r="H40" s="36">
        <v>25.0</v>
      </c>
      <c r="I40" s="36" t="s">
        <v>45</v>
      </c>
      <c r="J40" s="37">
        <f t="shared" si="5"/>
        <v>25</v>
      </c>
      <c r="K40" s="38" t="s">
        <v>36</v>
      </c>
      <c r="L40" s="36">
        <v>25.0</v>
      </c>
      <c r="M40" s="39"/>
      <c r="N40" s="39">
        <f t="shared" si="2"/>
        <v>16</v>
      </c>
      <c r="O40" s="36">
        <v>160.0</v>
      </c>
      <c r="P40" s="40" t="s">
        <v>37</v>
      </c>
      <c r="Q40" s="41"/>
      <c r="R40" s="41"/>
      <c r="S40" s="41"/>
      <c r="T40" s="41" t="b">
        <v>0</v>
      </c>
      <c r="U40" s="41" t="b">
        <v>0</v>
      </c>
      <c r="V40" s="41"/>
      <c r="W40" s="42" t="b">
        <v>0</v>
      </c>
      <c r="X40" s="51"/>
      <c r="Y40" s="41"/>
      <c r="Z40" s="41"/>
      <c r="AA40" s="41"/>
      <c r="AB40" s="41"/>
      <c r="AC40" s="45" t="str">
        <f t="shared" si="3"/>
        <v>1 (25 LB) per CS</v>
      </c>
      <c r="AD40" s="52"/>
      <c r="AE40" s="53"/>
      <c r="AF40" s="48" t="str">
        <f t="shared" si="4"/>
        <v>#DIV/0!</v>
      </c>
      <c r="AG40" s="41"/>
      <c r="AH40" s="41"/>
      <c r="AI40" s="41"/>
    </row>
    <row r="41" ht="15.75" customHeight="1">
      <c r="A41" s="49" t="s">
        <v>31</v>
      </c>
      <c r="B41" s="49" t="s">
        <v>106</v>
      </c>
      <c r="C41" s="49" t="s">
        <v>107</v>
      </c>
      <c r="D41" s="50"/>
      <c r="E41" s="36">
        <v>1.0</v>
      </c>
      <c r="F41" s="36">
        <v>0.25</v>
      </c>
      <c r="G41" s="36"/>
      <c r="H41" s="36">
        <v>5.0</v>
      </c>
      <c r="I41" s="36" t="s">
        <v>45</v>
      </c>
      <c r="J41" s="37">
        <f t="shared" si="5"/>
        <v>5</v>
      </c>
      <c r="K41" s="38" t="s">
        <v>36</v>
      </c>
      <c r="L41" s="36">
        <v>5.0</v>
      </c>
      <c r="M41" s="39"/>
      <c r="N41" s="39">
        <f t="shared" si="2"/>
        <v>9</v>
      </c>
      <c r="O41" s="36">
        <v>90.0</v>
      </c>
      <c r="P41" s="40" t="s">
        <v>37</v>
      </c>
      <c r="Q41" s="41"/>
      <c r="R41" s="41"/>
      <c r="S41" s="41"/>
      <c r="T41" s="41" t="b">
        <v>0</v>
      </c>
      <c r="U41" s="41" t="b">
        <v>0</v>
      </c>
      <c r="V41" s="41"/>
      <c r="W41" s="42" t="b">
        <v>0</v>
      </c>
      <c r="X41" s="51"/>
      <c r="Y41" s="41"/>
      <c r="Z41" s="41"/>
      <c r="AA41" s="41"/>
      <c r="AB41" s="41"/>
      <c r="AC41" s="45" t="str">
        <f t="shared" si="3"/>
        <v>1 (5 LB) per CS</v>
      </c>
      <c r="AD41" s="52"/>
      <c r="AE41" s="53"/>
      <c r="AF41" s="48" t="str">
        <f t="shared" si="4"/>
        <v>#DIV/0!</v>
      </c>
      <c r="AG41" s="41"/>
      <c r="AH41" s="41"/>
      <c r="AI41" s="41"/>
    </row>
    <row r="42" ht="15.75" customHeight="1">
      <c r="A42" s="32" t="s">
        <v>31</v>
      </c>
      <c r="B42" s="32" t="s">
        <v>106</v>
      </c>
      <c r="C42" s="32" t="s">
        <v>108</v>
      </c>
      <c r="D42" s="54"/>
      <c r="E42" s="55">
        <v>12.0</v>
      </c>
      <c r="F42" s="39"/>
      <c r="G42" s="36"/>
      <c r="H42" s="36">
        <v>1.0</v>
      </c>
      <c r="I42" s="36" t="s">
        <v>109</v>
      </c>
      <c r="J42" s="37">
        <f t="shared" si="5"/>
        <v>1.166666667</v>
      </c>
      <c r="K42" s="38" t="s">
        <v>36</v>
      </c>
      <c r="L42" s="36">
        <v>14.0</v>
      </c>
      <c r="M42" s="39"/>
      <c r="N42" s="39">
        <f t="shared" si="2"/>
        <v>5</v>
      </c>
      <c r="O42" s="36">
        <v>50.0</v>
      </c>
      <c r="P42" s="40" t="s">
        <v>37</v>
      </c>
      <c r="Q42" s="41"/>
      <c r="R42" s="41"/>
      <c r="S42" s="41"/>
      <c r="T42" s="41" t="b">
        <v>0</v>
      </c>
      <c r="U42" s="41" t="b">
        <v>0</v>
      </c>
      <c r="V42" s="41"/>
      <c r="W42" s="42" t="b">
        <v>0</v>
      </c>
      <c r="X42" s="51"/>
      <c r="Y42" s="41"/>
      <c r="Z42" s="41"/>
      <c r="AA42" s="41"/>
      <c r="AB42" s="41"/>
      <c r="AC42" s="45" t="str">
        <f t="shared" si="3"/>
        <v>12 (1 PT) per CS</v>
      </c>
      <c r="AD42" s="52"/>
      <c r="AE42" s="53"/>
      <c r="AF42" s="48" t="str">
        <f t="shared" si="4"/>
        <v>#DIV/0!</v>
      </c>
      <c r="AG42" s="41"/>
      <c r="AH42" s="41"/>
      <c r="AI42" s="41"/>
    </row>
    <row r="43" ht="15.75" customHeight="1">
      <c r="A43" s="32" t="s">
        <v>31</v>
      </c>
      <c r="B43" s="32" t="s">
        <v>106</v>
      </c>
      <c r="C43" s="32" t="s">
        <v>110</v>
      </c>
      <c r="D43" s="54"/>
      <c r="E43" s="55">
        <v>1.0</v>
      </c>
      <c r="F43" s="39"/>
      <c r="G43" s="36"/>
      <c r="H43" s="36">
        <v>5.0</v>
      </c>
      <c r="I43" s="36" t="s">
        <v>45</v>
      </c>
      <c r="J43" s="37">
        <f t="shared" si="5"/>
        <v>5</v>
      </c>
      <c r="K43" s="38" t="s">
        <v>36</v>
      </c>
      <c r="L43" s="36">
        <v>5.0</v>
      </c>
      <c r="M43" s="39"/>
      <c r="N43" s="39">
        <f t="shared" si="2"/>
        <v>1.2</v>
      </c>
      <c r="O43" s="36">
        <v>12.0</v>
      </c>
      <c r="P43" s="40" t="s">
        <v>37</v>
      </c>
      <c r="Q43" s="41"/>
      <c r="R43" s="41"/>
      <c r="S43" s="41"/>
      <c r="T43" s="41" t="b">
        <v>0</v>
      </c>
      <c r="U43" s="41" t="b">
        <v>0</v>
      </c>
      <c r="V43" s="41"/>
      <c r="W43" s="42" t="b">
        <v>0</v>
      </c>
      <c r="X43" s="51"/>
      <c r="Y43" s="41"/>
      <c r="Z43" s="41"/>
      <c r="AA43" s="41"/>
      <c r="AB43" s="41"/>
      <c r="AC43" s="45" t="str">
        <f t="shared" si="3"/>
        <v>1 (5 LB) per CS</v>
      </c>
      <c r="AD43" s="52"/>
      <c r="AE43" s="53"/>
      <c r="AF43" s="48" t="str">
        <f t="shared" si="4"/>
        <v>#DIV/0!</v>
      </c>
      <c r="AG43" s="41"/>
      <c r="AH43" s="41"/>
      <c r="AI43" s="41"/>
    </row>
    <row r="44" ht="15.75" customHeight="1">
      <c r="A44" s="32" t="s">
        <v>31</v>
      </c>
      <c r="B44" s="32" t="s">
        <v>106</v>
      </c>
      <c r="C44" s="32" t="s">
        <v>111</v>
      </c>
      <c r="D44" s="54"/>
      <c r="E44" s="55">
        <v>12.0</v>
      </c>
      <c r="F44" s="39"/>
      <c r="G44" s="36"/>
      <c r="H44" s="36">
        <v>1.0</v>
      </c>
      <c r="I44" s="36" t="s">
        <v>109</v>
      </c>
      <c r="J44" s="37">
        <f t="shared" si="5"/>
        <v>1.166666667</v>
      </c>
      <c r="K44" s="38" t="s">
        <v>36</v>
      </c>
      <c r="L44" s="36">
        <v>14.0</v>
      </c>
      <c r="M44" s="39"/>
      <c r="N44" s="39">
        <f t="shared" si="2"/>
        <v>1</v>
      </c>
      <c r="O44" s="36">
        <v>10.0</v>
      </c>
      <c r="P44" s="40" t="s">
        <v>37</v>
      </c>
      <c r="Q44" s="41"/>
      <c r="R44" s="41"/>
      <c r="S44" s="41"/>
      <c r="T44" s="41" t="b">
        <v>0</v>
      </c>
      <c r="U44" s="41" t="b">
        <v>0</v>
      </c>
      <c r="V44" s="41"/>
      <c r="W44" s="42" t="b">
        <v>0</v>
      </c>
      <c r="X44" s="51"/>
      <c r="Y44" s="41"/>
      <c r="Z44" s="41"/>
      <c r="AA44" s="41"/>
      <c r="AB44" s="41"/>
      <c r="AC44" s="45" t="str">
        <f t="shared" si="3"/>
        <v>12 (1 PT) per CS</v>
      </c>
      <c r="AD44" s="52"/>
      <c r="AE44" s="53"/>
      <c r="AF44" s="48" t="str">
        <f t="shared" si="4"/>
        <v>#DIV/0!</v>
      </c>
      <c r="AG44" s="41"/>
      <c r="AH44" s="41"/>
      <c r="AI44" s="41"/>
    </row>
    <row r="45" ht="15.75" customHeight="1">
      <c r="A45" s="49" t="s">
        <v>112</v>
      </c>
      <c r="B45" s="49" t="s">
        <v>32</v>
      </c>
      <c r="C45" s="49" t="s">
        <v>113</v>
      </c>
      <c r="D45" s="50"/>
      <c r="E45" s="36">
        <v>138.0</v>
      </c>
      <c r="F45" s="39"/>
      <c r="G45" s="36"/>
      <c r="H45" s="36">
        <v>1.0</v>
      </c>
      <c r="I45" s="36" t="s">
        <v>39</v>
      </c>
      <c r="J45" s="37">
        <f t="shared" si="5"/>
        <v>0.2898550725</v>
      </c>
      <c r="K45" s="38" t="s">
        <v>36</v>
      </c>
      <c r="L45" s="36">
        <v>40.0</v>
      </c>
      <c r="M45" s="39"/>
      <c r="N45" s="39">
        <f t="shared" si="2"/>
        <v>18</v>
      </c>
      <c r="O45" s="36">
        <v>180.0</v>
      </c>
      <c r="P45" s="40" t="s">
        <v>37</v>
      </c>
      <c r="Q45" s="41"/>
      <c r="R45" s="41"/>
      <c r="S45" s="41"/>
      <c r="T45" s="41" t="b">
        <v>0</v>
      </c>
      <c r="U45" s="41" t="b">
        <v>0</v>
      </c>
      <c r="V45" s="41"/>
      <c r="W45" s="42" t="b">
        <v>0</v>
      </c>
      <c r="X45" s="51"/>
      <c r="Y45" s="41"/>
      <c r="Z45" s="41"/>
      <c r="AA45" s="41"/>
      <c r="AB45" s="41"/>
      <c r="AC45" s="45" t="str">
        <f t="shared" si="3"/>
        <v>138 (1 CT) per CS</v>
      </c>
      <c r="AD45" s="52"/>
      <c r="AE45" s="53"/>
      <c r="AF45" s="48" t="str">
        <f t="shared" si="4"/>
        <v>#DIV/0!</v>
      </c>
      <c r="AG45" s="41"/>
      <c r="AH45" s="41"/>
      <c r="AI45" s="41"/>
    </row>
    <row r="46" ht="15.75" customHeight="1">
      <c r="A46" s="32" t="s">
        <v>112</v>
      </c>
      <c r="B46" s="32" t="s">
        <v>32</v>
      </c>
      <c r="C46" s="32" t="s">
        <v>114</v>
      </c>
      <c r="D46" s="33"/>
      <c r="E46" s="55">
        <v>138.0</v>
      </c>
      <c r="F46" s="39"/>
      <c r="G46" s="36"/>
      <c r="H46" s="36">
        <v>1.0</v>
      </c>
      <c r="I46" s="36" t="s">
        <v>39</v>
      </c>
      <c r="J46" s="37">
        <f t="shared" si="5"/>
        <v>0.2898550725</v>
      </c>
      <c r="K46" s="38" t="s">
        <v>36</v>
      </c>
      <c r="L46" s="36">
        <v>40.0</v>
      </c>
      <c r="M46" s="39"/>
      <c r="N46" s="39">
        <f t="shared" si="2"/>
        <v>1</v>
      </c>
      <c r="O46" s="36">
        <v>10.0</v>
      </c>
      <c r="P46" s="40" t="s">
        <v>37</v>
      </c>
      <c r="Q46" s="41"/>
      <c r="R46" s="41"/>
      <c r="S46" s="41"/>
      <c r="T46" s="41" t="b">
        <v>0</v>
      </c>
      <c r="U46" s="41" t="b">
        <v>0</v>
      </c>
      <c r="V46" s="41"/>
      <c r="W46" s="42" t="b">
        <v>0</v>
      </c>
      <c r="X46" s="51"/>
      <c r="Y46" s="41"/>
      <c r="Z46" s="41"/>
      <c r="AA46" s="41"/>
      <c r="AB46" s="41"/>
      <c r="AC46" s="45" t="str">
        <f t="shared" si="3"/>
        <v>138 (1 CT) per CS</v>
      </c>
      <c r="AD46" s="52"/>
      <c r="AE46" s="47"/>
      <c r="AF46" s="48" t="str">
        <f t="shared" si="4"/>
        <v>#DIV/0!</v>
      </c>
      <c r="AG46" s="41"/>
      <c r="AH46" s="41"/>
      <c r="AI46" s="41"/>
    </row>
    <row r="47" ht="15.75" customHeight="1">
      <c r="A47" s="32" t="s">
        <v>112</v>
      </c>
      <c r="B47" s="32" t="s">
        <v>115</v>
      </c>
      <c r="C47" s="32" t="s">
        <v>116</v>
      </c>
      <c r="D47" s="54"/>
      <c r="E47" s="34" t="s">
        <v>117</v>
      </c>
      <c r="F47" s="39"/>
      <c r="G47" s="36"/>
      <c r="H47" s="36">
        <v>1.0</v>
      </c>
      <c r="I47" s="36" t="s">
        <v>109</v>
      </c>
      <c r="J47" s="37">
        <f t="shared" si="5"/>
        <v>1</v>
      </c>
      <c r="K47" s="38" t="s">
        <v>36</v>
      </c>
      <c r="L47" s="36">
        <v>8.0</v>
      </c>
      <c r="M47" s="39"/>
      <c r="N47" s="39">
        <f t="shared" si="2"/>
        <v>8</v>
      </c>
      <c r="O47" s="36">
        <v>80.0</v>
      </c>
      <c r="P47" s="40" t="s">
        <v>37</v>
      </c>
      <c r="Q47" s="41"/>
      <c r="R47" s="41"/>
      <c r="S47" s="41"/>
      <c r="T47" s="41" t="b">
        <v>0</v>
      </c>
      <c r="U47" s="41" t="b">
        <v>0</v>
      </c>
      <c r="V47" s="41"/>
      <c r="W47" s="42" t="b">
        <v>0</v>
      </c>
      <c r="X47" s="51"/>
      <c r="Y47" s="41"/>
      <c r="Z47" s="41"/>
      <c r="AA47" s="41"/>
      <c r="AB47" s="41"/>
      <c r="AC47" s="45" t="str">
        <f t="shared" si="3"/>
        <v>8 (1 PT) per CS</v>
      </c>
      <c r="AD47" s="52"/>
      <c r="AE47" s="53"/>
      <c r="AF47" s="48" t="str">
        <f t="shared" si="4"/>
        <v>#DIV/0!</v>
      </c>
      <c r="AG47" s="41"/>
      <c r="AH47" s="41"/>
      <c r="AI47" s="41"/>
    </row>
    <row r="48" ht="15.75" customHeight="1">
      <c r="A48" s="32" t="s">
        <v>112</v>
      </c>
      <c r="B48" s="32" t="s">
        <v>43</v>
      </c>
      <c r="C48" s="32" t="s">
        <v>43</v>
      </c>
      <c r="D48" s="39"/>
      <c r="E48" s="34" t="s">
        <v>118</v>
      </c>
      <c r="F48" s="39"/>
      <c r="G48" s="36"/>
      <c r="H48" s="36">
        <v>1.0</v>
      </c>
      <c r="I48" s="36" t="s">
        <v>39</v>
      </c>
      <c r="J48" s="37">
        <f t="shared" si="5"/>
        <v>0</v>
      </c>
      <c r="K48" s="38" t="s">
        <v>36</v>
      </c>
      <c r="L48" s="39"/>
      <c r="M48" s="39"/>
      <c r="N48" s="39">
        <f t="shared" si="2"/>
        <v>4</v>
      </c>
      <c r="O48" s="36">
        <v>40.0</v>
      </c>
      <c r="P48" s="40" t="s">
        <v>37</v>
      </c>
      <c r="Q48" s="41"/>
      <c r="R48" s="41"/>
      <c r="S48" s="41"/>
      <c r="T48" s="41" t="b">
        <v>0</v>
      </c>
      <c r="U48" s="41" t="b">
        <v>0</v>
      </c>
      <c r="V48" s="41"/>
      <c r="W48" s="42" t="b">
        <v>0</v>
      </c>
      <c r="X48" s="51"/>
      <c r="Y48" s="41"/>
      <c r="Z48" s="41"/>
      <c r="AA48" s="41"/>
      <c r="AB48" s="41"/>
      <c r="AC48" s="45" t="str">
        <f t="shared" si="3"/>
        <v>14 (1 CT) per CS</v>
      </c>
      <c r="AD48" s="52"/>
      <c r="AE48" s="53"/>
      <c r="AF48" s="48" t="str">
        <f t="shared" si="4"/>
        <v>#DIV/0!</v>
      </c>
      <c r="AG48" s="41"/>
      <c r="AH48" s="41"/>
      <c r="AI48" s="41"/>
    </row>
    <row r="49" ht="15.75" customHeight="1">
      <c r="A49" s="32" t="s">
        <v>112</v>
      </c>
      <c r="B49" s="32" t="s">
        <v>67</v>
      </c>
      <c r="C49" s="32" t="s">
        <v>119</v>
      </c>
      <c r="D49" s="54"/>
      <c r="E49" s="55">
        <v>24.0</v>
      </c>
      <c r="F49" s="39"/>
      <c r="G49" s="36"/>
      <c r="H49" s="36">
        <v>1.0</v>
      </c>
      <c r="I49" s="36" t="s">
        <v>39</v>
      </c>
      <c r="J49" s="37">
        <f t="shared" si="5"/>
        <v>0</v>
      </c>
      <c r="K49" s="38" t="s">
        <v>36</v>
      </c>
      <c r="L49" s="39"/>
      <c r="M49" s="39"/>
      <c r="N49" s="39">
        <f t="shared" si="2"/>
        <v>2</v>
      </c>
      <c r="O49" s="36">
        <v>20.0</v>
      </c>
      <c r="P49" s="40" t="s">
        <v>37</v>
      </c>
      <c r="Q49" s="41"/>
      <c r="R49" s="41"/>
      <c r="S49" s="41"/>
      <c r="T49" s="41" t="b">
        <v>0</v>
      </c>
      <c r="U49" s="41" t="b">
        <v>0</v>
      </c>
      <c r="V49" s="41"/>
      <c r="W49" s="42" t="b">
        <v>0</v>
      </c>
      <c r="X49" s="51"/>
      <c r="Y49" s="41"/>
      <c r="Z49" s="41"/>
      <c r="AA49" s="41"/>
      <c r="AB49" s="41"/>
      <c r="AC49" s="45" t="str">
        <f t="shared" si="3"/>
        <v>24 (1 CT) per CS</v>
      </c>
      <c r="AD49" s="52"/>
      <c r="AE49" s="53"/>
      <c r="AF49" s="48" t="str">
        <f t="shared" si="4"/>
        <v>#DIV/0!</v>
      </c>
      <c r="AG49" s="41"/>
      <c r="AH49" s="41"/>
      <c r="AI49" s="41"/>
    </row>
    <row r="50" ht="15.75" customHeight="1">
      <c r="A50" s="49" t="s">
        <v>112</v>
      </c>
      <c r="B50" s="49" t="s">
        <v>73</v>
      </c>
      <c r="C50" s="49" t="s">
        <v>120</v>
      </c>
      <c r="D50" s="50"/>
      <c r="E50" s="36">
        <v>24.0</v>
      </c>
      <c r="F50" s="39"/>
      <c r="G50" s="36"/>
      <c r="H50" s="36">
        <v>1.0</v>
      </c>
      <c r="I50" s="36" t="s">
        <v>39</v>
      </c>
      <c r="J50" s="37">
        <f t="shared" si="5"/>
        <v>0</v>
      </c>
      <c r="K50" s="38" t="s">
        <v>36</v>
      </c>
      <c r="L50" s="39"/>
      <c r="M50" s="39"/>
      <c r="N50" s="39">
        <f t="shared" si="2"/>
        <v>2</v>
      </c>
      <c r="O50" s="36">
        <v>20.0</v>
      </c>
      <c r="P50" s="40" t="s">
        <v>37</v>
      </c>
      <c r="Q50" s="41"/>
      <c r="R50" s="41"/>
      <c r="S50" s="41"/>
      <c r="T50" s="41" t="b">
        <v>0</v>
      </c>
      <c r="U50" s="41" t="b">
        <v>0</v>
      </c>
      <c r="V50" s="41"/>
      <c r="W50" s="42" t="b">
        <v>0</v>
      </c>
      <c r="X50" s="51"/>
      <c r="Y50" s="41"/>
      <c r="Z50" s="41"/>
      <c r="AA50" s="41"/>
      <c r="AB50" s="41"/>
      <c r="AC50" s="45" t="str">
        <f t="shared" si="3"/>
        <v>24 (1 CT) per CS</v>
      </c>
      <c r="AD50" s="52"/>
      <c r="AE50" s="53"/>
      <c r="AF50" s="48" t="str">
        <f t="shared" si="4"/>
        <v>#DIV/0!</v>
      </c>
      <c r="AG50" s="41"/>
      <c r="AH50" s="41"/>
      <c r="AI50" s="41"/>
    </row>
    <row r="51" ht="15.75" customHeight="1">
      <c r="A51" s="49" t="s">
        <v>112</v>
      </c>
      <c r="B51" s="49" t="s">
        <v>121</v>
      </c>
      <c r="C51" s="49" t="s">
        <v>122</v>
      </c>
      <c r="D51" s="50"/>
      <c r="E51" s="36">
        <v>100.0</v>
      </c>
      <c r="F51" s="39"/>
      <c r="G51" s="36"/>
      <c r="H51" s="36">
        <v>1.0</v>
      </c>
      <c r="I51" s="36" t="s">
        <v>39</v>
      </c>
      <c r="J51" s="37">
        <f t="shared" si="5"/>
        <v>0.25</v>
      </c>
      <c r="K51" s="38" t="s">
        <v>36</v>
      </c>
      <c r="L51" s="36">
        <v>25.0</v>
      </c>
      <c r="M51" s="39"/>
      <c r="N51" s="39">
        <f t="shared" si="2"/>
        <v>1.5</v>
      </c>
      <c r="O51" s="36">
        <v>15.0</v>
      </c>
      <c r="P51" s="40" t="s">
        <v>37</v>
      </c>
      <c r="Q51" s="41"/>
      <c r="R51" s="41"/>
      <c r="S51" s="41"/>
      <c r="T51" s="41" t="b">
        <v>0</v>
      </c>
      <c r="U51" s="41" t="b">
        <v>0</v>
      </c>
      <c r="V51" s="41"/>
      <c r="W51" s="42" t="b">
        <v>0</v>
      </c>
      <c r="X51" s="51"/>
      <c r="Y51" s="41"/>
      <c r="Z51" s="41"/>
      <c r="AA51" s="41"/>
      <c r="AB51" s="41"/>
      <c r="AC51" s="45" t="str">
        <f t="shared" si="3"/>
        <v>100 (1 CT) per CS</v>
      </c>
      <c r="AD51" s="52"/>
      <c r="AE51" s="53"/>
      <c r="AF51" s="48" t="str">
        <f t="shared" si="4"/>
        <v>#DIV/0!</v>
      </c>
      <c r="AG51" s="41"/>
      <c r="AH51" s="41"/>
      <c r="AI51" s="41"/>
    </row>
    <row r="52" ht="15.75" customHeight="1">
      <c r="A52" s="32" t="s">
        <v>112</v>
      </c>
      <c r="B52" s="32" t="s">
        <v>101</v>
      </c>
      <c r="C52" s="32" t="s">
        <v>102</v>
      </c>
      <c r="D52" s="39"/>
      <c r="E52" s="55">
        <v>130.0</v>
      </c>
      <c r="F52" s="39"/>
      <c r="G52" s="36"/>
      <c r="H52" s="36">
        <v>1.0</v>
      </c>
      <c r="I52" s="36" t="s">
        <v>39</v>
      </c>
      <c r="J52" s="37">
        <f t="shared" si="5"/>
        <v>0.1923076923</v>
      </c>
      <c r="K52" s="38" t="s">
        <v>36</v>
      </c>
      <c r="L52" s="36">
        <v>25.0</v>
      </c>
      <c r="M52" s="39"/>
      <c r="N52" s="39">
        <f t="shared" si="2"/>
        <v>1.5</v>
      </c>
      <c r="O52" s="36">
        <v>15.0</v>
      </c>
      <c r="P52" s="40" t="s">
        <v>37</v>
      </c>
      <c r="Q52" s="41"/>
      <c r="R52" s="41"/>
      <c r="S52" s="41"/>
      <c r="T52" s="41" t="b">
        <v>0</v>
      </c>
      <c r="U52" s="41" t="b">
        <v>0</v>
      </c>
      <c r="V52" s="41"/>
      <c r="W52" s="42" t="b">
        <v>0</v>
      </c>
      <c r="X52" s="51"/>
      <c r="Y52" s="41"/>
      <c r="Z52" s="41"/>
      <c r="AA52" s="41"/>
      <c r="AB52" s="41"/>
      <c r="AC52" s="45" t="str">
        <f t="shared" si="3"/>
        <v>130 (1 CT) per CS</v>
      </c>
      <c r="AD52" s="52"/>
      <c r="AE52" s="47"/>
      <c r="AF52" s="48" t="str">
        <f t="shared" si="4"/>
        <v>#DIV/0!</v>
      </c>
      <c r="AG52" s="41"/>
      <c r="AH52" s="41"/>
      <c r="AI52" s="41"/>
    </row>
    <row r="53" ht="15.75" customHeight="1">
      <c r="A53" s="32" t="s">
        <v>112</v>
      </c>
      <c r="B53" s="32" t="s">
        <v>123</v>
      </c>
      <c r="C53" s="32" t="s">
        <v>123</v>
      </c>
      <c r="D53" s="54"/>
      <c r="E53" s="55">
        <v>24.0</v>
      </c>
      <c r="F53" s="39"/>
      <c r="G53" s="36"/>
      <c r="H53" s="36">
        <v>1.0</v>
      </c>
      <c r="I53" s="36" t="s">
        <v>39</v>
      </c>
      <c r="J53" s="37">
        <f t="shared" si="5"/>
        <v>0</v>
      </c>
      <c r="K53" s="38" t="s">
        <v>36</v>
      </c>
      <c r="L53" s="39"/>
      <c r="M53" s="39"/>
      <c r="N53" s="39">
        <f t="shared" si="2"/>
        <v>2</v>
      </c>
      <c r="O53" s="36">
        <v>20.0</v>
      </c>
      <c r="P53" s="40" t="s">
        <v>37</v>
      </c>
      <c r="Q53" s="41"/>
      <c r="R53" s="41"/>
      <c r="S53" s="41"/>
      <c r="T53" s="41" t="b">
        <v>0</v>
      </c>
      <c r="U53" s="41" t="b">
        <v>0</v>
      </c>
      <c r="V53" s="41"/>
      <c r="W53" s="42" t="b">
        <v>0</v>
      </c>
      <c r="X53" s="51"/>
      <c r="Y53" s="41"/>
      <c r="Z53" s="41"/>
      <c r="AA53" s="41"/>
      <c r="AB53" s="41"/>
      <c r="AC53" s="45" t="str">
        <f t="shared" si="3"/>
        <v>24 (1 CT) per CS</v>
      </c>
      <c r="AD53" s="52"/>
      <c r="AE53" s="53"/>
      <c r="AF53" s="48" t="str">
        <f t="shared" si="4"/>
        <v>#DIV/0!</v>
      </c>
      <c r="AG53" s="41"/>
      <c r="AH53" s="41"/>
      <c r="AI53" s="41"/>
    </row>
    <row r="54" ht="15.75" customHeight="1">
      <c r="A54" s="49" t="s">
        <v>112</v>
      </c>
      <c r="B54" s="49" t="s">
        <v>106</v>
      </c>
      <c r="C54" s="49" t="s">
        <v>124</v>
      </c>
      <c r="D54" s="50"/>
      <c r="E54" s="36">
        <v>12.0</v>
      </c>
      <c r="F54" s="39"/>
      <c r="G54" s="36"/>
      <c r="H54" s="36">
        <v>1.0</v>
      </c>
      <c r="I54" s="36" t="s">
        <v>109</v>
      </c>
      <c r="J54" s="37">
        <f t="shared" si="5"/>
        <v>1.166666667</v>
      </c>
      <c r="K54" s="38" t="s">
        <v>36</v>
      </c>
      <c r="L54" s="36">
        <v>14.0</v>
      </c>
      <c r="M54" s="39"/>
      <c r="N54" s="39">
        <f t="shared" si="2"/>
        <v>2</v>
      </c>
      <c r="O54" s="36">
        <v>20.0</v>
      </c>
      <c r="P54" s="40" t="s">
        <v>37</v>
      </c>
      <c r="Q54" s="41"/>
      <c r="R54" s="41"/>
      <c r="S54" s="41"/>
      <c r="T54" s="41" t="b">
        <v>0</v>
      </c>
      <c r="U54" s="41" t="b">
        <v>0</v>
      </c>
      <c r="V54" s="41"/>
      <c r="W54" s="42" t="b">
        <v>0</v>
      </c>
      <c r="X54" s="51"/>
      <c r="Y54" s="41"/>
      <c r="Z54" s="41"/>
      <c r="AA54" s="41"/>
      <c r="AB54" s="41"/>
      <c r="AC54" s="45" t="str">
        <f t="shared" si="3"/>
        <v>12 (1 PT) per CS</v>
      </c>
      <c r="AD54" s="52"/>
      <c r="AE54" s="53"/>
      <c r="AF54" s="48" t="str">
        <f t="shared" si="4"/>
        <v>#DIV/0!</v>
      </c>
      <c r="AG54" s="41"/>
      <c r="AH54" s="41"/>
      <c r="AI54" s="41"/>
    </row>
    <row r="55" ht="15.75" customHeight="1">
      <c r="A55" s="32" t="s">
        <v>112</v>
      </c>
      <c r="B55" s="32" t="s">
        <v>106</v>
      </c>
      <c r="C55" s="32" t="s">
        <v>125</v>
      </c>
      <c r="D55" s="54"/>
      <c r="E55" s="34" t="s">
        <v>47</v>
      </c>
      <c r="F55" s="39"/>
      <c r="G55" s="36"/>
      <c r="H55" s="36">
        <v>5.0</v>
      </c>
      <c r="I55" s="36" t="s">
        <v>45</v>
      </c>
      <c r="J55" s="37">
        <f t="shared" si="5"/>
        <v>5</v>
      </c>
      <c r="K55" s="38" t="s">
        <v>36</v>
      </c>
      <c r="L55" s="36">
        <v>5.0</v>
      </c>
      <c r="M55" s="39"/>
      <c r="N55" s="39">
        <f t="shared" si="2"/>
        <v>1</v>
      </c>
      <c r="O55" s="36">
        <v>10.0</v>
      </c>
      <c r="P55" s="40" t="s">
        <v>37</v>
      </c>
      <c r="Q55" s="41"/>
      <c r="R55" s="41"/>
      <c r="S55" s="41"/>
      <c r="T55" s="41" t="b">
        <v>0</v>
      </c>
      <c r="U55" s="41" t="b">
        <v>0</v>
      </c>
      <c r="V55" s="41"/>
      <c r="W55" s="42" t="b">
        <v>0</v>
      </c>
      <c r="X55" s="51"/>
      <c r="Y55" s="41"/>
      <c r="Z55" s="41"/>
      <c r="AA55" s="41"/>
      <c r="AB55" s="41"/>
      <c r="AC55" s="45" t="str">
        <f t="shared" si="3"/>
        <v>1 (5 LB) per CS</v>
      </c>
      <c r="AD55" s="52"/>
      <c r="AE55" s="53"/>
      <c r="AF55" s="48" t="str">
        <f t="shared" si="4"/>
        <v>#DIV/0!</v>
      </c>
      <c r="AG55" s="41"/>
      <c r="AH55" s="41"/>
      <c r="AI55" s="41"/>
    </row>
    <row r="56" ht="15.75" customHeight="1">
      <c r="A56" s="62"/>
      <c r="B56" s="62"/>
      <c r="C56" s="62"/>
      <c r="D56" s="63"/>
      <c r="E56" s="64"/>
      <c r="F56" s="65"/>
      <c r="G56" s="66"/>
      <c r="H56" s="65"/>
      <c r="I56" s="67"/>
      <c r="J56" s="68"/>
      <c r="K56" s="69"/>
      <c r="L56" s="70"/>
      <c r="M56" s="65"/>
      <c r="N56" s="63"/>
      <c r="O56" s="71"/>
      <c r="P56" s="72"/>
      <c r="Q56" s="73"/>
      <c r="R56" s="73"/>
      <c r="S56" s="73"/>
      <c r="T56" s="73"/>
      <c r="U56" s="73"/>
      <c r="V56" s="73"/>
      <c r="W56" s="73"/>
      <c r="X56" s="73"/>
      <c r="Y56" s="73"/>
      <c r="Z56" s="73"/>
      <c r="AA56" s="73"/>
      <c r="AB56" s="73"/>
      <c r="AC56" s="74"/>
      <c r="AD56" s="73"/>
      <c r="AE56" s="73"/>
      <c r="AF56" s="66"/>
      <c r="AG56" s="73"/>
      <c r="AH56" s="73"/>
      <c r="AI56" s="73"/>
    </row>
  </sheetData>
  <autoFilter ref="$A$2:$AW$55">
    <sortState ref="A2:AW55">
      <sortCondition ref="A2:A55"/>
      <sortCondition ref="B2:B55"/>
    </sortState>
  </autoFilter>
  <customSheetViews>
    <customSheetView guid="{745C1677-20F2-4071-AC3D-A4309B9BE9F9}" filter="1" showAutoFilter="1">
      <autoFilter ref="$A$2:$AW$56">
        <sortState ref="A2:AW56">
          <sortCondition ref="A2:A56"/>
        </sortState>
      </autoFilter>
      <extLst>
        <ext uri="GoogleSheetsCustomDataVersion1">
          <go:sheetsCustomData xmlns:go="http://customooxmlschemas.google.com/" filterViewId="1767515155"/>
        </ext>
      </extLst>
    </customSheetView>
  </customSheetViews>
  <mergeCells count="2">
    <mergeCell ref="A1:C1"/>
    <mergeCell ref="X1:AD1"/>
  </mergeCells>
  <dataValidations>
    <dataValidation type="list" allowBlank="1" showErrorMessage="1" sqref="M3 M8:M13 M15:M17 M19 M22:M26 M29:M33 M36 M39 M42:M44 M46:M49 M52:M53 M55:M56">
      <formula1>"True,False"</formula1>
    </dataValidation>
    <dataValidation type="list" allowBlank="1" showErrorMessage="1" sqref="P3:P56">
      <formula1>"Cost Plus Fixed Fee,No Requirement,Fixed Price"</formula1>
    </dataValidation>
    <dataValidation type="list" allowBlank="1" showErrorMessage="1" sqref="AG3 AG8 AG10:AG13 AG15:AG17 AG22:AG26 AG32:AG33 AG46 AG48 AG52">
      <formula1>"1,2,3,4,5,6,7,8,9,10,11,12,13,14"</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2.63" defaultRowHeight="15.0"/>
  <cols>
    <col customWidth="1" min="1" max="1" width="17.63"/>
    <col customWidth="1" min="2" max="2" width="19.25"/>
    <col customWidth="1" min="3" max="3" width="44.38"/>
    <col customWidth="1" hidden="1" min="4" max="4" width="22.5"/>
    <col customWidth="1" min="5" max="6" width="17.38"/>
    <col customWidth="1" hidden="1" min="7" max="7" width="17.38"/>
    <col customWidth="1" min="8" max="12" width="17.38"/>
    <col customWidth="1" hidden="1" min="13" max="13" width="17.38"/>
    <col customWidth="1" min="16" max="16" width="24.13"/>
    <col customWidth="1" hidden="1" min="17" max="17" width="15.38"/>
    <col customWidth="1" min="18" max="18" width="15.38"/>
    <col customWidth="1" min="19" max="19" width="34.88"/>
    <col hidden="1" min="20" max="20" width="12.63"/>
    <col customWidth="1" hidden="1" min="22" max="22" width="21.63"/>
    <col hidden="1" min="23" max="23" width="12.63"/>
    <col customWidth="1" min="24" max="28" width="15.38"/>
    <col customWidth="1" min="29" max="29" width="19.63"/>
    <col customWidth="1" min="32" max="33" width="11.38"/>
    <col customWidth="1" min="34" max="34" width="45.13"/>
    <col customWidth="1" min="35" max="35" width="5.63"/>
  </cols>
  <sheetData>
    <row r="1" ht="142.5" customHeight="1">
      <c r="A1" s="1" t="s">
        <v>0</v>
      </c>
      <c r="B1" s="2"/>
      <c r="C1" s="3"/>
      <c r="D1" s="4"/>
      <c r="E1" s="5"/>
      <c r="F1" s="5"/>
      <c r="G1" s="6"/>
      <c r="H1" s="75"/>
      <c r="I1" s="6"/>
      <c r="J1" s="8"/>
      <c r="K1" s="6"/>
      <c r="L1" s="4"/>
      <c r="M1" s="6"/>
      <c r="N1" s="9"/>
      <c r="O1" s="9"/>
      <c r="P1" s="9"/>
      <c r="Q1" s="9"/>
      <c r="R1" s="6"/>
      <c r="S1" s="9"/>
      <c r="T1" s="9"/>
      <c r="U1" s="9"/>
      <c r="V1" s="9"/>
      <c r="W1" s="9"/>
      <c r="X1" s="10" t="s">
        <v>1</v>
      </c>
      <c r="Y1" s="11"/>
      <c r="Z1" s="11"/>
      <c r="AA1" s="11"/>
      <c r="AB1" s="11"/>
      <c r="AC1" s="11"/>
      <c r="AD1" s="12"/>
      <c r="AE1" s="6"/>
      <c r="AF1" s="6"/>
      <c r="AG1" s="6"/>
      <c r="AH1" s="6"/>
      <c r="AI1" s="9"/>
    </row>
    <row r="2" ht="48.0" customHeight="1">
      <c r="A2" s="13" t="s">
        <v>2</v>
      </c>
      <c r="B2" s="14" t="s">
        <v>126</v>
      </c>
      <c r="C2" s="15" t="s">
        <v>4</v>
      </c>
      <c r="D2" s="16" t="s">
        <v>5</v>
      </c>
      <c r="E2" s="17" t="s">
        <v>6</v>
      </c>
      <c r="F2" s="17" t="s">
        <v>7</v>
      </c>
      <c r="G2" s="17" t="s">
        <v>8</v>
      </c>
      <c r="H2" s="17" t="s">
        <v>9</v>
      </c>
      <c r="I2" s="17" t="s">
        <v>10</v>
      </c>
      <c r="J2" s="18" t="s">
        <v>11</v>
      </c>
      <c r="K2" s="17" t="s">
        <v>12</v>
      </c>
      <c r="L2" s="17" t="s">
        <v>13</v>
      </c>
      <c r="M2" s="17" t="s">
        <v>14</v>
      </c>
      <c r="N2" s="19" t="s">
        <v>15</v>
      </c>
      <c r="O2" s="19" t="s">
        <v>16</v>
      </c>
      <c r="P2" s="19" t="s">
        <v>17</v>
      </c>
      <c r="Q2" s="20" t="s">
        <v>18</v>
      </c>
      <c r="R2" s="21" t="s">
        <v>19</v>
      </c>
      <c r="S2" s="22" t="s">
        <v>20</v>
      </c>
      <c r="T2" s="22" t="s">
        <v>21</v>
      </c>
      <c r="U2" s="23" t="s">
        <v>22</v>
      </c>
      <c r="V2" s="22" t="s">
        <v>23</v>
      </c>
      <c r="W2" s="22" t="s">
        <v>24</v>
      </c>
      <c r="X2" s="24" t="s">
        <v>6</v>
      </c>
      <c r="Y2" s="25" t="s">
        <v>9</v>
      </c>
      <c r="Z2" s="25" t="s">
        <v>25</v>
      </c>
      <c r="AA2" s="25" t="s">
        <v>11</v>
      </c>
      <c r="AB2" s="25" t="s">
        <v>12</v>
      </c>
      <c r="AC2" s="26" t="s">
        <v>26</v>
      </c>
      <c r="AD2" s="27" t="s">
        <v>13</v>
      </c>
      <c r="AE2" s="28" t="s">
        <v>27</v>
      </c>
      <c r="AF2" s="29" t="s">
        <v>28</v>
      </c>
      <c r="AG2" s="30" t="s">
        <v>29</v>
      </c>
      <c r="AH2" s="30" t="s">
        <v>30</v>
      </c>
      <c r="AI2" s="31"/>
    </row>
    <row r="3" ht="15.75" customHeight="1">
      <c r="A3" s="32" t="s">
        <v>31</v>
      </c>
      <c r="B3" s="49" t="s">
        <v>32</v>
      </c>
      <c r="C3" s="49" t="s">
        <v>127</v>
      </c>
      <c r="D3" s="39"/>
      <c r="E3" s="36">
        <v>200.0</v>
      </c>
      <c r="F3" s="39"/>
      <c r="G3" s="39"/>
      <c r="H3" s="36">
        <v>2.0</v>
      </c>
      <c r="I3" s="36" t="s">
        <v>39</v>
      </c>
      <c r="J3" s="76">
        <f t="shared" ref="J3:J47" si="1">L3/E3</f>
        <v>0.13</v>
      </c>
      <c r="K3" s="38" t="s">
        <v>36</v>
      </c>
      <c r="L3" s="36">
        <v>26.0</v>
      </c>
      <c r="M3" s="39"/>
      <c r="N3" s="39">
        <f t="shared" ref="N3:N71" si="2">O3/10</f>
        <v>40</v>
      </c>
      <c r="O3" s="36">
        <v>400.0</v>
      </c>
      <c r="P3" s="40" t="s">
        <v>37</v>
      </c>
      <c r="Q3" s="41"/>
      <c r="R3" s="41"/>
      <c r="S3" s="41"/>
      <c r="T3" s="41" t="b">
        <v>0</v>
      </c>
      <c r="U3" s="41" t="b">
        <v>0</v>
      </c>
      <c r="V3" s="41"/>
      <c r="W3" s="42" t="b">
        <v>0</v>
      </c>
      <c r="X3" s="43"/>
      <c r="Y3" s="44"/>
      <c r="Z3" s="44"/>
      <c r="AA3" s="44"/>
      <c r="AB3" s="44"/>
      <c r="AC3" s="45" t="str">
        <f t="shared" ref="AC3:AC71" si="3">CONCATENATE(E3," (",H3," ",I3,") per ", K3)</f>
        <v>200 (2 CT) per CS</v>
      </c>
      <c r="AD3" s="46"/>
      <c r="AE3" s="53"/>
      <c r="AF3" s="48" t="str">
        <f t="shared" ref="AF3:AF71" si="4">AE3/X3</f>
        <v>#DIV/0!</v>
      </c>
      <c r="AG3" s="41"/>
      <c r="AH3" s="41"/>
      <c r="AI3" s="41"/>
    </row>
    <row r="4" ht="15.75" customHeight="1">
      <c r="A4" s="32" t="s">
        <v>31</v>
      </c>
      <c r="B4" s="32" t="s">
        <v>41</v>
      </c>
      <c r="C4" s="32" t="s">
        <v>42</v>
      </c>
      <c r="D4" s="33"/>
      <c r="E4" s="55">
        <v>140.0</v>
      </c>
      <c r="F4" s="77"/>
      <c r="G4" s="33"/>
      <c r="H4" s="36">
        <v>1.0</v>
      </c>
      <c r="I4" s="36" t="s">
        <v>39</v>
      </c>
      <c r="J4" s="76">
        <f t="shared" si="1"/>
        <v>0.3</v>
      </c>
      <c r="K4" s="38" t="s">
        <v>36</v>
      </c>
      <c r="L4" s="36">
        <v>42.0</v>
      </c>
      <c r="M4" s="33"/>
      <c r="N4" s="39">
        <f t="shared" si="2"/>
        <v>40</v>
      </c>
      <c r="O4" s="36">
        <v>400.0</v>
      </c>
      <c r="P4" s="40" t="s">
        <v>37</v>
      </c>
      <c r="Q4" s="41"/>
      <c r="R4" s="41"/>
      <c r="S4" s="41"/>
      <c r="T4" s="41" t="b">
        <v>0</v>
      </c>
      <c r="U4" s="41" t="b">
        <v>0</v>
      </c>
      <c r="V4" s="41"/>
      <c r="W4" s="42" t="b">
        <v>0</v>
      </c>
      <c r="X4" s="51"/>
      <c r="Y4" s="41"/>
      <c r="Z4" s="41"/>
      <c r="AA4" s="41"/>
      <c r="AB4" s="41"/>
      <c r="AC4" s="45" t="str">
        <f t="shared" si="3"/>
        <v>140 (1 CT) per CS</v>
      </c>
      <c r="AD4" s="52"/>
      <c r="AE4" s="47"/>
      <c r="AF4" s="48" t="str">
        <f t="shared" si="4"/>
        <v>#DIV/0!</v>
      </c>
      <c r="AG4" s="41"/>
      <c r="AH4" s="41"/>
      <c r="AI4" s="41"/>
    </row>
    <row r="5" ht="15.75" customHeight="1">
      <c r="A5" s="32" t="s">
        <v>31</v>
      </c>
      <c r="B5" s="32" t="s">
        <v>41</v>
      </c>
      <c r="C5" s="32" t="s">
        <v>128</v>
      </c>
      <c r="D5" s="39"/>
      <c r="E5" s="55">
        <v>140.0</v>
      </c>
      <c r="F5" s="35"/>
      <c r="G5" s="39"/>
      <c r="H5" s="36">
        <v>1.0</v>
      </c>
      <c r="I5" s="36" t="s">
        <v>39</v>
      </c>
      <c r="J5" s="76">
        <f t="shared" si="1"/>
        <v>0.3</v>
      </c>
      <c r="K5" s="38" t="s">
        <v>36</v>
      </c>
      <c r="L5" s="36">
        <v>42.0</v>
      </c>
      <c r="M5" s="39"/>
      <c r="N5" s="39">
        <f t="shared" si="2"/>
        <v>10</v>
      </c>
      <c r="O5" s="36">
        <v>100.0</v>
      </c>
      <c r="P5" s="40" t="s">
        <v>37</v>
      </c>
      <c r="Q5" s="41"/>
      <c r="R5" s="41"/>
      <c r="S5" s="41"/>
      <c r="T5" s="41" t="b">
        <v>0</v>
      </c>
      <c r="U5" s="41" t="b">
        <v>0</v>
      </c>
      <c r="V5" s="41"/>
      <c r="W5" s="42" t="b">
        <v>0</v>
      </c>
      <c r="X5" s="51"/>
      <c r="Y5" s="41"/>
      <c r="Z5" s="41"/>
      <c r="AA5" s="41"/>
      <c r="AB5" s="41"/>
      <c r="AC5" s="45" t="str">
        <f t="shared" si="3"/>
        <v>140 (1 CT) per CS</v>
      </c>
      <c r="AD5" s="52"/>
      <c r="AE5" s="53"/>
      <c r="AF5" s="48" t="str">
        <f t="shared" si="4"/>
        <v>#DIV/0!</v>
      </c>
      <c r="AG5" s="41"/>
      <c r="AH5" s="41"/>
      <c r="AI5" s="41"/>
    </row>
    <row r="6" ht="15.75" customHeight="1">
      <c r="A6" s="32" t="s">
        <v>31</v>
      </c>
      <c r="B6" s="32" t="s">
        <v>41</v>
      </c>
      <c r="C6" s="32" t="s">
        <v>129</v>
      </c>
      <c r="D6" s="39"/>
      <c r="E6" s="55">
        <v>110.0</v>
      </c>
      <c r="F6" s="39"/>
      <c r="G6" s="39"/>
      <c r="H6" s="36">
        <v>1.0</v>
      </c>
      <c r="I6" s="36" t="s">
        <v>39</v>
      </c>
      <c r="J6" s="76">
        <f t="shared" si="1"/>
        <v>0.3818181818</v>
      </c>
      <c r="K6" s="38" t="s">
        <v>36</v>
      </c>
      <c r="L6" s="36">
        <v>42.0</v>
      </c>
      <c r="M6" s="39"/>
      <c r="N6" s="39">
        <f t="shared" si="2"/>
        <v>35</v>
      </c>
      <c r="O6" s="36">
        <v>350.0</v>
      </c>
      <c r="P6" s="40" t="s">
        <v>37</v>
      </c>
      <c r="Q6" s="41"/>
      <c r="R6" s="41"/>
      <c r="S6" s="41"/>
      <c r="T6" s="41" t="b">
        <v>0</v>
      </c>
      <c r="U6" s="41" t="b">
        <v>0</v>
      </c>
      <c r="V6" s="41"/>
      <c r="W6" s="42" t="b">
        <v>0</v>
      </c>
      <c r="X6" s="51"/>
      <c r="Y6" s="41"/>
      <c r="Z6" s="41"/>
      <c r="AA6" s="41"/>
      <c r="AB6" s="41"/>
      <c r="AC6" s="45" t="str">
        <f t="shared" si="3"/>
        <v>110 (1 CT) per CS</v>
      </c>
      <c r="AD6" s="52"/>
      <c r="AE6" s="53"/>
      <c r="AF6" s="48" t="str">
        <f t="shared" si="4"/>
        <v>#DIV/0!</v>
      </c>
      <c r="AG6" s="41"/>
      <c r="AH6" s="41"/>
      <c r="AI6" s="41"/>
    </row>
    <row r="7" ht="15.75" customHeight="1">
      <c r="A7" s="32" t="s">
        <v>31</v>
      </c>
      <c r="B7" s="32" t="s">
        <v>130</v>
      </c>
      <c r="C7" s="32" t="s">
        <v>131</v>
      </c>
      <c r="D7" s="39"/>
      <c r="E7" s="55">
        <v>1.0</v>
      </c>
      <c r="F7" s="35"/>
      <c r="G7" s="39"/>
      <c r="H7" s="36">
        <v>1.0</v>
      </c>
      <c r="I7" s="36" t="s">
        <v>45</v>
      </c>
      <c r="J7" s="76">
        <f t="shared" si="1"/>
        <v>1</v>
      </c>
      <c r="K7" s="38" t="s">
        <v>36</v>
      </c>
      <c r="L7" s="36">
        <v>1.0</v>
      </c>
      <c r="M7" s="39"/>
      <c r="N7" s="39">
        <f t="shared" si="2"/>
        <v>2.5</v>
      </c>
      <c r="O7" s="36">
        <v>25.0</v>
      </c>
      <c r="P7" s="40" t="s">
        <v>37</v>
      </c>
      <c r="Q7" s="41"/>
      <c r="R7" s="41"/>
      <c r="S7" s="41"/>
      <c r="T7" s="41" t="b">
        <v>0</v>
      </c>
      <c r="U7" s="41" t="b">
        <v>0</v>
      </c>
      <c r="V7" s="41"/>
      <c r="W7" s="42" t="b">
        <v>0</v>
      </c>
      <c r="X7" s="51"/>
      <c r="Y7" s="41"/>
      <c r="Z7" s="41"/>
      <c r="AA7" s="41"/>
      <c r="AB7" s="41"/>
      <c r="AC7" s="45" t="str">
        <f t="shared" si="3"/>
        <v>1 (1 LB) per CS</v>
      </c>
      <c r="AD7" s="52"/>
      <c r="AE7" s="53"/>
      <c r="AF7" s="48" t="str">
        <f t="shared" si="4"/>
        <v>#DIV/0!</v>
      </c>
      <c r="AG7" s="41"/>
      <c r="AH7" s="41"/>
      <c r="AI7" s="41"/>
    </row>
    <row r="8" ht="15.75" customHeight="1">
      <c r="A8" s="32" t="s">
        <v>31</v>
      </c>
      <c r="B8" s="32" t="s">
        <v>115</v>
      </c>
      <c r="C8" s="32" t="s">
        <v>132</v>
      </c>
      <c r="D8" s="39"/>
      <c r="E8" s="55">
        <v>12.0</v>
      </c>
      <c r="F8" s="35"/>
      <c r="G8" s="39"/>
      <c r="H8" s="36">
        <v>1.0</v>
      </c>
      <c r="I8" s="36" t="s">
        <v>133</v>
      </c>
      <c r="J8" s="76">
        <f t="shared" si="1"/>
        <v>1.166666667</v>
      </c>
      <c r="K8" s="38" t="s">
        <v>36</v>
      </c>
      <c r="L8" s="36">
        <v>14.0</v>
      </c>
      <c r="M8" s="39"/>
      <c r="N8" s="39">
        <f t="shared" si="2"/>
        <v>60</v>
      </c>
      <c r="O8" s="36">
        <v>600.0</v>
      </c>
      <c r="P8" s="40" t="s">
        <v>37</v>
      </c>
      <c r="Q8" s="41"/>
      <c r="R8" s="41"/>
      <c r="S8" s="41"/>
      <c r="T8" s="41" t="b">
        <v>0</v>
      </c>
      <c r="U8" s="41" t="b">
        <v>0</v>
      </c>
      <c r="V8" s="41"/>
      <c r="W8" s="42" t="b">
        <v>0</v>
      </c>
      <c r="X8" s="51"/>
      <c r="Y8" s="41"/>
      <c r="Z8" s="41"/>
      <c r="AA8" s="41"/>
      <c r="AB8" s="41"/>
      <c r="AC8" s="45" t="str">
        <f t="shared" si="3"/>
        <v>12 (1 PINT) per CS</v>
      </c>
      <c r="AD8" s="52"/>
      <c r="AE8" s="53"/>
      <c r="AF8" s="48" t="str">
        <f t="shared" si="4"/>
        <v>#DIV/0!</v>
      </c>
      <c r="AG8" s="41"/>
      <c r="AH8" s="41"/>
      <c r="AI8" s="41"/>
    </row>
    <row r="9" ht="15.75" customHeight="1">
      <c r="A9" s="32" t="s">
        <v>31</v>
      </c>
      <c r="B9" s="32" t="s">
        <v>115</v>
      </c>
      <c r="C9" s="32" t="s">
        <v>134</v>
      </c>
      <c r="D9" s="39"/>
      <c r="E9" s="55">
        <v>12.0</v>
      </c>
      <c r="F9" s="35"/>
      <c r="G9" s="39"/>
      <c r="H9" s="36">
        <v>1.0</v>
      </c>
      <c r="I9" s="36" t="s">
        <v>133</v>
      </c>
      <c r="J9" s="76">
        <f t="shared" si="1"/>
        <v>0.6666666667</v>
      </c>
      <c r="K9" s="38" t="s">
        <v>36</v>
      </c>
      <c r="L9" s="36">
        <v>8.0</v>
      </c>
      <c r="M9" s="39"/>
      <c r="N9" s="39">
        <f t="shared" si="2"/>
        <v>7.5</v>
      </c>
      <c r="O9" s="36">
        <v>75.0</v>
      </c>
      <c r="P9" s="40" t="s">
        <v>37</v>
      </c>
      <c r="Q9" s="41"/>
      <c r="R9" s="41"/>
      <c r="S9" s="41"/>
      <c r="T9" s="41" t="b">
        <v>0</v>
      </c>
      <c r="U9" s="41" t="b">
        <v>0</v>
      </c>
      <c r="V9" s="41"/>
      <c r="W9" s="42" t="b">
        <v>0</v>
      </c>
      <c r="X9" s="51"/>
      <c r="Y9" s="41"/>
      <c r="Z9" s="41"/>
      <c r="AA9" s="41"/>
      <c r="AB9" s="41"/>
      <c r="AC9" s="45" t="str">
        <f t="shared" si="3"/>
        <v>12 (1 PINT) per CS</v>
      </c>
      <c r="AD9" s="52"/>
      <c r="AE9" s="53"/>
      <c r="AF9" s="48" t="str">
        <f t="shared" si="4"/>
        <v>#DIV/0!</v>
      </c>
      <c r="AG9" s="41"/>
      <c r="AH9" s="41"/>
      <c r="AI9" s="41"/>
    </row>
    <row r="10" ht="15.75" customHeight="1">
      <c r="A10" s="32" t="s">
        <v>31</v>
      </c>
      <c r="B10" s="32" t="s">
        <v>115</v>
      </c>
      <c r="C10" s="32" t="s">
        <v>135</v>
      </c>
      <c r="D10" s="39"/>
      <c r="E10" s="34" t="s">
        <v>136</v>
      </c>
      <c r="F10" s="35"/>
      <c r="G10" s="39"/>
      <c r="H10" s="36">
        <v>1.0</v>
      </c>
      <c r="I10" s="36" t="s">
        <v>133</v>
      </c>
      <c r="J10" s="76">
        <f t="shared" si="1"/>
        <v>0.6666666667</v>
      </c>
      <c r="K10" s="38" t="s">
        <v>36</v>
      </c>
      <c r="L10" s="36">
        <v>8.0</v>
      </c>
      <c r="M10" s="39"/>
      <c r="N10" s="39">
        <f t="shared" si="2"/>
        <v>7.5</v>
      </c>
      <c r="O10" s="36">
        <v>75.0</v>
      </c>
      <c r="P10" s="40" t="s">
        <v>37</v>
      </c>
      <c r="Q10" s="41"/>
      <c r="R10" s="41"/>
      <c r="S10" s="41"/>
      <c r="T10" s="41" t="b">
        <v>0</v>
      </c>
      <c r="U10" s="41" t="b">
        <v>0</v>
      </c>
      <c r="V10" s="41"/>
      <c r="W10" s="42" t="b">
        <v>0</v>
      </c>
      <c r="X10" s="51"/>
      <c r="Y10" s="41"/>
      <c r="Z10" s="41"/>
      <c r="AA10" s="41"/>
      <c r="AB10" s="41"/>
      <c r="AC10" s="45" t="str">
        <f t="shared" si="3"/>
        <v>12 (1 PINT) per CS</v>
      </c>
      <c r="AD10" s="52"/>
      <c r="AE10" s="53"/>
      <c r="AF10" s="48" t="str">
        <f t="shared" si="4"/>
        <v>#DIV/0!</v>
      </c>
      <c r="AG10" s="41"/>
      <c r="AH10" s="41"/>
      <c r="AI10" s="41"/>
    </row>
    <row r="11" ht="15.75" customHeight="1">
      <c r="A11" s="32" t="s">
        <v>31</v>
      </c>
      <c r="B11" s="32" t="s">
        <v>43</v>
      </c>
      <c r="C11" s="32" t="s">
        <v>48</v>
      </c>
      <c r="D11" s="39"/>
      <c r="E11" s="34" t="s">
        <v>137</v>
      </c>
      <c r="F11" s="39"/>
      <c r="G11" s="39"/>
      <c r="H11" s="36">
        <v>1.11</v>
      </c>
      <c r="I11" s="36" t="s">
        <v>35</v>
      </c>
      <c r="J11" s="76">
        <f t="shared" si="1"/>
        <v>0.069375</v>
      </c>
      <c r="K11" s="38" t="s">
        <v>36</v>
      </c>
      <c r="L11" s="78">
        <f>(E11*H11)/16</f>
        <v>3.46875</v>
      </c>
      <c r="M11" s="39"/>
      <c r="N11" s="39">
        <f t="shared" si="2"/>
        <v>7.5</v>
      </c>
      <c r="O11" s="36">
        <v>75.0</v>
      </c>
      <c r="P11" s="40" t="s">
        <v>37</v>
      </c>
      <c r="Q11" s="41"/>
      <c r="R11" s="41"/>
      <c r="S11" s="41"/>
      <c r="T11" s="41" t="b">
        <v>0</v>
      </c>
      <c r="U11" s="41" t="b">
        <v>0</v>
      </c>
      <c r="V11" s="41"/>
      <c r="W11" s="42" t="b">
        <v>0</v>
      </c>
      <c r="X11" s="51"/>
      <c r="Y11" s="41"/>
      <c r="Z11" s="41"/>
      <c r="AA11" s="41"/>
      <c r="AB11" s="41"/>
      <c r="AC11" s="45" t="str">
        <f t="shared" si="3"/>
        <v>50 (1.11 OZ) per CS</v>
      </c>
      <c r="AD11" s="52"/>
      <c r="AE11" s="53"/>
      <c r="AF11" s="48" t="str">
        <f t="shared" si="4"/>
        <v>#DIV/0!</v>
      </c>
      <c r="AG11" s="41"/>
      <c r="AH11" s="41"/>
      <c r="AI11" s="41"/>
    </row>
    <row r="12" ht="15.75" customHeight="1">
      <c r="A12" s="32" t="s">
        <v>31</v>
      </c>
      <c r="B12" s="32" t="s">
        <v>49</v>
      </c>
      <c r="C12" s="32" t="s">
        <v>138</v>
      </c>
      <c r="D12" s="39"/>
      <c r="E12" s="55">
        <v>1.0</v>
      </c>
      <c r="F12" s="55">
        <v>0.125</v>
      </c>
      <c r="G12" s="39"/>
      <c r="H12" s="36">
        <v>5.0</v>
      </c>
      <c r="I12" s="36" t="s">
        <v>45</v>
      </c>
      <c r="J12" s="76">
        <f t="shared" si="1"/>
        <v>5</v>
      </c>
      <c r="K12" s="38" t="s">
        <v>139</v>
      </c>
      <c r="L12" s="36">
        <v>5.0</v>
      </c>
      <c r="M12" s="39"/>
      <c r="N12" s="39">
        <f t="shared" si="2"/>
        <v>3</v>
      </c>
      <c r="O12" s="36">
        <v>30.0</v>
      </c>
      <c r="P12" s="40" t="s">
        <v>37</v>
      </c>
      <c r="Q12" s="41"/>
      <c r="R12" s="41"/>
      <c r="S12" s="41"/>
      <c r="T12" s="41" t="b">
        <v>0</v>
      </c>
      <c r="U12" s="41" t="b">
        <v>0</v>
      </c>
      <c r="V12" s="41"/>
      <c r="W12" s="42" t="b">
        <v>0</v>
      </c>
      <c r="X12" s="51"/>
      <c r="Y12" s="41"/>
      <c r="Z12" s="41"/>
      <c r="AA12" s="41"/>
      <c r="AB12" s="41"/>
      <c r="AC12" s="45" t="str">
        <f t="shared" si="3"/>
        <v>1 (5 LB) per BAG</v>
      </c>
      <c r="AD12" s="52"/>
      <c r="AE12" s="53"/>
      <c r="AF12" s="48" t="str">
        <f t="shared" si="4"/>
        <v>#DIV/0!</v>
      </c>
      <c r="AG12" s="41"/>
      <c r="AH12" s="41"/>
      <c r="AI12" s="41"/>
    </row>
    <row r="13" ht="15.75" customHeight="1">
      <c r="A13" s="32" t="s">
        <v>31</v>
      </c>
      <c r="B13" s="49" t="s">
        <v>51</v>
      </c>
      <c r="C13" s="49" t="s">
        <v>140</v>
      </c>
      <c r="D13" s="39"/>
      <c r="E13" s="36">
        <v>1.0</v>
      </c>
      <c r="F13" s="39"/>
      <c r="G13" s="39"/>
      <c r="H13" s="36">
        <v>5.0</v>
      </c>
      <c r="I13" s="36" t="s">
        <v>45</v>
      </c>
      <c r="J13" s="76">
        <f t="shared" si="1"/>
        <v>5</v>
      </c>
      <c r="K13" s="38" t="s">
        <v>139</v>
      </c>
      <c r="L13" s="36">
        <v>5.0</v>
      </c>
      <c r="M13" s="39"/>
      <c r="N13" s="39">
        <f t="shared" si="2"/>
        <v>3</v>
      </c>
      <c r="O13" s="36">
        <v>30.0</v>
      </c>
      <c r="P13" s="40" t="s">
        <v>37</v>
      </c>
      <c r="Q13" s="41"/>
      <c r="R13" s="41"/>
      <c r="S13" s="41"/>
      <c r="T13" s="41" t="b">
        <v>0</v>
      </c>
      <c r="U13" s="41" t="b">
        <v>0</v>
      </c>
      <c r="V13" s="41"/>
      <c r="W13" s="42" t="b">
        <v>0</v>
      </c>
      <c r="X13" s="51"/>
      <c r="Y13" s="41"/>
      <c r="Z13" s="41"/>
      <c r="AA13" s="41"/>
      <c r="AB13" s="41"/>
      <c r="AC13" s="45" t="str">
        <f t="shared" si="3"/>
        <v>1 (5 LB) per BAG</v>
      </c>
      <c r="AD13" s="52"/>
      <c r="AE13" s="53"/>
      <c r="AF13" s="48" t="str">
        <f t="shared" si="4"/>
        <v>#DIV/0!</v>
      </c>
      <c r="AG13" s="41"/>
      <c r="AH13" s="41"/>
      <c r="AI13" s="41"/>
    </row>
    <row r="14" ht="15.75" customHeight="1">
      <c r="A14" s="32" t="s">
        <v>31</v>
      </c>
      <c r="B14" s="32" t="s">
        <v>51</v>
      </c>
      <c r="C14" s="32" t="s">
        <v>141</v>
      </c>
      <c r="D14" s="33"/>
      <c r="E14" s="55">
        <v>100.0</v>
      </c>
      <c r="F14" s="77"/>
      <c r="G14" s="33"/>
      <c r="H14" s="36">
        <v>3.0</v>
      </c>
      <c r="I14" s="36" t="s">
        <v>35</v>
      </c>
      <c r="J14" s="76">
        <f t="shared" si="1"/>
        <v>0.1975</v>
      </c>
      <c r="K14" s="38" t="s">
        <v>36</v>
      </c>
      <c r="L14" s="36">
        <v>19.75</v>
      </c>
      <c r="M14" s="33"/>
      <c r="N14" s="39">
        <f t="shared" si="2"/>
        <v>90</v>
      </c>
      <c r="O14" s="36">
        <v>900.0</v>
      </c>
      <c r="P14" s="40" t="s">
        <v>37</v>
      </c>
      <c r="Q14" s="41"/>
      <c r="R14" s="41"/>
      <c r="S14" s="41"/>
      <c r="T14" s="41" t="b">
        <v>0</v>
      </c>
      <c r="U14" s="41" t="b">
        <v>0</v>
      </c>
      <c r="V14" s="41"/>
      <c r="W14" s="42" t="b">
        <v>0</v>
      </c>
      <c r="X14" s="51"/>
      <c r="Y14" s="41"/>
      <c r="Z14" s="41"/>
      <c r="AA14" s="41"/>
      <c r="AB14" s="41"/>
      <c r="AC14" s="45" t="str">
        <f t="shared" si="3"/>
        <v>100 (3 OZ) per CS</v>
      </c>
      <c r="AD14" s="52"/>
      <c r="AE14" s="47"/>
      <c r="AF14" s="48" t="str">
        <f t="shared" si="4"/>
        <v>#DIV/0!</v>
      </c>
      <c r="AG14" s="41"/>
      <c r="AH14" s="41"/>
      <c r="AI14" s="41"/>
    </row>
    <row r="15" ht="15.75" customHeight="1">
      <c r="A15" s="32" t="s">
        <v>31</v>
      </c>
      <c r="B15" s="61" t="s">
        <v>53</v>
      </c>
      <c r="C15" s="61" t="s">
        <v>142</v>
      </c>
      <c r="D15" s="39"/>
      <c r="E15" s="36">
        <v>50.0</v>
      </c>
      <c r="F15" s="39"/>
      <c r="G15" s="39"/>
      <c r="H15" s="36">
        <v>2.0</v>
      </c>
      <c r="I15" s="36" t="s">
        <v>35</v>
      </c>
      <c r="J15" s="76">
        <f t="shared" si="1"/>
        <v>0.125</v>
      </c>
      <c r="K15" s="38" t="s">
        <v>36</v>
      </c>
      <c r="L15" s="36">
        <v>6.25</v>
      </c>
      <c r="M15" s="39"/>
      <c r="N15" s="39">
        <f t="shared" si="2"/>
        <v>1</v>
      </c>
      <c r="O15" s="36">
        <v>10.0</v>
      </c>
      <c r="P15" s="40" t="s">
        <v>37</v>
      </c>
      <c r="Q15" s="41"/>
      <c r="R15" s="41"/>
      <c r="S15" s="41"/>
      <c r="T15" s="41" t="b">
        <v>0</v>
      </c>
      <c r="U15" s="41" t="b">
        <v>0</v>
      </c>
      <c r="V15" s="41"/>
      <c r="W15" s="42" t="b">
        <v>0</v>
      </c>
      <c r="X15" s="51"/>
      <c r="Y15" s="41"/>
      <c r="Z15" s="41"/>
      <c r="AA15" s="41"/>
      <c r="AB15" s="41"/>
      <c r="AC15" s="45" t="str">
        <f t="shared" si="3"/>
        <v>50 (2 OZ) per CS</v>
      </c>
      <c r="AD15" s="52"/>
      <c r="AE15" s="53"/>
      <c r="AF15" s="48" t="str">
        <f t="shared" si="4"/>
        <v>#DIV/0!</v>
      </c>
      <c r="AG15" s="41"/>
      <c r="AH15" s="41"/>
      <c r="AI15" s="41"/>
    </row>
    <row r="16" ht="15.75" customHeight="1">
      <c r="A16" s="32" t="s">
        <v>31</v>
      </c>
      <c r="B16" s="32" t="s">
        <v>53</v>
      </c>
      <c r="C16" s="32" t="s">
        <v>143</v>
      </c>
      <c r="D16" s="39"/>
      <c r="E16" s="34" t="s">
        <v>55</v>
      </c>
      <c r="F16" s="55" t="s">
        <v>56</v>
      </c>
      <c r="G16" s="39"/>
      <c r="H16" s="36">
        <v>5.0</v>
      </c>
      <c r="I16" s="36" t="s">
        <v>45</v>
      </c>
      <c r="J16" s="76">
        <f t="shared" si="1"/>
        <v>5.5</v>
      </c>
      <c r="K16" s="38" t="s">
        <v>36</v>
      </c>
      <c r="L16" s="36">
        <v>22.0</v>
      </c>
      <c r="M16" s="39"/>
      <c r="N16" s="39">
        <f t="shared" si="2"/>
        <v>2.5</v>
      </c>
      <c r="O16" s="36">
        <v>25.0</v>
      </c>
      <c r="P16" s="40" t="s">
        <v>37</v>
      </c>
      <c r="Q16" s="41"/>
      <c r="R16" s="41"/>
      <c r="S16" s="41"/>
      <c r="T16" s="41" t="b">
        <v>0</v>
      </c>
      <c r="U16" s="41" t="b">
        <v>0</v>
      </c>
      <c r="V16" s="41"/>
      <c r="W16" s="42" t="b">
        <v>0</v>
      </c>
      <c r="X16" s="51"/>
      <c r="Y16" s="41"/>
      <c r="Z16" s="41"/>
      <c r="AA16" s="41"/>
      <c r="AB16" s="41"/>
      <c r="AC16" s="45" t="str">
        <f t="shared" si="3"/>
        <v>4 (5 LB) per CS</v>
      </c>
      <c r="AD16" s="52"/>
      <c r="AE16" s="53"/>
      <c r="AF16" s="48" t="str">
        <f t="shared" si="4"/>
        <v>#DIV/0!</v>
      </c>
      <c r="AG16" s="41"/>
      <c r="AH16" s="41"/>
      <c r="AI16" s="41"/>
    </row>
    <row r="17" ht="15.75" customHeight="1">
      <c r="A17" s="32" t="s">
        <v>31</v>
      </c>
      <c r="B17" s="32" t="s">
        <v>144</v>
      </c>
      <c r="C17" s="32" t="s">
        <v>144</v>
      </c>
      <c r="D17" s="39"/>
      <c r="E17" s="55">
        <v>6.0</v>
      </c>
      <c r="F17" s="39"/>
      <c r="G17" s="39"/>
      <c r="H17" s="36">
        <v>1.0</v>
      </c>
      <c r="I17" s="36" t="s">
        <v>145</v>
      </c>
      <c r="J17" s="76">
        <f t="shared" si="1"/>
        <v>0.1333333333</v>
      </c>
      <c r="K17" s="38" t="s">
        <v>77</v>
      </c>
      <c r="L17" s="36">
        <v>0.8</v>
      </c>
      <c r="M17" s="39"/>
      <c r="N17" s="39">
        <f t="shared" si="2"/>
        <v>20</v>
      </c>
      <c r="O17" s="36">
        <v>200.0</v>
      </c>
      <c r="P17" s="40" t="s">
        <v>37</v>
      </c>
      <c r="Q17" s="41"/>
      <c r="R17" s="41"/>
      <c r="S17" s="41"/>
      <c r="T17" s="41" t="b">
        <v>0</v>
      </c>
      <c r="U17" s="41" t="b">
        <v>0</v>
      </c>
      <c r="V17" s="41"/>
      <c r="W17" s="42" t="b">
        <v>0</v>
      </c>
      <c r="X17" s="51"/>
      <c r="Y17" s="41"/>
      <c r="Z17" s="41"/>
      <c r="AA17" s="41"/>
      <c r="AB17" s="41"/>
      <c r="AC17" s="45" t="str">
        <f t="shared" si="3"/>
        <v>6 (1 BN) per EA</v>
      </c>
      <c r="AD17" s="52"/>
      <c r="AE17" s="53"/>
      <c r="AF17" s="48" t="str">
        <f t="shared" si="4"/>
        <v>#DIV/0!</v>
      </c>
      <c r="AG17" s="41"/>
      <c r="AH17" s="41"/>
      <c r="AI17" s="41"/>
    </row>
    <row r="18" ht="15.75" customHeight="1">
      <c r="A18" s="32" t="s">
        <v>31</v>
      </c>
      <c r="B18" s="32" t="s">
        <v>57</v>
      </c>
      <c r="C18" s="32" t="s">
        <v>57</v>
      </c>
      <c r="D18" s="33"/>
      <c r="E18" s="34" t="s">
        <v>146</v>
      </c>
      <c r="F18" s="77"/>
      <c r="G18" s="33"/>
      <c r="H18" s="36">
        <v>1.0</v>
      </c>
      <c r="I18" s="36" t="s">
        <v>39</v>
      </c>
      <c r="J18" s="76">
        <f t="shared" si="1"/>
        <v>0.6388888889</v>
      </c>
      <c r="K18" s="38" t="s">
        <v>36</v>
      </c>
      <c r="L18" s="36">
        <v>23.0</v>
      </c>
      <c r="M18" s="33"/>
      <c r="N18" s="39">
        <f t="shared" si="2"/>
        <v>30</v>
      </c>
      <c r="O18" s="36">
        <v>300.0</v>
      </c>
      <c r="P18" s="40" t="s">
        <v>37</v>
      </c>
      <c r="Q18" s="41"/>
      <c r="R18" s="41"/>
      <c r="S18" s="41"/>
      <c r="T18" s="41" t="b">
        <v>0</v>
      </c>
      <c r="U18" s="41" t="b">
        <v>0</v>
      </c>
      <c r="V18" s="41"/>
      <c r="W18" s="42" t="b">
        <v>0</v>
      </c>
      <c r="X18" s="51"/>
      <c r="Y18" s="41"/>
      <c r="Z18" s="41"/>
      <c r="AA18" s="41"/>
      <c r="AB18" s="41"/>
      <c r="AC18" s="45" t="str">
        <f t="shared" si="3"/>
        <v>36 (1 CT) per CS</v>
      </c>
      <c r="AD18" s="52"/>
      <c r="AE18" s="47"/>
      <c r="AF18" s="48" t="str">
        <f t="shared" si="4"/>
        <v>#DIV/0!</v>
      </c>
      <c r="AG18" s="41"/>
      <c r="AH18" s="41"/>
      <c r="AI18" s="41"/>
    </row>
    <row r="19" ht="15.75" customHeight="1">
      <c r="A19" s="32" t="s">
        <v>31</v>
      </c>
      <c r="B19" s="49" t="s">
        <v>57</v>
      </c>
      <c r="C19" s="49" t="s">
        <v>57</v>
      </c>
      <c r="D19" s="39"/>
      <c r="E19" s="36">
        <v>6.0</v>
      </c>
      <c r="F19" s="39"/>
      <c r="G19" s="39"/>
      <c r="H19" s="36">
        <v>1.0</v>
      </c>
      <c r="I19" s="36" t="s">
        <v>39</v>
      </c>
      <c r="J19" s="76">
        <f t="shared" si="1"/>
        <v>0.8333333333</v>
      </c>
      <c r="K19" s="38" t="s">
        <v>139</v>
      </c>
      <c r="L19" s="36">
        <v>5.0</v>
      </c>
      <c r="M19" s="39"/>
      <c r="N19" s="39">
        <f t="shared" si="2"/>
        <v>20</v>
      </c>
      <c r="O19" s="36">
        <v>200.0</v>
      </c>
      <c r="P19" s="40" t="s">
        <v>37</v>
      </c>
      <c r="Q19" s="41"/>
      <c r="R19" s="41"/>
      <c r="S19" s="41"/>
      <c r="T19" s="41" t="b">
        <v>0</v>
      </c>
      <c r="U19" s="41" t="b">
        <v>0</v>
      </c>
      <c r="V19" s="41"/>
      <c r="W19" s="42" t="b">
        <v>0</v>
      </c>
      <c r="X19" s="51"/>
      <c r="Y19" s="41"/>
      <c r="Z19" s="41"/>
      <c r="AA19" s="41"/>
      <c r="AB19" s="41"/>
      <c r="AC19" s="45" t="str">
        <f t="shared" si="3"/>
        <v>6 (1 CT) per BAG</v>
      </c>
      <c r="AD19" s="52"/>
      <c r="AE19" s="53"/>
      <c r="AF19" s="48" t="str">
        <f t="shared" si="4"/>
        <v>#DIV/0!</v>
      </c>
      <c r="AG19" s="41"/>
      <c r="AH19" s="41"/>
      <c r="AI19" s="41"/>
    </row>
    <row r="20" ht="15.75" customHeight="1">
      <c r="A20" s="32" t="s">
        <v>31</v>
      </c>
      <c r="B20" s="32" t="s">
        <v>147</v>
      </c>
      <c r="C20" s="32" t="s">
        <v>148</v>
      </c>
      <c r="D20" s="39"/>
      <c r="E20" s="55">
        <v>1.0</v>
      </c>
      <c r="F20" s="39"/>
      <c r="G20" s="39"/>
      <c r="H20" s="36">
        <v>5.0</v>
      </c>
      <c r="I20" s="36" t="s">
        <v>45</v>
      </c>
      <c r="J20" s="76">
        <f t="shared" si="1"/>
        <v>6</v>
      </c>
      <c r="K20" s="38" t="s">
        <v>36</v>
      </c>
      <c r="L20" s="36">
        <v>6.0</v>
      </c>
      <c r="M20" s="39"/>
      <c r="N20" s="39">
        <f t="shared" si="2"/>
        <v>5</v>
      </c>
      <c r="O20" s="36">
        <v>50.0</v>
      </c>
      <c r="P20" s="40" t="s">
        <v>37</v>
      </c>
      <c r="Q20" s="41"/>
      <c r="R20" s="41"/>
      <c r="S20" s="41"/>
      <c r="T20" s="41" t="b">
        <v>0</v>
      </c>
      <c r="U20" s="41" t="b">
        <v>0</v>
      </c>
      <c r="V20" s="41"/>
      <c r="W20" s="42" t="b">
        <v>0</v>
      </c>
      <c r="X20" s="51"/>
      <c r="Y20" s="41"/>
      <c r="Z20" s="41"/>
      <c r="AA20" s="41"/>
      <c r="AB20" s="41"/>
      <c r="AC20" s="45" t="str">
        <f t="shared" si="3"/>
        <v>1 (5 LB) per CS</v>
      </c>
      <c r="AD20" s="52"/>
      <c r="AE20" s="53"/>
      <c r="AF20" s="48" t="str">
        <f t="shared" si="4"/>
        <v>#DIV/0!</v>
      </c>
      <c r="AG20" s="41"/>
      <c r="AH20" s="41"/>
      <c r="AI20" s="41"/>
    </row>
    <row r="21" ht="15.75" customHeight="1">
      <c r="A21" s="32" t="s">
        <v>31</v>
      </c>
      <c r="B21" s="32" t="s">
        <v>147</v>
      </c>
      <c r="C21" s="32" t="s">
        <v>149</v>
      </c>
      <c r="D21" s="33"/>
      <c r="E21" s="55">
        <v>1.0</v>
      </c>
      <c r="F21" s="33"/>
      <c r="G21" s="33"/>
      <c r="H21" s="36">
        <v>32.0</v>
      </c>
      <c r="I21" s="36" t="s">
        <v>35</v>
      </c>
      <c r="J21" s="76">
        <f t="shared" si="1"/>
        <v>2.25</v>
      </c>
      <c r="K21" s="38" t="s">
        <v>150</v>
      </c>
      <c r="L21" s="38">
        <v>2.25</v>
      </c>
      <c r="M21" s="33"/>
      <c r="N21" s="39">
        <f t="shared" si="2"/>
        <v>1</v>
      </c>
      <c r="O21" s="36">
        <v>10.0</v>
      </c>
      <c r="P21" s="40" t="s">
        <v>37</v>
      </c>
      <c r="Q21" s="41"/>
      <c r="R21" s="41"/>
      <c r="S21" s="41"/>
      <c r="T21" s="41" t="b">
        <v>0</v>
      </c>
      <c r="U21" s="41" t="b">
        <v>0</v>
      </c>
      <c r="V21" s="41"/>
      <c r="W21" s="42" t="b">
        <v>0</v>
      </c>
      <c r="X21" s="51"/>
      <c r="Y21" s="41"/>
      <c r="Z21" s="41"/>
      <c r="AA21" s="41"/>
      <c r="AB21" s="41"/>
      <c r="AC21" s="45" t="str">
        <f t="shared" si="3"/>
        <v>1 (32 OZ) per JAR</v>
      </c>
      <c r="AD21" s="52"/>
      <c r="AE21" s="47"/>
      <c r="AF21" s="48" t="str">
        <f t="shared" si="4"/>
        <v>#DIV/0!</v>
      </c>
      <c r="AG21" s="41"/>
      <c r="AH21" s="41"/>
      <c r="AI21" s="41"/>
    </row>
    <row r="22" ht="15.75" customHeight="1">
      <c r="A22" s="32" t="s">
        <v>31</v>
      </c>
      <c r="B22" s="32" t="s">
        <v>151</v>
      </c>
      <c r="C22" s="32" t="s">
        <v>152</v>
      </c>
      <c r="D22" s="39"/>
      <c r="E22" s="34" t="s">
        <v>47</v>
      </c>
      <c r="F22" s="39"/>
      <c r="G22" s="39"/>
      <c r="H22" s="36">
        <v>1.0</v>
      </c>
      <c r="I22" s="36" t="s">
        <v>153</v>
      </c>
      <c r="J22" s="76">
        <f t="shared" si="1"/>
        <v>5</v>
      </c>
      <c r="K22" s="38" t="s">
        <v>153</v>
      </c>
      <c r="L22" s="36">
        <v>5.0</v>
      </c>
      <c r="M22" s="39"/>
      <c r="N22" s="39">
        <f t="shared" si="2"/>
        <v>0.5</v>
      </c>
      <c r="O22" s="36">
        <v>5.0</v>
      </c>
      <c r="P22" s="40" t="s">
        <v>37</v>
      </c>
      <c r="Q22" s="41"/>
      <c r="R22" s="41"/>
      <c r="S22" s="41"/>
      <c r="T22" s="41" t="b">
        <v>0</v>
      </c>
      <c r="U22" s="41" t="b">
        <v>0</v>
      </c>
      <c r="V22" s="41"/>
      <c r="W22" s="42" t="b">
        <v>0</v>
      </c>
      <c r="X22" s="51"/>
      <c r="Y22" s="41"/>
      <c r="Z22" s="41"/>
      <c r="AA22" s="41"/>
      <c r="AB22" s="41"/>
      <c r="AC22" s="45" t="str">
        <f t="shared" si="3"/>
        <v>1 (1 GAL) per GAL</v>
      </c>
      <c r="AD22" s="52"/>
      <c r="AE22" s="53"/>
      <c r="AF22" s="48" t="str">
        <f t="shared" si="4"/>
        <v>#DIV/0!</v>
      </c>
      <c r="AG22" s="41"/>
      <c r="AH22" s="41"/>
      <c r="AI22" s="41"/>
    </row>
    <row r="23" ht="15.75" customHeight="1">
      <c r="A23" s="32" t="s">
        <v>31</v>
      </c>
      <c r="B23" s="32" t="s">
        <v>60</v>
      </c>
      <c r="C23" s="32" t="s">
        <v>154</v>
      </c>
      <c r="D23" s="39"/>
      <c r="E23" s="55">
        <v>150.0</v>
      </c>
      <c r="F23" s="39"/>
      <c r="G23" s="39"/>
      <c r="H23" s="36">
        <v>0.5</v>
      </c>
      <c r="I23" s="36" t="s">
        <v>63</v>
      </c>
      <c r="J23" s="76">
        <f t="shared" si="1"/>
        <v>0.1539333333</v>
      </c>
      <c r="K23" s="38" t="s">
        <v>36</v>
      </c>
      <c r="L23" s="36">
        <v>23.09</v>
      </c>
      <c r="M23" s="39"/>
      <c r="N23" s="39">
        <f t="shared" si="2"/>
        <v>65</v>
      </c>
      <c r="O23" s="36">
        <v>650.0</v>
      </c>
      <c r="P23" s="40" t="s">
        <v>37</v>
      </c>
      <c r="Q23" s="41"/>
      <c r="R23" s="41"/>
      <c r="S23" s="41"/>
      <c r="T23" s="41" t="b">
        <v>0</v>
      </c>
      <c r="U23" s="41" t="b">
        <v>0</v>
      </c>
      <c r="V23" s="41"/>
      <c r="W23" s="42" t="b">
        <v>0</v>
      </c>
      <c r="X23" s="51"/>
      <c r="Y23" s="41"/>
      <c r="Z23" s="41"/>
      <c r="AA23" s="41"/>
      <c r="AB23" s="41"/>
      <c r="AC23" s="45" t="str">
        <f t="shared" si="3"/>
        <v>150 (0.5 CUP) per CS</v>
      </c>
      <c r="AD23" s="52"/>
      <c r="AE23" s="53"/>
      <c r="AF23" s="48" t="str">
        <f t="shared" si="4"/>
        <v>#DIV/0!</v>
      </c>
      <c r="AG23" s="41"/>
      <c r="AH23" s="41"/>
      <c r="AI23" s="41"/>
    </row>
    <row r="24" ht="15.75" customHeight="1">
      <c r="A24" s="32" t="s">
        <v>31</v>
      </c>
      <c r="B24" s="32" t="s">
        <v>60</v>
      </c>
      <c r="C24" s="32" t="s">
        <v>155</v>
      </c>
      <c r="D24" s="39"/>
      <c r="E24" s="55">
        <v>1.0</v>
      </c>
      <c r="F24" s="39"/>
      <c r="G24" s="39"/>
      <c r="H24" s="36">
        <v>18.0</v>
      </c>
      <c r="I24" s="36" t="s">
        <v>45</v>
      </c>
      <c r="J24" s="76">
        <f t="shared" si="1"/>
        <v>19</v>
      </c>
      <c r="K24" s="38" t="s">
        <v>36</v>
      </c>
      <c r="L24" s="36">
        <v>19.0</v>
      </c>
      <c r="M24" s="39"/>
      <c r="N24" s="39">
        <f t="shared" si="2"/>
        <v>5</v>
      </c>
      <c r="O24" s="36">
        <v>50.0</v>
      </c>
      <c r="P24" s="40" t="s">
        <v>37</v>
      </c>
      <c r="Q24" s="41"/>
      <c r="R24" s="41"/>
      <c r="S24" s="41"/>
      <c r="T24" s="41" t="b">
        <v>0</v>
      </c>
      <c r="U24" s="41" t="b">
        <v>0</v>
      </c>
      <c r="V24" s="41"/>
      <c r="W24" s="42" t="b">
        <v>0</v>
      </c>
      <c r="X24" s="51"/>
      <c r="Y24" s="41"/>
      <c r="Z24" s="41"/>
      <c r="AA24" s="41"/>
      <c r="AB24" s="41"/>
      <c r="AC24" s="45" t="str">
        <f t="shared" si="3"/>
        <v>1 (18 LB) per CS</v>
      </c>
      <c r="AD24" s="52"/>
      <c r="AE24" s="53"/>
      <c r="AF24" s="48" t="str">
        <f t="shared" si="4"/>
        <v>#DIV/0!</v>
      </c>
      <c r="AG24" s="41"/>
      <c r="AH24" s="41"/>
      <c r="AI24" s="41"/>
    </row>
    <row r="25" ht="15.75" customHeight="1">
      <c r="A25" s="32" t="s">
        <v>31</v>
      </c>
      <c r="B25" s="49" t="s">
        <v>156</v>
      </c>
      <c r="C25" s="49" t="s">
        <v>156</v>
      </c>
      <c r="D25" s="39"/>
      <c r="E25" s="36">
        <v>6.0</v>
      </c>
      <c r="F25" s="39"/>
      <c r="G25" s="39"/>
      <c r="H25" s="36">
        <v>1.0</v>
      </c>
      <c r="I25" s="36" t="s">
        <v>145</v>
      </c>
      <c r="J25" s="76">
        <f t="shared" si="1"/>
        <v>0.3333333333</v>
      </c>
      <c r="K25" s="38" t="s">
        <v>157</v>
      </c>
      <c r="L25" s="36">
        <v>2.0</v>
      </c>
      <c r="M25" s="39"/>
      <c r="N25" s="39">
        <f t="shared" si="2"/>
        <v>30</v>
      </c>
      <c r="O25" s="36">
        <v>300.0</v>
      </c>
      <c r="P25" s="40" t="s">
        <v>37</v>
      </c>
      <c r="Q25" s="41"/>
      <c r="R25" s="41"/>
      <c r="S25" s="41"/>
      <c r="T25" s="41" t="b">
        <v>0</v>
      </c>
      <c r="U25" s="41" t="b">
        <v>0</v>
      </c>
      <c r="V25" s="41"/>
      <c r="W25" s="42" t="b">
        <v>0</v>
      </c>
      <c r="X25" s="51"/>
      <c r="Y25" s="41"/>
      <c r="Z25" s="41"/>
      <c r="AA25" s="41"/>
      <c r="AB25" s="41"/>
      <c r="AC25" s="45" t="str">
        <f t="shared" si="3"/>
        <v>6 (1 BN) per BU</v>
      </c>
      <c r="AD25" s="52"/>
      <c r="AE25" s="53"/>
      <c r="AF25" s="48" t="str">
        <f t="shared" si="4"/>
        <v>#DIV/0!</v>
      </c>
      <c r="AG25" s="41"/>
      <c r="AH25" s="41"/>
      <c r="AI25" s="41"/>
    </row>
    <row r="26" ht="15.75" customHeight="1">
      <c r="A26" s="32" t="s">
        <v>31</v>
      </c>
      <c r="B26" s="32" t="s">
        <v>64</v>
      </c>
      <c r="C26" s="32" t="s">
        <v>158</v>
      </c>
      <c r="D26" s="39"/>
      <c r="E26" s="34" t="s">
        <v>137</v>
      </c>
      <c r="F26" s="39"/>
      <c r="G26" s="39"/>
      <c r="H26" s="36">
        <v>2.69</v>
      </c>
      <c r="I26" s="36" t="s">
        <v>35</v>
      </c>
      <c r="J26" s="76">
        <f t="shared" si="1"/>
        <v>0.33</v>
      </c>
      <c r="K26" s="38" t="s">
        <v>36</v>
      </c>
      <c r="L26" s="36">
        <v>16.5</v>
      </c>
      <c r="M26" s="39"/>
      <c r="N26" s="39">
        <f t="shared" si="2"/>
        <v>2.5</v>
      </c>
      <c r="O26" s="36">
        <v>25.0</v>
      </c>
      <c r="P26" s="40" t="s">
        <v>37</v>
      </c>
      <c r="Q26" s="41"/>
      <c r="R26" s="41"/>
      <c r="S26" s="41"/>
      <c r="T26" s="41" t="b">
        <v>0</v>
      </c>
      <c r="U26" s="41" t="b">
        <v>0</v>
      </c>
      <c r="V26" s="41"/>
      <c r="W26" s="42" t="b">
        <v>0</v>
      </c>
      <c r="X26" s="51"/>
      <c r="Y26" s="41"/>
      <c r="Z26" s="41"/>
      <c r="AA26" s="41"/>
      <c r="AB26" s="41"/>
      <c r="AC26" s="45" t="str">
        <f t="shared" si="3"/>
        <v>50 (2.69 OZ) per CS</v>
      </c>
      <c r="AD26" s="52"/>
      <c r="AE26" s="53"/>
      <c r="AF26" s="48" t="str">
        <f t="shared" si="4"/>
        <v>#DIV/0!</v>
      </c>
      <c r="AG26" s="41"/>
      <c r="AH26" s="41"/>
      <c r="AI26" s="41"/>
    </row>
    <row r="27" ht="15.75" customHeight="1">
      <c r="A27" s="32" t="s">
        <v>31</v>
      </c>
      <c r="B27" s="49" t="s">
        <v>69</v>
      </c>
      <c r="C27" s="49" t="s">
        <v>70</v>
      </c>
      <c r="D27" s="39"/>
      <c r="E27" s="36">
        <v>30.0</v>
      </c>
      <c r="F27" s="39"/>
      <c r="G27" s="39"/>
      <c r="H27" s="36">
        <v>1.0</v>
      </c>
      <c r="I27" s="36" t="s">
        <v>39</v>
      </c>
      <c r="J27" s="76">
        <f t="shared" si="1"/>
        <v>0.2666666667</v>
      </c>
      <c r="K27" s="38" t="s">
        <v>36</v>
      </c>
      <c r="L27" s="36">
        <v>8.0</v>
      </c>
      <c r="M27" s="39"/>
      <c r="N27" s="39">
        <f t="shared" si="2"/>
        <v>4</v>
      </c>
      <c r="O27" s="36">
        <v>40.0</v>
      </c>
      <c r="P27" s="40" t="s">
        <v>37</v>
      </c>
      <c r="Q27" s="41"/>
      <c r="R27" s="41"/>
      <c r="S27" s="41"/>
      <c r="T27" s="41" t="b">
        <v>0</v>
      </c>
      <c r="U27" s="41" t="b">
        <v>0</v>
      </c>
      <c r="V27" s="41"/>
      <c r="W27" s="42" t="b">
        <v>0</v>
      </c>
      <c r="X27" s="51"/>
      <c r="Y27" s="41"/>
      <c r="Z27" s="41"/>
      <c r="AA27" s="41"/>
      <c r="AB27" s="41"/>
      <c r="AC27" s="45" t="str">
        <f t="shared" si="3"/>
        <v>30 (1 CT) per CS</v>
      </c>
      <c r="AD27" s="52"/>
      <c r="AE27" s="53"/>
      <c r="AF27" s="48" t="str">
        <f t="shared" si="4"/>
        <v>#DIV/0!</v>
      </c>
      <c r="AG27" s="41"/>
      <c r="AH27" s="41"/>
      <c r="AI27" s="41"/>
    </row>
    <row r="28" ht="15.75" customHeight="1">
      <c r="A28" s="32" t="s">
        <v>31</v>
      </c>
      <c r="B28" s="49" t="s">
        <v>69</v>
      </c>
      <c r="C28" s="49" t="s">
        <v>159</v>
      </c>
      <c r="D28" s="39"/>
      <c r="E28" s="36">
        <v>1.0</v>
      </c>
      <c r="F28" s="39"/>
      <c r="G28" s="39"/>
      <c r="H28" s="36">
        <v>25.0</v>
      </c>
      <c r="I28" s="36" t="s">
        <v>45</v>
      </c>
      <c r="J28" s="76">
        <f t="shared" si="1"/>
        <v>25</v>
      </c>
      <c r="K28" s="38" t="s">
        <v>36</v>
      </c>
      <c r="L28" s="36">
        <v>25.0</v>
      </c>
      <c r="M28" s="39"/>
      <c r="N28" s="39">
        <f t="shared" si="2"/>
        <v>1</v>
      </c>
      <c r="O28" s="36">
        <v>10.0</v>
      </c>
      <c r="P28" s="40" t="s">
        <v>37</v>
      </c>
      <c r="Q28" s="41"/>
      <c r="R28" s="41"/>
      <c r="S28" s="41"/>
      <c r="T28" s="41" t="b">
        <v>0</v>
      </c>
      <c r="U28" s="41" t="b">
        <v>0</v>
      </c>
      <c r="V28" s="41"/>
      <c r="W28" s="42" t="b">
        <v>0</v>
      </c>
      <c r="X28" s="51"/>
      <c r="Y28" s="41"/>
      <c r="Z28" s="41"/>
      <c r="AA28" s="41"/>
      <c r="AB28" s="41"/>
      <c r="AC28" s="45" t="str">
        <f t="shared" si="3"/>
        <v>1 (25 LB) per CS</v>
      </c>
      <c r="AD28" s="52"/>
      <c r="AE28" s="53"/>
      <c r="AF28" s="48" t="str">
        <f t="shared" si="4"/>
        <v>#DIV/0!</v>
      </c>
      <c r="AG28" s="41"/>
      <c r="AH28" s="41"/>
      <c r="AI28" s="41"/>
    </row>
    <row r="29" ht="15.75" customHeight="1">
      <c r="A29" s="32" t="s">
        <v>31</v>
      </c>
      <c r="B29" s="49" t="s">
        <v>160</v>
      </c>
      <c r="C29" s="49" t="s">
        <v>161</v>
      </c>
      <c r="D29" s="39"/>
      <c r="E29" s="36">
        <v>1.0</v>
      </c>
      <c r="F29" s="39"/>
      <c r="G29" s="39"/>
      <c r="H29" s="36">
        <v>5.0</v>
      </c>
      <c r="I29" s="36" t="s">
        <v>45</v>
      </c>
      <c r="J29" s="76">
        <f t="shared" si="1"/>
        <v>5</v>
      </c>
      <c r="K29" s="38" t="s">
        <v>36</v>
      </c>
      <c r="L29" s="36">
        <v>5.0</v>
      </c>
      <c r="M29" s="39"/>
      <c r="N29" s="39">
        <f t="shared" si="2"/>
        <v>0.5</v>
      </c>
      <c r="O29" s="36">
        <v>5.0</v>
      </c>
      <c r="P29" s="40" t="s">
        <v>37</v>
      </c>
      <c r="Q29" s="41"/>
      <c r="R29" s="41"/>
      <c r="S29" s="41"/>
      <c r="T29" s="41" t="b">
        <v>0</v>
      </c>
      <c r="U29" s="41" t="b">
        <v>0</v>
      </c>
      <c r="V29" s="41"/>
      <c r="W29" s="42" t="b">
        <v>0</v>
      </c>
      <c r="X29" s="51"/>
      <c r="Y29" s="41"/>
      <c r="Z29" s="41"/>
      <c r="AA29" s="41"/>
      <c r="AB29" s="41"/>
      <c r="AC29" s="45" t="str">
        <f t="shared" si="3"/>
        <v>1 (5 LB) per CS</v>
      </c>
      <c r="AD29" s="52"/>
      <c r="AE29" s="53"/>
      <c r="AF29" s="48" t="str">
        <f t="shared" si="4"/>
        <v>#DIV/0!</v>
      </c>
      <c r="AG29" s="41"/>
      <c r="AH29" s="41"/>
      <c r="AI29" s="41"/>
    </row>
    <row r="30" ht="15.75" customHeight="1">
      <c r="A30" s="32" t="s">
        <v>31</v>
      </c>
      <c r="B30" s="32" t="s">
        <v>73</v>
      </c>
      <c r="C30" s="32" t="s">
        <v>162</v>
      </c>
      <c r="D30" s="39"/>
      <c r="E30" s="34" t="s">
        <v>55</v>
      </c>
      <c r="F30" s="35"/>
      <c r="G30" s="39"/>
      <c r="H30" s="36">
        <v>5.0</v>
      </c>
      <c r="I30" s="36" t="s">
        <v>45</v>
      </c>
      <c r="J30" s="76">
        <f t="shared" si="1"/>
        <v>5.25</v>
      </c>
      <c r="K30" s="38" t="s">
        <v>36</v>
      </c>
      <c r="L30" s="36">
        <v>21.0</v>
      </c>
      <c r="M30" s="39"/>
      <c r="N30" s="39">
        <f t="shared" si="2"/>
        <v>15</v>
      </c>
      <c r="O30" s="36">
        <v>150.0</v>
      </c>
      <c r="P30" s="40" t="s">
        <v>37</v>
      </c>
      <c r="Q30" s="41"/>
      <c r="R30" s="41"/>
      <c r="S30" s="41"/>
      <c r="T30" s="41" t="b">
        <v>0</v>
      </c>
      <c r="U30" s="41" t="b">
        <v>0</v>
      </c>
      <c r="V30" s="41"/>
      <c r="W30" s="42" t="b">
        <v>0</v>
      </c>
      <c r="X30" s="51"/>
      <c r="Y30" s="41"/>
      <c r="Z30" s="41"/>
      <c r="AA30" s="41"/>
      <c r="AB30" s="41"/>
      <c r="AC30" s="45" t="str">
        <f t="shared" si="3"/>
        <v>4 (5 LB) per CS</v>
      </c>
      <c r="AD30" s="52"/>
      <c r="AE30" s="53"/>
      <c r="AF30" s="48" t="str">
        <f t="shared" si="4"/>
        <v>#DIV/0!</v>
      </c>
      <c r="AG30" s="41"/>
      <c r="AH30" s="41"/>
      <c r="AI30" s="41"/>
    </row>
    <row r="31" ht="15.75" customHeight="1">
      <c r="A31" s="32" t="s">
        <v>31</v>
      </c>
      <c r="B31" s="49" t="s">
        <v>73</v>
      </c>
      <c r="C31" s="49" t="s">
        <v>78</v>
      </c>
      <c r="D31" s="39"/>
      <c r="E31" s="36">
        <v>4.0</v>
      </c>
      <c r="F31" s="39"/>
      <c r="G31" s="39"/>
      <c r="H31" s="36">
        <v>5.0</v>
      </c>
      <c r="I31" s="36" t="s">
        <v>45</v>
      </c>
      <c r="J31" s="76">
        <f t="shared" si="1"/>
        <v>5.25</v>
      </c>
      <c r="K31" s="38" t="s">
        <v>36</v>
      </c>
      <c r="L31" s="36">
        <v>21.0</v>
      </c>
      <c r="M31" s="39"/>
      <c r="N31" s="39">
        <f t="shared" si="2"/>
        <v>15</v>
      </c>
      <c r="O31" s="36">
        <v>150.0</v>
      </c>
      <c r="P31" s="40" t="s">
        <v>37</v>
      </c>
      <c r="Q31" s="41"/>
      <c r="R31" s="41"/>
      <c r="S31" s="41"/>
      <c r="T31" s="41" t="b">
        <v>0</v>
      </c>
      <c r="U31" s="41" t="b">
        <v>0</v>
      </c>
      <c r="V31" s="41"/>
      <c r="W31" s="42" t="b">
        <v>0</v>
      </c>
      <c r="X31" s="51"/>
      <c r="Y31" s="41"/>
      <c r="Z31" s="41"/>
      <c r="AA31" s="41"/>
      <c r="AB31" s="41"/>
      <c r="AC31" s="45" t="str">
        <f t="shared" si="3"/>
        <v>4 (5 LB) per CS</v>
      </c>
      <c r="AD31" s="52"/>
      <c r="AE31" s="53"/>
      <c r="AF31" s="48" t="str">
        <f t="shared" si="4"/>
        <v>#DIV/0!</v>
      </c>
      <c r="AG31" s="41"/>
      <c r="AH31" s="41"/>
      <c r="AI31" s="41"/>
    </row>
    <row r="32" ht="15.75" customHeight="1">
      <c r="A32" s="32" t="s">
        <v>31</v>
      </c>
      <c r="B32" s="49" t="s">
        <v>73</v>
      </c>
      <c r="C32" s="49" t="s">
        <v>163</v>
      </c>
      <c r="D32" s="39"/>
      <c r="E32" s="36">
        <v>3.0</v>
      </c>
      <c r="F32" s="39"/>
      <c r="G32" s="39"/>
      <c r="H32" s="36">
        <v>1.0</v>
      </c>
      <c r="I32" s="36" t="s">
        <v>77</v>
      </c>
      <c r="J32" s="76">
        <f t="shared" si="1"/>
        <v>1</v>
      </c>
      <c r="K32" s="38" t="s">
        <v>77</v>
      </c>
      <c r="L32" s="36">
        <v>3.0</v>
      </c>
      <c r="M32" s="39"/>
      <c r="N32" s="39">
        <f t="shared" si="2"/>
        <v>15</v>
      </c>
      <c r="O32" s="36">
        <v>150.0</v>
      </c>
      <c r="P32" s="40" t="s">
        <v>37</v>
      </c>
      <c r="Q32" s="41"/>
      <c r="R32" s="41"/>
      <c r="S32" s="41"/>
      <c r="T32" s="41" t="b">
        <v>0</v>
      </c>
      <c r="U32" s="41" t="b">
        <v>0</v>
      </c>
      <c r="V32" s="41"/>
      <c r="W32" s="42" t="b">
        <v>0</v>
      </c>
      <c r="X32" s="51"/>
      <c r="Y32" s="41"/>
      <c r="Z32" s="41"/>
      <c r="AA32" s="41"/>
      <c r="AB32" s="41"/>
      <c r="AC32" s="45" t="str">
        <f t="shared" si="3"/>
        <v>3 (1 EA) per EA</v>
      </c>
      <c r="AD32" s="52"/>
      <c r="AE32" s="53"/>
      <c r="AF32" s="48" t="str">
        <f t="shared" si="4"/>
        <v>#DIV/0!</v>
      </c>
      <c r="AG32" s="41"/>
      <c r="AH32" s="41"/>
      <c r="AI32" s="41"/>
    </row>
    <row r="33" ht="15.75" customHeight="1">
      <c r="A33" s="32" t="s">
        <v>31</v>
      </c>
      <c r="B33" s="32" t="s">
        <v>73</v>
      </c>
      <c r="C33" s="32" t="s">
        <v>164</v>
      </c>
      <c r="D33" s="39"/>
      <c r="E33" s="55">
        <v>1.0</v>
      </c>
      <c r="F33" s="39"/>
      <c r="G33" s="39"/>
      <c r="H33" s="36">
        <v>3.0</v>
      </c>
      <c r="I33" s="36" t="s">
        <v>45</v>
      </c>
      <c r="J33" s="76">
        <f t="shared" si="1"/>
        <v>4</v>
      </c>
      <c r="K33" s="38" t="s">
        <v>36</v>
      </c>
      <c r="L33" s="36">
        <v>4.0</v>
      </c>
      <c r="M33" s="39"/>
      <c r="N33" s="39">
        <f t="shared" si="2"/>
        <v>10</v>
      </c>
      <c r="O33" s="36">
        <v>100.0</v>
      </c>
      <c r="P33" s="40" t="s">
        <v>37</v>
      </c>
      <c r="Q33" s="41"/>
      <c r="R33" s="41"/>
      <c r="S33" s="41"/>
      <c r="T33" s="41" t="b">
        <v>0</v>
      </c>
      <c r="U33" s="41" t="b">
        <v>0</v>
      </c>
      <c r="V33" s="41"/>
      <c r="W33" s="42" t="b">
        <v>0</v>
      </c>
      <c r="X33" s="51"/>
      <c r="Y33" s="41"/>
      <c r="Z33" s="41"/>
      <c r="AA33" s="41"/>
      <c r="AB33" s="41"/>
      <c r="AC33" s="45" t="str">
        <f t="shared" si="3"/>
        <v>1 (3 LB) per CS</v>
      </c>
      <c r="AD33" s="52"/>
      <c r="AE33" s="53"/>
      <c r="AF33" s="48" t="str">
        <f t="shared" si="4"/>
        <v>#DIV/0!</v>
      </c>
      <c r="AG33" s="41"/>
      <c r="AH33" s="41"/>
      <c r="AI33" s="41"/>
    </row>
    <row r="34" ht="15.75" customHeight="1">
      <c r="A34" s="32" t="s">
        <v>31</v>
      </c>
      <c r="B34" s="32" t="s">
        <v>73</v>
      </c>
      <c r="C34" s="32" t="s">
        <v>79</v>
      </c>
      <c r="D34" s="39"/>
      <c r="E34" s="55">
        <v>1.0</v>
      </c>
      <c r="F34" s="39"/>
      <c r="G34" s="39"/>
      <c r="H34" s="36">
        <v>5.0</v>
      </c>
      <c r="I34" s="36" t="s">
        <v>45</v>
      </c>
      <c r="J34" s="76">
        <f t="shared" si="1"/>
        <v>5</v>
      </c>
      <c r="K34" s="38" t="s">
        <v>36</v>
      </c>
      <c r="L34" s="36">
        <v>5.0</v>
      </c>
      <c r="M34" s="39"/>
      <c r="N34" s="39">
        <f t="shared" si="2"/>
        <v>10</v>
      </c>
      <c r="O34" s="36">
        <v>100.0</v>
      </c>
      <c r="P34" s="40" t="s">
        <v>37</v>
      </c>
      <c r="Q34" s="41"/>
      <c r="R34" s="41"/>
      <c r="S34" s="41"/>
      <c r="T34" s="41" t="b">
        <v>0</v>
      </c>
      <c r="U34" s="41" t="b">
        <v>0</v>
      </c>
      <c r="V34" s="41"/>
      <c r="W34" s="42" t="b">
        <v>0</v>
      </c>
      <c r="X34" s="51"/>
      <c r="Y34" s="41"/>
      <c r="Z34" s="41"/>
      <c r="AA34" s="41"/>
      <c r="AB34" s="41"/>
      <c r="AC34" s="45" t="str">
        <f t="shared" si="3"/>
        <v>1 (5 LB) per CS</v>
      </c>
      <c r="AD34" s="52"/>
      <c r="AE34" s="53"/>
      <c r="AF34" s="48" t="str">
        <f t="shared" si="4"/>
        <v>#DIV/0!</v>
      </c>
      <c r="AG34" s="41"/>
      <c r="AH34" s="41"/>
      <c r="AI34" s="41"/>
    </row>
    <row r="35" ht="15.75" customHeight="1">
      <c r="A35" s="32" t="s">
        <v>31</v>
      </c>
      <c r="B35" s="32" t="s">
        <v>73</v>
      </c>
      <c r="C35" s="32" t="s">
        <v>74</v>
      </c>
      <c r="D35" s="39"/>
      <c r="E35" s="55">
        <v>6.0</v>
      </c>
      <c r="F35" s="39"/>
      <c r="G35" s="39"/>
      <c r="H35" s="36">
        <v>2.0</v>
      </c>
      <c r="I35" s="36" t="s">
        <v>45</v>
      </c>
      <c r="J35" s="76">
        <f t="shared" si="1"/>
        <v>2.166666667</v>
      </c>
      <c r="K35" s="38" t="s">
        <v>36</v>
      </c>
      <c r="L35" s="36">
        <v>13.0</v>
      </c>
      <c r="M35" s="39"/>
      <c r="N35" s="39">
        <f t="shared" si="2"/>
        <v>3</v>
      </c>
      <c r="O35" s="36">
        <v>30.0</v>
      </c>
      <c r="P35" s="40" t="s">
        <v>37</v>
      </c>
      <c r="Q35" s="41"/>
      <c r="R35" s="41"/>
      <c r="S35" s="41"/>
      <c r="T35" s="41" t="b">
        <v>0</v>
      </c>
      <c r="U35" s="41" t="b">
        <v>0</v>
      </c>
      <c r="V35" s="41"/>
      <c r="W35" s="42" t="b">
        <v>0</v>
      </c>
      <c r="X35" s="51"/>
      <c r="Y35" s="41"/>
      <c r="Z35" s="41"/>
      <c r="AA35" s="41"/>
      <c r="AB35" s="41"/>
      <c r="AC35" s="45" t="str">
        <f t="shared" si="3"/>
        <v>6 (2 LB) per CS</v>
      </c>
      <c r="AD35" s="52"/>
      <c r="AE35" s="53"/>
      <c r="AF35" s="48" t="str">
        <f t="shared" si="4"/>
        <v>#DIV/0!</v>
      </c>
      <c r="AG35" s="41"/>
      <c r="AH35" s="41"/>
      <c r="AI35" s="41"/>
    </row>
    <row r="36" ht="15.75" customHeight="1">
      <c r="A36" s="32" t="s">
        <v>31</v>
      </c>
      <c r="B36" s="32" t="s">
        <v>73</v>
      </c>
      <c r="C36" s="32" t="s">
        <v>165</v>
      </c>
      <c r="D36" s="39"/>
      <c r="E36" s="55">
        <v>4.0</v>
      </c>
      <c r="F36" s="33"/>
      <c r="G36" s="33"/>
      <c r="H36" s="36">
        <v>3.0</v>
      </c>
      <c r="I36" s="36" t="s">
        <v>45</v>
      </c>
      <c r="J36" s="76">
        <f t="shared" si="1"/>
        <v>3.25</v>
      </c>
      <c r="K36" s="38" t="s">
        <v>36</v>
      </c>
      <c r="L36" s="36">
        <v>13.0</v>
      </c>
      <c r="M36" s="39"/>
      <c r="N36" s="39">
        <f t="shared" si="2"/>
        <v>1</v>
      </c>
      <c r="O36" s="36">
        <v>10.0</v>
      </c>
      <c r="P36" s="40" t="s">
        <v>37</v>
      </c>
      <c r="Q36" s="41"/>
      <c r="R36" s="41"/>
      <c r="S36" s="41"/>
      <c r="T36" s="41" t="b">
        <v>0</v>
      </c>
      <c r="U36" s="41" t="b">
        <v>0</v>
      </c>
      <c r="V36" s="41"/>
      <c r="W36" s="42" t="b">
        <v>0</v>
      </c>
      <c r="X36" s="51"/>
      <c r="Y36" s="41"/>
      <c r="Z36" s="41"/>
      <c r="AA36" s="41"/>
      <c r="AB36" s="41"/>
      <c r="AC36" s="45" t="str">
        <f t="shared" si="3"/>
        <v>4 (3 LB) per CS</v>
      </c>
      <c r="AD36" s="52"/>
      <c r="AE36" s="53"/>
      <c r="AF36" s="48" t="str">
        <f t="shared" si="4"/>
        <v>#DIV/0!</v>
      </c>
      <c r="AG36" s="41"/>
      <c r="AH36" s="41"/>
      <c r="AI36" s="41"/>
    </row>
    <row r="37" ht="15.75" customHeight="1">
      <c r="A37" s="32" t="s">
        <v>31</v>
      </c>
      <c r="B37" s="32" t="s">
        <v>166</v>
      </c>
      <c r="C37" s="32" t="s">
        <v>167</v>
      </c>
      <c r="D37" s="39"/>
      <c r="E37" s="55">
        <v>1.0</v>
      </c>
      <c r="F37" s="39"/>
      <c r="G37" s="39"/>
      <c r="H37" s="36">
        <v>5.0</v>
      </c>
      <c r="I37" s="36" t="s">
        <v>45</v>
      </c>
      <c r="J37" s="76">
        <f t="shared" si="1"/>
        <v>5</v>
      </c>
      <c r="K37" s="38" t="s">
        <v>139</v>
      </c>
      <c r="L37" s="36">
        <v>5.0</v>
      </c>
      <c r="M37" s="39"/>
      <c r="N37" s="39">
        <f t="shared" si="2"/>
        <v>10</v>
      </c>
      <c r="O37" s="36">
        <v>100.0</v>
      </c>
      <c r="P37" s="40" t="s">
        <v>37</v>
      </c>
      <c r="Q37" s="41"/>
      <c r="R37" s="41"/>
      <c r="S37" s="41"/>
      <c r="T37" s="41" t="b">
        <v>0</v>
      </c>
      <c r="U37" s="41" t="b">
        <v>0</v>
      </c>
      <c r="V37" s="41"/>
      <c r="W37" s="42" t="b">
        <v>0</v>
      </c>
      <c r="X37" s="51"/>
      <c r="Y37" s="41"/>
      <c r="Z37" s="41"/>
      <c r="AA37" s="41"/>
      <c r="AB37" s="41"/>
      <c r="AC37" s="45" t="str">
        <f t="shared" si="3"/>
        <v>1 (5 LB) per BAG</v>
      </c>
      <c r="AD37" s="52"/>
      <c r="AE37" s="53"/>
      <c r="AF37" s="48" t="str">
        <f t="shared" si="4"/>
        <v>#DIV/0!</v>
      </c>
      <c r="AG37" s="41"/>
      <c r="AH37" s="41"/>
      <c r="AI37" s="41"/>
    </row>
    <row r="38" ht="15.75" customHeight="1">
      <c r="A38" s="32" t="s">
        <v>31</v>
      </c>
      <c r="B38" s="32" t="s">
        <v>166</v>
      </c>
      <c r="C38" s="32" t="s">
        <v>168</v>
      </c>
      <c r="D38" s="39"/>
      <c r="E38" s="55">
        <v>1.0</v>
      </c>
      <c r="F38" s="39"/>
      <c r="G38" s="39"/>
      <c r="H38" s="36">
        <v>5.0</v>
      </c>
      <c r="I38" s="36" t="s">
        <v>45</v>
      </c>
      <c r="J38" s="76">
        <f t="shared" si="1"/>
        <v>5</v>
      </c>
      <c r="K38" s="38" t="s">
        <v>36</v>
      </c>
      <c r="L38" s="36">
        <v>5.0</v>
      </c>
      <c r="M38" s="39"/>
      <c r="N38" s="39">
        <f t="shared" si="2"/>
        <v>2.5</v>
      </c>
      <c r="O38" s="36">
        <v>25.0</v>
      </c>
      <c r="P38" s="40" t="s">
        <v>37</v>
      </c>
      <c r="Q38" s="41"/>
      <c r="R38" s="41"/>
      <c r="S38" s="41"/>
      <c r="T38" s="41" t="b">
        <v>0</v>
      </c>
      <c r="U38" s="41" t="b">
        <v>0</v>
      </c>
      <c r="V38" s="41"/>
      <c r="W38" s="42" t="b">
        <v>0</v>
      </c>
      <c r="X38" s="51"/>
      <c r="Y38" s="41"/>
      <c r="Z38" s="41"/>
      <c r="AA38" s="41"/>
      <c r="AB38" s="41"/>
      <c r="AC38" s="45" t="str">
        <f t="shared" si="3"/>
        <v>1 (5 LB) per CS</v>
      </c>
      <c r="AD38" s="52"/>
      <c r="AE38" s="53"/>
      <c r="AF38" s="48" t="str">
        <f t="shared" si="4"/>
        <v>#DIV/0!</v>
      </c>
      <c r="AG38" s="41"/>
      <c r="AH38" s="41"/>
      <c r="AI38" s="41"/>
    </row>
    <row r="39" ht="15.75" customHeight="1">
      <c r="A39" s="32" t="s">
        <v>31</v>
      </c>
      <c r="B39" s="32" t="s">
        <v>84</v>
      </c>
      <c r="C39" s="32" t="s">
        <v>85</v>
      </c>
      <c r="D39" s="39"/>
      <c r="E39" s="36">
        <v>4.0</v>
      </c>
      <c r="F39" s="39"/>
      <c r="G39" s="39"/>
      <c r="H39" s="36">
        <v>1.0</v>
      </c>
      <c r="I39" s="36" t="s">
        <v>39</v>
      </c>
      <c r="J39" s="76">
        <f t="shared" si="1"/>
        <v>16.75</v>
      </c>
      <c r="K39" s="38" t="s">
        <v>36</v>
      </c>
      <c r="L39" s="36">
        <v>67.0</v>
      </c>
      <c r="M39" s="39"/>
      <c r="N39" s="39">
        <f t="shared" si="2"/>
        <v>5</v>
      </c>
      <c r="O39" s="36">
        <v>50.0</v>
      </c>
      <c r="P39" s="40" t="s">
        <v>37</v>
      </c>
      <c r="Q39" s="41"/>
      <c r="R39" s="41"/>
      <c r="S39" s="41"/>
      <c r="T39" s="41" t="b">
        <v>0</v>
      </c>
      <c r="U39" s="41" t="b">
        <v>0</v>
      </c>
      <c r="V39" s="41"/>
      <c r="W39" s="42" t="b">
        <v>0</v>
      </c>
      <c r="X39" s="51"/>
      <c r="Y39" s="41"/>
      <c r="Z39" s="41"/>
      <c r="AA39" s="41"/>
      <c r="AB39" s="41"/>
      <c r="AC39" s="45" t="str">
        <f t="shared" si="3"/>
        <v>4 (1 CT) per CS</v>
      </c>
      <c r="AD39" s="52"/>
      <c r="AE39" s="53"/>
      <c r="AF39" s="48" t="str">
        <f t="shared" si="4"/>
        <v>#DIV/0!</v>
      </c>
      <c r="AG39" s="41"/>
      <c r="AH39" s="41"/>
      <c r="AI39" s="41"/>
    </row>
    <row r="40" ht="15.75" customHeight="1">
      <c r="A40" s="32" t="s">
        <v>31</v>
      </c>
      <c r="B40" s="49" t="s">
        <v>84</v>
      </c>
      <c r="C40" s="49" t="s">
        <v>169</v>
      </c>
      <c r="D40" s="39"/>
      <c r="E40" s="36">
        <v>6.0</v>
      </c>
      <c r="F40" s="39"/>
      <c r="G40" s="39"/>
      <c r="H40" s="36">
        <v>1.0</v>
      </c>
      <c r="I40" s="36" t="s">
        <v>39</v>
      </c>
      <c r="J40" s="76">
        <f t="shared" si="1"/>
        <v>6.333333333</v>
      </c>
      <c r="K40" s="38" t="s">
        <v>36</v>
      </c>
      <c r="L40" s="36">
        <v>38.0</v>
      </c>
      <c r="M40" s="39"/>
      <c r="N40" s="39">
        <f t="shared" si="2"/>
        <v>1</v>
      </c>
      <c r="O40" s="36">
        <v>10.0</v>
      </c>
      <c r="P40" s="40" t="s">
        <v>37</v>
      </c>
      <c r="Q40" s="41"/>
      <c r="R40" s="41"/>
      <c r="S40" s="41"/>
      <c r="T40" s="41" t="b">
        <v>0</v>
      </c>
      <c r="U40" s="41" t="b">
        <v>0</v>
      </c>
      <c r="V40" s="41"/>
      <c r="W40" s="42" t="b">
        <v>0</v>
      </c>
      <c r="X40" s="51"/>
      <c r="Y40" s="41"/>
      <c r="Z40" s="41"/>
      <c r="AA40" s="41"/>
      <c r="AB40" s="41"/>
      <c r="AC40" s="45" t="str">
        <f t="shared" si="3"/>
        <v>6 (1 CT) per CS</v>
      </c>
      <c r="AD40" s="52"/>
      <c r="AE40" s="53"/>
      <c r="AF40" s="48" t="str">
        <f t="shared" si="4"/>
        <v>#DIV/0!</v>
      </c>
      <c r="AG40" s="41"/>
      <c r="AH40" s="41"/>
      <c r="AI40" s="41"/>
    </row>
    <row r="41" ht="15.75" customHeight="1">
      <c r="A41" s="32" t="s">
        <v>31</v>
      </c>
      <c r="B41" s="49" t="s">
        <v>84</v>
      </c>
      <c r="C41" s="49" t="s">
        <v>170</v>
      </c>
      <c r="D41" s="39"/>
      <c r="E41" s="36">
        <v>4.0</v>
      </c>
      <c r="F41" s="39"/>
      <c r="G41" s="39"/>
      <c r="H41" s="36">
        <v>1.0</v>
      </c>
      <c r="I41" s="36" t="s">
        <v>39</v>
      </c>
      <c r="J41" s="76">
        <f t="shared" si="1"/>
        <v>7.75</v>
      </c>
      <c r="K41" s="38" t="s">
        <v>36</v>
      </c>
      <c r="L41" s="36">
        <v>31.0</v>
      </c>
      <c r="M41" s="39"/>
      <c r="N41" s="39">
        <f t="shared" si="2"/>
        <v>1</v>
      </c>
      <c r="O41" s="36">
        <v>10.0</v>
      </c>
      <c r="P41" s="40" t="s">
        <v>37</v>
      </c>
      <c r="Q41" s="41"/>
      <c r="R41" s="41"/>
      <c r="S41" s="41"/>
      <c r="T41" s="41" t="b">
        <v>0</v>
      </c>
      <c r="U41" s="41" t="b">
        <v>0</v>
      </c>
      <c r="V41" s="41"/>
      <c r="W41" s="42" t="b">
        <v>0</v>
      </c>
      <c r="X41" s="51"/>
      <c r="Y41" s="41"/>
      <c r="Z41" s="41"/>
      <c r="AA41" s="41"/>
      <c r="AB41" s="41"/>
      <c r="AC41" s="45" t="str">
        <f t="shared" si="3"/>
        <v>4 (1 CT) per CS</v>
      </c>
      <c r="AD41" s="52"/>
      <c r="AE41" s="53"/>
      <c r="AF41" s="48" t="str">
        <f t="shared" si="4"/>
        <v>#DIV/0!</v>
      </c>
      <c r="AG41" s="41"/>
      <c r="AH41" s="41"/>
      <c r="AI41" s="41"/>
    </row>
    <row r="42" ht="15.75" customHeight="1">
      <c r="A42" s="32" t="s">
        <v>31</v>
      </c>
      <c r="B42" s="49" t="s">
        <v>171</v>
      </c>
      <c r="C42" s="49" t="s">
        <v>172</v>
      </c>
      <c r="D42" s="39"/>
      <c r="E42" s="36">
        <v>1.0</v>
      </c>
      <c r="F42" s="39"/>
      <c r="G42" s="39"/>
      <c r="H42" s="36">
        <v>11.0</v>
      </c>
      <c r="I42" s="36" t="s">
        <v>45</v>
      </c>
      <c r="J42" s="76">
        <f t="shared" si="1"/>
        <v>11</v>
      </c>
      <c r="K42" s="38" t="s">
        <v>36</v>
      </c>
      <c r="L42" s="36">
        <v>11.0</v>
      </c>
      <c r="M42" s="39"/>
      <c r="N42" s="39">
        <f t="shared" si="2"/>
        <v>2.5</v>
      </c>
      <c r="O42" s="36">
        <v>25.0</v>
      </c>
      <c r="P42" s="40" t="s">
        <v>37</v>
      </c>
      <c r="Q42" s="41"/>
      <c r="R42" s="41"/>
      <c r="S42" s="41"/>
      <c r="T42" s="41" t="b">
        <v>0</v>
      </c>
      <c r="U42" s="41" t="b">
        <v>0</v>
      </c>
      <c r="V42" s="41"/>
      <c r="W42" s="42" t="b">
        <v>0</v>
      </c>
      <c r="X42" s="51"/>
      <c r="Y42" s="41"/>
      <c r="Z42" s="41"/>
      <c r="AA42" s="41"/>
      <c r="AB42" s="41"/>
      <c r="AC42" s="45" t="str">
        <f t="shared" si="3"/>
        <v>1 (11 LB) per CS</v>
      </c>
      <c r="AD42" s="52"/>
      <c r="AE42" s="53"/>
      <c r="AF42" s="48" t="str">
        <f t="shared" si="4"/>
        <v>#DIV/0!</v>
      </c>
      <c r="AG42" s="41"/>
      <c r="AH42" s="41"/>
      <c r="AI42" s="41"/>
    </row>
    <row r="43" ht="15.75" customHeight="1">
      <c r="A43" s="32" t="s">
        <v>31</v>
      </c>
      <c r="B43" s="49" t="s">
        <v>171</v>
      </c>
      <c r="C43" s="49" t="s">
        <v>173</v>
      </c>
      <c r="D43" s="39"/>
      <c r="E43" s="36">
        <v>1.0</v>
      </c>
      <c r="F43" s="39"/>
      <c r="G43" s="39"/>
      <c r="H43" s="36">
        <v>25.0</v>
      </c>
      <c r="I43" s="36" t="s">
        <v>45</v>
      </c>
      <c r="J43" s="76">
        <f t="shared" si="1"/>
        <v>26</v>
      </c>
      <c r="K43" s="38" t="s">
        <v>36</v>
      </c>
      <c r="L43" s="36">
        <v>26.0</v>
      </c>
      <c r="M43" s="39"/>
      <c r="N43" s="39">
        <f t="shared" si="2"/>
        <v>15</v>
      </c>
      <c r="O43" s="36">
        <v>150.0</v>
      </c>
      <c r="P43" s="40" t="s">
        <v>37</v>
      </c>
      <c r="Q43" s="41"/>
      <c r="R43" s="41"/>
      <c r="S43" s="41"/>
      <c r="T43" s="41" t="b">
        <v>0</v>
      </c>
      <c r="U43" s="41" t="b">
        <v>0</v>
      </c>
      <c r="V43" s="41"/>
      <c r="W43" s="42" t="b">
        <v>0</v>
      </c>
      <c r="X43" s="51"/>
      <c r="Y43" s="41"/>
      <c r="Z43" s="41"/>
      <c r="AA43" s="41"/>
      <c r="AB43" s="41"/>
      <c r="AC43" s="45" t="str">
        <f t="shared" si="3"/>
        <v>1 (25 LB) per CS</v>
      </c>
      <c r="AD43" s="52"/>
      <c r="AE43" s="53"/>
      <c r="AF43" s="48" t="str">
        <f t="shared" si="4"/>
        <v>#DIV/0!</v>
      </c>
      <c r="AG43" s="41"/>
      <c r="AH43" s="41"/>
      <c r="AI43" s="41"/>
    </row>
    <row r="44" ht="15.75" customHeight="1">
      <c r="A44" s="32" t="s">
        <v>31</v>
      </c>
      <c r="B44" s="49" t="s">
        <v>174</v>
      </c>
      <c r="C44" s="49" t="s">
        <v>175</v>
      </c>
      <c r="D44" s="39"/>
      <c r="E44" s="36">
        <v>1.0</v>
      </c>
      <c r="F44" s="39"/>
      <c r="G44" s="39"/>
      <c r="H44" s="36">
        <v>5.0</v>
      </c>
      <c r="I44" s="36" t="s">
        <v>45</v>
      </c>
      <c r="J44" s="76">
        <f t="shared" si="1"/>
        <v>5.25</v>
      </c>
      <c r="K44" s="38" t="s">
        <v>36</v>
      </c>
      <c r="L44" s="36">
        <v>5.25</v>
      </c>
      <c r="M44" s="39"/>
      <c r="N44" s="39">
        <f t="shared" si="2"/>
        <v>2.5</v>
      </c>
      <c r="O44" s="36">
        <v>25.0</v>
      </c>
      <c r="P44" s="40" t="s">
        <v>37</v>
      </c>
      <c r="Q44" s="41"/>
      <c r="R44" s="41"/>
      <c r="S44" s="41"/>
      <c r="T44" s="41" t="b">
        <v>0</v>
      </c>
      <c r="U44" s="41" t="b">
        <v>0</v>
      </c>
      <c r="V44" s="41"/>
      <c r="W44" s="42" t="b">
        <v>0</v>
      </c>
      <c r="X44" s="51"/>
      <c r="Y44" s="41"/>
      <c r="Z44" s="41"/>
      <c r="AA44" s="41"/>
      <c r="AB44" s="41"/>
      <c r="AC44" s="45" t="str">
        <f t="shared" si="3"/>
        <v>1 (5 LB) per CS</v>
      </c>
      <c r="AD44" s="52"/>
      <c r="AE44" s="53"/>
      <c r="AF44" s="48" t="str">
        <f t="shared" si="4"/>
        <v>#DIV/0!</v>
      </c>
      <c r="AG44" s="41"/>
      <c r="AH44" s="41"/>
      <c r="AI44" s="41"/>
    </row>
    <row r="45" ht="15.75" customHeight="1">
      <c r="A45" s="32" t="s">
        <v>31</v>
      </c>
      <c r="B45" s="32" t="s">
        <v>174</v>
      </c>
      <c r="C45" s="32" t="s">
        <v>176</v>
      </c>
      <c r="D45" s="39"/>
      <c r="E45" s="55">
        <v>1.0</v>
      </c>
      <c r="F45" s="35"/>
      <c r="G45" s="39"/>
      <c r="H45" s="36">
        <v>5.0</v>
      </c>
      <c r="I45" s="36" t="s">
        <v>45</v>
      </c>
      <c r="J45" s="76">
        <f t="shared" si="1"/>
        <v>5</v>
      </c>
      <c r="K45" s="38" t="s">
        <v>36</v>
      </c>
      <c r="L45" s="36">
        <v>5.0</v>
      </c>
      <c r="M45" s="39"/>
      <c r="N45" s="39">
        <f t="shared" si="2"/>
        <v>0.5</v>
      </c>
      <c r="O45" s="36">
        <v>5.0</v>
      </c>
      <c r="P45" s="40" t="s">
        <v>37</v>
      </c>
      <c r="Q45" s="41"/>
      <c r="R45" s="41"/>
      <c r="S45" s="41"/>
      <c r="T45" s="41" t="b">
        <v>0</v>
      </c>
      <c r="U45" s="41" t="b">
        <v>0</v>
      </c>
      <c r="V45" s="41"/>
      <c r="W45" s="42" t="b">
        <v>0</v>
      </c>
      <c r="X45" s="51"/>
      <c r="Y45" s="41"/>
      <c r="Z45" s="41"/>
      <c r="AA45" s="41"/>
      <c r="AB45" s="41"/>
      <c r="AC45" s="45" t="str">
        <f t="shared" si="3"/>
        <v>1 (5 LB) per CS</v>
      </c>
      <c r="AD45" s="52"/>
      <c r="AE45" s="53"/>
      <c r="AF45" s="48" t="str">
        <f t="shared" si="4"/>
        <v>#DIV/0!</v>
      </c>
      <c r="AG45" s="41"/>
      <c r="AH45" s="41"/>
      <c r="AI45" s="41"/>
    </row>
    <row r="46" ht="15.75" customHeight="1">
      <c r="A46" s="32" t="s">
        <v>31</v>
      </c>
      <c r="B46" s="49" t="s">
        <v>174</v>
      </c>
      <c r="C46" s="49" t="s">
        <v>177</v>
      </c>
      <c r="D46" s="39"/>
      <c r="E46" s="36">
        <v>1.0</v>
      </c>
      <c r="F46" s="36">
        <v>0.25</v>
      </c>
      <c r="G46" s="39"/>
      <c r="H46" s="36">
        <v>5.0</v>
      </c>
      <c r="I46" s="36" t="s">
        <v>45</v>
      </c>
      <c r="J46" s="76">
        <f t="shared" si="1"/>
        <v>5</v>
      </c>
      <c r="K46" s="38" t="s">
        <v>36</v>
      </c>
      <c r="L46" s="36">
        <v>5.0</v>
      </c>
      <c r="M46" s="39"/>
      <c r="N46" s="39">
        <f t="shared" si="2"/>
        <v>15</v>
      </c>
      <c r="O46" s="36">
        <v>150.0</v>
      </c>
      <c r="P46" s="40" t="s">
        <v>37</v>
      </c>
      <c r="Q46" s="41"/>
      <c r="R46" s="41"/>
      <c r="S46" s="41"/>
      <c r="T46" s="41" t="b">
        <v>0</v>
      </c>
      <c r="U46" s="41" t="b">
        <v>0</v>
      </c>
      <c r="V46" s="41"/>
      <c r="W46" s="42" t="b">
        <v>0</v>
      </c>
      <c r="X46" s="51"/>
      <c r="Y46" s="41"/>
      <c r="Z46" s="41"/>
      <c r="AA46" s="41"/>
      <c r="AB46" s="41"/>
      <c r="AC46" s="45" t="str">
        <f t="shared" si="3"/>
        <v>1 (5 LB) per CS</v>
      </c>
      <c r="AD46" s="52"/>
      <c r="AE46" s="53"/>
      <c r="AF46" s="48" t="str">
        <f t="shared" si="4"/>
        <v>#DIV/0!</v>
      </c>
      <c r="AG46" s="41"/>
      <c r="AH46" s="41"/>
      <c r="AI46" s="41"/>
    </row>
    <row r="47" ht="15.75" customHeight="1">
      <c r="A47" s="32" t="s">
        <v>31</v>
      </c>
      <c r="B47" s="32" t="s">
        <v>88</v>
      </c>
      <c r="C47" s="32" t="s">
        <v>178</v>
      </c>
      <c r="D47" s="39"/>
      <c r="E47" s="55">
        <v>138.0</v>
      </c>
      <c r="F47" s="39"/>
      <c r="G47" s="39"/>
      <c r="H47" s="36">
        <v>1.0</v>
      </c>
      <c r="I47" s="36" t="s">
        <v>39</v>
      </c>
      <c r="J47" s="76">
        <f t="shared" si="1"/>
        <v>0.2753623188</v>
      </c>
      <c r="K47" s="38" t="s">
        <v>36</v>
      </c>
      <c r="L47" s="36">
        <v>38.0</v>
      </c>
      <c r="M47" s="39"/>
      <c r="N47" s="39">
        <f t="shared" si="2"/>
        <v>50</v>
      </c>
      <c r="O47" s="36">
        <v>500.0</v>
      </c>
      <c r="P47" s="40" t="s">
        <v>37</v>
      </c>
      <c r="Q47" s="41"/>
      <c r="R47" s="41"/>
      <c r="S47" s="41"/>
      <c r="T47" s="41" t="b">
        <v>0</v>
      </c>
      <c r="U47" s="41" t="b">
        <v>0</v>
      </c>
      <c r="V47" s="41"/>
      <c r="W47" s="42" t="b">
        <v>0</v>
      </c>
      <c r="X47" s="51"/>
      <c r="Y47" s="41"/>
      <c r="Z47" s="41"/>
      <c r="AA47" s="41"/>
      <c r="AB47" s="41"/>
      <c r="AC47" s="45" t="str">
        <f t="shared" si="3"/>
        <v>138 (1 CT) per CS</v>
      </c>
      <c r="AD47" s="52"/>
      <c r="AE47" s="53"/>
      <c r="AF47" s="48" t="str">
        <f t="shared" si="4"/>
        <v>#DIV/0!</v>
      </c>
      <c r="AG47" s="41"/>
      <c r="AH47" s="41"/>
      <c r="AI47" s="41"/>
    </row>
    <row r="48" ht="15.75" customHeight="1">
      <c r="A48" s="32" t="s">
        <v>31</v>
      </c>
      <c r="B48" s="32" t="s">
        <v>91</v>
      </c>
      <c r="C48" s="32" t="s">
        <v>179</v>
      </c>
      <c r="D48" s="39"/>
      <c r="E48" s="34" t="s">
        <v>93</v>
      </c>
      <c r="F48" s="35"/>
      <c r="G48" s="39"/>
      <c r="H48" s="36">
        <v>1.0</v>
      </c>
      <c r="I48" s="36" t="s">
        <v>39</v>
      </c>
      <c r="J48" s="76">
        <f>L48/18</f>
        <v>0.5555555556</v>
      </c>
      <c r="K48" s="38" t="s">
        <v>36</v>
      </c>
      <c r="L48" s="36">
        <v>10.0</v>
      </c>
      <c r="M48" s="39"/>
      <c r="N48" s="39">
        <f t="shared" si="2"/>
        <v>3</v>
      </c>
      <c r="O48" s="36">
        <v>30.0</v>
      </c>
      <c r="P48" s="40" t="s">
        <v>37</v>
      </c>
      <c r="Q48" s="41"/>
      <c r="R48" s="41"/>
      <c r="S48" s="41"/>
      <c r="T48" s="41" t="b">
        <v>0</v>
      </c>
      <c r="U48" s="41" t="b">
        <v>0</v>
      </c>
      <c r="V48" s="41"/>
      <c r="W48" s="42" t="b">
        <v>0</v>
      </c>
      <c r="X48" s="51"/>
      <c r="Y48" s="41"/>
      <c r="Z48" s="41"/>
      <c r="AA48" s="41"/>
      <c r="AB48" s="41"/>
      <c r="AC48" s="45" t="str">
        <f t="shared" si="3"/>
        <v>16-20 (1 CT) per CS</v>
      </c>
      <c r="AD48" s="52"/>
      <c r="AE48" s="53"/>
      <c r="AF48" s="48" t="str">
        <f t="shared" si="4"/>
        <v>#DIV/0!</v>
      </c>
      <c r="AG48" s="41"/>
      <c r="AH48" s="41"/>
      <c r="AI48" s="41"/>
    </row>
    <row r="49" ht="15.75" customHeight="1">
      <c r="A49" s="32" t="s">
        <v>31</v>
      </c>
      <c r="B49" s="49" t="s">
        <v>91</v>
      </c>
      <c r="C49" s="49" t="s">
        <v>95</v>
      </c>
      <c r="D49" s="39"/>
      <c r="E49" s="36">
        <v>120.0</v>
      </c>
      <c r="F49" s="39"/>
      <c r="G49" s="39"/>
      <c r="H49" s="36">
        <v>1.0</v>
      </c>
      <c r="I49" s="36" t="s">
        <v>39</v>
      </c>
      <c r="J49" s="76">
        <f t="shared" ref="J49:J64" si="5">L49/E49</f>
        <v>0.3416666667</v>
      </c>
      <c r="K49" s="38" t="s">
        <v>36</v>
      </c>
      <c r="L49" s="36">
        <v>41.0</v>
      </c>
      <c r="M49" s="39"/>
      <c r="N49" s="39">
        <f t="shared" si="2"/>
        <v>5</v>
      </c>
      <c r="O49" s="36">
        <v>50.0</v>
      </c>
      <c r="P49" s="40" t="s">
        <v>37</v>
      </c>
      <c r="Q49" s="41"/>
      <c r="R49" s="41"/>
      <c r="S49" s="41"/>
      <c r="T49" s="41" t="b">
        <v>0</v>
      </c>
      <c r="U49" s="41" t="b">
        <v>0</v>
      </c>
      <c r="V49" s="41"/>
      <c r="W49" s="42" t="b">
        <v>0</v>
      </c>
      <c r="X49" s="51"/>
      <c r="Y49" s="41"/>
      <c r="Z49" s="41"/>
      <c r="AA49" s="41"/>
      <c r="AB49" s="41"/>
      <c r="AC49" s="45" t="str">
        <f t="shared" si="3"/>
        <v>120 (1 CT) per CS</v>
      </c>
      <c r="AD49" s="52"/>
      <c r="AE49" s="53"/>
      <c r="AF49" s="48" t="str">
        <f t="shared" si="4"/>
        <v>#DIV/0!</v>
      </c>
      <c r="AG49" s="41"/>
      <c r="AH49" s="41"/>
      <c r="AI49" s="41"/>
    </row>
    <row r="50" ht="15.75" customHeight="1">
      <c r="A50" s="32" t="s">
        <v>31</v>
      </c>
      <c r="B50" s="32" t="s">
        <v>180</v>
      </c>
      <c r="C50" s="32" t="s">
        <v>181</v>
      </c>
      <c r="D50" s="33"/>
      <c r="E50" s="55">
        <v>1.0</v>
      </c>
      <c r="F50" s="77"/>
      <c r="G50" s="33"/>
      <c r="H50" s="36">
        <v>5.0</v>
      </c>
      <c r="I50" s="36" t="s">
        <v>45</v>
      </c>
      <c r="J50" s="76">
        <f t="shared" si="5"/>
        <v>5</v>
      </c>
      <c r="K50" s="38" t="s">
        <v>139</v>
      </c>
      <c r="L50" s="36">
        <v>5.0</v>
      </c>
      <c r="M50" s="33"/>
      <c r="N50" s="39">
        <f t="shared" si="2"/>
        <v>3</v>
      </c>
      <c r="O50" s="36">
        <v>30.0</v>
      </c>
      <c r="P50" s="40" t="s">
        <v>37</v>
      </c>
      <c r="Q50" s="57"/>
      <c r="R50" s="41"/>
      <c r="S50" s="57"/>
      <c r="T50" s="41" t="b">
        <v>0</v>
      </c>
      <c r="U50" s="41" t="b">
        <v>0</v>
      </c>
      <c r="V50" s="41"/>
      <c r="W50" s="42" t="b">
        <v>0</v>
      </c>
      <c r="X50" s="51"/>
      <c r="Y50" s="41"/>
      <c r="Z50" s="41"/>
      <c r="AA50" s="41"/>
      <c r="AB50" s="41"/>
      <c r="AC50" s="45" t="str">
        <f t="shared" si="3"/>
        <v>1 (5 LB) per BAG</v>
      </c>
      <c r="AD50" s="58"/>
      <c r="AE50" s="59"/>
      <c r="AF50" s="48" t="str">
        <f t="shared" si="4"/>
        <v>#DIV/0!</v>
      </c>
      <c r="AG50" s="41"/>
      <c r="AH50" s="60"/>
      <c r="AI50" s="41"/>
    </row>
    <row r="51" ht="15.75" customHeight="1">
      <c r="A51" s="32" t="s">
        <v>31</v>
      </c>
      <c r="B51" s="61" t="s">
        <v>180</v>
      </c>
      <c r="C51" s="61" t="s">
        <v>182</v>
      </c>
      <c r="D51" s="39"/>
      <c r="E51" s="36">
        <v>1.0</v>
      </c>
      <c r="F51" s="39"/>
      <c r="G51" s="39"/>
      <c r="H51" s="36">
        <v>1.0</v>
      </c>
      <c r="I51" s="36" t="s">
        <v>45</v>
      </c>
      <c r="J51" s="76">
        <f t="shared" si="5"/>
        <v>1</v>
      </c>
      <c r="K51" s="38" t="s">
        <v>139</v>
      </c>
      <c r="L51" s="36">
        <v>1.0</v>
      </c>
      <c r="M51" s="39"/>
      <c r="N51" s="39">
        <f t="shared" si="2"/>
        <v>0.5</v>
      </c>
      <c r="O51" s="36">
        <v>5.0</v>
      </c>
      <c r="P51" s="40" t="s">
        <v>37</v>
      </c>
      <c r="Q51" s="41"/>
      <c r="R51" s="41"/>
      <c r="S51" s="41"/>
      <c r="T51" s="41" t="b">
        <v>0</v>
      </c>
      <c r="U51" s="41" t="b">
        <v>0</v>
      </c>
      <c r="V51" s="41"/>
      <c r="W51" s="42" t="b">
        <v>0</v>
      </c>
      <c r="X51" s="51"/>
      <c r="Y51" s="41"/>
      <c r="Z51" s="41"/>
      <c r="AA51" s="41"/>
      <c r="AB51" s="41"/>
      <c r="AC51" s="45" t="str">
        <f t="shared" si="3"/>
        <v>1 (1 LB) per BAG</v>
      </c>
      <c r="AD51" s="52"/>
      <c r="AE51" s="53"/>
      <c r="AF51" s="48" t="str">
        <f t="shared" si="4"/>
        <v>#DIV/0!</v>
      </c>
      <c r="AG51" s="41"/>
      <c r="AH51" s="41"/>
      <c r="AI51" s="41"/>
    </row>
    <row r="52" ht="15.75" customHeight="1">
      <c r="A52" s="32" t="s">
        <v>31</v>
      </c>
      <c r="B52" s="49" t="s">
        <v>180</v>
      </c>
      <c r="C52" s="49" t="s">
        <v>183</v>
      </c>
      <c r="D52" s="39"/>
      <c r="E52" s="36">
        <v>1.0</v>
      </c>
      <c r="F52" s="39"/>
      <c r="G52" s="39"/>
      <c r="H52" s="36">
        <v>5.0</v>
      </c>
      <c r="I52" s="36" t="s">
        <v>45</v>
      </c>
      <c r="J52" s="76">
        <f t="shared" si="5"/>
        <v>5</v>
      </c>
      <c r="K52" s="38" t="s">
        <v>139</v>
      </c>
      <c r="L52" s="36">
        <v>5.0</v>
      </c>
      <c r="M52" s="39"/>
      <c r="N52" s="39">
        <f t="shared" si="2"/>
        <v>4</v>
      </c>
      <c r="O52" s="36">
        <v>40.0</v>
      </c>
      <c r="P52" s="40" t="s">
        <v>37</v>
      </c>
      <c r="Q52" s="41"/>
      <c r="R52" s="41"/>
      <c r="S52" s="41"/>
      <c r="T52" s="41" t="b">
        <v>0</v>
      </c>
      <c r="U52" s="41" t="b">
        <v>0</v>
      </c>
      <c r="V52" s="41"/>
      <c r="W52" s="42" t="b">
        <v>0</v>
      </c>
      <c r="X52" s="51"/>
      <c r="Y52" s="41"/>
      <c r="Z52" s="41"/>
      <c r="AA52" s="41"/>
      <c r="AB52" s="41"/>
      <c r="AC52" s="45" t="str">
        <f t="shared" si="3"/>
        <v>1 (5 LB) per BAG</v>
      </c>
      <c r="AD52" s="52"/>
      <c r="AE52" s="53"/>
      <c r="AF52" s="48" t="str">
        <f t="shared" si="4"/>
        <v>#DIV/0!</v>
      </c>
      <c r="AG52" s="41"/>
      <c r="AH52" s="41"/>
      <c r="AI52" s="41"/>
    </row>
    <row r="53" ht="15.75" customHeight="1">
      <c r="A53" s="32" t="s">
        <v>31</v>
      </c>
      <c r="B53" s="49" t="s">
        <v>184</v>
      </c>
      <c r="C53" s="49" t="s">
        <v>185</v>
      </c>
      <c r="D53" s="39"/>
      <c r="E53" s="36">
        <v>1.0</v>
      </c>
      <c r="F53" s="39"/>
      <c r="G53" s="39"/>
      <c r="H53" s="36">
        <v>25.0</v>
      </c>
      <c r="I53" s="36" t="s">
        <v>45</v>
      </c>
      <c r="J53" s="76">
        <f t="shared" si="5"/>
        <v>25</v>
      </c>
      <c r="K53" s="38" t="s">
        <v>36</v>
      </c>
      <c r="L53" s="36">
        <v>25.0</v>
      </c>
      <c r="M53" s="39"/>
      <c r="N53" s="39">
        <f t="shared" si="2"/>
        <v>3</v>
      </c>
      <c r="O53" s="36">
        <v>30.0</v>
      </c>
      <c r="P53" s="40" t="s">
        <v>37</v>
      </c>
      <c r="Q53" s="41"/>
      <c r="R53" s="41"/>
      <c r="S53" s="41"/>
      <c r="T53" s="41" t="b">
        <v>0</v>
      </c>
      <c r="U53" s="41" t="b">
        <v>0</v>
      </c>
      <c r="V53" s="41"/>
      <c r="W53" s="42" t="b">
        <v>0</v>
      </c>
      <c r="X53" s="51"/>
      <c r="Y53" s="41"/>
      <c r="Z53" s="41"/>
      <c r="AA53" s="41"/>
      <c r="AB53" s="41"/>
      <c r="AC53" s="45" t="str">
        <f t="shared" si="3"/>
        <v>1 (25 LB) per CS</v>
      </c>
      <c r="AD53" s="52"/>
      <c r="AE53" s="53"/>
      <c r="AF53" s="48" t="str">
        <f t="shared" si="4"/>
        <v>#DIV/0!</v>
      </c>
      <c r="AG53" s="41"/>
      <c r="AH53" s="41"/>
      <c r="AI53" s="41"/>
    </row>
    <row r="54" ht="15.75" customHeight="1">
      <c r="A54" s="32" t="s">
        <v>31</v>
      </c>
      <c r="B54" s="49" t="s">
        <v>103</v>
      </c>
      <c r="C54" s="49" t="s">
        <v>186</v>
      </c>
      <c r="D54" s="39"/>
      <c r="E54" s="36">
        <v>5.0</v>
      </c>
      <c r="F54" s="39"/>
      <c r="G54" s="39"/>
      <c r="H54" s="39"/>
      <c r="I54" s="36" t="s">
        <v>39</v>
      </c>
      <c r="J54" s="76">
        <f t="shared" si="5"/>
        <v>5.4</v>
      </c>
      <c r="K54" s="38" t="s">
        <v>36</v>
      </c>
      <c r="L54" s="36">
        <v>27.0</v>
      </c>
      <c r="M54" s="39"/>
      <c r="N54" s="39">
        <f t="shared" si="2"/>
        <v>10</v>
      </c>
      <c r="O54" s="36">
        <v>100.0</v>
      </c>
      <c r="P54" s="40" t="s">
        <v>37</v>
      </c>
      <c r="Q54" s="41"/>
      <c r="R54" s="41"/>
      <c r="S54" s="41"/>
      <c r="T54" s="41" t="b">
        <v>0</v>
      </c>
      <c r="U54" s="41" t="b">
        <v>0</v>
      </c>
      <c r="V54" s="41"/>
      <c r="W54" s="42" t="b">
        <v>0</v>
      </c>
      <c r="X54" s="51"/>
      <c r="Y54" s="41"/>
      <c r="Z54" s="41"/>
      <c r="AA54" s="41"/>
      <c r="AB54" s="41"/>
      <c r="AC54" s="45" t="str">
        <f t="shared" si="3"/>
        <v>5 ( CT) per CS</v>
      </c>
      <c r="AD54" s="52"/>
      <c r="AE54" s="53"/>
      <c r="AF54" s="48" t="str">
        <f t="shared" si="4"/>
        <v>#DIV/0!</v>
      </c>
      <c r="AG54" s="41"/>
      <c r="AH54" s="41"/>
      <c r="AI54" s="41"/>
    </row>
    <row r="55" ht="15.75" customHeight="1">
      <c r="A55" s="32" t="s">
        <v>31</v>
      </c>
      <c r="B55" s="32" t="s">
        <v>187</v>
      </c>
      <c r="C55" s="32" t="s">
        <v>188</v>
      </c>
      <c r="D55" s="33"/>
      <c r="E55" s="55">
        <v>1.0</v>
      </c>
      <c r="F55" s="33"/>
      <c r="G55" s="33"/>
      <c r="H55" s="36">
        <v>10.0</v>
      </c>
      <c r="I55" s="36" t="s">
        <v>45</v>
      </c>
      <c r="J55" s="76">
        <f t="shared" si="5"/>
        <v>10</v>
      </c>
      <c r="K55" s="38" t="s">
        <v>36</v>
      </c>
      <c r="L55" s="36">
        <v>10.0</v>
      </c>
      <c r="M55" s="33"/>
      <c r="N55" s="39">
        <f t="shared" si="2"/>
        <v>7.5</v>
      </c>
      <c r="O55" s="36">
        <v>75.0</v>
      </c>
      <c r="P55" s="40" t="s">
        <v>37</v>
      </c>
      <c r="Q55" s="57"/>
      <c r="R55" s="41"/>
      <c r="S55" s="57"/>
      <c r="T55" s="41" t="b">
        <v>0</v>
      </c>
      <c r="U55" s="41" t="b">
        <v>0</v>
      </c>
      <c r="V55" s="41"/>
      <c r="W55" s="42" t="b">
        <v>0</v>
      </c>
      <c r="X55" s="51"/>
      <c r="Y55" s="41"/>
      <c r="Z55" s="41"/>
      <c r="AA55" s="41"/>
      <c r="AB55" s="41"/>
      <c r="AC55" s="45" t="str">
        <f t="shared" si="3"/>
        <v>1 (10 LB) per CS</v>
      </c>
      <c r="AD55" s="58"/>
      <c r="AE55" s="59"/>
      <c r="AF55" s="48" t="str">
        <f t="shared" si="4"/>
        <v>#DIV/0!</v>
      </c>
      <c r="AG55" s="41"/>
      <c r="AH55" s="60"/>
      <c r="AI55" s="41"/>
    </row>
    <row r="56" ht="15.75" customHeight="1">
      <c r="A56" s="32" t="s">
        <v>31</v>
      </c>
      <c r="B56" s="32" t="s">
        <v>189</v>
      </c>
      <c r="C56" s="32" t="s">
        <v>190</v>
      </c>
      <c r="D56" s="39"/>
      <c r="E56" s="55">
        <v>1.0</v>
      </c>
      <c r="F56" s="35"/>
      <c r="G56" s="39"/>
      <c r="H56" s="36">
        <v>10.0</v>
      </c>
      <c r="I56" s="36" t="s">
        <v>45</v>
      </c>
      <c r="J56" s="76">
        <f t="shared" si="5"/>
        <v>10</v>
      </c>
      <c r="K56" s="38" t="s">
        <v>36</v>
      </c>
      <c r="L56" s="36">
        <v>10.0</v>
      </c>
      <c r="M56" s="39"/>
      <c r="N56" s="39">
        <f t="shared" si="2"/>
        <v>5</v>
      </c>
      <c r="O56" s="36">
        <v>50.0</v>
      </c>
      <c r="P56" s="40" t="s">
        <v>37</v>
      </c>
      <c r="Q56" s="41"/>
      <c r="R56" s="41"/>
      <c r="S56" s="41"/>
      <c r="T56" s="41" t="b">
        <v>0</v>
      </c>
      <c r="U56" s="41" t="b">
        <v>0</v>
      </c>
      <c r="V56" s="41"/>
      <c r="W56" s="42" t="b">
        <v>0</v>
      </c>
      <c r="X56" s="51"/>
      <c r="Y56" s="41"/>
      <c r="Z56" s="41"/>
      <c r="AA56" s="41"/>
      <c r="AB56" s="41"/>
      <c r="AC56" s="45" t="str">
        <f t="shared" si="3"/>
        <v>1 (10 LB) per CS</v>
      </c>
      <c r="AD56" s="52"/>
      <c r="AE56" s="53"/>
      <c r="AF56" s="48" t="str">
        <f t="shared" si="4"/>
        <v>#DIV/0!</v>
      </c>
      <c r="AG56" s="41"/>
      <c r="AH56" s="41"/>
      <c r="AI56" s="41"/>
    </row>
    <row r="57" ht="15.75" customHeight="1">
      <c r="A57" s="32" t="s">
        <v>31</v>
      </c>
      <c r="B57" s="49" t="s">
        <v>189</v>
      </c>
      <c r="C57" s="49" t="s">
        <v>191</v>
      </c>
      <c r="D57" s="39"/>
      <c r="E57" s="36">
        <v>1.0</v>
      </c>
      <c r="F57" s="39"/>
      <c r="G57" s="39"/>
      <c r="H57" s="36">
        <v>28.0</v>
      </c>
      <c r="I57" s="36" t="s">
        <v>45</v>
      </c>
      <c r="J57" s="76">
        <f t="shared" si="5"/>
        <v>29</v>
      </c>
      <c r="K57" s="38" t="s">
        <v>36</v>
      </c>
      <c r="L57" s="36">
        <v>29.0</v>
      </c>
      <c r="M57" s="39"/>
      <c r="N57" s="39">
        <f t="shared" si="2"/>
        <v>10</v>
      </c>
      <c r="O57" s="36">
        <v>100.0</v>
      </c>
      <c r="P57" s="40" t="s">
        <v>37</v>
      </c>
      <c r="Q57" s="41"/>
      <c r="R57" s="41"/>
      <c r="S57" s="41"/>
      <c r="T57" s="41" t="b">
        <v>0</v>
      </c>
      <c r="U57" s="41" t="b">
        <v>0</v>
      </c>
      <c r="V57" s="41"/>
      <c r="W57" s="42" t="b">
        <v>0</v>
      </c>
      <c r="X57" s="51"/>
      <c r="Y57" s="41"/>
      <c r="Z57" s="41"/>
      <c r="AA57" s="41"/>
      <c r="AB57" s="41"/>
      <c r="AC57" s="45" t="str">
        <f t="shared" si="3"/>
        <v>1 (28 LB) per CS</v>
      </c>
      <c r="AD57" s="52"/>
      <c r="AE57" s="53"/>
      <c r="AF57" s="48" t="str">
        <f t="shared" si="4"/>
        <v>#DIV/0!</v>
      </c>
      <c r="AG57" s="41"/>
      <c r="AH57" s="41"/>
      <c r="AI57" s="41"/>
    </row>
    <row r="58" ht="15.75" customHeight="1">
      <c r="A58" s="32" t="s">
        <v>31</v>
      </c>
      <c r="B58" s="32" t="s">
        <v>192</v>
      </c>
      <c r="C58" s="32" t="s">
        <v>193</v>
      </c>
      <c r="D58" s="39"/>
      <c r="E58" s="34" t="s">
        <v>194</v>
      </c>
      <c r="F58" s="39"/>
      <c r="G58" s="39"/>
      <c r="H58" s="36">
        <v>1.0</v>
      </c>
      <c r="I58" s="36" t="s">
        <v>39</v>
      </c>
      <c r="J58" s="76">
        <f t="shared" si="5"/>
        <v>0.52</v>
      </c>
      <c r="K58" s="38" t="s">
        <v>36</v>
      </c>
      <c r="L58" s="36">
        <v>52.0</v>
      </c>
      <c r="M58" s="39"/>
      <c r="N58" s="39">
        <f t="shared" si="2"/>
        <v>1.5</v>
      </c>
      <c r="O58" s="36">
        <v>15.0</v>
      </c>
      <c r="P58" s="40" t="s">
        <v>37</v>
      </c>
      <c r="Q58" s="41"/>
      <c r="R58" s="41"/>
      <c r="S58" s="41"/>
      <c r="T58" s="41" t="b">
        <v>0</v>
      </c>
      <c r="U58" s="41" t="b">
        <v>0</v>
      </c>
      <c r="V58" s="41"/>
      <c r="W58" s="42" t="b">
        <v>0</v>
      </c>
      <c r="X58" s="51"/>
      <c r="Y58" s="41"/>
      <c r="Z58" s="41"/>
      <c r="AA58" s="41"/>
      <c r="AB58" s="41"/>
      <c r="AC58" s="45" t="str">
        <f t="shared" si="3"/>
        <v>100 (1 CT) per CS</v>
      </c>
      <c r="AD58" s="52"/>
      <c r="AE58" s="53"/>
      <c r="AF58" s="48" t="str">
        <f t="shared" si="4"/>
        <v>#DIV/0!</v>
      </c>
      <c r="AG58" s="41"/>
      <c r="AH58" s="41"/>
      <c r="AI58" s="41"/>
    </row>
    <row r="59" ht="15.75" customHeight="1">
      <c r="A59" s="32" t="s">
        <v>31</v>
      </c>
      <c r="B59" s="32" t="s">
        <v>104</v>
      </c>
      <c r="C59" s="32" t="s">
        <v>195</v>
      </c>
      <c r="D59" s="39"/>
      <c r="E59" s="55">
        <v>10.0</v>
      </c>
      <c r="F59" s="39"/>
      <c r="G59" s="39"/>
      <c r="H59" s="36">
        <v>3.0</v>
      </c>
      <c r="I59" s="36" t="s">
        <v>45</v>
      </c>
      <c r="J59" s="76">
        <f t="shared" si="5"/>
        <v>3.2</v>
      </c>
      <c r="K59" s="38" t="s">
        <v>36</v>
      </c>
      <c r="L59" s="36">
        <v>32.0</v>
      </c>
      <c r="M59" s="39"/>
      <c r="N59" s="39">
        <f t="shared" si="2"/>
        <v>40</v>
      </c>
      <c r="O59" s="36">
        <v>400.0</v>
      </c>
      <c r="P59" s="40" t="s">
        <v>37</v>
      </c>
      <c r="Q59" s="41"/>
      <c r="R59" s="41"/>
      <c r="S59" s="41"/>
      <c r="T59" s="41" t="b">
        <v>0</v>
      </c>
      <c r="U59" s="41" t="b">
        <v>0</v>
      </c>
      <c r="V59" s="41"/>
      <c r="W59" s="42" t="b">
        <v>0</v>
      </c>
      <c r="X59" s="51"/>
      <c r="Y59" s="41"/>
      <c r="Z59" s="41"/>
      <c r="AA59" s="41"/>
      <c r="AB59" s="41"/>
      <c r="AC59" s="45" t="str">
        <f t="shared" si="3"/>
        <v>10 (3 LB) per CS</v>
      </c>
      <c r="AD59" s="52"/>
      <c r="AE59" s="47"/>
      <c r="AF59" s="48" t="str">
        <f t="shared" si="4"/>
        <v>#DIV/0!</v>
      </c>
      <c r="AG59" s="41"/>
      <c r="AH59" s="41"/>
      <c r="AI59" s="41"/>
    </row>
    <row r="60" ht="15.75" customHeight="1">
      <c r="A60" s="32" t="s">
        <v>31</v>
      </c>
      <c r="B60" s="49" t="s">
        <v>106</v>
      </c>
      <c r="C60" s="49" t="s">
        <v>196</v>
      </c>
      <c r="D60" s="39"/>
      <c r="E60" s="36">
        <v>1.0</v>
      </c>
      <c r="F60" s="39"/>
      <c r="G60" s="39"/>
      <c r="H60" s="36">
        <v>23.0</v>
      </c>
      <c r="I60" s="36" t="s">
        <v>45</v>
      </c>
      <c r="J60" s="76">
        <f t="shared" si="5"/>
        <v>26</v>
      </c>
      <c r="K60" s="38" t="s">
        <v>36</v>
      </c>
      <c r="L60" s="36">
        <v>26.0</v>
      </c>
      <c r="M60" s="39"/>
      <c r="N60" s="39">
        <f t="shared" si="2"/>
        <v>1</v>
      </c>
      <c r="O60" s="36">
        <v>10.0</v>
      </c>
      <c r="P60" s="40" t="s">
        <v>37</v>
      </c>
      <c r="Q60" s="41"/>
      <c r="R60" s="41"/>
      <c r="S60" s="41"/>
      <c r="T60" s="41" t="b">
        <v>0</v>
      </c>
      <c r="U60" s="41" t="b">
        <v>0</v>
      </c>
      <c r="V60" s="41"/>
      <c r="W60" s="42" t="b">
        <v>0</v>
      </c>
      <c r="X60" s="51"/>
      <c r="Y60" s="41"/>
      <c r="Z60" s="41"/>
      <c r="AA60" s="41"/>
      <c r="AB60" s="41"/>
      <c r="AC60" s="45" t="str">
        <f t="shared" si="3"/>
        <v>1 (23 LB) per CS</v>
      </c>
      <c r="AD60" s="52"/>
      <c r="AE60" s="53"/>
      <c r="AF60" s="48" t="str">
        <f t="shared" si="4"/>
        <v>#DIV/0!</v>
      </c>
      <c r="AG60" s="41"/>
      <c r="AH60" s="41"/>
      <c r="AI60" s="41"/>
    </row>
    <row r="61" ht="15.75" customHeight="1">
      <c r="A61" s="32" t="s">
        <v>31</v>
      </c>
      <c r="B61" s="32" t="s">
        <v>106</v>
      </c>
      <c r="C61" s="32" t="s">
        <v>111</v>
      </c>
      <c r="D61" s="33"/>
      <c r="E61" s="55">
        <v>12.0</v>
      </c>
      <c r="F61" s="33"/>
      <c r="G61" s="33"/>
      <c r="H61" s="36">
        <v>1.0</v>
      </c>
      <c r="I61" s="36" t="s">
        <v>109</v>
      </c>
      <c r="J61" s="76">
        <f t="shared" si="5"/>
        <v>1.166666667</v>
      </c>
      <c r="K61" s="38" t="s">
        <v>36</v>
      </c>
      <c r="L61" s="36">
        <v>14.0</v>
      </c>
      <c r="M61" s="33"/>
      <c r="N61" s="39">
        <f t="shared" si="2"/>
        <v>15</v>
      </c>
      <c r="O61" s="36">
        <v>150.0</v>
      </c>
      <c r="P61" s="40" t="s">
        <v>37</v>
      </c>
      <c r="Q61" s="41"/>
      <c r="R61" s="41"/>
      <c r="S61" s="41"/>
      <c r="T61" s="41" t="b">
        <v>0</v>
      </c>
      <c r="U61" s="41" t="b">
        <v>0</v>
      </c>
      <c r="V61" s="41"/>
      <c r="W61" s="42" t="b">
        <v>0</v>
      </c>
      <c r="X61" s="51"/>
      <c r="Y61" s="41"/>
      <c r="Z61" s="41"/>
      <c r="AA61" s="41"/>
      <c r="AB61" s="41"/>
      <c r="AC61" s="45" t="str">
        <f t="shared" si="3"/>
        <v>12 (1 PT) per CS</v>
      </c>
      <c r="AD61" s="52"/>
      <c r="AE61" s="47"/>
      <c r="AF61" s="48" t="str">
        <f t="shared" si="4"/>
        <v>#DIV/0!</v>
      </c>
      <c r="AG61" s="41"/>
      <c r="AH61" s="41"/>
      <c r="AI61" s="41"/>
    </row>
    <row r="62" ht="15.75" customHeight="1">
      <c r="A62" s="32" t="s">
        <v>31</v>
      </c>
      <c r="B62" s="32" t="s">
        <v>106</v>
      </c>
      <c r="C62" s="32" t="s">
        <v>107</v>
      </c>
      <c r="D62" s="39"/>
      <c r="E62" s="55">
        <v>1.0</v>
      </c>
      <c r="F62" s="36">
        <v>0.25</v>
      </c>
      <c r="G62" s="39"/>
      <c r="H62" s="36">
        <v>5.0</v>
      </c>
      <c r="I62" s="36" t="s">
        <v>45</v>
      </c>
      <c r="J62" s="76">
        <f t="shared" si="5"/>
        <v>5</v>
      </c>
      <c r="K62" s="38" t="s">
        <v>197</v>
      </c>
      <c r="L62" s="36">
        <v>5.0</v>
      </c>
      <c r="M62" s="39"/>
      <c r="N62" s="39">
        <f t="shared" si="2"/>
        <v>15</v>
      </c>
      <c r="O62" s="36">
        <v>150.0</v>
      </c>
      <c r="P62" s="40" t="s">
        <v>37</v>
      </c>
      <c r="Q62" s="41"/>
      <c r="R62" s="41"/>
      <c r="S62" s="41"/>
      <c r="T62" s="41" t="b">
        <v>0</v>
      </c>
      <c r="U62" s="41" t="b">
        <v>0</v>
      </c>
      <c r="V62" s="41"/>
      <c r="W62" s="42" t="b">
        <v>0</v>
      </c>
      <c r="X62" s="51"/>
      <c r="Y62" s="41"/>
      <c r="Z62" s="41"/>
      <c r="AA62" s="41"/>
      <c r="AB62" s="41"/>
      <c r="AC62" s="45" t="str">
        <f t="shared" si="3"/>
        <v>1 (5 LB) per TRAY</v>
      </c>
      <c r="AD62" s="52"/>
      <c r="AE62" s="53"/>
      <c r="AF62" s="48" t="str">
        <f t="shared" si="4"/>
        <v>#DIV/0!</v>
      </c>
      <c r="AG62" s="41"/>
      <c r="AH62" s="41"/>
      <c r="AI62" s="41"/>
    </row>
    <row r="63" ht="15.75" customHeight="1">
      <c r="A63" s="32" t="s">
        <v>31</v>
      </c>
      <c r="B63" s="49" t="s">
        <v>106</v>
      </c>
      <c r="C63" s="49" t="s">
        <v>198</v>
      </c>
      <c r="D63" s="39"/>
      <c r="E63" s="36">
        <v>1.0</v>
      </c>
      <c r="F63" s="36">
        <v>0.25</v>
      </c>
      <c r="G63" s="39"/>
      <c r="H63" s="36">
        <v>5.0</v>
      </c>
      <c r="I63" s="36" t="s">
        <v>45</v>
      </c>
      <c r="J63" s="76">
        <f t="shared" si="5"/>
        <v>5</v>
      </c>
      <c r="K63" s="38" t="s">
        <v>197</v>
      </c>
      <c r="L63" s="36">
        <v>5.0</v>
      </c>
      <c r="M63" s="39"/>
      <c r="N63" s="39">
        <f t="shared" si="2"/>
        <v>5</v>
      </c>
      <c r="O63" s="36">
        <v>50.0</v>
      </c>
      <c r="P63" s="40" t="s">
        <v>37</v>
      </c>
      <c r="Q63" s="41"/>
      <c r="R63" s="41"/>
      <c r="S63" s="41"/>
      <c r="T63" s="41" t="b">
        <v>0</v>
      </c>
      <c r="U63" s="41" t="b">
        <v>0</v>
      </c>
      <c r="V63" s="41"/>
      <c r="W63" s="42" t="b">
        <v>0</v>
      </c>
      <c r="X63" s="51"/>
      <c r="Y63" s="41"/>
      <c r="Z63" s="41"/>
      <c r="AA63" s="41"/>
      <c r="AB63" s="41"/>
      <c r="AC63" s="45" t="str">
        <f t="shared" si="3"/>
        <v>1 (5 LB) per TRAY</v>
      </c>
      <c r="AD63" s="52"/>
      <c r="AE63" s="53"/>
      <c r="AF63" s="48" t="str">
        <f t="shared" si="4"/>
        <v>#DIV/0!</v>
      </c>
      <c r="AG63" s="41"/>
      <c r="AH63" s="41"/>
      <c r="AI63" s="41"/>
    </row>
    <row r="64" ht="15.75" customHeight="1">
      <c r="A64" s="32" t="s">
        <v>31</v>
      </c>
      <c r="B64" s="49" t="s">
        <v>106</v>
      </c>
      <c r="C64" s="49" t="s">
        <v>108</v>
      </c>
      <c r="D64" s="39"/>
      <c r="E64" s="36">
        <v>12.0</v>
      </c>
      <c r="F64" s="39"/>
      <c r="G64" s="39"/>
      <c r="H64" s="36">
        <v>1.0</v>
      </c>
      <c r="I64" s="36" t="s">
        <v>133</v>
      </c>
      <c r="J64" s="76">
        <f t="shared" si="5"/>
        <v>1.166666667</v>
      </c>
      <c r="K64" s="38" t="s">
        <v>36</v>
      </c>
      <c r="L64" s="36">
        <v>14.0</v>
      </c>
      <c r="M64" s="39"/>
      <c r="N64" s="39">
        <f t="shared" si="2"/>
        <v>5</v>
      </c>
      <c r="O64" s="36">
        <v>50.0</v>
      </c>
      <c r="P64" s="40" t="s">
        <v>37</v>
      </c>
      <c r="Q64" s="41"/>
      <c r="R64" s="41"/>
      <c r="S64" s="41"/>
      <c r="T64" s="41" t="b">
        <v>0</v>
      </c>
      <c r="U64" s="41" t="b">
        <v>0</v>
      </c>
      <c r="V64" s="41"/>
      <c r="W64" s="42" t="b">
        <v>0</v>
      </c>
      <c r="X64" s="51"/>
      <c r="Y64" s="41"/>
      <c r="Z64" s="41"/>
      <c r="AA64" s="41"/>
      <c r="AB64" s="41"/>
      <c r="AC64" s="45" t="str">
        <f t="shared" si="3"/>
        <v>12 (1 PINT) per CS</v>
      </c>
      <c r="AD64" s="52"/>
      <c r="AE64" s="53"/>
      <c r="AF64" s="48" t="str">
        <f t="shared" si="4"/>
        <v>#DIV/0!</v>
      </c>
      <c r="AG64" s="41"/>
      <c r="AH64" s="41"/>
      <c r="AI64" s="41"/>
    </row>
    <row r="65" ht="15.75" customHeight="1">
      <c r="A65" s="32" t="s">
        <v>112</v>
      </c>
      <c r="B65" s="32" t="s">
        <v>32</v>
      </c>
      <c r="C65" s="32" t="s">
        <v>113</v>
      </c>
      <c r="D65" s="39"/>
      <c r="E65" s="55" t="s">
        <v>199</v>
      </c>
      <c r="F65" s="39"/>
      <c r="G65" s="39"/>
      <c r="H65" s="36">
        <v>1.0</v>
      </c>
      <c r="I65" s="36" t="s">
        <v>39</v>
      </c>
      <c r="J65" s="76">
        <f t="shared" ref="J65:J66" si="6">L65/131</f>
        <v>0.3053435115</v>
      </c>
      <c r="K65" s="38" t="s">
        <v>36</v>
      </c>
      <c r="L65" s="36">
        <v>40.0</v>
      </c>
      <c r="M65" s="39"/>
      <c r="N65" s="39">
        <f t="shared" si="2"/>
        <v>69</v>
      </c>
      <c r="O65" s="36">
        <v>690.0</v>
      </c>
      <c r="P65" s="40" t="s">
        <v>37</v>
      </c>
      <c r="Q65" s="41"/>
      <c r="R65" s="41"/>
      <c r="S65" s="41"/>
      <c r="T65" s="41" t="b">
        <v>0</v>
      </c>
      <c r="U65" s="41" t="b">
        <v>0</v>
      </c>
      <c r="V65" s="41"/>
      <c r="W65" s="42" t="b">
        <v>0</v>
      </c>
      <c r="X65" s="51"/>
      <c r="Y65" s="41"/>
      <c r="Z65" s="41"/>
      <c r="AA65" s="41"/>
      <c r="AB65" s="41"/>
      <c r="AC65" s="45" t="str">
        <f t="shared" si="3"/>
        <v>125-138 (1 CT) per CS</v>
      </c>
      <c r="AD65" s="52"/>
      <c r="AE65" s="53"/>
      <c r="AF65" s="48" t="str">
        <f t="shared" si="4"/>
        <v>#DIV/0!</v>
      </c>
      <c r="AG65" s="41"/>
      <c r="AH65" s="41"/>
      <c r="AI65" s="41"/>
    </row>
    <row r="66" ht="15.75" customHeight="1">
      <c r="A66" s="32" t="s">
        <v>112</v>
      </c>
      <c r="B66" s="32" t="s">
        <v>32</v>
      </c>
      <c r="C66" s="32" t="s">
        <v>114</v>
      </c>
      <c r="D66" s="39"/>
      <c r="E66" s="34" t="s">
        <v>199</v>
      </c>
      <c r="F66" s="39"/>
      <c r="G66" s="39"/>
      <c r="H66" s="36">
        <v>1.0</v>
      </c>
      <c r="I66" s="36" t="s">
        <v>39</v>
      </c>
      <c r="J66" s="76">
        <f t="shared" si="6"/>
        <v>0.3053435115</v>
      </c>
      <c r="K66" s="38" t="s">
        <v>36</v>
      </c>
      <c r="L66" s="36">
        <v>40.0</v>
      </c>
      <c r="M66" s="39"/>
      <c r="N66" s="39">
        <f t="shared" si="2"/>
        <v>6</v>
      </c>
      <c r="O66" s="36">
        <v>60.0</v>
      </c>
      <c r="P66" s="40" t="s">
        <v>37</v>
      </c>
      <c r="Q66" s="41"/>
      <c r="R66" s="41"/>
      <c r="S66" s="41"/>
      <c r="T66" s="41" t="b">
        <v>0</v>
      </c>
      <c r="U66" s="41" t="b">
        <v>0</v>
      </c>
      <c r="V66" s="41"/>
      <c r="W66" s="42" t="b">
        <v>0</v>
      </c>
      <c r="X66" s="51"/>
      <c r="Y66" s="41"/>
      <c r="Z66" s="41"/>
      <c r="AA66" s="41"/>
      <c r="AB66" s="41"/>
      <c r="AC66" s="45" t="str">
        <f t="shared" si="3"/>
        <v>125-138 (1 CT) per CS</v>
      </c>
      <c r="AD66" s="52"/>
      <c r="AE66" s="53"/>
      <c r="AF66" s="48" t="str">
        <f t="shared" si="4"/>
        <v>#DIV/0!</v>
      </c>
      <c r="AG66" s="41"/>
      <c r="AH66" s="41"/>
      <c r="AI66" s="41"/>
    </row>
    <row r="67" ht="15.75" customHeight="1">
      <c r="A67" s="32" t="s">
        <v>112</v>
      </c>
      <c r="B67" s="32" t="s">
        <v>115</v>
      </c>
      <c r="C67" s="32" t="s">
        <v>200</v>
      </c>
      <c r="D67" s="39"/>
      <c r="E67" s="34" t="s">
        <v>136</v>
      </c>
      <c r="F67" s="39"/>
      <c r="G67" s="39"/>
      <c r="H67" s="36">
        <v>1.0</v>
      </c>
      <c r="I67" s="36" t="s">
        <v>133</v>
      </c>
      <c r="J67" s="76">
        <f t="shared" ref="J67:J71" si="7">L67/E67</f>
        <v>0.6666666667</v>
      </c>
      <c r="K67" s="38" t="s">
        <v>36</v>
      </c>
      <c r="L67" s="36">
        <v>8.0</v>
      </c>
      <c r="M67" s="39"/>
      <c r="N67" s="39">
        <f t="shared" si="2"/>
        <v>5</v>
      </c>
      <c r="O67" s="36">
        <v>50.0</v>
      </c>
      <c r="P67" s="40" t="s">
        <v>37</v>
      </c>
      <c r="Q67" s="41"/>
      <c r="R67" s="41"/>
      <c r="S67" s="41"/>
      <c r="T67" s="41" t="b">
        <v>0</v>
      </c>
      <c r="U67" s="41" t="b">
        <v>0</v>
      </c>
      <c r="V67" s="41"/>
      <c r="W67" s="42" t="b">
        <v>0</v>
      </c>
      <c r="X67" s="51"/>
      <c r="Y67" s="41"/>
      <c r="Z67" s="41"/>
      <c r="AA67" s="41"/>
      <c r="AB67" s="41"/>
      <c r="AC67" s="45" t="str">
        <f t="shared" si="3"/>
        <v>12 (1 PINT) per CS</v>
      </c>
      <c r="AD67" s="52"/>
      <c r="AE67" s="53"/>
      <c r="AF67" s="48" t="str">
        <f t="shared" si="4"/>
        <v>#DIV/0!</v>
      </c>
      <c r="AG67" s="41"/>
      <c r="AH67" s="41"/>
      <c r="AI67" s="41"/>
    </row>
    <row r="68" ht="15.75" customHeight="1">
      <c r="A68" s="49" t="s">
        <v>112</v>
      </c>
      <c r="B68" s="49" t="s">
        <v>115</v>
      </c>
      <c r="C68" s="49" t="s">
        <v>116</v>
      </c>
      <c r="D68" s="39"/>
      <c r="E68" s="36">
        <v>8.0</v>
      </c>
      <c r="F68" s="36"/>
      <c r="G68" s="39"/>
      <c r="H68" s="36">
        <v>1.0</v>
      </c>
      <c r="I68" s="36" t="s">
        <v>133</v>
      </c>
      <c r="J68" s="76">
        <f t="shared" si="7"/>
        <v>1</v>
      </c>
      <c r="K68" s="38" t="s">
        <v>36</v>
      </c>
      <c r="L68" s="36">
        <v>8.0</v>
      </c>
      <c r="M68" s="39"/>
      <c r="N68" s="39">
        <f t="shared" si="2"/>
        <v>5</v>
      </c>
      <c r="O68" s="36">
        <v>50.0</v>
      </c>
      <c r="P68" s="40" t="s">
        <v>37</v>
      </c>
      <c r="Q68" s="41"/>
      <c r="R68" s="41"/>
      <c r="S68" s="41"/>
      <c r="T68" s="41" t="b">
        <v>0</v>
      </c>
      <c r="U68" s="41" t="b">
        <v>0</v>
      </c>
      <c r="V68" s="41"/>
      <c r="W68" s="42" t="b">
        <v>0</v>
      </c>
      <c r="X68" s="51"/>
      <c r="Y68" s="41"/>
      <c r="Z68" s="41"/>
      <c r="AA68" s="41"/>
      <c r="AB68" s="41"/>
      <c r="AC68" s="45" t="str">
        <f t="shared" si="3"/>
        <v>8 (1 PINT) per CS</v>
      </c>
      <c r="AD68" s="52"/>
      <c r="AE68" s="53"/>
      <c r="AF68" s="48" t="str">
        <f t="shared" si="4"/>
        <v>#DIV/0!</v>
      </c>
      <c r="AG68" s="41"/>
      <c r="AH68" s="41"/>
      <c r="AI68" s="41"/>
    </row>
    <row r="69" ht="15.75" customHeight="1">
      <c r="A69" s="32" t="s">
        <v>112</v>
      </c>
      <c r="B69" s="32" t="s">
        <v>43</v>
      </c>
      <c r="C69" s="32" t="s">
        <v>201</v>
      </c>
      <c r="D69" s="39"/>
      <c r="E69" s="55">
        <v>1.0</v>
      </c>
      <c r="F69" s="39"/>
      <c r="G69" s="39"/>
      <c r="H69" s="36">
        <v>3.0</v>
      </c>
      <c r="I69" s="36" t="s">
        <v>45</v>
      </c>
      <c r="J69" s="76">
        <f t="shared" si="7"/>
        <v>3</v>
      </c>
      <c r="K69" s="38" t="s">
        <v>139</v>
      </c>
      <c r="L69" s="36">
        <v>3.0</v>
      </c>
      <c r="M69" s="39"/>
      <c r="N69" s="39">
        <f t="shared" si="2"/>
        <v>8</v>
      </c>
      <c r="O69" s="36">
        <v>80.0</v>
      </c>
      <c r="P69" s="40" t="s">
        <v>37</v>
      </c>
      <c r="Q69" s="41"/>
      <c r="R69" s="41"/>
      <c r="S69" s="41"/>
      <c r="T69" s="41" t="b">
        <v>0</v>
      </c>
      <c r="U69" s="41" t="b">
        <v>0</v>
      </c>
      <c r="V69" s="41"/>
      <c r="W69" s="42" t="b">
        <v>0</v>
      </c>
      <c r="X69" s="51"/>
      <c r="Y69" s="41"/>
      <c r="Z69" s="41"/>
      <c r="AA69" s="41"/>
      <c r="AB69" s="41"/>
      <c r="AC69" s="45" t="str">
        <f t="shared" si="3"/>
        <v>1 (3 LB) per BAG</v>
      </c>
      <c r="AD69" s="52"/>
      <c r="AE69" s="53"/>
      <c r="AF69" s="48" t="str">
        <f t="shared" si="4"/>
        <v>#DIV/0!</v>
      </c>
      <c r="AG69" s="41"/>
      <c r="AH69" s="41"/>
      <c r="AI69" s="41"/>
    </row>
    <row r="70" ht="15.75" customHeight="1">
      <c r="A70" s="49" t="s">
        <v>112</v>
      </c>
      <c r="B70" s="49" t="s">
        <v>121</v>
      </c>
      <c r="C70" s="49" t="s">
        <v>122</v>
      </c>
      <c r="D70" s="39"/>
      <c r="E70" s="36">
        <v>1.0</v>
      </c>
      <c r="F70" s="39"/>
      <c r="G70" s="39"/>
      <c r="H70" s="36">
        <v>25.0</v>
      </c>
      <c r="I70" s="36" t="s">
        <v>45</v>
      </c>
      <c r="J70" s="76">
        <f t="shared" si="7"/>
        <v>26</v>
      </c>
      <c r="K70" s="38" t="s">
        <v>36</v>
      </c>
      <c r="L70" s="36">
        <v>26.0</v>
      </c>
      <c r="M70" s="39"/>
      <c r="N70" s="39">
        <f t="shared" si="2"/>
        <v>5</v>
      </c>
      <c r="O70" s="36">
        <v>50.0</v>
      </c>
      <c r="P70" s="40" t="s">
        <v>37</v>
      </c>
      <c r="Q70" s="41"/>
      <c r="R70" s="41"/>
      <c r="S70" s="41"/>
      <c r="T70" s="41" t="b">
        <v>0</v>
      </c>
      <c r="U70" s="41" t="b">
        <v>0</v>
      </c>
      <c r="V70" s="41"/>
      <c r="W70" s="42" t="b">
        <v>0</v>
      </c>
      <c r="X70" s="51"/>
      <c r="Y70" s="41"/>
      <c r="Z70" s="41"/>
      <c r="AA70" s="41"/>
      <c r="AB70" s="41"/>
      <c r="AC70" s="45" t="str">
        <f t="shared" si="3"/>
        <v>1 (25 LB) per CS</v>
      </c>
      <c r="AD70" s="52"/>
      <c r="AE70" s="53"/>
      <c r="AF70" s="48" t="str">
        <f t="shared" si="4"/>
        <v>#DIV/0!</v>
      </c>
      <c r="AG70" s="41"/>
      <c r="AH70" s="41"/>
      <c r="AI70" s="41"/>
    </row>
    <row r="71" ht="15.75" customHeight="1">
      <c r="A71" s="49" t="s">
        <v>112</v>
      </c>
      <c r="B71" s="49" t="s">
        <v>123</v>
      </c>
      <c r="C71" s="49" t="s">
        <v>202</v>
      </c>
      <c r="D71" s="39"/>
      <c r="E71" s="36">
        <v>1.0</v>
      </c>
      <c r="F71" s="39"/>
      <c r="G71" s="39"/>
      <c r="H71" s="36">
        <v>4.0</v>
      </c>
      <c r="I71" s="36" t="s">
        <v>45</v>
      </c>
      <c r="J71" s="76">
        <f t="shared" si="7"/>
        <v>2.5</v>
      </c>
      <c r="K71" s="38" t="s">
        <v>139</v>
      </c>
      <c r="L71" s="36">
        <v>2.5</v>
      </c>
      <c r="M71" s="39"/>
      <c r="N71" s="39">
        <f t="shared" si="2"/>
        <v>2</v>
      </c>
      <c r="O71" s="36">
        <v>20.0</v>
      </c>
      <c r="P71" s="40" t="s">
        <v>37</v>
      </c>
      <c r="Q71" s="41"/>
      <c r="R71" s="41"/>
      <c r="S71" s="41"/>
      <c r="T71" s="41" t="b">
        <v>0</v>
      </c>
      <c r="U71" s="41" t="b">
        <v>0</v>
      </c>
      <c r="V71" s="41"/>
      <c r="W71" s="42" t="b">
        <v>0</v>
      </c>
      <c r="X71" s="51"/>
      <c r="Y71" s="41"/>
      <c r="Z71" s="41"/>
      <c r="AA71" s="41"/>
      <c r="AB71" s="41"/>
      <c r="AC71" s="45" t="str">
        <f t="shared" si="3"/>
        <v>1 (4 LB) per BAG</v>
      </c>
      <c r="AD71" s="52"/>
      <c r="AE71" s="53"/>
      <c r="AF71" s="48" t="str">
        <f t="shared" si="4"/>
        <v>#DIV/0!</v>
      </c>
      <c r="AG71" s="41"/>
      <c r="AH71" s="41"/>
      <c r="AI71" s="41"/>
    </row>
  </sheetData>
  <autoFilter ref="$A$2:$AW$71">
    <sortState ref="A2:AW71">
      <sortCondition ref="A2:A71"/>
      <sortCondition ref="B2:B71"/>
    </sortState>
  </autoFilter>
  <customSheetViews>
    <customSheetView guid="{745C1677-20F2-4071-AC3D-A4309B9BE9F9}" filter="1" showAutoFilter="1">
      <autoFilter ref="$A$2:$AW$71">
        <sortState ref="A2:AW71">
          <sortCondition ref="A2:A71"/>
        </sortState>
      </autoFilter>
      <extLst>
        <ext uri="GoogleSheetsCustomDataVersion1">
          <go:sheetsCustomData xmlns:go="http://customooxmlschemas.google.com/" filterViewId="1810178137"/>
        </ext>
      </extLst>
    </customSheetView>
  </customSheetViews>
  <mergeCells count="2">
    <mergeCell ref="A1:C1"/>
    <mergeCell ref="X1:AD1"/>
  </mergeCells>
  <conditionalFormatting sqref="N3:N71">
    <cfRule type="cellIs" dxfId="1" priority="1" operator="lessThanOrEqual">
      <formula>1</formula>
    </cfRule>
  </conditionalFormatting>
  <dataValidations>
    <dataValidation type="list" allowBlank="1" showErrorMessage="1" sqref="M4:M12 M14 M16:M18 M20:M24 M26 M30 M33:M39 M45 M47:M48 M50 M55:M56 M58:M59 M61:M62 M65:M67">
      <formula1>"True,False"</formula1>
    </dataValidation>
    <dataValidation type="list" allowBlank="1" showErrorMessage="1" sqref="P3:P71">
      <formula1>"Cost Plus Fixed Fee,No Requirement,Fixed Price"</formula1>
    </dataValidation>
    <dataValidation type="list" allowBlank="1" showErrorMessage="1" sqref="AG4:AG5 AG7:AG12 AG14 AG16:AG18 AG20:AG23 AG30 AG36 AG45 AG47:AG48 AG50 AG55:AG56 AG58:AG59 AG61 AG65 AG67">
      <formula1>"1,2,3,4,5,6,7,8,9,10,11,12,13,14"</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