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G:\00 BDGT_FIN\Schools\FY27\Contracted Schools\FY27 NIC Schools\mConnect Info-FY27 budget prep NICS\"/>
    </mc:Choice>
  </mc:AlternateContent>
  <xr:revisionPtr revIDLastSave="0" documentId="13_ncr:1_{A2A1CA36-988E-49E8-A7F9-05490D4B2BE7}" xr6:coauthVersionLast="47" xr6:coauthVersionMax="47" xr10:uidLastSave="{00000000-0000-0000-0000-000000000000}"/>
  <workbookProtection workbookAlgorithmName="SHA-512" workbookHashValue="tQIfmu3/ZrvAB6z8ALliBegKOmMXNY4rBkcFj9cYdg4Xv085UkEYIRw3YjnjcZTwHE3oKscU9b0f1xf9J2gv1g==" workbookSaltValue="A8WRRY0iYok8pOqjGOqJBg==" workbookSpinCount="100000" lockStructure="1"/>
  <bookViews>
    <workbookView xWindow="20235" yWindow="1560" windowWidth="18165" windowHeight="12345" tabRatio="604" activeTab="2" xr2:uid="{00000000-000D-0000-FFFF-FFFF00000000}"/>
  </bookViews>
  <sheets>
    <sheet name="01 Tran Cov Sheet" sheetId="1" r:id="rId1"/>
    <sheet name="02 Optional Sev" sheetId="37" r:id="rId2"/>
    <sheet name="03 FY27 Budget" sheetId="34" r:id="rId3"/>
    <sheet name="04" sheetId="36" r:id="rId4"/>
    <sheet name="Drop-Down" sheetId="6" state="hidden" r:id="rId5"/>
  </sheets>
  <externalReferences>
    <externalReference r:id="rId6"/>
    <externalReference r:id="rId7"/>
  </externalReferences>
  <definedNames>
    <definedName name="Act" localSheetId="3">#REF!</definedName>
    <definedName name="Act">#REF!</definedName>
    <definedName name="Assignment">[1]values!$B$3:$B$22</definedName>
    <definedName name="District">'[2]PI-1524-SIG-TAX'!$E$6</definedName>
    <definedName name="Position">[1]values!$A$3:$A$15</definedName>
    <definedName name="_xlnm.Print_Area" localSheetId="0">'01 Tran Cov Sheet'!$A$1:$K$44</definedName>
    <definedName name="_xlnm.Print_Area" localSheetId="1">'02 Optional Sev'!$A$1:$K$59</definedName>
    <definedName name="_xlnm.Print_Area" localSheetId="2">'03 FY27 Budget'!$A$1:$Z$296</definedName>
    <definedName name="_xlnm.Print_Area" localSheetId="3">'04'!$A$1:$L$52</definedName>
    <definedName name="_xlnm.Print_Titles" localSheetId="2">'03 FY27 Budget'!$A:$A,'03 FY27 Budget'!$1:$20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9" i="34" l="1"/>
  <c r="J58" i="37" l="1"/>
  <c r="J57" i="37"/>
  <c r="J56" i="37"/>
  <c r="J55" i="37"/>
  <c r="J54" i="37"/>
  <c r="J59" i="37" s="1"/>
  <c r="H52" i="37"/>
  <c r="J48" i="37"/>
  <c r="J49" i="37" s="1"/>
  <c r="J47" i="37"/>
  <c r="J46" i="37"/>
  <c r="J45" i="37"/>
  <c r="J44" i="37"/>
  <c r="J42" i="37"/>
  <c r="J52" i="37" s="1"/>
  <c r="E35" i="37"/>
  <c r="J35" i="37" s="1"/>
  <c r="E34" i="37"/>
  <c r="J34" i="37" s="1"/>
  <c r="E33" i="37"/>
  <c r="J33" i="37" s="1"/>
  <c r="E32" i="37"/>
  <c r="J32" i="37" s="1"/>
  <c r="E31" i="37"/>
  <c r="J31" i="37" s="1"/>
  <c r="E30" i="37"/>
  <c r="J30" i="37" s="1"/>
  <c r="E29" i="37"/>
  <c r="J29" i="37" s="1"/>
  <c r="E28" i="37"/>
  <c r="J28" i="37" s="1"/>
  <c r="E27" i="37"/>
  <c r="J27" i="37" s="1"/>
  <c r="E26" i="37"/>
  <c r="J26" i="37" s="1"/>
  <c r="J36" i="37" s="1"/>
  <c r="J24" i="37"/>
  <c r="H13" i="37"/>
  <c r="C13" i="37"/>
  <c r="H12" i="37"/>
  <c r="C12" i="37"/>
  <c r="H11" i="37"/>
  <c r="C11" i="37"/>
  <c r="H10" i="37"/>
  <c r="C10" i="37"/>
  <c r="H9" i="37"/>
  <c r="C9" i="37"/>
  <c r="H8" i="37"/>
  <c r="C8" i="37"/>
  <c r="D36" i="34"/>
  <c r="I158" i="34"/>
  <c r="G59" i="34"/>
  <c r="I59" i="34"/>
  <c r="M59" i="34" s="1"/>
  <c r="V11" i="34" l="1"/>
  <c r="V10" i="34"/>
  <c r="O272" i="34"/>
  <c r="O274" i="34" s="1"/>
  <c r="C9" i="1" l="1"/>
  <c r="A178" i="34" s="1"/>
  <c r="D24" i="34" l="1"/>
  <c r="I23" i="34"/>
  <c r="I218" i="34" l="1"/>
  <c r="V218" i="34" s="1"/>
  <c r="Z218" i="34" s="1"/>
  <c r="I219" i="34"/>
  <c r="V219" i="34" s="1"/>
  <c r="Z219" i="34" s="1"/>
  <c r="I220" i="34"/>
  <c r="V220" i="34" s="1"/>
  <c r="Z220" i="34" s="1"/>
  <c r="I221" i="34"/>
  <c r="M221" i="34" s="1"/>
  <c r="I222" i="34"/>
  <c r="V222" i="34" s="1"/>
  <c r="Z222" i="34" s="1"/>
  <c r="I223" i="34"/>
  <c r="V223" i="34" s="1"/>
  <c r="Z223" i="34" s="1"/>
  <c r="I224" i="34"/>
  <c r="V224" i="34" s="1"/>
  <c r="Z224" i="34" s="1"/>
  <c r="I225" i="34"/>
  <c r="M225" i="34" s="1"/>
  <c r="I226" i="34"/>
  <c r="V226" i="34" s="1"/>
  <c r="Z226" i="34" s="1"/>
  <c r="I227" i="34"/>
  <c r="V227" i="34" s="1"/>
  <c r="Z227" i="34" s="1"/>
  <c r="I228" i="34"/>
  <c r="V228" i="34" s="1"/>
  <c r="Z228" i="34" s="1"/>
  <c r="I229" i="34"/>
  <c r="M229" i="34" s="1"/>
  <c r="I230" i="34"/>
  <c r="V230" i="34" s="1"/>
  <c r="Z230" i="34" s="1"/>
  <c r="I231" i="34"/>
  <c r="V231" i="34" s="1"/>
  <c r="Z231" i="34" s="1"/>
  <c r="I232" i="34"/>
  <c r="V232" i="34" s="1"/>
  <c r="Z232" i="34" s="1"/>
  <c r="I233" i="34"/>
  <c r="M233" i="34" s="1"/>
  <c r="I234" i="34"/>
  <c r="V234" i="34" s="1"/>
  <c r="Z234" i="34" s="1"/>
  <c r="I235" i="34"/>
  <c r="V235" i="34" s="1"/>
  <c r="Z235" i="34" s="1"/>
  <c r="I236" i="34"/>
  <c r="V236" i="34" s="1"/>
  <c r="Z236" i="34" s="1"/>
  <c r="I237" i="34"/>
  <c r="M237" i="34" s="1"/>
  <c r="I238" i="34"/>
  <c r="V238" i="34" s="1"/>
  <c r="Z238" i="34" s="1"/>
  <c r="I239" i="34"/>
  <c r="V239" i="34" s="1"/>
  <c r="Z239" i="34" s="1"/>
  <c r="I240" i="34"/>
  <c r="V240" i="34" s="1"/>
  <c r="Z240" i="34" s="1"/>
  <c r="I241" i="34"/>
  <c r="M241" i="34" s="1"/>
  <c r="I242" i="34"/>
  <c r="M242" i="34" s="1"/>
  <c r="I184" i="34"/>
  <c r="M184" i="34" s="1"/>
  <c r="I185" i="34"/>
  <c r="M185" i="34" s="1"/>
  <c r="I186" i="34"/>
  <c r="M186" i="34" s="1"/>
  <c r="I187" i="34"/>
  <c r="I188" i="34"/>
  <c r="M188" i="34" s="1"/>
  <c r="I189" i="34"/>
  <c r="M189" i="34" s="1"/>
  <c r="I190" i="34"/>
  <c r="M190" i="34" s="1"/>
  <c r="I191" i="34"/>
  <c r="V191" i="34" s="1"/>
  <c r="Z191" i="34" s="1"/>
  <c r="I192" i="34"/>
  <c r="M192" i="34" s="1"/>
  <c r="I193" i="34"/>
  <c r="M193" i="34" s="1"/>
  <c r="I194" i="34"/>
  <c r="M194" i="34" s="1"/>
  <c r="I195" i="34"/>
  <c r="I196" i="34"/>
  <c r="M196" i="34" s="1"/>
  <c r="I197" i="34"/>
  <c r="M197" i="34" s="1"/>
  <c r="I198" i="34"/>
  <c r="M198" i="34" s="1"/>
  <c r="I199" i="34"/>
  <c r="I200" i="34"/>
  <c r="I201" i="34"/>
  <c r="I202" i="34"/>
  <c r="I138" i="34"/>
  <c r="V138" i="34" s="1"/>
  <c r="Z138" i="34" s="1"/>
  <c r="I139" i="34"/>
  <c r="I140" i="34"/>
  <c r="V140" i="34" s="1"/>
  <c r="Z140" i="34" s="1"/>
  <c r="I141" i="34"/>
  <c r="V141" i="34" s="1"/>
  <c r="Z141" i="34" s="1"/>
  <c r="I142" i="34"/>
  <c r="V142" i="34" s="1"/>
  <c r="Z142" i="34" s="1"/>
  <c r="I143" i="34"/>
  <c r="I144" i="34"/>
  <c r="V144" i="34" s="1"/>
  <c r="Z144" i="34" s="1"/>
  <c r="I145" i="34"/>
  <c r="V145" i="34" s="1"/>
  <c r="Z145" i="34" s="1"/>
  <c r="I146" i="34"/>
  <c r="M146" i="34" s="1"/>
  <c r="I103" i="34"/>
  <c r="M103" i="34" s="1"/>
  <c r="I104" i="34"/>
  <c r="I105" i="34"/>
  <c r="V105" i="34" s="1"/>
  <c r="Z105" i="34" s="1"/>
  <c r="I106" i="34"/>
  <c r="V106" i="34" s="1"/>
  <c r="Z106" i="34" s="1"/>
  <c r="I107" i="34"/>
  <c r="M107" i="34" s="1"/>
  <c r="I108" i="34"/>
  <c r="I109" i="34"/>
  <c r="V109" i="34" s="1"/>
  <c r="Z109" i="34" s="1"/>
  <c r="I110" i="34"/>
  <c r="V110" i="34" s="1"/>
  <c r="Z110" i="34" s="1"/>
  <c r="I111" i="34"/>
  <c r="M111" i="34" s="1"/>
  <c r="I112" i="34"/>
  <c r="M112" i="34" s="1"/>
  <c r="I113" i="34"/>
  <c r="M113" i="34" s="1"/>
  <c r="I114" i="34"/>
  <c r="M114" i="34" s="1"/>
  <c r="I115" i="34"/>
  <c r="M115" i="34" s="1"/>
  <c r="I72" i="34"/>
  <c r="V72" i="34" s="1"/>
  <c r="Z72" i="34" s="1"/>
  <c r="I73" i="34"/>
  <c r="V73" i="34" s="1"/>
  <c r="Z73" i="34" s="1"/>
  <c r="I74" i="34"/>
  <c r="V74" i="34" s="1"/>
  <c r="Z74" i="34" s="1"/>
  <c r="I75" i="34"/>
  <c r="V75" i="34" s="1"/>
  <c r="Z75" i="34" s="1"/>
  <c r="I76" i="34"/>
  <c r="V76" i="34" s="1"/>
  <c r="Z76" i="34" s="1"/>
  <c r="I77" i="34"/>
  <c r="V77" i="34" s="1"/>
  <c r="Z77" i="34" s="1"/>
  <c r="I78" i="34"/>
  <c r="V78" i="34" s="1"/>
  <c r="Z78" i="34" s="1"/>
  <c r="I79" i="34"/>
  <c r="V79" i="34" s="1"/>
  <c r="Z79" i="34" s="1"/>
  <c r="I80" i="34"/>
  <c r="V80" i="34" s="1"/>
  <c r="Z80" i="34" s="1"/>
  <c r="I81" i="34"/>
  <c r="V81" i="34" s="1"/>
  <c r="Z81" i="34" s="1"/>
  <c r="I82" i="34"/>
  <c r="V82" i="34" s="1"/>
  <c r="Z82" i="34" s="1"/>
  <c r="I83" i="34"/>
  <c r="V83" i="34" s="1"/>
  <c r="Z83" i="34" s="1"/>
  <c r="I84" i="34"/>
  <c r="V84" i="34" s="1"/>
  <c r="Z84" i="34" s="1"/>
  <c r="I85" i="34"/>
  <c r="V85" i="34" s="1"/>
  <c r="Z85" i="34" s="1"/>
  <c r="I86" i="34"/>
  <c r="V86" i="34" s="1"/>
  <c r="Z86" i="34" s="1"/>
  <c r="I87" i="34"/>
  <c r="V87" i="34" s="1"/>
  <c r="Z87" i="34" s="1"/>
  <c r="I88" i="34"/>
  <c r="V88" i="34" s="1"/>
  <c r="I89" i="34"/>
  <c r="M89" i="34" s="1"/>
  <c r="I90" i="34"/>
  <c r="M90" i="34" s="1"/>
  <c r="I40" i="34"/>
  <c r="M40" i="34" s="1"/>
  <c r="I41" i="34"/>
  <c r="V41" i="34" s="1"/>
  <c r="Z41" i="34" s="1"/>
  <c r="I42" i="34"/>
  <c r="V42" i="34" s="1"/>
  <c r="Z42" i="34" s="1"/>
  <c r="I43" i="34"/>
  <c r="V43" i="34" s="1"/>
  <c r="Z43" i="34" s="1"/>
  <c r="I44" i="34"/>
  <c r="M44" i="34" s="1"/>
  <c r="I45" i="34"/>
  <c r="V45" i="34" s="1"/>
  <c r="Z45" i="34" s="1"/>
  <c r="I46" i="34"/>
  <c r="V46" i="34" s="1"/>
  <c r="Z46" i="34" s="1"/>
  <c r="I47" i="34"/>
  <c r="V47" i="34" s="1"/>
  <c r="Z47" i="34" s="1"/>
  <c r="I48" i="34"/>
  <c r="M48" i="34" s="1"/>
  <c r="I49" i="34"/>
  <c r="V49" i="34" s="1"/>
  <c r="I50" i="34"/>
  <c r="M50" i="34" s="1"/>
  <c r="I51" i="34"/>
  <c r="M51" i="34" s="1"/>
  <c r="I52" i="34"/>
  <c r="M52" i="34" s="1"/>
  <c r="I53" i="34"/>
  <c r="M53" i="34" s="1"/>
  <c r="I54" i="34"/>
  <c r="M54" i="34" s="1"/>
  <c r="I55" i="34"/>
  <c r="M55" i="34" s="1"/>
  <c r="M232" i="34" l="1"/>
  <c r="V107" i="34"/>
  <c r="Z107" i="34" s="1"/>
  <c r="V194" i="34"/>
  <c r="Z194" i="34" s="1"/>
  <c r="V233" i="34"/>
  <c r="Z233" i="34" s="1"/>
  <c r="M74" i="34"/>
  <c r="M141" i="34"/>
  <c r="M228" i="34"/>
  <c r="V103" i="34"/>
  <c r="Z103" i="34" s="1"/>
  <c r="V190" i="34"/>
  <c r="Z190" i="34" s="1"/>
  <c r="V229" i="34"/>
  <c r="Z229" i="34" s="1"/>
  <c r="M240" i="34"/>
  <c r="M224" i="34"/>
  <c r="V186" i="34"/>
  <c r="Z186" i="34" s="1"/>
  <c r="V225" i="34"/>
  <c r="Z225" i="34" s="1"/>
  <c r="M145" i="34"/>
  <c r="M236" i="34"/>
  <c r="M220" i="34"/>
  <c r="V198" i="34"/>
  <c r="Z198" i="34" s="1"/>
  <c r="V237" i="34"/>
  <c r="Z237" i="34" s="1"/>
  <c r="V221" i="34"/>
  <c r="Z221" i="34" s="1"/>
  <c r="V48" i="34"/>
  <c r="Z48" i="34" s="1"/>
  <c r="V44" i="34"/>
  <c r="Z44" i="34" s="1"/>
  <c r="M43" i="34"/>
  <c r="V40" i="34"/>
  <c r="Z40" i="34" s="1"/>
  <c r="M86" i="34"/>
  <c r="V108" i="34"/>
  <c r="Z108" i="34" s="1"/>
  <c r="M108" i="34"/>
  <c r="V104" i="34"/>
  <c r="Z104" i="34" s="1"/>
  <c r="M104" i="34"/>
  <c r="M82" i="34"/>
  <c r="M143" i="34"/>
  <c r="V143" i="34"/>
  <c r="Z143" i="34" s="1"/>
  <c r="V139" i="34"/>
  <c r="Z139" i="34" s="1"/>
  <c r="M139" i="34"/>
  <c r="V199" i="34"/>
  <c r="M199" i="34"/>
  <c r="V195" i="34"/>
  <c r="Z195" i="34" s="1"/>
  <c r="M195" i="34"/>
  <c r="V187" i="34"/>
  <c r="Z187" i="34" s="1"/>
  <c r="M187" i="34"/>
  <c r="M47" i="34"/>
  <c r="M78" i="34"/>
  <c r="M46" i="34"/>
  <c r="M42" i="34"/>
  <c r="M85" i="34"/>
  <c r="M81" i="34"/>
  <c r="M77" i="34"/>
  <c r="M73" i="34"/>
  <c r="M110" i="34"/>
  <c r="M106" i="34"/>
  <c r="M144" i="34"/>
  <c r="M140" i="34"/>
  <c r="M239" i="34"/>
  <c r="M235" i="34"/>
  <c r="M231" i="34"/>
  <c r="M227" i="34"/>
  <c r="M223" i="34"/>
  <c r="M219" i="34"/>
  <c r="V197" i="34"/>
  <c r="Z197" i="34" s="1"/>
  <c r="V193" i="34"/>
  <c r="Z193" i="34" s="1"/>
  <c r="V189" i="34"/>
  <c r="Z189" i="34" s="1"/>
  <c r="V185" i="34"/>
  <c r="Z185" i="34" s="1"/>
  <c r="M191" i="34"/>
  <c r="M49" i="34"/>
  <c r="M45" i="34"/>
  <c r="M41" i="34"/>
  <c r="M88" i="34"/>
  <c r="M84" i="34"/>
  <c r="M80" i="34"/>
  <c r="M76" i="34"/>
  <c r="M72" i="34"/>
  <c r="M109" i="34"/>
  <c r="M105" i="34"/>
  <c r="M238" i="34"/>
  <c r="M234" i="34"/>
  <c r="M230" i="34"/>
  <c r="M226" i="34"/>
  <c r="M222" i="34"/>
  <c r="M218" i="34"/>
  <c r="V196" i="34"/>
  <c r="Z196" i="34" s="1"/>
  <c r="V192" i="34"/>
  <c r="Z192" i="34" s="1"/>
  <c r="V188" i="34"/>
  <c r="Z188" i="34" s="1"/>
  <c r="M87" i="34"/>
  <c r="M83" i="34"/>
  <c r="M79" i="34"/>
  <c r="M75" i="34"/>
  <c r="M142" i="34"/>
  <c r="M138" i="34"/>
  <c r="B292" i="34"/>
  <c r="B266" i="34"/>
  <c r="D257" i="34"/>
  <c r="G243" i="34"/>
  <c r="D243" i="34"/>
  <c r="X205" i="34"/>
  <c r="T205" i="34"/>
  <c r="S205" i="34"/>
  <c r="Q205" i="34"/>
  <c r="O205" i="34"/>
  <c r="K205" i="34"/>
  <c r="M158" i="34"/>
  <c r="V158" i="34"/>
  <c r="Z158" i="34" s="1"/>
  <c r="X120" i="34"/>
  <c r="T120" i="34"/>
  <c r="S120" i="34"/>
  <c r="Q120" i="34"/>
  <c r="O120" i="34"/>
  <c r="K120" i="34"/>
  <c r="G120" i="34"/>
  <c r="D120" i="34"/>
  <c r="S56" i="34"/>
  <c r="Q56" i="34"/>
  <c r="C56" i="34"/>
  <c r="C124" i="34" s="1"/>
  <c r="X257" i="34"/>
  <c r="T257" i="34"/>
  <c r="S257" i="34"/>
  <c r="Q257" i="34"/>
  <c r="O257" i="34"/>
  <c r="K257" i="34"/>
  <c r="I251" i="34"/>
  <c r="M251" i="34" s="1"/>
  <c r="I252" i="34"/>
  <c r="V252" i="34" s="1"/>
  <c r="Z252" i="34" s="1"/>
  <c r="I253" i="34"/>
  <c r="M253" i="34" s="1"/>
  <c r="I254" i="34"/>
  <c r="M254" i="34" s="1"/>
  <c r="I255" i="34"/>
  <c r="M255" i="34" s="1"/>
  <c r="I256" i="34"/>
  <c r="V256" i="34" s="1"/>
  <c r="Z256" i="34" s="1"/>
  <c r="G257" i="34"/>
  <c r="V241" i="34"/>
  <c r="Z241" i="34" s="1"/>
  <c r="V242" i="34"/>
  <c r="T243" i="34"/>
  <c r="S243" i="34"/>
  <c r="Q243" i="34"/>
  <c r="O243" i="34"/>
  <c r="K243" i="34"/>
  <c r="I214" i="34"/>
  <c r="V214" i="34" s="1"/>
  <c r="Z214" i="34" s="1"/>
  <c r="I215" i="34"/>
  <c r="M215" i="34" s="1"/>
  <c r="I216" i="34"/>
  <c r="V216" i="34" s="1"/>
  <c r="Z216" i="34" s="1"/>
  <c r="I217" i="34"/>
  <c r="V217" i="34" s="1"/>
  <c r="Z217" i="34" s="1"/>
  <c r="V184" i="34"/>
  <c r="Z199" i="34"/>
  <c r="V200" i="34"/>
  <c r="Z200" i="34" s="1"/>
  <c r="V201" i="34"/>
  <c r="Z201" i="34" s="1"/>
  <c r="V202" i="34"/>
  <c r="Z202" i="34" s="1"/>
  <c r="M200" i="34"/>
  <c r="M201" i="34"/>
  <c r="M202" i="34"/>
  <c r="I203" i="34"/>
  <c r="V203" i="34" s="1"/>
  <c r="Z203" i="34" s="1"/>
  <c r="I204" i="34"/>
  <c r="M204" i="34" s="1"/>
  <c r="V146" i="34"/>
  <c r="Z146" i="34" s="1"/>
  <c r="I136" i="34"/>
  <c r="V136" i="34" s="1"/>
  <c r="Z136" i="34" s="1"/>
  <c r="I137" i="34"/>
  <c r="I147" i="34"/>
  <c r="M147" i="34" s="1"/>
  <c r="I148" i="34"/>
  <c r="M148" i="34" s="1"/>
  <c r="I149" i="34"/>
  <c r="V149" i="34" s="1"/>
  <c r="Z149" i="34" s="1"/>
  <c r="I150" i="34"/>
  <c r="V150" i="34" s="1"/>
  <c r="Z150" i="34" s="1"/>
  <c r="I151" i="34"/>
  <c r="V151" i="34" s="1"/>
  <c r="Z151" i="34" s="1"/>
  <c r="I152" i="34"/>
  <c r="M152" i="34" s="1"/>
  <c r="I153" i="34"/>
  <c r="V153" i="34" s="1"/>
  <c r="Z153" i="34" s="1"/>
  <c r="I154" i="34"/>
  <c r="V154" i="34" s="1"/>
  <c r="V111" i="34"/>
  <c r="V112" i="34"/>
  <c r="Z112" i="34" s="1"/>
  <c r="V113" i="34"/>
  <c r="Z113" i="34" s="1"/>
  <c r="V114" i="34"/>
  <c r="Z114" i="34" s="1"/>
  <c r="V115" i="34"/>
  <c r="Z115" i="34" s="1"/>
  <c r="I100" i="34"/>
  <c r="V100" i="34" s="1"/>
  <c r="I101" i="34"/>
  <c r="V101" i="34" s="1"/>
  <c r="Z101" i="34" s="1"/>
  <c r="I102" i="34"/>
  <c r="V102" i="34" s="1"/>
  <c r="Z102" i="34" s="1"/>
  <c r="I116" i="34"/>
  <c r="M116" i="34" s="1"/>
  <c r="I117" i="34"/>
  <c r="M117" i="34" s="1"/>
  <c r="I118" i="34"/>
  <c r="V118" i="34" s="1"/>
  <c r="Z118" i="34" s="1"/>
  <c r="I119" i="34"/>
  <c r="M119" i="34" s="1"/>
  <c r="Z88" i="34"/>
  <c r="V89" i="34"/>
  <c r="Z89" i="34" s="1"/>
  <c r="V90" i="34"/>
  <c r="Z90" i="34" s="1"/>
  <c r="I71" i="34"/>
  <c r="Z49" i="34"/>
  <c r="V50" i="34"/>
  <c r="Z50" i="34" s="1"/>
  <c r="V51" i="34"/>
  <c r="Z51" i="34" s="1"/>
  <c r="V52" i="34"/>
  <c r="Z52" i="34" s="1"/>
  <c r="V53" i="34"/>
  <c r="Z53" i="34" s="1"/>
  <c r="V54" i="34"/>
  <c r="Z54" i="34" s="1"/>
  <c r="V55" i="34"/>
  <c r="Z55" i="34" s="1"/>
  <c r="O259" i="34" l="1"/>
  <c r="M203" i="34"/>
  <c r="M101" i="34"/>
  <c r="M151" i="34"/>
  <c r="V148" i="34"/>
  <c r="Z148" i="34" s="1"/>
  <c r="V215" i="34"/>
  <c r="Z215" i="34" s="1"/>
  <c r="V119" i="34"/>
  <c r="Z119" i="34" s="1"/>
  <c r="V255" i="34"/>
  <c r="Z255" i="34" s="1"/>
  <c r="V117" i="34"/>
  <c r="Z117" i="34" s="1"/>
  <c r="V251" i="34"/>
  <c r="Z251" i="34" s="1"/>
  <c r="V152" i="34"/>
  <c r="Z152" i="34" s="1"/>
  <c r="M136" i="34"/>
  <c r="M252" i="34"/>
  <c r="M118" i="34"/>
  <c r="M100" i="34"/>
  <c r="V116" i="34"/>
  <c r="Z116" i="34" s="1"/>
  <c r="M154" i="34"/>
  <c r="M150" i="34"/>
  <c r="V147" i="34"/>
  <c r="Z147" i="34" s="1"/>
  <c r="V204" i="34"/>
  <c r="M217" i="34"/>
  <c r="V254" i="34"/>
  <c r="Z254" i="34" s="1"/>
  <c r="M153" i="34"/>
  <c r="M149" i="34"/>
  <c r="M216" i="34"/>
  <c r="V253" i="34"/>
  <c r="Z253" i="34" s="1"/>
  <c r="M256" i="34"/>
  <c r="V71" i="34"/>
  <c r="Z71" i="34" s="1"/>
  <c r="M71" i="34"/>
  <c r="M102" i="34"/>
  <c r="V137" i="34"/>
  <c r="Z137" i="34" s="1"/>
  <c r="M137" i="34"/>
  <c r="Z184" i="34"/>
  <c r="Z111" i="34"/>
  <c r="I4" i="34" l="1"/>
  <c r="I5" i="34"/>
  <c r="B6" i="34"/>
  <c r="B5" i="34"/>
  <c r="B4" i="34"/>
  <c r="B268" i="34"/>
  <c r="I250" i="34"/>
  <c r="V250" i="34" s="1"/>
  <c r="Z250" i="34" s="1"/>
  <c r="I249" i="34"/>
  <c r="I257" i="34" s="1"/>
  <c r="X243" i="34"/>
  <c r="Z242" i="34"/>
  <c r="I213" i="34"/>
  <c r="V213" i="34" s="1"/>
  <c r="Z213" i="34" s="1"/>
  <c r="I212" i="34"/>
  <c r="V212" i="34" s="1"/>
  <c r="Z212" i="34" s="1"/>
  <c r="I211" i="34"/>
  <c r="V211" i="34" s="1"/>
  <c r="Z211" i="34" s="1"/>
  <c r="I210" i="34"/>
  <c r="V210" i="34" s="1"/>
  <c r="Z210" i="34" s="1"/>
  <c r="I209" i="34"/>
  <c r="V209" i="34" s="1"/>
  <c r="Z209" i="34" s="1"/>
  <c r="I208" i="34"/>
  <c r="Z204" i="34"/>
  <c r="I183" i="34"/>
  <c r="I182" i="34"/>
  <c r="D181" i="34"/>
  <c r="G181" i="34" s="1"/>
  <c r="G205" i="34" s="1"/>
  <c r="I180" i="34"/>
  <c r="I179" i="34"/>
  <c r="I177" i="34"/>
  <c r="V177" i="34" s="1"/>
  <c r="Z177" i="34" s="1"/>
  <c r="I176" i="34"/>
  <c r="V176" i="34" s="1"/>
  <c r="Z176" i="34" s="1"/>
  <c r="I175" i="34"/>
  <c r="V175" i="34" s="1"/>
  <c r="Z175" i="34" s="1"/>
  <c r="I174" i="34"/>
  <c r="V174" i="34" s="1"/>
  <c r="Z174" i="34" s="1"/>
  <c r="I173" i="34"/>
  <c r="V173" i="34" s="1"/>
  <c r="Z173" i="34" s="1"/>
  <c r="I172" i="34"/>
  <c r="V172" i="34" s="1"/>
  <c r="Z172" i="34" s="1"/>
  <c r="I171" i="34"/>
  <c r="V171" i="34" s="1"/>
  <c r="Z171" i="34" s="1"/>
  <c r="I170" i="34"/>
  <c r="V170" i="34" s="1"/>
  <c r="Z170" i="34" s="1"/>
  <c r="I169" i="34"/>
  <c r="V169" i="34" s="1"/>
  <c r="Z169" i="34" s="1"/>
  <c r="I168" i="34"/>
  <c r="V168" i="34" s="1"/>
  <c r="Z168" i="34" s="1"/>
  <c r="I167" i="34"/>
  <c r="V167" i="34" s="1"/>
  <c r="Z167" i="34" s="1"/>
  <c r="I166" i="34"/>
  <c r="V166" i="34" s="1"/>
  <c r="Z166" i="34" s="1"/>
  <c r="I165" i="34"/>
  <c r="V165" i="34" s="1"/>
  <c r="Z165" i="34" s="1"/>
  <c r="I164" i="34"/>
  <c r="X155" i="34"/>
  <c r="T155" i="34"/>
  <c r="S155" i="34"/>
  <c r="S259" i="34" s="1"/>
  <c r="Q155" i="34"/>
  <c r="Q259" i="34" s="1"/>
  <c r="K155" i="34"/>
  <c r="K259" i="34" s="1"/>
  <c r="G155" i="34"/>
  <c r="D155" i="34"/>
  <c r="C155" i="34"/>
  <c r="C259" i="34" s="1"/>
  <c r="C261" i="34" s="1"/>
  <c r="Z154" i="34"/>
  <c r="I135" i="34"/>
  <c r="I134" i="34"/>
  <c r="V134" i="34" s="1"/>
  <c r="Z134" i="34" s="1"/>
  <c r="I133" i="34"/>
  <c r="V133" i="34" s="1"/>
  <c r="Z133" i="34" s="1"/>
  <c r="I132" i="34"/>
  <c r="V132" i="34" s="1"/>
  <c r="Z132" i="34" s="1"/>
  <c r="I131" i="34"/>
  <c r="V131" i="34" s="1"/>
  <c r="Z131" i="34" s="1"/>
  <c r="I130" i="34"/>
  <c r="V130" i="34" s="1"/>
  <c r="Z130" i="34" s="1"/>
  <c r="I129" i="34"/>
  <c r="V129" i="34" s="1"/>
  <c r="Z129" i="34" s="1"/>
  <c r="I128" i="34"/>
  <c r="M128" i="34" s="1"/>
  <c r="Z100" i="34"/>
  <c r="I99" i="34"/>
  <c r="I98" i="34"/>
  <c r="M98" i="34" s="1"/>
  <c r="I97" i="34"/>
  <c r="M97" i="34" s="1"/>
  <c r="I96" i="34"/>
  <c r="M96" i="34" s="1"/>
  <c r="I95" i="34"/>
  <c r="V95" i="34" s="1"/>
  <c r="Z95" i="34" s="1"/>
  <c r="I94" i="34"/>
  <c r="M94" i="34" s="1"/>
  <c r="X91" i="34"/>
  <c r="T91" i="34"/>
  <c r="S91" i="34"/>
  <c r="S124" i="34" s="1"/>
  <c r="Q91" i="34"/>
  <c r="Q124" i="34" s="1"/>
  <c r="O91" i="34"/>
  <c r="O124" i="34" s="1"/>
  <c r="K91" i="34"/>
  <c r="I70" i="34"/>
  <c r="D69" i="34"/>
  <c r="D91" i="34" s="1"/>
  <c r="I68" i="34"/>
  <c r="V68" i="34" s="1"/>
  <c r="Z68" i="34" s="1"/>
  <c r="I67" i="34"/>
  <c r="V67" i="34" s="1"/>
  <c r="Z67" i="34" s="1"/>
  <c r="I66" i="34"/>
  <c r="V66" i="34" s="1"/>
  <c r="Z66" i="34" s="1"/>
  <c r="I65" i="34"/>
  <c r="V65" i="34" s="1"/>
  <c r="Z65" i="34" s="1"/>
  <c r="I64" i="34"/>
  <c r="V64" i="34" s="1"/>
  <c r="Z64" i="34" s="1"/>
  <c r="I63" i="34"/>
  <c r="X56" i="34"/>
  <c r="T56" i="34"/>
  <c r="K56" i="34"/>
  <c r="I39" i="34"/>
  <c r="M39" i="34" s="1"/>
  <c r="B38" i="34"/>
  <c r="B267" i="34" s="1"/>
  <c r="B269" i="34" s="1"/>
  <c r="I37" i="34"/>
  <c r="V37" i="34" s="1"/>
  <c r="Z37" i="34" s="1"/>
  <c r="G36" i="34"/>
  <c r="I36" i="34" s="1"/>
  <c r="D35" i="34"/>
  <c r="G35" i="34" s="1"/>
  <c r="D34" i="34"/>
  <c r="I34" i="34" s="1"/>
  <c r="D33" i="34"/>
  <c r="G33" i="34" s="1"/>
  <c r="I33" i="34" s="1"/>
  <c r="D32" i="34"/>
  <c r="I32" i="34" s="1"/>
  <c r="D31" i="34"/>
  <c r="G31" i="34" s="1"/>
  <c r="I31" i="34" s="1"/>
  <c r="D30" i="34"/>
  <c r="I30" i="34" s="1"/>
  <c r="D29" i="34"/>
  <c r="G29" i="34" s="1"/>
  <c r="D28" i="34"/>
  <c r="I28" i="34" s="1"/>
  <c r="M28" i="34" s="1"/>
  <c r="D27" i="34"/>
  <c r="I26" i="34"/>
  <c r="V26" i="34" s="1"/>
  <c r="Z26" i="34" s="1"/>
  <c r="I25" i="34"/>
  <c r="M23" i="34"/>
  <c r="D10" i="34"/>
  <c r="D178" i="34" l="1"/>
  <c r="D205" i="34" s="1"/>
  <c r="D259" i="34" s="1"/>
  <c r="D272" i="34"/>
  <c r="Q272" i="34"/>
  <c r="Q274" i="34" s="1"/>
  <c r="M95" i="34"/>
  <c r="M169" i="34"/>
  <c r="V39" i="34"/>
  <c r="Z39" i="34" s="1"/>
  <c r="V96" i="34"/>
  <c r="Z96" i="34" s="1"/>
  <c r="M213" i="34"/>
  <c r="M249" i="34"/>
  <c r="X259" i="34"/>
  <c r="X124" i="34"/>
  <c r="D56" i="34"/>
  <c r="D124" i="34" s="1"/>
  <c r="V94" i="34"/>
  <c r="I120" i="34"/>
  <c r="M99" i="34"/>
  <c r="V99" i="34"/>
  <c r="M129" i="34"/>
  <c r="M131" i="34"/>
  <c r="M133" i="34"/>
  <c r="M179" i="34"/>
  <c r="V179" i="34"/>
  <c r="Z179" i="34" s="1"/>
  <c r="V182" i="34"/>
  <c r="Z182" i="34" s="1"/>
  <c r="M182" i="34"/>
  <c r="M164" i="34"/>
  <c r="M183" i="34"/>
  <c r="V183" i="34"/>
  <c r="Z183" i="34" s="1"/>
  <c r="V70" i="34"/>
  <c r="Z70" i="34" s="1"/>
  <c r="M70" i="34"/>
  <c r="V63" i="34"/>
  <c r="K124" i="34"/>
  <c r="K261" i="34" s="1"/>
  <c r="T124" i="34"/>
  <c r="M130" i="34"/>
  <c r="M132" i="34"/>
  <c r="M134" i="34"/>
  <c r="V180" i="34"/>
  <c r="Z180" i="34" s="1"/>
  <c r="M180" i="34"/>
  <c r="V135" i="34"/>
  <c r="Z135" i="34" s="1"/>
  <c r="M135" i="34"/>
  <c r="G259" i="34"/>
  <c r="M208" i="34"/>
  <c r="I243" i="34"/>
  <c r="V25" i="34"/>
  <c r="Z25" i="34" s="1"/>
  <c r="M171" i="34"/>
  <c r="M211" i="34"/>
  <c r="M176" i="34"/>
  <c r="M167" i="34"/>
  <c r="M175" i="34"/>
  <c r="M177" i="34"/>
  <c r="M209" i="34"/>
  <c r="M165" i="34"/>
  <c r="M173" i="34"/>
  <c r="M166" i="34"/>
  <c r="M168" i="34"/>
  <c r="M170" i="34"/>
  <c r="M172" i="34"/>
  <c r="M174" i="34"/>
  <c r="V23" i="34"/>
  <c r="M32" i="34"/>
  <c r="V32" i="34"/>
  <c r="Z32" i="34" s="1"/>
  <c r="M37" i="34"/>
  <c r="M63" i="34"/>
  <c r="M64" i="34"/>
  <c r="M65" i="34"/>
  <c r="M66" i="34"/>
  <c r="M67" i="34"/>
  <c r="M68" i="34"/>
  <c r="I69" i="34"/>
  <c r="V98" i="34"/>
  <c r="Z98" i="34" s="1"/>
  <c r="I181" i="34"/>
  <c r="G24" i="34"/>
  <c r="M26" i="34"/>
  <c r="M25" i="34"/>
  <c r="G27" i="34"/>
  <c r="I27" i="34" s="1"/>
  <c r="I35" i="34"/>
  <c r="V35" i="34" s="1"/>
  <c r="Z35" i="34" s="1"/>
  <c r="M210" i="34"/>
  <c r="M212" i="34"/>
  <c r="M214" i="34"/>
  <c r="M250" i="34"/>
  <c r="V36" i="34"/>
  <c r="Z36" i="34" s="1"/>
  <c r="M36" i="34"/>
  <c r="V59" i="34"/>
  <c r="Z59" i="34" s="1"/>
  <c r="V30" i="34"/>
  <c r="Z30" i="34" s="1"/>
  <c r="M30" i="34"/>
  <c r="M35" i="34"/>
  <c r="Z94" i="34"/>
  <c r="V31" i="34"/>
  <c r="Z31" i="34" s="1"/>
  <c r="M31" i="34"/>
  <c r="M33" i="34"/>
  <c r="V33" i="34"/>
  <c r="Z33" i="34" s="1"/>
  <c r="V34" i="34"/>
  <c r="Z34" i="34" s="1"/>
  <c r="M34" i="34"/>
  <c r="V28" i="34"/>
  <c r="Z28" i="34" s="1"/>
  <c r="I29" i="34"/>
  <c r="T259" i="34"/>
  <c r="Z99" i="34"/>
  <c r="I155" i="34"/>
  <c r="V128" i="34"/>
  <c r="O261" i="34"/>
  <c r="V97" i="34"/>
  <c r="Z97" i="34" s="1"/>
  <c r="V164" i="34"/>
  <c r="V208" i="34"/>
  <c r="V243" i="34" s="1"/>
  <c r="V249" i="34"/>
  <c r="V257" i="34" s="1"/>
  <c r="Q261" i="34"/>
  <c r="B263" i="34"/>
  <c r="T261" i="34" l="1"/>
  <c r="V13" i="34"/>
  <c r="M120" i="34"/>
  <c r="X261" i="34"/>
  <c r="M257" i="34"/>
  <c r="M155" i="34"/>
  <c r="G91" i="34"/>
  <c r="V27" i="34"/>
  <c r="Z27" i="34" s="1"/>
  <c r="M27" i="34"/>
  <c r="Z120" i="34"/>
  <c r="M243" i="34"/>
  <c r="V69" i="34"/>
  <c r="Z69" i="34" s="1"/>
  <c r="M69" i="34"/>
  <c r="M91" i="34" s="1"/>
  <c r="I24" i="34"/>
  <c r="G56" i="34"/>
  <c r="B293" i="34"/>
  <c r="B294" i="34" s="1"/>
  <c r="V181" i="34"/>
  <c r="Z181" i="34" s="1"/>
  <c r="M181" i="34"/>
  <c r="I91" i="34"/>
  <c r="V120" i="34"/>
  <c r="Z63" i="34"/>
  <c r="Z23" i="34"/>
  <c r="Z164" i="34"/>
  <c r="Z249" i="34"/>
  <c r="Z257" i="34" s="1"/>
  <c r="Z128" i="34"/>
  <c r="Z155" i="34" s="1"/>
  <c r="V155" i="34"/>
  <c r="M29" i="34"/>
  <c r="V29" i="34"/>
  <c r="Z29" i="34" s="1"/>
  <c r="B270" i="34"/>
  <c r="D13" i="34"/>
  <c r="G272" i="34" s="1"/>
  <c r="Z208" i="34"/>
  <c r="Z243" i="34" s="1"/>
  <c r="D261" i="34"/>
  <c r="D274" i="34" s="1"/>
  <c r="I178" i="34"/>
  <c r="I205" i="34" s="1"/>
  <c r="I259" i="34" s="1"/>
  <c r="T272" i="34" l="1"/>
  <c r="T274" i="34" s="1"/>
  <c r="G124" i="34"/>
  <c r="G261" i="34" s="1"/>
  <c r="Z91" i="34"/>
  <c r="V91" i="34"/>
  <c r="M24" i="34"/>
  <c r="M56" i="34" s="1"/>
  <c r="M124" i="34" s="1"/>
  <c r="I56" i="34"/>
  <c r="I124" i="34" s="1"/>
  <c r="I261" i="34" s="1"/>
  <c r="V24" i="34"/>
  <c r="D14" i="34"/>
  <c r="I272" i="34" s="1"/>
  <c r="M178" i="34"/>
  <c r="M205" i="34" s="1"/>
  <c r="M259" i="34" s="1"/>
  <c r="S261" i="34"/>
  <c r="V12" i="34" s="1"/>
  <c r="S272" i="34" l="1"/>
  <c r="S274" i="34" s="1"/>
  <c r="V14" i="34"/>
  <c r="V272" i="34" s="1"/>
  <c r="I262" i="34"/>
  <c r="G274" i="34"/>
  <c r="V262" i="34"/>
  <c r="I274" i="34"/>
  <c r="X274" i="34" s="1"/>
  <c r="Z24" i="34"/>
  <c r="Z56" i="34" s="1"/>
  <c r="Z124" i="34" s="1"/>
  <c r="V56" i="34"/>
  <c r="V124" i="34" s="1"/>
  <c r="M261" i="34"/>
  <c r="E124" i="34" s="1"/>
  <c r="M262" i="34"/>
  <c r="V178" i="34"/>
  <c r="V205" i="34" s="1"/>
  <c r="V259" i="34" s="1"/>
  <c r="E259" i="34" l="1"/>
  <c r="Z178" i="34"/>
  <c r="V261" i="34"/>
  <c r="Z262" i="34" l="1"/>
  <c r="V274" i="34"/>
  <c r="Z205" i="34"/>
  <c r="Z259" i="34" s="1"/>
  <c r="Z261" i="34" s="1"/>
  <c r="E261" i="34"/>
</calcChain>
</file>

<file path=xl/sharedStrings.xml><?xml version="1.0" encoding="utf-8"?>
<sst xmlns="http://schemas.openxmlformats.org/spreadsheetml/2006/main" count="317" uniqueCount="244">
  <si>
    <t>School Name:</t>
  </si>
  <si>
    <t>Fiscal Year:</t>
  </si>
  <si>
    <t>Site Number:</t>
  </si>
  <si>
    <t>Date:</t>
  </si>
  <si>
    <t xml:space="preserve">Prepared By:        </t>
  </si>
  <si>
    <t>Title:</t>
  </si>
  <si>
    <t>Phone Number:</t>
  </si>
  <si>
    <t>Email:</t>
  </si>
  <si>
    <t xml:space="preserve">School Leader:    </t>
  </si>
  <si>
    <t>Original Budget</t>
  </si>
  <si>
    <t>Budget Revision(s)</t>
  </si>
  <si>
    <t>Semi-Annual Expenditures</t>
  </si>
  <si>
    <t>Prior Year Carryover</t>
  </si>
  <si>
    <t>Annual Expenditures</t>
  </si>
  <si>
    <t>Other</t>
  </si>
  <si>
    <t xml:space="preserve">                    </t>
  </si>
  <si>
    <t>For MPS Office of Finance Use Only</t>
  </si>
  <si>
    <t>Received By:</t>
  </si>
  <si>
    <t>Approved By:</t>
  </si>
  <si>
    <t>Notes:</t>
  </si>
  <si>
    <t>Optional Services Calculation Spreadsheet</t>
  </si>
  <si>
    <t xml:space="preserve">Instructions:  </t>
  </si>
  <si>
    <t>Position</t>
  </si>
  <si>
    <t>Amount</t>
  </si>
  <si>
    <t>Occupational Therapist</t>
  </si>
  <si>
    <t>Physical Therapist</t>
  </si>
  <si>
    <t>Psychologist</t>
  </si>
  <si>
    <t>Special Education Supervisor</t>
  </si>
  <si>
    <t>Speech Pathologist</t>
  </si>
  <si>
    <t>Social Worker</t>
  </si>
  <si>
    <t>Special Education Teacher</t>
  </si>
  <si>
    <t>Social Worker Assistant</t>
  </si>
  <si>
    <t xml:space="preserve">School Registered Nurse </t>
  </si>
  <si>
    <t>School Nurse Associate</t>
  </si>
  <si>
    <t>Hours</t>
  </si>
  <si>
    <t>Annual Rate</t>
  </si>
  <si>
    <t>FTE Billing</t>
  </si>
  <si>
    <t>No. of</t>
  </si>
  <si>
    <t>Service Provider</t>
  </si>
  <si>
    <t>Type of Service</t>
  </si>
  <si>
    <t>Instructional Optional Services - Special Education</t>
  </si>
  <si>
    <t>Non-Instructional Optional Services - Other Services</t>
  </si>
  <si>
    <t>Non-Instructional Optional Services - Special Education Transportation</t>
  </si>
  <si>
    <t>Total Non-Instructional Optional Services - Other Services</t>
  </si>
  <si>
    <t>Total Non-Instructional Optional Services - Special Education Transportation</t>
  </si>
  <si>
    <t>Total Instructional Optional Services - Special Education</t>
  </si>
  <si>
    <t xml:space="preserve">Financial Officer:  </t>
  </si>
  <si>
    <t>School Name</t>
  </si>
  <si>
    <t>Site Number</t>
  </si>
  <si>
    <t>Tab 2</t>
  </si>
  <si>
    <t>V</t>
  </si>
  <si>
    <t>La Causa</t>
  </si>
  <si>
    <t>Increments</t>
  </si>
  <si>
    <t>Transmittal Type (Check One):</t>
  </si>
  <si>
    <t>School Information</t>
  </si>
  <si>
    <t>Transmission Cover Sheet</t>
  </si>
  <si>
    <t>NOTE: Non-Instructional Optional Services can be purchased at any time during the school year using an "Optional Services Request Form."  Schools are encouraged to make optional services requests as soon as possible to ensure that services are available.  Please reference the Optional Services Guide for offerings and prices.</t>
  </si>
  <si>
    <t>FTEs</t>
  </si>
  <si>
    <t xml:space="preserve">WI FTE Allocation </t>
  </si>
  <si>
    <t>Other Revisions</t>
  </si>
  <si>
    <t>A</t>
  </si>
  <si>
    <t>B</t>
  </si>
  <si>
    <t>C</t>
  </si>
  <si>
    <t>D</t>
  </si>
  <si>
    <t>G</t>
  </si>
  <si>
    <t>I</t>
  </si>
  <si>
    <t>K</t>
  </si>
  <si>
    <t>M</t>
  </si>
  <si>
    <t>O</t>
  </si>
  <si>
    <t>Q</t>
  </si>
  <si>
    <t xml:space="preserve"> </t>
  </si>
  <si>
    <t>S</t>
  </si>
  <si>
    <t>T</t>
  </si>
  <si>
    <t>X</t>
  </si>
  <si>
    <t>Z</t>
  </si>
  <si>
    <t>Description</t>
  </si>
  <si>
    <t>Include IDEA if opt out of MPS Opt Serv</t>
  </si>
  <si>
    <t>Instruction/Instructional Support Costs</t>
  </si>
  <si>
    <t>Teacher(s) Non-Special Education</t>
  </si>
  <si>
    <t>Teacher(s) Spec Ed - 100% reimbursable</t>
  </si>
  <si>
    <t xml:space="preserve">Substitutes </t>
  </si>
  <si>
    <t>Aides Non-Special Education</t>
  </si>
  <si>
    <t>Aides Spec Ed - 100% reimbursable</t>
  </si>
  <si>
    <t>Nurse - 71% - non-reimbursable</t>
  </si>
  <si>
    <t>Nurse - 29% Spec Ed reimbursable</t>
  </si>
  <si>
    <t>Social Worker - 41% - non-reimbursable</t>
  </si>
  <si>
    <t>Social Worker - 59% Spec Ed reimbursable</t>
  </si>
  <si>
    <t>Psychologist - 16%  - non-reimbursable</t>
  </si>
  <si>
    <t>Psychologist - 84% Spec Ed reimbursable</t>
  </si>
  <si>
    <t>Counselor - 90%  - non-reimbursable</t>
  </si>
  <si>
    <t>Counselor - 10% Special Ed reimbursable</t>
  </si>
  <si>
    <t>Spec Ed Supervisor - 100% reimbursable</t>
  </si>
  <si>
    <t>Part-time Wages</t>
  </si>
  <si>
    <t>Salaries Subtotal</t>
  </si>
  <si>
    <t>Purchased Services</t>
  </si>
  <si>
    <t>Consultants/Contracted Services</t>
  </si>
  <si>
    <t>Extracurricular Activities</t>
  </si>
  <si>
    <t>Field Trips</t>
  </si>
  <si>
    <t>Staff Development-travel/conferences</t>
  </si>
  <si>
    <t>Car allowance-instructional staff travel</t>
  </si>
  <si>
    <t>Duplicating</t>
  </si>
  <si>
    <t>Optional Services from MPS - Special Ed</t>
  </si>
  <si>
    <t>Price List Services from MPS</t>
  </si>
  <si>
    <t>Purchased Services Subtotal</t>
  </si>
  <si>
    <t>Instructional Supplies</t>
  </si>
  <si>
    <t>Textbooks</t>
  </si>
  <si>
    <t>Media</t>
  </si>
  <si>
    <t>Program Supplies</t>
  </si>
  <si>
    <t>Classroom Equipment</t>
  </si>
  <si>
    <t>Equipment Rental</t>
  </si>
  <si>
    <t>Software</t>
  </si>
  <si>
    <t>Materials/Equipment Subtotal</t>
  </si>
  <si>
    <t>Program Director/Principal</t>
  </si>
  <si>
    <t>Assistant Administrator</t>
  </si>
  <si>
    <t>Security</t>
  </si>
  <si>
    <t>Engineer (Janitor)</t>
  </si>
  <si>
    <t>Clerical</t>
  </si>
  <si>
    <t xml:space="preserve">Accounting/Financial </t>
  </si>
  <si>
    <t>Food Services</t>
  </si>
  <si>
    <t>Consultants</t>
  </si>
  <si>
    <t>Media Equipment</t>
  </si>
  <si>
    <t>Library Books</t>
  </si>
  <si>
    <t>Administrative Staff Development-travel/conferences</t>
  </si>
  <si>
    <t>Car allowance-non-instructional staff</t>
  </si>
  <si>
    <t>Postage</t>
  </si>
  <si>
    <t>Rents</t>
  </si>
  <si>
    <t>Utilities</t>
  </si>
  <si>
    <t>Telephone</t>
  </si>
  <si>
    <t>Maintenance Services</t>
  </si>
  <si>
    <t>Memberships/Subscriptions</t>
  </si>
  <si>
    <t>Transportation for Non-MPS Traditional Students</t>
  </si>
  <si>
    <t>Non-Instructional Materials/Equipment</t>
  </si>
  <si>
    <t>Office Supplies</t>
  </si>
  <si>
    <t>Maintenance Equipment</t>
  </si>
  <si>
    <t>Building/Maintenance Supplies</t>
  </si>
  <si>
    <t>Building Alarm/Security</t>
  </si>
  <si>
    <t>Office Equipment</t>
  </si>
  <si>
    <t>Copier Rental</t>
  </si>
  <si>
    <t>Insurance</t>
  </si>
  <si>
    <t>Fidelity Bond</t>
  </si>
  <si>
    <t>Workers Compensation</t>
  </si>
  <si>
    <t>Bodily Injury</t>
  </si>
  <si>
    <t>General Liability</t>
  </si>
  <si>
    <t>Insurance Subtotal</t>
  </si>
  <si>
    <t>Total Non-Instruction</t>
  </si>
  <si>
    <t>GRAND TOTALS</t>
  </si>
  <si>
    <t>Total Special Ed. Costs</t>
  </si>
  <si>
    <t>Special Ed. Costs Reconciliation</t>
  </si>
  <si>
    <t>MPS Optional Service Form</t>
  </si>
  <si>
    <t>Spec Ed Cost Claim Form-Wages+Bene</t>
  </si>
  <si>
    <t>Spec Ed Cost Claim Form-Transportation</t>
  </si>
  <si>
    <t>Dollars Budgeted</t>
  </si>
  <si>
    <t xml:space="preserve">Total   </t>
  </si>
  <si>
    <t>Column K Total</t>
  </si>
  <si>
    <t>Difference (s/b $0)</t>
  </si>
  <si>
    <t>Next Door Foundation</t>
  </si>
  <si>
    <t>Cc…</t>
  </si>
  <si>
    <t>Date Submitted</t>
  </si>
  <si>
    <t>Contact Person</t>
  </si>
  <si>
    <t>E-mail Address</t>
  </si>
  <si>
    <t>Phone Number</t>
  </si>
  <si>
    <t xml:space="preserve">Items highlighted in yellow are calculated by a formula </t>
  </si>
  <si>
    <t>FTE's - Original Budget</t>
  </si>
  <si>
    <t xml:space="preserve">  &lt;&lt;&lt; sometimes not the same as the contracted FTE's</t>
  </si>
  <si>
    <t>FTE's - Average or Revised</t>
  </si>
  <si>
    <t xml:space="preserve">WI Estimated FTE Allocation </t>
  </si>
  <si>
    <t>Other Allocated Funds Per FTE</t>
  </si>
  <si>
    <t>FTE's x Alloc $'s =</t>
  </si>
  <si>
    <t xml:space="preserve">  &lt;&lt;&lt; Col D Total</t>
  </si>
  <si>
    <r>
      <t xml:space="preserve">  &lt;&lt;&lt; Col D </t>
    </r>
    <r>
      <rPr>
        <b/>
        <sz val="18"/>
        <rFont val="Corbel"/>
        <family val="2"/>
      </rPr>
      <t>+</t>
    </r>
    <r>
      <rPr>
        <b/>
        <sz val="12"/>
        <rFont val="Corbel"/>
        <family val="2"/>
      </rPr>
      <t xml:space="preserve"> Col Q Totals </t>
    </r>
  </si>
  <si>
    <t xml:space="preserve">  &lt;&lt;&lt; Col O Total </t>
  </si>
  <si>
    <t xml:space="preserve">  &lt;&lt;&lt;  will be calculated once Col A is completed</t>
  </si>
  <si>
    <t xml:space="preserve">  &lt;&lt;&lt; Col S Total </t>
  </si>
  <si>
    <t xml:space="preserve">  Special Education - Reimbursable @ 20%</t>
  </si>
  <si>
    <t xml:space="preserve">  &lt;&lt;&lt; Col G Total (will be calculated once Col B is completed)</t>
  </si>
  <si>
    <t xml:space="preserve">  &lt;&lt;&lt; Col G + Col T Total </t>
  </si>
  <si>
    <t xml:space="preserve">Total Funding From MPS </t>
  </si>
  <si>
    <t xml:space="preserve">  &lt;&lt;&lt; Col I Total</t>
  </si>
  <si>
    <t xml:space="preserve">  &lt;&lt;&lt; Col V Total</t>
  </si>
  <si>
    <t>E</t>
  </si>
  <si>
    <r>
      <rPr>
        <b/>
        <sz val="11"/>
        <rFont val="Corbel"/>
        <family val="2"/>
      </rPr>
      <t>MPS</t>
    </r>
    <r>
      <rPr>
        <sz val="11"/>
        <rFont val="Corbel"/>
        <family val="2"/>
      </rPr>
      <t xml:space="preserve"> </t>
    </r>
    <r>
      <rPr>
        <b/>
        <sz val="18"/>
        <rFont val="Corbel"/>
        <family val="2"/>
      </rPr>
      <t>+</t>
    </r>
    <r>
      <rPr>
        <sz val="11"/>
        <rFont val="Corbel"/>
        <family val="2"/>
      </rPr>
      <t xml:space="preserve"> </t>
    </r>
    <r>
      <rPr>
        <b/>
        <sz val="11"/>
        <rFont val="Corbel"/>
        <family val="2"/>
      </rPr>
      <t>Other Sources</t>
    </r>
    <r>
      <rPr>
        <sz val="11"/>
        <rFont val="Corbel"/>
        <family val="2"/>
      </rPr>
      <t xml:space="preserve">
FTE Bud/ Rev Bud Positions</t>
    </r>
  </si>
  <si>
    <t>%</t>
  </si>
  <si>
    <t>$'s from Spec Ed Claim Form &amp; MPS Opt'l Serv Form</t>
  </si>
  <si>
    <t>automatically calculates 
@ 20%</t>
  </si>
  <si>
    <t>Salaries (non-MPS Staff)</t>
  </si>
  <si>
    <t>Special Education Salaries --Total Aidable</t>
  </si>
  <si>
    <t>­</t>
  </si>
  <si>
    <r>
      <t>Other-</t>
    </r>
    <r>
      <rPr>
        <i/>
        <sz val="10"/>
        <rFont val="Arial"/>
        <family val="2"/>
      </rPr>
      <t>Specify</t>
    </r>
  </si>
  <si>
    <t xml:space="preserve">Benefits </t>
  </si>
  <si>
    <t>Benefits Subtotal</t>
  </si>
  <si>
    <t>Special Education-Benefits -Total Aidable</t>
  </si>
  <si>
    <t>Classroom Materials/Equipment</t>
  </si>
  <si>
    <r>
      <t>Other-</t>
    </r>
    <r>
      <rPr>
        <i/>
        <sz val="10"/>
        <rFont val="Arial"/>
        <family val="2"/>
      </rPr>
      <t>Specify</t>
    </r>
    <r>
      <rPr>
        <i/>
        <u/>
        <sz val="10"/>
        <rFont val="Arial"/>
        <family val="2"/>
      </rPr>
      <t xml:space="preserve">     </t>
    </r>
    <r>
      <rPr>
        <u/>
        <sz val="10"/>
        <rFont val="Arial"/>
        <family val="2"/>
      </rPr>
      <t xml:space="preserve">                             </t>
    </r>
  </si>
  <si>
    <t>Total Instruction</t>
  </si>
  <si>
    <t>Non-Instructional Costs</t>
  </si>
  <si>
    <t>Salaries</t>
  </si>
  <si>
    <t>Non-Instructional Costs (non-MPS Staff)</t>
  </si>
  <si>
    <r>
      <rPr>
        <b/>
        <sz val="10"/>
        <rFont val="Corbel"/>
        <family val="2"/>
      </rPr>
      <t>MPS Opt'l Serv Form</t>
    </r>
    <r>
      <rPr>
        <sz val="10"/>
        <rFont val="Corbel"/>
        <family val="2"/>
      </rPr>
      <t xml:space="preserve"> - Non-instruc Services</t>
    </r>
  </si>
  <si>
    <r>
      <rPr>
        <b/>
        <sz val="10"/>
        <rFont val="Corbel"/>
        <family val="2"/>
      </rPr>
      <t>MPS Opt'l Serv Form</t>
    </r>
    <r>
      <rPr>
        <sz val="10"/>
        <rFont val="Corbel"/>
        <family val="2"/>
      </rPr>
      <t xml:space="preserve"> - Non-instruc Transportation</t>
    </r>
  </si>
  <si>
    <r>
      <rPr>
        <b/>
        <sz val="10"/>
        <rFont val="Corbel"/>
        <family val="2"/>
      </rPr>
      <t xml:space="preserve">Special Ed Form </t>
    </r>
    <r>
      <rPr>
        <sz val="10"/>
        <rFont val="Corbel"/>
        <family val="2"/>
      </rPr>
      <t>- Spec Ed Transportation</t>
    </r>
  </si>
  <si>
    <t>Funding should be</t>
  </si>
  <si>
    <r>
      <t>Variances (</t>
    </r>
    <r>
      <rPr>
        <b/>
        <sz val="14"/>
        <rFont val="Arial"/>
        <family val="2"/>
      </rPr>
      <t>s/b $0</t>
    </r>
    <r>
      <rPr>
        <b/>
        <sz val="12"/>
        <rFont val="Arial"/>
        <family val="2"/>
      </rPr>
      <t>)</t>
    </r>
  </si>
  <si>
    <t>Other Sources List by Fund</t>
  </si>
  <si>
    <t>Hmong American Peace Academy</t>
  </si>
  <si>
    <t>Highland Community School</t>
  </si>
  <si>
    <t>Milwaukee Excellence</t>
  </si>
  <si>
    <t>Carmen - Northwest</t>
  </si>
  <si>
    <t>Carmen - South</t>
  </si>
  <si>
    <t>Carmen - South East</t>
  </si>
  <si>
    <t>Carmen - South Middle</t>
  </si>
  <si>
    <t>Milw. College Prep - 36th St Campus</t>
  </si>
  <si>
    <t>Milw. College Prep  - Lloyd St Campus</t>
  </si>
  <si>
    <t>Milw. College Prep - 38th St Campus</t>
  </si>
  <si>
    <t>Milw. College Prep - North Ave Campus</t>
  </si>
  <si>
    <t>Indicate the reason for the submission of the attached document(s) (including any carryover amounts) and a summary of how the funds will be expended or a brief explanation of budget revisions.  Additional Information (schedules, explanations, etc.) for this submission should also be emailed to Tangela Anderson at anderst6@milwaukee.k12.wi.us and cc Bridget Schock at schockbx@milwaukee.k12.wi.us.</t>
  </si>
  <si>
    <t>NOTE:  
•  When completed, submit above report via e-mail in Excel format to: Tangela Anderson (anderst6@milwaukee.k12.wi.us) and cc: Bridget Schock (shockbx@milwaukee.k12.wi.us) 
•  The school employee, who is in charge of approving this completed report, must send the e-mail directly or be cc'ed on the e-mail to acknowledge he/she has authorized the submission of this report to MPS.</t>
  </si>
  <si>
    <t>dpi#</t>
  </si>
  <si>
    <t>Urban Learning Collaborative (MESA)</t>
  </si>
  <si>
    <t>2026-2027</t>
  </si>
  <si>
    <r>
      <t xml:space="preserve">Use this form to calculate the MPS Optional Services totals, which will be used in the FY27 Non-Instrumentality Charter School Budget form.  A portion of the total amount of the instructional services section is deducted from each of the four contract payments: 40% from the first payment, 20% from the second payment, 30% from the third payment, and 10% from the forth payment.  At the end of the fiscal year, MPS will summarize your school's actual usage and contract payment deductions and will issue an invoice to your school for excess expenditures.  </t>
    </r>
    <r>
      <rPr>
        <b/>
        <sz val="11"/>
        <rFont val="Calibri"/>
        <family val="2"/>
        <scheme val="minor"/>
      </rPr>
      <t xml:space="preserve">If your school did not incur expenditures equal to your requested MPS Optional Services amount, you must submit a refund request to MPS </t>
    </r>
    <r>
      <rPr>
        <sz val="11"/>
        <rFont val="Calibri"/>
        <family val="2"/>
        <scheme val="minor"/>
      </rPr>
      <t>Contracted Schools</t>
    </r>
    <r>
      <rPr>
        <b/>
        <sz val="11"/>
        <rFont val="Calibri"/>
        <family val="2"/>
        <scheme val="minor"/>
      </rPr>
      <t xml:space="preserve">, Tangela Anderson at </t>
    </r>
    <r>
      <rPr>
        <b/>
        <u/>
        <sz val="11"/>
        <color theme="4" tint="-0.499984740745262"/>
        <rFont val="Calibri"/>
        <family val="2"/>
        <scheme val="minor"/>
      </rPr>
      <t>anderst6@milwaukee.k12.wi.us</t>
    </r>
    <r>
      <rPr>
        <b/>
        <sz val="11"/>
        <color theme="4" tint="-0.499984740745262"/>
        <rFont val="Calibri"/>
        <family val="2"/>
        <scheme val="minor"/>
      </rPr>
      <t xml:space="preserve"> </t>
    </r>
    <r>
      <rPr>
        <b/>
        <sz val="11"/>
        <rFont val="Calibri"/>
        <family val="2"/>
        <scheme val="minor"/>
      </rPr>
      <t xml:space="preserve">and cc Bridget Schock at </t>
    </r>
    <r>
      <rPr>
        <b/>
        <u/>
        <sz val="11"/>
        <color theme="4" tint="-0.499984740745262"/>
        <rFont val="Calibri"/>
        <family val="2"/>
        <scheme val="minor"/>
      </rPr>
      <t>schockbx@milwaukee.k12.wi.us</t>
    </r>
    <r>
      <rPr>
        <b/>
        <sz val="11"/>
        <rFont val="Calibri"/>
        <family val="2"/>
        <scheme val="minor"/>
      </rPr>
      <t xml:space="preserve">.  The due date to request instructional optional services is </t>
    </r>
    <r>
      <rPr>
        <b/>
        <sz val="11"/>
        <color rgb="FFFF0000"/>
        <rFont val="Calibri"/>
        <family val="2"/>
        <scheme val="minor"/>
      </rPr>
      <t>Wednesday, March 11, 2026.</t>
    </r>
    <r>
      <rPr>
        <b/>
        <sz val="11"/>
        <rFont val="Calibri"/>
        <family val="2"/>
        <scheme val="minor"/>
      </rPr>
      <t xml:space="preserve"> </t>
    </r>
  </si>
  <si>
    <t>FY27 MPS</t>
  </si>
  <si>
    <t>FY27</t>
  </si>
  <si>
    <r>
      <rPr>
        <b/>
        <sz val="20"/>
        <color indexed="18"/>
        <rFont val="Corbel"/>
        <family val="2"/>
      </rPr>
      <t>Appendix F</t>
    </r>
    <r>
      <rPr>
        <sz val="16"/>
        <rFont val="Arial"/>
        <family val="2"/>
      </rPr>
      <t xml:space="preserve"> - Original Budget Form - 7/1/26 thru 6/30/27</t>
    </r>
  </si>
  <si>
    <r>
      <rPr>
        <b/>
        <sz val="20"/>
        <color indexed="18"/>
        <rFont val="Corbel"/>
        <family val="2"/>
      </rPr>
      <t>Appendix G</t>
    </r>
    <r>
      <rPr>
        <sz val="16"/>
        <rFont val="Arial"/>
        <family val="2"/>
      </rPr>
      <t xml:space="preserve"> - Revised Budget &amp; Semi-annual Report Form - 7/1/26 thru 6/30/27</t>
    </r>
  </si>
  <si>
    <t>FY27 NON-INSTRUMENTALITY CHARTER SCHOOL BUDGET</t>
  </si>
  <si>
    <t>FY27 NON-INSTRUMENTALITY CHARTER SCHOOL</t>
  </si>
  <si>
    <t xml:space="preserve">MPS
FY27
Eligible Spec Ed </t>
  </si>
  <si>
    <t>MPS 
FY27
Contract Funding</t>
  </si>
  <si>
    <t>FY27 Reimbursable                                - state defined -                         Spec Ed costs</t>
  </si>
  <si>
    <t>MPS 
FY27
Total Original Budget 
(D+G)</t>
  </si>
  <si>
    <t>Other Sources 
FY27
Budget</t>
  </si>
  <si>
    <t xml:space="preserve"> 
Total MPS &amp; Other Sources 
FY27
Budget 
(I+K)</t>
  </si>
  <si>
    <t>MPS 
Approved Carryover from FY26</t>
  </si>
  <si>
    <t>MPS 
FY27
Allocation Per Pupil or FTE Count Changes</t>
  </si>
  <si>
    <t>MPS 
FY27
Other Revisions</t>
  </si>
  <si>
    <t>FY27 Reimbursable                                - state defined -                         Spec Ed costs                   
@ 20%</t>
  </si>
  <si>
    <t>Approved FY26 Carryover</t>
  </si>
  <si>
    <t>MPS 
FY27
Revised Budget (I+O+Q+S+T)</t>
  </si>
  <si>
    <t>MPS 
FY27
Actual Expenses 
7/1/26 - 12/31/26</t>
  </si>
  <si>
    <t xml:space="preserve"> 
MPS 
FY27
Available Balance (V-X )</t>
  </si>
  <si>
    <t>FY27 SPECIAL EDUCATION COST CLAIM AND REIMBURSEMENTS PROCESS</t>
  </si>
  <si>
    <t xml:space="preserve">Visit MPS Homepage for Non-instrumentality Charter Schools to retrieve a copy of the  "FY27 Budget - 2026-2027 State Special Education Categorical Aid Claim Form with instructions" to complete.  </t>
  </si>
  <si>
    <r>
      <t xml:space="preserve">E-mail special education claim forms </t>
    </r>
    <r>
      <rPr>
        <b/>
        <sz val="13"/>
        <rFont val="Calibri"/>
        <family val="2"/>
        <scheme val="minor"/>
      </rPr>
      <t>in excel format</t>
    </r>
    <r>
      <rPr>
        <sz val="13"/>
        <rFont val="Calibri"/>
        <family val="2"/>
        <scheme val="minor"/>
      </rPr>
      <t xml:space="preserve"> to Tangela Anderson at anderst6@milwaukee.k12.wi.us.</t>
    </r>
  </si>
  <si>
    <t>Note:  If forms are not received on time, no 2027 payment will be made until the following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</si>
</sst>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lt;=9999999]###\-####;\(###\)\ ###\-####"/>
    <numFmt numFmtId="165" formatCode="_(&quot;$&quot;* #,##0_);_(&quot;$&quot;* \(#,##0\);_(&quot;$&quot;* &quot;-&quot;??_);_(@_)"/>
    <numFmt numFmtId="166" formatCode="m/d/yy;@"/>
    <numFmt numFmtId="167" formatCode="_(* #,##0_);_(* \(#,##0\);_(* &quot;-&quot;??_);_(@_)"/>
    <numFmt numFmtId="168" formatCode="0.0%"/>
  </numFmts>
  <fonts count="90" x14ac:knownFonts="1">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sz val="10"/>
      <name val="Arial"/>
      <family val="2"/>
    </font>
    <font>
      <sz val="12"/>
      <name val="Times"/>
      <family val="1"/>
    </font>
    <font>
      <u/>
      <sz val="10"/>
      <color indexed="12"/>
      <name val="Arial"/>
      <family val="2"/>
    </font>
    <font>
      <sz val="12"/>
      <name val="Times"/>
    </font>
    <font>
      <sz val="10"/>
      <name val="Times New Roman"/>
      <family val="1"/>
    </font>
    <font>
      <sz val="12"/>
      <name val="Calibri"/>
      <family val="2"/>
      <scheme val="minor"/>
    </font>
    <font>
      <b/>
      <i/>
      <sz val="12"/>
      <name val="Calibri"/>
      <family val="2"/>
      <scheme val="minor"/>
    </font>
    <font>
      <b/>
      <sz val="12"/>
      <name val="Calibri"/>
      <family val="2"/>
      <scheme val="minor"/>
    </font>
    <font>
      <sz val="11"/>
      <name val="Calibri"/>
      <family val="2"/>
      <scheme val="minor"/>
    </font>
    <font>
      <b/>
      <sz val="11"/>
      <color theme="1"/>
      <name val="Calibri"/>
      <family val="2"/>
      <scheme val="minor"/>
    </font>
    <font>
      <b/>
      <sz val="14"/>
      <color theme="1"/>
      <name val="Calibri"/>
      <family val="2"/>
      <scheme val="minor"/>
    </font>
    <font>
      <sz val="11.5"/>
      <name val="Calibri"/>
      <family val="2"/>
      <scheme val="minor"/>
    </font>
    <font>
      <sz val="10"/>
      <name val="Arial"/>
      <family val="2"/>
    </font>
    <font>
      <sz val="10"/>
      <name val="Calibri"/>
      <family val="2"/>
      <scheme val="minor"/>
    </font>
    <font>
      <b/>
      <sz val="16"/>
      <name val="Calibri"/>
      <family val="2"/>
      <scheme val="minor"/>
    </font>
    <font>
      <sz val="16"/>
      <name val="Calibri"/>
      <family val="2"/>
      <scheme val="minor"/>
    </font>
    <font>
      <sz val="10"/>
      <color rgb="FF000000"/>
      <name val="Calibri"/>
      <family val="2"/>
      <scheme val="minor"/>
    </font>
    <font>
      <sz val="13"/>
      <name val="Calibri"/>
      <family val="2"/>
      <scheme val="minor"/>
    </font>
    <font>
      <b/>
      <sz val="13"/>
      <name val="Calibri"/>
      <family val="2"/>
      <scheme val="minor"/>
    </font>
    <font>
      <b/>
      <sz val="9"/>
      <color rgb="FF0000FF"/>
      <name val="Calibri"/>
      <family val="2"/>
      <scheme val="minor"/>
    </font>
    <font>
      <sz val="10"/>
      <color rgb="FF0000FF"/>
      <name val="Calibri"/>
      <family val="2"/>
      <scheme val="minor"/>
    </font>
    <font>
      <b/>
      <sz val="9"/>
      <name val="Calibri"/>
      <family val="2"/>
      <scheme val="minor"/>
    </font>
    <font>
      <b/>
      <sz val="10"/>
      <name val="Times New Roman"/>
      <family val="1"/>
    </font>
    <font>
      <b/>
      <sz val="14"/>
      <name val="Times New Roman"/>
      <family val="1"/>
    </font>
    <font>
      <b/>
      <sz val="16"/>
      <name val="Arial"/>
      <family val="2"/>
    </font>
    <font>
      <sz val="8"/>
      <name val="Arial"/>
      <family val="2"/>
    </font>
    <font>
      <sz val="10"/>
      <color indexed="8"/>
      <name val="Times New Roman"/>
      <family val="1"/>
    </font>
    <font>
      <sz val="16"/>
      <name val="Arial"/>
      <family val="2"/>
    </font>
    <font>
      <b/>
      <sz val="20"/>
      <color indexed="18"/>
      <name val="Corbel"/>
      <family val="2"/>
    </font>
    <font>
      <sz val="16"/>
      <name val="Times New Roman"/>
      <family val="1"/>
    </font>
    <font>
      <sz val="16"/>
      <color indexed="8"/>
      <name val="Times New Roman"/>
      <family val="1"/>
    </font>
    <font>
      <b/>
      <sz val="16"/>
      <name val="Times New Roman"/>
      <family val="1"/>
    </font>
    <font>
      <b/>
      <sz val="12"/>
      <name val="Arial"/>
      <family val="2"/>
    </font>
    <font>
      <sz val="16"/>
      <color indexed="8"/>
      <name val="Arial"/>
      <family val="2"/>
    </font>
    <font>
      <b/>
      <sz val="16"/>
      <name val="Corbel"/>
      <family val="2"/>
    </font>
    <font>
      <b/>
      <sz val="14"/>
      <name val="Corbel"/>
      <family val="2"/>
    </font>
    <font>
      <b/>
      <sz val="11"/>
      <name val="Arial"/>
      <family val="2"/>
    </font>
    <font>
      <b/>
      <sz val="12"/>
      <name val="Corbel"/>
      <family val="2"/>
    </font>
    <font>
      <b/>
      <sz val="10"/>
      <name val="Arial"/>
      <family val="2"/>
    </font>
    <font>
      <sz val="16"/>
      <color indexed="10"/>
      <name val="Arial"/>
      <family val="2"/>
    </font>
    <font>
      <sz val="12"/>
      <name val="Corbel"/>
      <family val="2"/>
    </font>
    <font>
      <b/>
      <sz val="18"/>
      <name val="Corbel"/>
      <family val="2"/>
    </font>
    <font>
      <sz val="14"/>
      <name val="Corbel"/>
      <family val="2"/>
    </font>
    <font>
      <sz val="18"/>
      <name val="Corbel"/>
      <family val="2"/>
    </font>
    <font>
      <sz val="18"/>
      <color indexed="8"/>
      <name val="Corbel"/>
      <family val="2"/>
    </font>
    <font>
      <sz val="16"/>
      <color indexed="8"/>
      <name val="Corbel"/>
      <family val="2"/>
    </font>
    <font>
      <sz val="16"/>
      <name val="Corbel"/>
      <family val="2"/>
    </font>
    <font>
      <b/>
      <sz val="11"/>
      <name val="Corbel"/>
      <family val="2"/>
    </font>
    <font>
      <sz val="11"/>
      <name val="Corbel"/>
      <family val="2"/>
    </font>
    <font>
      <b/>
      <sz val="10.5"/>
      <name val="Corbel"/>
      <family val="2"/>
    </font>
    <font>
      <sz val="8"/>
      <name val="Corbel"/>
      <family val="2"/>
    </font>
    <font>
      <sz val="10"/>
      <color indexed="8"/>
      <name val="Corbel"/>
      <family val="2"/>
    </font>
    <font>
      <b/>
      <sz val="10.5"/>
      <color indexed="8"/>
      <name val="Corbel"/>
      <family val="2"/>
    </font>
    <font>
      <sz val="10"/>
      <name val="Corbel"/>
      <family val="2"/>
    </font>
    <font>
      <sz val="12"/>
      <name val="Arial"/>
      <family val="2"/>
    </font>
    <font>
      <b/>
      <sz val="20"/>
      <name val="Arial"/>
      <family val="2"/>
    </font>
    <font>
      <sz val="10.5"/>
      <name val="Corbel"/>
      <family val="2"/>
    </font>
    <font>
      <b/>
      <sz val="11"/>
      <color rgb="FF0000CC"/>
      <name val="Corbel"/>
      <family val="2"/>
    </font>
    <font>
      <sz val="8"/>
      <color rgb="FF0033CC"/>
      <name val="Arial"/>
      <family val="2"/>
    </font>
    <font>
      <b/>
      <sz val="12"/>
      <color rgb="FF0000CC"/>
      <name val="Corbel"/>
      <family val="2"/>
    </font>
    <font>
      <sz val="10"/>
      <color rgb="FF0000CC"/>
      <name val="Arial"/>
      <family val="2"/>
    </font>
    <font>
      <sz val="12"/>
      <color rgb="FF0000CC"/>
      <name val="Arial"/>
      <family val="2"/>
    </font>
    <font>
      <b/>
      <u/>
      <sz val="11"/>
      <name val="Arial"/>
      <family val="2"/>
    </font>
    <font>
      <b/>
      <sz val="11"/>
      <color rgb="FF00259A"/>
      <name val="Corbel"/>
      <family val="2"/>
    </font>
    <font>
      <b/>
      <u/>
      <sz val="11"/>
      <name val="Corbel"/>
      <family val="2"/>
    </font>
    <font>
      <sz val="10"/>
      <color indexed="8"/>
      <name val="Arial"/>
      <family val="2"/>
    </font>
    <font>
      <i/>
      <sz val="10"/>
      <name val="Arial"/>
      <family val="2"/>
    </font>
    <font>
      <b/>
      <sz val="8"/>
      <name val="Arial"/>
      <family val="2"/>
    </font>
    <font>
      <b/>
      <sz val="10"/>
      <color indexed="8"/>
      <name val="Arial"/>
      <family val="2"/>
    </font>
    <font>
      <i/>
      <sz val="8"/>
      <name val="Arial"/>
      <family val="2"/>
    </font>
    <font>
      <i/>
      <u/>
      <sz val="10"/>
      <name val="Arial"/>
      <family val="2"/>
    </font>
    <font>
      <u/>
      <sz val="10"/>
      <name val="Arial"/>
      <family val="2"/>
    </font>
    <font>
      <b/>
      <sz val="11"/>
      <color indexed="8"/>
      <name val="Arial"/>
      <family val="2"/>
    </font>
    <font>
      <b/>
      <sz val="10"/>
      <name val="Corbel"/>
      <family val="2"/>
    </font>
    <font>
      <b/>
      <sz val="12"/>
      <color indexed="8"/>
      <name val="Arial"/>
      <family val="2"/>
    </font>
    <font>
      <b/>
      <sz val="14"/>
      <name val="Arial"/>
      <family val="2"/>
    </font>
    <font>
      <sz val="8"/>
      <name val="Times New Roman"/>
      <family val="1"/>
    </font>
    <font>
      <sz val="10"/>
      <name val="Times New Roman"/>
      <family val="1"/>
    </font>
    <font>
      <b/>
      <sz val="11"/>
      <color rgb="FFFF0000"/>
      <name val="Calibri"/>
      <family val="2"/>
      <scheme val="minor"/>
    </font>
    <font>
      <sz val="11"/>
      <color rgb="FFFF0000"/>
      <name val="Calibri"/>
      <family val="2"/>
      <scheme val="minor"/>
    </font>
    <font>
      <b/>
      <sz val="11"/>
      <name val="Calibri"/>
      <family val="2"/>
      <scheme val="minor"/>
    </font>
    <font>
      <b/>
      <u/>
      <sz val="11"/>
      <color theme="4" tint="-0.499984740745262"/>
      <name val="Calibri"/>
      <family val="2"/>
      <scheme val="minor"/>
    </font>
    <font>
      <b/>
      <sz val="11"/>
      <color theme="4" tint="-0.499984740745262"/>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lightUp"/>
    </fill>
    <fill>
      <patternFill patternType="solid">
        <fgColor indexed="43"/>
        <bgColor indexed="64"/>
      </patternFill>
    </fill>
    <fill>
      <patternFill patternType="solid">
        <fgColor rgb="FFCCCCFF"/>
        <bgColor indexed="64"/>
      </patternFill>
    </fill>
    <fill>
      <patternFill patternType="lightUp">
        <bgColor theme="0" tint="-4.9989318521683403E-2"/>
      </patternFill>
    </fill>
    <fill>
      <patternFill patternType="solid">
        <fgColor rgb="FFFF0000"/>
        <bgColor indexed="64"/>
      </patternFill>
    </fill>
  </fills>
  <borders count="6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hair">
        <color indexed="64"/>
      </right>
      <top style="thin">
        <color indexed="64"/>
      </top>
      <bottom style="double">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right/>
      <top style="thin">
        <color indexed="64"/>
      </top>
      <bottom style="double">
        <color indexed="64"/>
      </bottom>
      <diagonal/>
    </border>
    <border>
      <left style="hair">
        <color indexed="64"/>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double">
        <color indexed="18"/>
      </left>
      <right/>
      <top style="double">
        <color indexed="18"/>
      </top>
      <bottom style="medium">
        <color indexed="64"/>
      </bottom>
      <diagonal/>
    </border>
    <border>
      <left/>
      <right style="double">
        <color indexed="18"/>
      </right>
      <top style="double">
        <color indexed="18"/>
      </top>
      <bottom/>
      <diagonal/>
    </border>
    <border>
      <left style="double">
        <color indexed="18"/>
      </left>
      <right/>
      <top/>
      <bottom/>
      <diagonal/>
    </border>
    <border>
      <left/>
      <right style="double">
        <color indexed="18"/>
      </right>
      <top/>
      <bottom/>
      <diagonal/>
    </border>
    <border>
      <left/>
      <right style="double">
        <color indexed="18"/>
      </right>
      <top style="thin">
        <color indexed="64"/>
      </top>
      <bottom style="double">
        <color indexed="64"/>
      </bottom>
      <diagonal/>
    </border>
    <border>
      <left style="double">
        <color indexed="18"/>
      </left>
      <right/>
      <top/>
      <bottom style="double">
        <color indexed="18"/>
      </bottom>
      <diagonal/>
    </border>
    <border>
      <left/>
      <right style="double">
        <color indexed="18"/>
      </right>
      <top/>
      <bottom style="double">
        <color indexed="18"/>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ck">
        <color rgb="FF0000CC"/>
      </left>
      <right/>
      <top style="thick">
        <color rgb="FF0000CC"/>
      </top>
      <bottom style="thin">
        <color indexed="64"/>
      </bottom>
      <diagonal/>
    </border>
    <border>
      <left/>
      <right style="thick">
        <color rgb="FF0000CC"/>
      </right>
      <top style="thick">
        <color rgb="FF0000CC"/>
      </top>
      <bottom style="thin">
        <color indexed="64"/>
      </bottom>
      <diagonal/>
    </border>
    <border>
      <left style="thick">
        <color rgb="FF0000CC"/>
      </left>
      <right style="hair">
        <color theme="1"/>
      </right>
      <top/>
      <bottom style="hair">
        <color theme="1"/>
      </bottom>
      <diagonal/>
    </border>
    <border>
      <left style="hair">
        <color theme="1"/>
      </left>
      <right style="thick">
        <color rgb="FF0000CC"/>
      </right>
      <top/>
      <bottom style="hair">
        <color theme="1"/>
      </bottom>
      <diagonal/>
    </border>
    <border>
      <left style="thick">
        <color rgb="FF0000CC"/>
      </left>
      <right style="hair">
        <color theme="1"/>
      </right>
      <top style="hair">
        <color theme="1"/>
      </top>
      <bottom style="hair">
        <color theme="1"/>
      </bottom>
      <diagonal/>
    </border>
    <border>
      <left style="hair">
        <color theme="1"/>
      </left>
      <right style="thick">
        <color rgb="FF0000CC"/>
      </right>
      <top style="hair">
        <color theme="1"/>
      </top>
      <bottom style="hair">
        <color theme="1"/>
      </bottom>
      <diagonal/>
    </border>
    <border>
      <left style="thick">
        <color rgb="FF0000CC"/>
      </left>
      <right style="hair">
        <color theme="1"/>
      </right>
      <top style="hair">
        <color theme="1"/>
      </top>
      <bottom style="medium">
        <color indexed="64"/>
      </bottom>
      <diagonal/>
    </border>
    <border>
      <left style="hair">
        <color theme="1"/>
      </left>
      <right style="thick">
        <color rgb="FF0000CC"/>
      </right>
      <top style="hair">
        <color theme="1"/>
      </top>
      <bottom style="medium">
        <color indexed="64"/>
      </bottom>
      <diagonal/>
    </border>
    <border>
      <left style="thick">
        <color rgb="FF0000CC"/>
      </left>
      <right/>
      <top style="hair">
        <color theme="1"/>
      </top>
      <bottom style="hair">
        <color theme="1"/>
      </bottom>
      <diagonal/>
    </border>
    <border>
      <left style="hair">
        <color theme="1"/>
      </left>
      <right style="thick">
        <color rgb="FF0000CC"/>
      </right>
      <top/>
      <bottom style="medium">
        <color indexed="64"/>
      </bottom>
      <diagonal/>
    </border>
    <border>
      <left style="thick">
        <color rgb="FF0000CC"/>
      </left>
      <right/>
      <top/>
      <bottom style="thick">
        <color rgb="FF0000CC"/>
      </bottom>
      <diagonal/>
    </border>
    <border>
      <left style="hair">
        <color theme="1"/>
      </left>
      <right style="thick">
        <color rgb="FF0000CC"/>
      </right>
      <top/>
      <bottom style="thick">
        <color rgb="FF0000CC"/>
      </bottom>
      <diagonal/>
    </border>
  </borders>
  <cellStyleXfs count="27">
    <xf numFmtId="0" fontId="0" fillId="0" borderId="0"/>
    <xf numFmtId="44" fontId="1" fillId="0" borderId="0" applyFont="0" applyFill="0" applyBorder="0" applyAlignment="0" applyProtection="0"/>
    <xf numFmtId="0" fontId="4" fillId="0" borderId="0" applyNumberForma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9" fillId="0" borderId="0" applyNumberFormat="0" applyFill="0" applyBorder="0" applyAlignment="0" applyProtection="0">
      <alignment vertical="top"/>
      <protection locked="0"/>
    </xf>
    <xf numFmtId="0" fontId="7" fillId="0" borderId="0"/>
    <xf numFmtId="0" fontId="8" fillId="0" borderId="0"/>
    <xf numFmtId="0" fontId="7" fillId="0" borderId="0"/>
    <xf numFmtId="0" fontId="10" fillId="0" borderId="0"/>
    <xf numFmtId="0" fontId="11" fillId="0" borderId="0"/>
    <xf numFmtId="9" fontId="7"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19" fillId="0" borderId="0"/>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84"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11" fillId="0" borderId="0"/>
    <xf numFmtId="9" fontId="1" fillId="0" borderId="0" applyFont="0" applyFill="0" applyBorder="0" applyAlignment="0" applyProtection="0"/>
  </cellStyleXfs>
  <cellXfs count="529">
    <xf numFmtId="0" fontId="0" fillId="0" borderId="0" xfId="0"/>
    <xf numFmtId="0" fontId="12" fillId="0" borderId="0" xfId="8" applyFont="1"/>
    <xf numFmtId="0" fontId="12" fillId="0" borderId="0" xfId="8" applyFont="1" applyAlignment="1">
      <alignment horizontal="center"/>
    </xf>
    <xf numFmtId="0" fontId="12" fillId="0" borderId="0" xfId="8" applyFont="1" applyAlignment="1">
      <alignment horizontal="left"/>
    </xf>
    <xf numFmtId="39" fontId="12" fillId="0" borderId="0" xfId="8" applyNumberFormat="1" applyFont="1"/>
    <xf numFmtId="5" fontId="12" fillId="0" borderId="0" xfId="3" applyNumberFormat="1" applyFont="1" applyProtection="1"/>
    <xf numFmtId="14" fontId="12" fillId="0" borderId="0" xfId="8" applyNumberFormat="1" applyFont="1"/>
    <xf numFmtId="5" fontId="13" fillId="0" borderId="0" xfId="3" applyNumberFormat="1" applyFont="1" applyAlignment="1" applyProtection="1">
      <alignment horizontal="right"/>
    </xf>
    <xf numFmtId="42" fontId="12" fillId="0" borderId="0" xfId="8" applyNumberFormat="1" applyFont="1"/>
    <xf numFmtId="2" fontId="12" fillId="0" borderId="12" xfId="8" applyNumberFormat="1" applyFont="1" applyBorder="1"/>
    <xf numFmtId="0" fontId="12" fillId="0" borderId="2" xfId="8" applyFont="1" applyBorder="1" applyAlignment="1">
      <alignment horizontal="left"/>
    </xf>
    <xf numFmtId="0" fontId="12" fillId="0" borderId="2" xfId="8" applyFont="1" applyBorder="1" applyAlignment="1">
      <alignment horizontal="center"/>
    </xf>
    <xf numFmtId="0" fontId="12" fillId="0" borderId="2" xfId="8" applyFont="1" applyBorder="1"/>
    <xf numFmtId="42" fontId="12" fillId="0" borderId="2" xfId="8" applyNumberFormat="1" applyFont="1" applyBorder="1"/>
    <xf numFmtId="0" fontId="12" fillId="0" borderId="3" xfId="8" applyFont="1" applyBorder="1"/>
    <xf numFmtId="0" fontId="14" fillId="0" borderId="0" xfId="8" applyFont="1" applyAlignment="1">
      <alignment horizontal="left" indent="2"/>
    </xf>
    <xf numFmtId="44" fontId="14" fillId="0" borderId="0" xfId="1" applyFont="1" applyBorder="1" applyAlignment="1" applyProtection="1">
      <alignment horizontal="center"/>
    </xf>
    <xf numFmtId="0" fontId="2" fillId="0" borderId="0" xfId="0" applyFont="1" applyAlignment="1">
      <alignment horizontal="center" vertical="center"/>
    </xf>
    <xf numFmtId="0" fontId="2" fillId="0" borderId="0" xfId="0" applyFont="1"/>
    <xf numFmtId="0" fontId="2" fillId="0" borderId="0" xfId="0" applyFont="1" applyAlignment="1">
      <alignment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2" fillId="0" borderId="10" xfId="0" applyFont="1" applyBorder="1"/>
    <xf numFmtId="0" fontId="0" fillId="0" borderId="9" xfId="0" applyBorder="1" applyAlignment="1">
      <alignment horizontal="left" vertical="center"/>
    </xf>
    <xf numFmtId="0" fontId="3" fillId="0" borderId="4" xfId="0" applyFont="1" applyBorder="1" applyAlignment="1">
      <alignment horizontal="center" vertical="center"/>
    </xf>
    <xf numFmtId="0" fontId="2" fillId="0" borderId="5" xfId="0" applyFont="1" applyBorder="1"/>
    <xf numFmtId="0" fontId="2" fillId="0" borderId="6" xfId="0" applyFont="1" applyBorder="1"/>
    <xf numFmtId="0" fontId="0" fillId="0" borderId="0" xfId="0" applyAlignment="1">
      <alignment horizontal="left" vertical="top" wrapText="1"/>
    </xf>
    <xf numFmtId="0" fontId="3" fillId="0" borderId="0" xfId="0" applyFont="1" applyAlignment="1">
      <alignment horizontal="left" vertical="center"/>
    </xf>
    <xf numFmtId="0" fontId="6" fillId="4" borderId="4" xfId="0" applyFont="1" applyFill="1" applyBorder="1" applyAlignment="1">
      <alignment horizontal="left"/>
    </xf>
    <xf numFmtId="0" fontId="6" fillId="4" borderId="2" xfId="0" applyFont="1" applyFill="1" applyBorder="1" applyAlignment="1">
      <alignment horizontal="left"/>
    </xf>
    <xf numFmtId="0" fontId="2" fillId="0" borderId="0" xfId="0" applyFont="1" applyAlignment="1">
      <alignment horizontal="left"/>
    </xf>
    <xf numFmtId="0" fontId="2" fillId="0" borderId="0" xfId="0" applyFont="1" applyProtection="1">
      <protection locked="0"/>
    </xf>
    <xf numFmtId="0" fontId="14" fillId="6" borderId="13" xfId="8" applyFont="1" applyFill="1" applyBorder="1" applyAlignment="1">
      <alignment horizontal="center"/>
    </xf>
    <xf numFmtId="0" fontId="14" fillId="6" borderId="14" xfId="8" applyFont="1" applyFill="1" applyBorder="1" applyAlignment="1">
      <alignment horizontal="center"/>
    </xf>
    <xf numFmtId="0" fontId="14" fillId="0" borderId="1" xfId="8" applyFont="1" applyBorder="1" applyAlignment="1">
      <alignment horizontal="left"/>
    </xf>
    <xf numFmtId="0" fontId="12" fillId="3" borderId="12" xfId="8" applyFont="1" applyFill="1" applyBorder="1" applyProtection="1">
      <protection locked="0"/>
    </xf>
    <xf numFmtId="0" fontId="20" fillId="0" borderId="0" xfId="8" applyFont="1" applyProtection="1">
      <protection hidden="1"/>
    </xf>
    <xf numFmtId="0" fontId="20" fillId="0" borderId="0" xfId="8" applyFont="1"/>
    <xf numFmtId="0" fontId="20" fillId="0" borderId="33" xfId="8" applyFont="1" applyBorder="1" applyProtection="1">
      <protection hidden="1"/>
    </xf>
    <xf numFmtId="0" fontId="20" fillId="0" borderId="34" xfId="8" applyFont="1" applyBorder="1" applyProtection="1">
      <protection hidden="1"/>
    </xf>
    <xf numFmtId="0" fontId="20" fillId="0" borderId="33" xfId="8" applyFont="1" applyBorder="1" applyAlignment="1" applyProtection="1">
      <alignment horizontal="center"/>
      <protection hidden="1"/>
    </xf>
    <xf numFmtId="0" fontId="23" fillId="0" borderId="33" xfId="8" applyFont="1" applyBorder="1" applyAlignment="1" applyProtection="1">
      <alignment horizontal="center" readingOrder="1"/>
      <protection hidden="1"/>
    </xf>
    <xf numFmtId="0" fontId="20" fillId="0" borderId="29" xfId="8" applyFont="1" applyBorder="1" applyAlignment="1" applyProtection="1">
      <alignment horizontal="center"/>
      <protection hidden="1"/>
    </xf>
    <xf numFmtId="0" fontId="20" fillId="0" borderId="25" xfId="8" applyFont="1" applyBorder="1" applyAlignment="1" applyProtection="1">
      <alignment horizontal="center"/>
      <protection hidden="1"/>
    </xf>
    <xf numFmtId="0" fontId="20" fillId="0" borderId="25" xfId="8" applyFont="1" applyBorder="1" applyProtection="1">
      <protection hidden="1"/>
    </xf>
    <xf numFmtId="0" fontId="20" fillId="0" borderId="30" xfId="8" applyFont="1" applyBorder="1" applyProtection="1">
      <protection hidden="1"/>
    </xf>
    <xf numFmtId="0" fontId="26" fillId="0" borderId="25" xfId="8" applyFont="1" applyBorder="1" applyAlignment="1" applyProtection="1">
      <alignment horizontal="center"/>
      <protection hidden="1"/>
    </xf>
    <xf numFmtId="0" fontId="27" fillId="0" borderId="25" xfId="8" applyFont="1" applyBorder="1" applyAlignment="1" applyProtection="1">
      <alignment horizontal="center" wrapText="1"/>
      <protection hidden="1"/>
    </xf>
    <xf numFmtId="0" fontId="27" fillId="0" borderId="25" xfId="8" applyFont="1" applyBorder="1" applyProtection="1">
      <protection hidden="1"/>
    </xf>
    <xf numFmtId="0" fontId="27" fillId="0" borderId="30" xfId="8" applyFont="1" applyBorder="1" applyProtection="1">
      <protection hidden="1"/>
    </xf>
    <xf numFmtId="0" fontId="28" fillId="0" borderId="0" xfId="8" applyFont="1" applyAlignment="1" applyProtection="1">
      <alignment horizontal="center"/>
      <protection hidden="1"/>
    </xf>
    <xf numFmtId="0" fontId="25" fillId="0" borderId="29" xfId="8" applyFont="1" applyBorder="1" applyAlignment="1" applyProtection="1">
      <alignment horizontal="left"/>
      <protection hidden="1"/>
    </xf>
    <xf numFmtId="0" fontId="11" fillId="0" borderId="0" xfId="8" applyFont="1"/>
    <xf numFmtId="37" fontId="31" fillId="0" borderId="0" xfId="8" applyNumberFormat="1" applyFont="1" applyAlignment="1">
      <alignment horizontal="left"/>
    </xf>
    <xf numFmtId="39" fontId="7" fillId="0" borderId="0" xfId="8" applyNumberFormat="1"/>
    <xf numFmtId="37" fontId="7" fillId="0" borderId="0" xfId="6" applyNumberFormat="1" applyFont="1" applyProtection="1"/>
    <xf numFmtId="9" fontId="32" fillId="0" borderId="0" xfId="13" applyFont="1" applyProtection="1"/>
    <xf numFmtId="0" fontId="33" fillId="0" borderId="0" xfId="8" applyFont="1"/>
    <xf numFmtId="0" fontId="11" fillId="0" borderId="14" xfId="8" applyFont="1" applyBorder="1"/>
    <xf numFmtId="0" fontId="29" fillId="0" borderId="0" xfId="8" applyFont="1"/>
    <xf numFmtId="9" fontId="30" fillId="0" borderId="0" xfId="13" applyFont="1" applyFill="1" applyBorder="1" applyAlignment="1" applyProtection="1">
      <alignment horizontal="center"/>
    </xf>
    <xf numFmtId="39" fontId="34" fillId="0" borderId="0" xfId="8" applyNumberFormat="1" applyFont="1"/>
    <xf numFmtId="0" fontId="11" fillId="0" borderId="15" xfId="8" applyFont="1" applyBorder="1"/>
    <xf numFmtId="0" fontId="36" fillId="0" borderId="0" xfId="8" applyFont="1"/>
    <xf numFmtId="39" fontId="31" fillId="0" borderId="0" xfId="8" applyNumberFormat="1" applyFont="1"/>
    <xf numFmtId="0" fontId="34" fillId="0" borderId="0" xfId="8" applyFont="1"/>
    <xf numFmtId="9" fontId="34" fillId="0" borderId="0" xfId="13" applyFont="1" applyProtection="1"/>
    <xf numFmtId="166" fontId="7" fillId="0" borderId="0" xfId="6" applyNumberFormat="1" applyFont="1" applyProtection="1"/>
    <xf numFmtId="0" fontId="37" fillId="0" borderId="0" xfId="8" applyFont="1"/>
    <xf numFmtId="0" fontId="36" fillId="0" borderId="15" xfId="8" applyFont="1" applyBorder="1"/>
    <xf numFmtId="37" fontId="38" fillId="0" borderId="0" xfId="8" applyNumberFormat="1" applyFont="1" applyAlignment="1">
      <alignment horizontal="center"/>
    </xf>
    <xf numFmtId="0" fontId="39" fillId="0" borderId="14" xfId="8" applyFont="1" applyBorder="1" applyAlignment="1">
      <alignment horizontal="right"/>
    </xf>
    <xf numFmtId="9" fontId="39" fillId="0" borderId="1" xfId="13" applyFont="1" applyBorder="1" applyAlignment="1" applyProtection="1">
      <alignment horizontal="left"/>
    </xf>
    <xf numFmtId="9" fontId="34" fillId="0" borderId="2" xfId="13" applyFont="1" applyBorder="1" applyProtection="1"/>
    <xf numFmtId="0" fontId="40" fillId="0" borderId="0" xfId="8" applyFont="1"/>
    <xf numFmtId="0" fontId="39" fillId="0" borderId="15" xfId="8" applyFont="1" applyBorder="1" applyAlignment="1">
      <alignment horizontal="left"/>
    </xf>
    <xf numFmtId="9" fontId="39" fillId="0" borderId="0" xfId="13" applyFont="1" applyBorder="1" applyAlignment="1" applyProtection="1">
      <alignment horizontal="left"/>
    </xf>
    <xf numFmtId="0" fontId="39" fillId="0" borderId="0" xfId="8" applyFont="1" applyAlignment="1">
      <alignment horizontal="left"/>
    </xf>
    <xf numFmtId="9" fontId="34" fillId="0" borderId="0" xfId="13" applyFont="1" applyBorder="1" applyProtection="1"/>
    <xf numFmtId="0" fontId="34" fillId="0" borderId="0" xfId="8" applyFont="1" applyAlignment="1">
      <alignment horizontal="left"/>
    </xf>
    <xf numFmtId="0" fontId="39" fillId="0" borderId="15" xfId="8" applyFont="1" applyBorder="1" applyAlignment="1">
      <alignment horizontal="right"/>
    </xf>
    <xf numFmtId="9" fontId="39" fillId="0" borderId="9" xfId="13" applyFont="1" applyBorder="1" applyAlignment="1" applyProtection="1">
      <alignment horizontal="left"/>
    </xf>
    <xf numFmtId="0" fontId="7" fillId="0" borderId="10" xfId="8" applyBorder="1" applyAlignment="1">
      <alignment horizontal="left"/>
    </xf>
    <xf numFmtId="0" fontId="39" fillId="0" borderId="15" xfId="8" applyFont="1" applyBorder="1"/>
    <xf numFmtId="0" fontId="39" fillId="0" borderId="0" xfId="8" applyFont="1"/>
    <xf numFmtId="0" fontId="39" fillId="0" borderId="13" xfId="8" applyFont="1" applyBorder="1" applyAlignment="1">
      <alignment horizontal="right"/>
    </xf>
    <xf numFmtId="15" fontId="42" fillId="0" borderId="0" xfId="8" applyNumberFormat="1" applyFont="1" applyAlignment="1">
      <alignment horizontal="right"/>
    </xf>
    <xf numFmtId="40" fontId="43" fillId="0" borderId="13" xfId="8" applyNumberFormat="1" applyFont="1" applyBorder="1" applyAlignment="1" applyProtection="1">
      <alignment horizontal="right"/>
      <protection locked="0"/>
    </xf>
    <xf numFmtId="0" fontId="45" fillId="0" borderId="0" xfId="8" applyFont="1" applyAlignment="1">
      <alignment wrapText="1"/>
    </xf>
    <xf numFmtId="0" fontId="34" fillId="0" borderId="15" xfId="8" applyFont="1" applyBorder="1"/>
    <xf numFmtId="0" fontId="46" fillId="0" borderId="0" xfId="8" applyFont="1"/>
    <xf numFmtId="40" fontId="43" fillId="0" borderId="12" xfId="8" applyNumberFormat="1" applyFont="1" applyBorder="1" applyAlignment="1" applyProtection="1">
      <alignment horizontal="right"/>
      <protection locked="0"/>
    </xf>
    <xf numFmtId="15" fontId="43" fillId="0" borderId="0" xfId="8" applyNumberFormat="1" applyFont="1" applyAlignment="1">
      <alignment horizontal="right"/>
    </xf>
    <xf numFmtId="40" fontId="43" fillId="0" borderId="0" xfId="8" applyNumberFormat="1" applyFont="1" applyAlignment="1" applyProtection="1">
      <alignment horizontal="right"/>
      <protection locked="0"/>
    </xf>
    <xf numFmtId="40" fontId="43" fillId="0" borderId="13" xfId="6" applyNumberFormat="1" applyFont="1" applyFill="1" applyBorder="1" applyAlignment="1" applyProtection="1">
      <alignment horizontal="right"/>
    </xf>
    <xf numFmtId="40" fontId="43" fillId="0" borderId="0" xfId="6" applyNumberFormat="1" applyFont="1" applyFill="1" applyBorder="1" applyAlignment="1" applyProtection="1">
      <alignment horizontal="right"/>
    </xf>
    <xf numFmtId="0" fontId="47" fillId="0" borderId="0" xfId="8" applyFont="1" applyAlignment="1">
      <alignment vertical="top" wrapText="1"/>
    </xf>
    <xf numFmtId="0" fontId="31" fillId="0" borderId="0" xfId="8" applyFont="1" applyAlignment="1">
      <alignment horizontal="center" wrapText="1"/>
    </xf>
    <xf numFmtId="37" fontId="7" fillId="8" borderId="0" xfId="6" applyNumberFormat="1" applyFont="1" applyFill="1" applyBorder="1" applyProtection="1"/>
    <xf numFmtId="0" fontId="49" fillId="0" borderId="0" xfId="8" applyFont="1"/>
    <xf numFmtId="0" fontId="36" fillId="3" borderId="0" xfId="8" applyFont="1" applyFill="1"/>
    <xf numFmtId="7" fontId="42" fillId="0" borderId="0" xfId="6" applyNumberFormat="1" applyFont="1" applyFill="1" applyBorder="1" applyAlignment="1" applyProtection="1">
      <alignment horizontal="right"/>
    </xf>
    <xf numFmtId="37" fontId="7" fillId="0" borderId="0" xfId="6" applyNumberFormat="1" applyFont="1" applyFill="1" applyBorder="1" applyProtection="1"/>
    <xf numFmtId="0" fontId="7" fillId="0" borderId="0" xfId="8" applyAlignment="1">
      <alignment horizontal="center"/>
    </xf>
    <xf numFmtId="7" fontId="43" fillId="0" borderId="0" xfId="6" applyNumberFormat="1" applyFont="1" applyFill="1" applyBorder="1" applyAlignment="1" applyProtection="1">
      <alignment horizontal="right"/>
    </xf>
    <xf numFmtId="0" fontId="42" fillId="0" borderId="0" xfId="8" applyFont="1" applyAlignment="1">
      <alignment horizontal="right"/>
    </xf>
    <xf numFmtId="167" fontId="7" fillId="8" borderId="36" xfId="3" applyNumberFormat="1" applyFont="1" applyFill="1" applyBorder="1" applyProtection="1"/>
    <xf numFmtId="0" fontId="7" fillId="0" borderId="0" xfId="8" applyAlignment="1">
      <alignment wrapText="1"/>
    </xf>
    <xf numFmtId="15" fontId="48" fillId="0" borderId="0" xfId="8" applyNumberFormat="1" applyFont="1" applyAlignment="1">
      <alignment horizontal="center"/>
    </xf>
    <xf numFmtId="39" fontId="50" fillId="0" borderId="0" xfId="8" applyNumberFormat="1" applyFont="1" applyAlignment="1">
      <alignment horizontal="center"/>
    </xf>
    <xf numFmtId="37" fontId="50" fillId="0" borderId="0" xfId="6" applyNumberFormat="1" applyFont="1" applyAlignment="1" applyProtection="1">
      <alignment horizontal="center"/>
    </xf>
    <xf numFmtId="9" fontId="50" fillId="0" borderId="0" xfId="13" applyFont="1" applyAlignment="1" applyProtection="1">
      <alignment horizontal="center"/>
    </xf>
    <xf numFmtId="37" fontId="50" fillId="0" borderId="0" xfId="6" applyNumberFormat="1" applyFont="1" applyBorder="1" applyAlignment="1" applyProtection="1">
      <alignment horizontal="center"/>
    </xf>
    <xf numFmtId="0" fontId="51" fillId="0" borderId="0" xfId="8" applyFont="1" applyAlignment="1">
      <alignment horizontal="center"/>
    </xf>
    <xf numFmtId="0" fontId="50" fillId="0" borderId="15" xfId="8" applyFont="1" applyBorder="1" applyAlignment="1">
      <alignment horizontal="center"/>
    </xf>
    <xf numFmtId="0" fontId="50" fillId="0" borderId="0" xfId="8" applyFont="1" applyAlignment="1">
      <alignment horizontal="center"/>
    </xf>
    <xf numFmtId="15" fontId="41" fillId="9" borderId="0" xfId="8" applyNumberFormat="1" applyFont="1" applyFill="1" applyAlignment="1">
      <alignment horizontal="center"/>
    </xf>
    <xf numFmtId="39" fontId="41" fillId="9" borderId="0" xfId="8" applyNumberFormat="1" applyFont="1" applyFill="1" applyAlignment="1">
      <alignment horizontal="center"/>
    </xf>
    <xf numFmtId="37" fontId="41" fillId="9" borderId="0" xfId="6" applyNumberFormat="1" applyFont="1" applyFill="1" applyBorder="1" applyAlignment="1" applyProtection="1">
      <alignment horizontal="center"/>
    </xf>
    <xf numFmtId="9" fontId="41" fillId="9" borderId="0" xfId="13" applyFont="1" applyFill="1" applyAlignment="1" applyProtection="1">
      <alignment horizontal="center"/>
    </xf>
    <xf numFmtId="0" fontId="52" fillId="9" borderId="0" xfId="8" applyFont="1" applyFill="1" applyAlignment="1">
      <alignment horizontal="center"/>
    </xf>
    <xf numFmtId="9" fontId="41" fillId="9" borderId="0" xfId="13" applyFont="1" applyFill="1" applyBorder="1" applyAlignment="1" applyProtection="1">
      <alignment horizontal="center"/>
    </xf>
    <xf numFmtId="0" fontId="41" fillId="9" borderId="0" xfId="8" applyFont="1" applyFill="1" applyAlignment="1">
      <alignment horizontal="center"/>
    </xf>
    <xf numFmtId="0" fontId="41" fillId="9" borderId="15" xfId="8" applyFont="1" applyFill="1" applyBorder="1" applyAlignment="1">
      <alignment horizontal="center"/>
    </xf>
    <xf numFmtId="0" fontId="53" fillId="9" borderId="0" xfId="8" applyFont="1" applyFill="1" applyAlignment="1">
      <alignment horizontal="center"/>
    </xf>
    <xf numFmtId="0" fontId="7" fillId="0" borderId="37" xfId="8" applyBorder="1" applyAlignment="1">
      <alignment horizontal="right"/>
    </xf>
    <xf numFmtId="9" fontId="32" fillId="0" borderId="0" xfId="13" applyFont="1" applyBorder="1" applyProtection="1"/>
    <xf numFmtId="9" fontId="57" fillId="0" borderId="0" xfId="13" applyFont="1" applyBorder="1" applyProtection="1"/>
    <xf numFmtId="0" fontId="58" fillId="0" borderId="0" xfId="8" applyFont="1" applyAlignment="1">
      <alignment horizontal="right"/>
    </xf>
    <xf numFmtId="0" fontId="58" fillId="0" borderId="0" xfId="8" applyFont="1" applyAlignment="1">
      <alignment horizontal="center" wrapText="1"/>
    </xf>
    <xf numFmtId="0" fontId="60" fillId="0" borderId="15" xfId="8" applyFont="1" applyBorder="1" applyAlignment="1">
      <alignment horizontal="center"/>
    </xf>
    <xf numFmtId="0" fontId="60" fillId="0" borderId="0" xfId="8" applyFont="1" applyAlignment="1">
      <alignment horizontal="center"/>
    </xf>
    <xf numFmtId="0" fontId="60" fillId="0" borderId="0" xfId="8" applyFont="1" applyAlignment="1">
      <alignment horizontal="right"/>
    </xf>
    <xf numFmtId="0" fontId="11" fillId="0" borderId="0" xfId="8" applyFont="1" applyAlignment="1">
      <alignment horizontal="right"/>
    </xf>
    <xf numFmtId="0" fontId="61" fillId="0" borderId="16" xfId="8" applyFont="1" applyBorder="1" applyAlignment="1">
      <alignment horizontal="center" wrapText="1"/>
    </xf>
    <xf numFmtId="9" fontId="62" fillId="0" borderId="0" xfId="13" applyFont="1" applyBorder="1" applyAlignment="1" applyProtection="1">
      <alignment horizontal="center" wrapText="1"/>
    </xf>
    <xf numFmtId="9" fontId="32" fillId="0" borderId="0" xfId="13" applyFont="1" applyBorder="1" applyAlignment="1" applyProtection="1">
      <alignment horizontal="center" wrapText="1"/>
    </xf>
    <xf numFmtId="9" fontId="57" fillId="0" borderId="0" xfId="13" applyFont="1" applyBorder="1" applyAlignment="1" applyProtection="1">
      <alignment horizontal="center" wrapText="1"/>
    </xf>
    <xf numFmtId="0" fontId="58" fillId="0" borderId="0" xfId="8" applyFont="1" applyAlignment="1">
      <alignment horizontal="right" wrapText="1"/>
    </xf>
    <xf numFmtId="0" fontId="60" fillId="0" borderId="0" xfId="8" applyFont="1" applyAlignment="1">
      <alignment horizontal="center" wrapText="1"/>
    </xf>
    <xf numFmtId="0" fontId="60" fillId="0" borderId="15" xfId="8" applyFont="1" applyBorder="1" applyAlignment="1">
      <alignment horizontal="center" wrapText="1"/>
    </xf>
    <xf numFmtId="0" fontId="60" fillId="0" borderId="0" xfId="8" applyFont="1" applyAlignment="1">
      <alignment horizontal="right" wrapText="1"/>
    </xf>
    <xf numFmtId="0" fontId="11" fillId="0" borderId="0" xfId="8" applyFont="1" applyAlignment="1">
      <alignment horizontal="right" wrapText="1"/>
    </xf>
    <xf numFmtId="0" fontId="43" fillId="0" borderId="0" xfId="8" applyFont="1"/>
    <xf numFmtId="9" fontId="65" fillId="0" borderId="0" xfId="13" applyFont="1" applyProtection="1"/>
    <xf numFmtId="9" fontId="57" fillId="0" borderId="0" xfId="13" applyFont="1" applyProtection="1"/>
    <xf numFmtId="37" fontId="60" fillId="0" borderId="0" xfId="6" applyNumberFormat="1" applyFont="1" applyBorder="1" applyProtection="1"/>
    <xf numFmtId="0" fontId="58" fillId="0" borderId="0" xfId="8" applyFont="1"/>
    <xf numFmtId="0" fontId="60" fillId="0" borderId="15" xfId="8" applyFont="1" applyBorder="1"/>
    <xf numFmtId="0" fontId="60" fillId="0" borderId="0" xfId="8" applyFont="1"/>
    <xf numFmtId="44" fontId="69" fillId="0" borderId="0" xfId="6" applyFont="1" applyAlignment="1" applyProtection="1">
      <alignment horizontal="left"/>
    </xf>
    <xf numFmtId="0" fontId="7" fillId="0" borderId="0" xfId="8" applyAlignment="1">
      <alignment vertical="center" wrapText="1"/>
    </xf>
    <xf numFmtId="0" fontId="70" fillId="0" borderId="0" xfId="8" applyFont="1" applyAlignment="1">
      <alignment horizontal="center" wrapText="1"/>
    </xf>
    <xf numFmtId="37" fontId="71" fillId="0" borderId="0" xfId="6" applyNumberFormat="1" applyFont="1" applyAlignment="1" applyProtection="1">
      <alignment horizontal="center"/>
    </xf>
    <xf numFmtId="0" fontId="72" fillId="0" borderId="0" xfId="8" applyFont="1"/>
    <xf numFmtId="0" fontId="7" fillId="0" borderId="15" xfId="8" applyBorder="1"/>
    <xf numFmtId="0" fontId="7" fillId="0" borderId="0" xfId="8"/>
    <xf numFmtId="38" fontId="7" fillId="0" borderId="0" xfId="8" applyNumberFormat="1" applyProtection="1">
      <protection locked="0"/>
    </xf>
    <xf numFmtId="38" fontId="7" fillId="0" borderId="17" xfId="3" applyNumberFormat="1" applyFont="1" applyBorder="1" applyAlignment="1" applyProtection="1">
      <alignment horizontal="right"/>
      <protection locked="0"/>
    </xf>
    <xf numFmtId="168" fontId="32" fillId="0" borderId="0" xfId="13" applyNumberFormat="1" applyFont="1" applyProtection="1">
      <protection locked="0"/>
    </xf>
    <xf numFmtId="38" fontId="32" fillId="0" borderId="0" xfId="13" applyNumberFormat="1" applyFont="1" applyProtection="1">
      <protection locked="0"/>
    </xf>
    <xf numFmtId="38" fontId="7" fillId="8" borderId="17" xfId="6" applyNumberFormat="1" applyFont="1" applyFill="1" applyBorder="1" applyAlignment="1" applyProtection="1">
      <alignment horizontal="right"/>
    </xf>
    <xf numFmtId="38" fontId="72" fillId="0" borderId="0" xfId="8" applyNumberFormat="1" applyFont="1"/>
    <xf numFmtId="38" fontId="7" fillId="0" borderId="0" xfId="3" applyNumberFormat="1" applyFont="1" applyBorder="1" applyAlignment="1" applyProtection="1">
      <alignment horizontal="right"/>
      <protection locked="0"/>
    </xf>
    <xf numFmtId="38" fontId="7" fillId="0" borderId="15" xfId="8" applyNumberFormat="1" applyBorder="1"/>
    <xf numFmtId="38" fontId="7" fillId="10" borderId="19" xfId="3" applyNumberFormat="1" applyFont="1" applyFill="1" applyBorder="1" applyAlignment="1" applyProtection="1">
      <alignment horizontal="right"/>
      <protection locked="0"/>
    </xf>
    <xf numFmtId="38" fontId="7" fillId="0" borderId="0" xfId="8" applyNumberFormat="1"/>
    <xf numFmtId="0" fontId="7" fillId="8" borderId="0" xfId="8" applyFill="1"/>
    <xf numFmtId="38" fontId="7" fillId="0" borderId="20" xfId="8" applyNumberFormat="1" applyBorder="1" applyProtection="1">
      <protection locked="0"/>
    </xf>
    <xf numFmtId="38" fontId="7" fillId="8" borderId="17" xfId="3" applyNumberFormat="1" applyFont="1" applyFill="1" applyBorder="1" applyAlignment="1" applyProtection="1">
      <alignment horizontal="right"/>
    </xf>
    <xf numFmtId="15" fontId="7" fillId="0" borderId="0" xfId="8" applyNumberFormat="1" applyAlignment="1">
      <alignment horizontal="right"/>
    </xf>
    <xf numFmtId="38" fontId="45" fillId="8" borderId="21" xfId="8" applyNumberFormat="1" applyFont="1" applyFill="1" applyBorder="1"/>
    <xf numFmtId="40" fontId="31" fillId="0" borderId="17" xfId="3" applyNumberFormat="1" applyFont="1" applyFill="1" applyBorder="1" applyAlignment="1" applyProtection="1">
      <alignment horizontal="center"/>
    </xf>
    <xf numFmtId="38" fontId="31" fillId="0" borderId="17" xfId="3" applyNumberFormat="1" applyFont="1" applyFill="1" applyBorder="1" applyAlignment="1" applyProtection="1">
      <alignment horizontal="center"/>
    </xf>
    <xf numFmtId="168" fontId="32" fillId="0" borderId="0" xfId="13" applyNumberFormat="1" applyFont="1" applyFill="1" applyAlignment="1" applyProtection="1">
      <alignment horizontal="center"/>
    </xf>
    <xf numFmtId="38" fontId="32" fillId="0" borderId="0" xfId="13" applyNumberFormat="1" applyFont="1" applyFill="1" applyAlignment="1" applyProtection="1">
      <alignment horizontal="center"/>
    </xf>
    <xf numFmtId="38" fontId="31" fillId="8" borderId="17" xfId="3" applyNumberFormat="1" applyFont="1" applyFill="1" applyBorder="1" applyAlignment="1" applyProtection="1">
      <alignment horizontal="center"/>
    </xf>
    <xf numFmtId="38" fontId="31" fillId="0" borderId="0" xfId="3" applyNumberFormat="1" applyFont="1" applyFill="1" applyBorder="1" applyAlignment="1" applyProtection="1">
      <alignment horizontal="center"/>
    </xf>
    <xf numFmtId="38" fontId="31" fillId="8" borderId="18" xfId="3" applyNumberFormat="1" applyFont="1" applyFill="1" applyBorder="1" applyAlignment="1" applyProtection="1">
      <alignment horizontal="center"/>
    </xf>
    <xf numFmtId="38" fontId="31" fillId="10" borderId="19" xfId="3" applyNumberFormat="1" applyFont="1" applyFill="1" applyBorder="1" applyAlignment="1" applyProtection="1">
      <alignment horizontal="center"/>
    </xf>
    <xf numFmtId="38" fontId="7" fillId="0" borderId="0" xfId="3" applyNumberFormat="1" applyFont="1" applyFill="1" applyBorder="1" applyAlignment="1" applyProtection="1">
      <alignment horizontal="right"/>
    </xf>
    <xf numFmtId="0" fontId="7" fillId="0" borderId="0" xfId="8" applyProtection="1">
      <protection locked="0"/>
    </xf>
    <xf numFmtId="38" fontId="7" fillId="0" borderId="22" xfId="3" applyNumberFormat="1" applyFont="1" applyBorder="1" applyProtection="1">
      <protection locked="0"/>
    </xf>
    <xf numFmtId="0" fontId="45" fillId="0" borderId="0" xfId="8" applyFont="1"/>
    <xf numFmtId="38" fontId="45" fillId="0" borderId="0" xfId="8" applyNumberFormat="1" applyFont="1"/>
    <xf numFmtId="40" fontId="45" fillId="8" borderId="16" xfId="8" applyNumberFormat="1" applyFont="1" applyFill="1" applyBorder="1"/>
    <xf numFmtId="38" fontId="45" fillId="8" borderId="17" xfId="3" applyNumberFormat="1" applyFont="1" applyFill="1" applyBorder="1" applyAlignment="1" applyProtection="1">
      <alignment horizontal="right"/>
    </xf>
    <xf numFmtId="168" fontId="74" fillId="0" borderId="0" xfId="13" applyNumberFormat="1" applyFont="1" applyProtection="1"/>
    <xf numFmtId="38" fontId="74" fillId="0" borderId="0" xfId="13" applyNumberFormat="1" applyFont="1" applyProtection="1"/>
    <xf numFmtId="38" fontId="75" fillId="0" borderId="0" xfId="8" applyNumberFormat="1" applyFont="1"/>
    <xf numFmtId="38" fontId="45" fillId="8" borderId="0" xfId="6" applyNumberFormat="1" applyFont="1" applyFill="1" applyBorder="1" applyProtection="1"/>
    <xf numFmtId="38" fontId="45" fillId="8" borderId="16" xfId="6" applyNumberFormat="1" applyFont="1" applyFill="1" applyBorder="1" applyProtection="1"/>
    <xf numFmtId="38" fontId="45" fillId="8" borderId="15" xfId="6" applyNumberFormat="1" applyFont="1" applyFill="1" applyBorder="1" applyProtection="1"/>
    <xf numFmtId="40" fontId="7" fillId="0" borderId="0" xfId="8" applyNumberFormat="1"/>
    <xf numFmtId="38" fontId="7" fillId="0" borderId="0" xfId="6" applyNumberFormat="1" applyFont="1" applyProtection="1"/>
    <xf numFmtId="168" fontId="32" fillId="0" borderId="0" xfId="13" applyNumberFormat="1" applyFont="1" applyProtection="1"/>
    <xf numFmtId="38" fontId="32" fillId="0" borderId="0" xfId="13" applyNumberFormat="1" applyFont="1" applyProtection="1"/>
    <xf numFmtId="40" fontId="7" fillId="0" borderId="0" xfId="8" applyNumberFormat="1" applyProtection="1">
      <protection locked="0"/>
    </xf>
    <xf numFmtId="38" fontId="7" fillId="0" borderId="0" xfId="6" applyNumberFormat="1" applyFont="1" applyProtection="1">
      <protection locked="0"/>
    </xf>
    <xf numFmtId="40" fontId="7" fillId="0" borderId="0" xfId="3" applyNumberFormat="1" applyFont="1" applyFill="1" applyBorder="1" applyProtection="1">
      <protection locked="0"/>
    </xf>
    <xf numFmtId="38" fontId="45" fillId="8" borderId="17" xfId="6" applyNumberFormat="1" applyFont="1" applyFill="1" applyBorder="1" applyAlignment="1" applyProtection="1">
      <alignment horizontal="right"/>
    </xf>
    <xf numFmtId="38" fontId="45" fillId="0" borderId="0" xfId="6" applyNumberFormat="1" applyFont="1" applyFill="1" applyBorder="1" applyProtection="1"/>
    <xf numFmtId="38" fontId="7" fillId="0" borderId="15" xfId="6" applyNumberFormat="1" applyFont="1" applyFill="1" applyBorder="1" applyAlignment="1" applyProtection="1">
      <alignment horizontal="right"/>
    </xf>
    <xf numFmtId="38" fontId="7" fillId="7" borderId="19" xfId="6" applyNumberFormat="1" applyFont="1" applyFill="1" applyBorder="1" applyAlignment="1" applyProtection="1">
      <alignment horizontal="right"/>
    </xf>
    <xf numFmtId="38" fontId="7" fillId="0" borderId="0" xfId="6" applyNumberFormat="1" applyFont="1" applyFill="1" applyBorder="1" applyAlignment="1" applyProtection="1">
      <alignment horizontal="right"/>
    </xf>
    <xf numFmtId="40" fontId="34" fillId="0" borderId="0" xfId="8" applyNumberFormat="1" applyFont="1"/>
    <xf numFmtId="38" fontId="34" fillId="0" borderId="0" xfId="6" applyNumberFormat="1" applyFont="1" applyBorder="1" applyProtection="1"/>
    <xf numFmtId="168" fontId="34" fillId="0" borderId="0" xfId="13" applyNumberFormat="1" applyFont="1" applyBorder="1" applyProtection="1"/>
    <xf numFmtId="38" fontId="34" fillId="0" borderId="0" xfId="13" applyNumberFormat="1" applyFont="1" applyProtection="1"/>
    <xf numFmtId="38" fontId="7" fillId="0" borderId="0" xfId="6" applyNumberFormat="1" applyFont="1" applyBorder="1" applyProtection="1"/>
    <xf numFmtId="38" fontId="43" fillId="0" borderId="0" xfId="8" applyNumberFormat="1" applyFont="1" applyProtection="1">
      <protection locked="0"/>
    </xf>
    <xf numFmtId="38" fontId="7" fillId="0" borderId="17" xfId="6" applyNumberFormat="1" applyFont="1" applyBorder="1" applyProtection="1">
      <protection locked="0"/>
    </xf>
    <xf numFmtId="38" fontId="7" fillId="0" borderId="0" xfId="6" applyNumberFormat="1" applyFont="1" applyBorder="1" applyProtection="1">
      <protection locked="0"/>
    </xf>
    <xf numFmtId="38" fontId="7" fillId="0" borderId="19" xfId="3" applyNumberFormat="1" applyFont="1" applyBorder="1" applyAlignment="1" applyProtection="1">
      <alignment horizontal="right"/>
      <protection locked="0"/>
    </xf>
    <xf numFmtId="38" fontId="7" fillId="8" borderId="17" xfId="6" applyNumberFormat="1" applyFont="1" applyFill="1" applyBorder="1" applyProtection="1"/>
    <xf numFmtId="38" fontId="7" fillId="0" borderId="22" xfId="6" applyNumberFormat="1" applyFont="1" applyBorder="1" applyProtection="1">
      <protection locked="0"/>
    </xf>
    <xf numFmtId="38" fontId="76" fillId="0" borderId="0" xfId="13" applyNumberFormat="1" applyFont="1" applyAlignment="1" applyProtection="1">
      <alignment horizontal="left"/>
    </xf>
    <xf numFmtId="168" fontId="7" fillId="0" borderId="0" xfId="8" applyNumberFormat="1"/>
    <xf numFmtId="38" fontId="7" fillId="0" borderId="23" xfId="6" applyNumberFormat="1" applyFont="1" applyBorder="1" applyProtection="1">
      <protection locked="0"/>
    </xf>
    <xf numFmtId="38" fontId="45" fillId="0" borderId="0" xfId="8" applyNumberFormat="1" applyFont="1" applyAlignment="1">
      <alignment horizontal="right"/>
    </xf>
    <xf numFmtId="40" fontId="45" fillId="0" borderId="0" xfId="8" applyNumberFormat="1" applyFont="1"/>
    <xf numFmtId="38" fontId="45" fillId="8" borderId="24" xfId="6" applyNumberFormat="1" applyFont="1" applyFill="1" applyBorder="1" applyProtection="1"/>
    <xf numFmtId="38" fontId="43" fillId="0" borderId="0" xfId="8" applyNumberFormat="1" applyFont="1"/>
    <xf numFmtId="38" fontId="7" fillId="0" borderId="0" xfId="6" applyNumberFormat="1" applyFont="1" applyFill="1" applyBorder="1" applyProtection="1"/>
    <xf numFmtId="38" fontId="39" fillId="0" borderId="0" xfId="8" applyNumberFormat="1" applyFont="1"/>
    <xf numFmtId="40" fontId="43" fillId="0" borderId="17" xfId="8" applyNumberFormat="1" applyFont="1" applyBorder="1"/>
    <xf numFmtId="38" fontId="43" fillId="8" borderId="17" xfId="6" applyNumberFormat="1" applyFont="1" applyFill="1" applyBorder="1" applyProtection="1"/>
    <xf numFmtId="168" fontId="43" fillId="8" borderId="0" xfId="13" applyNumberFormat="1" applyFont="1" applyFill="1" applyProtection="1"/>
    <xf numFmtId="38" fontId="43" fillId="0" borderId="0" xfId="13" applyNumberFormat="1" applyFont="1" applyProtection="1"/>
    <xf numFmtId="38" fontId="79" fillId="0" borderId="0" xfId="8" applyNumberFormat="1" applyFont="1"/>
    <xf numFmtId="38" fontId="43" fillId="8" borderId="0" xfId="6" applyNumberFormat="1" applyFont="1" applyFill="1" applyBorder="1" applyProtection="1"/>
    <xf numFmtId="38" fontId="43" fillId="8" borderId="18" xfId="6" applyNumberFormat="1" applyFont="1" applyFill="1" applyBorder="1" applyProtection="1"/>
    <xf numFmtId="38" fontId="43" fillId="8" borderId="15" xfId="6" applyNumberFormat="1" applyFont="1" applyFill="1" applyBorder="1" applyProtection="1"/>
    <xf numFmtId="38" fontId="43" fillId="8" borderId="19" xfId="6" applyNumberFormat="1" applyFont="1" applyFill="1" applyBorder="1" applyProtection="1"/>
    <xf numFmtId="44" fontId="69" fillId="0" borderId="0" xfId="6" applyFont="1" applyBorder="1" applyAlignment="1" applyProtection="1">
      <alignment horizontal="left"/>
    </xf>
    <xf numFmtId="38" fontId="69" fillId="0" borderId="0" xfId="6" applyNumberFormat="1" applyFont="1" applyBorder="1" applyAlignment="1" applyProtection="1">
      <alignment horizontal="center"/>
    </xf>
    <xf numFmtId="40" fontId="69" fillId="0" borderId="0" xfId="6" applyNumberFormat="1" applyFont="1" applyFill="1" applyBorder="1" applyAlignment="1" applyProtection="1">
      <alignment horizontal="center"/>
    </xf>
    <xf numFmtId="40" fontId="7" fillId="0" borderId="38" xfId="8" applyNumberFormat="1" applyBorder="1"/>
    <xf numFmtId="38" fontId="7" fillId="0" borderId="38" xfId="6" applyNumberFormat="1" applyFont="1" applyBorder="1" applyProtection="1"/>
    <xf numFmtId="40" fontId="7" fillId="0" borderId="17" xfId="8" applyNumberFormat="1" applyBorder="1" applyProtection="1">
      <protection locked="0"/>
    </xf>
    <xf numFmtId="38" fontId="7" fillId="0" borderId="17" xfId="8" applyNumberFormat="1" applyBorder="1" applyProtection="1">
      <protection locked="0"/>
    </xf>
    <xf numFmtId="38" fontId="7" fillId="8" borderId="22" xfId="6" applyNumberFormat="1" applyFont="1" applyFill="1" applyBorder="1" applyProtection="1"/>
    <xf numFmtId="38" fontId="45" fillId="0" borderId="0" xfId="8" applyNumberFormat="1" applyFont="1" applyAlignment="1">
      <alignment horizontal="left"/>
    </xf>
    <xf numFmtId="40" fontId="45" fillId="8" borderId="18" xfId="8" applyNumberFormat="1" applyFont="1" applyFill="1" applyBorder="1"/>
    <xf numFmtId="40" fontId="7" fillId="0" borderId="39" xfId="8" applyNumberFormat="1" applyBorder="1"/>
    <xf numFmtId="38" fontId="7" fillId="0" borderId="39" xfId="6" applyNumberFormat="1" applyFont="1" applyBorder="1" applyProtection="1"/>
    <xf numFmtId="38" fontId="7" fillId="0" borderId="0" xfId="6" applyNumberFormat="1" applyFont="1" applyFill="1" applyProtection="1">
      <protection locked="0"/>
    </xf>
    <xf numFmtId="168" fontId="32" fillId="0" borderId="0" xfId="13" applyNumberFormat="1" applyFont="1" applyFill="1" applyProtection="1">
      <protection locked="0"/>
    </xf>
    <xf numFmtId="38" fontId="32" fillId="0" borderId="0" xfId="13" applyNumberFormat="1" applyFont="1" applyFill="1" applyProtection="1">
      <protection locked="0"/>
    </xf>
    <xf numFmtId="38" fontId="72" fillId="0" borderId="0" xfId="8" applyNumberFormat="1" applyFont="1" applyProtection="1">
      <protection locked="0"/>
    </xf>
    <xf numFmtId="38" fontId="7" fillId="0" borderId="15" xfId="8" applyNumberFormat="1" applyBorder="1" applyProtection="1">
      <protection locked="0"/>
    </xf>
    <xf numFmtId="0" fontId="11" fillId="0" borderId="0" xfId="8" applyFont="1" applyProtection="1">
      <protection locked="0"/>
    </xf>
    <xf numFmtId="168" fontId="74" fillId="0" borderId="0" xfId="13" applyNumberFormat="1" applyFont="1" applyFill="1" applyProtection="1"/>
    <xf numFmtId="38" fontId="45" fillId="0" borderId="15" xfId="6" applyNumberFormat="1" applyFont="1" applyFill="1" applyBorder="1" applyProtection="1"/>
    <xf numFmtId="168" fontId="32" fillId="0" borderId="0" xfId="13" applyNumberFormat="1" applyFont="1" applyFill="1" applyProtection="1"/>
    <xf numFmtId="38" fontId="32" fillId="0" borderId="0" xfId="13" applyNumberFormat="1" applyFont="1" applyFill="1" applyProtection="1"/>
    <xf numFmtId="38" fontId="7" fillId="0" borderId="24" xfId="6" applyNumberFormat="1" applyFont="1" applyBorder="1" applyProtection="1">
      <protection locked="0"/>
    </xf>
    <xf numFmtId="38" fontId="76" fillId="0" borderId="0" xfId="13" applyNumberFormat="1" applyFont="1" applyFill="1" applyAlignment="1" applyProtection="1">
      <alignment horizontal="left"/>
    </xf>
    <xf numFmtId="38" fontId="7" fillId="0" borderId="17" xfId="6" applyNumberFormat="1" applyFont="1" applyFill="1" applyBorder="1" applyProtection="1">
      <protection locked="0"/>
    </xf>
    <xf numFmtId="0" fontId="60" fillId="8" borderId="0" xfId="8" applyFont="1" applyFill="1"/>
    <xf numFmtId="38" fontId="7" fillId="0" borderId="20" xfId="8" applyNumberFormat="1" applyBorder="1"/>
    <xf numFmtId="38" fontId="7" fillId="0" borderId="17" xfId="6" applyNumberFormat="1" applyFont="1" applyBorder="1" applyProtection="1"/>
    <xf numFmtId="38" fontId="7" fillId="0" borderId="18" xfId="6" applyNumberFormat="1" applyFont="1" applyBorder="1" applyProtection="1"/>
    <xf numFmtId="0" fontId="45" fillId="0" borderId="0" xfId="8" applyFont="1" applyProtection="1">
      <protection locked="0"/>
    </xf>
    <xf numFmtId="38" fontId="7" fillId="0" borderId="40" xfId="6" applyNumberFormat="1" applyFont="1" applyBorder="1" applyProtection="1"/>
    <xf numFmtId="40" fontId="43" fillId="8" borderId="17" xfId="8" applyNumberFormat="1" applyFont="1" applyFill="1" applyBorder="1"/>
    <xf numFmtId="38" fontId="43" fillId="0" borderId="0" xfId="6" applyNumberFormat="1" applyFont="1" applyFill="1" applyBorder="1" applyProtection="1"/>
    <xf numFmtId="40" fontId="39" fillId="8" borderId="17" xfId="8" applyNumberFormat="1" applyFont="1" applyFill="1" applyBorder="1"/>
    <xf numFmtId="38" fontId="39" fillId="8" borderId="17" xfId="6" applyNumberFormat="1" applyFont="1" applyFill="1" applyBorder="1" applyProtection="1"/>
    <xf numFmtId="168" fontId="39" fillId="8" borderId="17" xfId="13" applyNumberFormat="1" applyFont="1" applyFill="1" applyBorder="1" applyProtection="1"/>
    <xf numFmtId="38" fontId="39" fillId="0" borderId="0" xfId="13" applyNumberFormat="1" applyFont="1" applyBorder="1" applyProtection="1"/>
    <xf numFmtId="38" fontId="81" fillId="0" borderId="0" xfId="8" applyNumberFormat="1" applyFont="1"/>
    <xf numFmtId="38" fontId="39" fillId="8" borderId="0" xfId="6" applyNumberFormat="1" applyFont="1" applyFill="1" applyBorder="1" applyProtection="1"/>
    <xf numFmtId="38" fontId="39" fillId="8" borderId="18" xfId="6" applyNumberFormat="1" applyFont="1" applyFill="1" applyBorder="1" applyProtection="1"/>
    <xf numFmtId="38" fontId="39" fillId="8" borderId="13" xfId="6" applyNumberFormat="1" applyFont="1" applyFill="1" applyBorder="1" applyProtection="1"/>
    <xf numFmtId="38" fontId="39" fillId="8" borderId="19" xfId="6" applyNumberFormat="1" applyFont="1" applyFill="1" applyBorder="1" applyProtection="1"/>
    <xf numFmtId="38" fontId="32" fillId="0" borderId="0" xfId="13" applyNumberFormat="1" applyFont="1" applyBorder="1" applyProtection="1"/>
    <xf numFmtId="38" fontId="39" fillId="8" borderId="36" xfId="8" applyNumberFormat="1" applyFont="1" applyFill="1" applyBorder="1"/>
    <xf numFmtId="39" fontId="39" fillId="0" borderId="0" xfId="8" applyNumberFormat="1" applyFont="1"/>
    <xf numFmtId="37" fontId="7" fillId="0" borderId="0" xfId="6" applyNumberFormat="1" applyFont="1" applyBorder="1" applyProtection="1"/>
    <xf numFmtId="41" fontId="32" fillId="0" borderId="0" xfId="13" applyNumberFormat="1" applyFont="1" applyFill="1" applyProtection="1"/>
    <xf numFmtId="0" fontId="39" fillId="8" borderId="41" xfId="8" applyFont="1" applyFill="1" applyBorder="1"/>
    <xf numFmtId="38" fontId="61" fillId="8" borderId="42" xfId="8" applyNumberFormat="1" applyFont="1" applyFill="1" applyBorder="1" applyAlignment="1">
      <alignment horizontal="center"/>
    </xf>
    <xf numFmtId="0" fontId="45" fillId="8" borderId="43" xfId="8" applyFont="1" applyFill="1" applyBorder="1"/>
    <xf numFmtId="38" fontId="39" fillId="8" borderId="44" xfId="8" applyNumberFormat="1" applyFont="1" applyFill="1" applyBorder="1"/>
    <xf numFmtId="0" fontId="45" fillId="8" borderId="43" xfId="8" applyFont="1" applyFill="1" applyBorder="1" applyAlignment="1">
      <alignment horizontal="right"/>
    </xf>
    <xf numFmtId="38" fontId="39" fillId="8" borderId="45" xfId="8" applyNumberFormat="1" applyFont="1" applyFill="1" applyBorder="1"/>
    <xf numFmtId="41" fontId="32" fillId="0" borderId="0" xfId="13" applyNumberFormat="1" applyFont="1" applyFill="1" applyAlignment="1" applyProtection="1">
      <alignment horizontal="center"/>
    </xf>
    <xf numFmtId="0" fontId="39" fillId="0" borderId="46" xfId="8" applyFont="1" applyBorder="1"/>
    <xf numFmtId="38" fontId="39" fillId="0" borderId="47" xfId="8" applyNumberFormat="1" applyFont="1" applyBorder="1"/>
    <xf numFmtId="41" fontId="39" fillId="0" borderId="0" xfId="8" applyNumberFormat="1" applyFont="1"/>
    <xf numFmtId="39" fontId="39" fillId="0" borderId="0" xfId="8" applyNumberFormat="1" applyFont="1" applyAlignment="1">
      <alignment horizontal="right"/>
    </xf>
    <xf numFmtId="38" fontId="7" fillId="8" borderId="0" xfId="6" applyNumberFormat="1" applyFont="1" applyFill="1" applyProtection="1"/>
    <xf numFmtId="39" fontId="61" fillId="0" borderId="0" xfId="8" applyNumberFormat="1" applyFont="1"/>
    <xf numFmtId="38" fontId="45" fillId="8" borderId="2" xfId="6" applyNumberFormat="1" applyFont="1" applyFill="1" applyBorder="1" applyProtection="1"/>
    <xf numFmtId="38" fontId="45" fillId="8" borderId="48" xfId="6" applyNumberFormat="1" applyFont="1" applyFill="1" applyBorder="1" applyProtection="1"/>
    <xf numFmtId="38" fontId="45" fillId="8" borderId="49" xfId="6" applyNumberFormat="1" applyFont="1" applyFill="1" applyBorder="1" applyProtection="1"/>
    <xf numFmtId="0" fontId="53" fillId="8" borderId="50" xfId="8" applyFont="1" applyFill="1" applyBorder="1" applyAlignment="1">
      <alignment horizontal="center"/>
    </xf>
    <xf numFmtId="0" fontId="53" fillId="8" borderId="51" xfId="8" applyFont="1" applyFill="1" applyBorder="1" applyAlignment="1">
      <alignment horizontal="center"/>
    </xf>
    <xf numFmtId="0" fontId="47" fillId="0" borderId="58" xfId="8" applyFont="1" applyBorder="1" applyAlignment="1">
      <alignment horizontal="center"/>
    </xf>
    <xf numFmtId="0" fontId="47" fillId="0" borderId="56" xfId="8" applyFont="1" applyBorder="1" applyAlignment="1">
      <alignment horizontal="center"/>
    </xf>
    <xf numFmtId="0" fontId="44" fillId="0" borderId="60" xfId="8" applyFont="1" applyBorder="1" applyAlignment="1">
      <alignment horizontal="center"/>
    </xf>
    <xf numFmtId="39" fontId="11" fillId="0" borderId="0" xfId="8" applyNumberFormat="1" applyFont="1"/>
    <xf numFmtId="37" fontId="11" fillId="0" borderId="0" xfId="6" applyNumberFormat="1" applyFont="1" applyProtection="1"/>
    <xf numFmtId="9" fontId="83" fillId="0" borderId="0" xfId="13" applyFont="1" applyProtection="1"/>
    <xf numFmtId="14" fontId="7" fillId="0" borderId="3" xfId="8" applyNumberFormat="1" applyBorder="1" applyAlignment="1">
      <alignment horizontal="left"/>
    </xf>
    <xf numFmtId="38" fontId="45" fillId="0" borderId="17" xfId="6" applyNumberFormat="1" applyFont="1" applyFill="1" applyBorder="1" applyProtection="1">
      <protection locked="0"/>
    </xf>
    <xf numFmtId="0" fontId="47" fillId="0" borderId="52" xfId="8" applyFont="1" applyBorder="1" applyProtection="1">
      <protection locked="0"/>
    </xf>
    <xf numFmtId="0" fontId="61" fillId="0" borderId="53" xfId="8" applyFont="1" applyBorder="1" applyProtection="1">
      <protection locked="0"/>
    </xf>
    <xf numFmtId="0" fontId="47" fillId="0" borderId="54" xfId="8" applyFont="1" applyBorder="1" applyProtection="1">
      <protection locked="0"/>
    </xf>
    <xf numFmtId="0" fontId="61" fillId="0" borderId="55" xfId="8" applyFont="1" applyBorder="1" applyProtection="1">
      <protection locked="0"/>
    </xf>
    <xf numFmtId="0" fontId="47" fillId="0" borderId="56" xfId="8" applyFont="1" applyBorder="1" applyProtection="1">
      <protection locked="0"/>
    </xf>
    <xf numFmtId="0" fontId="61" fillId="0" borderId="57" xfId="8" applyFont="1" applyBorder="1" applyProtection="1">
      <protection locked="0"/>
    </xf>
    <xf numFmtId="38" fontId="7" fillId="0" borderId="17" xfId="3" applyNumberFormat="1" applyFont="1" applyFill="1" applyBorder="1" applyAlignment="1" applyProtection="1">
      <alignment horizontal="right"/>
      <protection locked="0"/>
    </xf>
    <xf numFmtId="38" fontId="7" fillId="8" borderId="18" xfId="3" applyNumberFormat="1" applyFont="1" applyFill="1" applyBorder="1" applyAlignment="1" applyProtection="1">
      <alignment horizontal="right"/>
    </xf>
    <xf numFmtId="38" fontId="7" fillId="0" borderId="0" xfId="8" applyNumberFormat="1" applyAlignment="1" applyProtection="1">
      <alignment horizontal="right"/>
      <protection locked="0"/>
    </xf>
    <xf numFmtId="44" fontId="39" fillId="3" borderId="53" xfId="8" applyNumberFormat="1" applyFont="1" applyFill="1" applyBorder="1" applyAlignment="1">
      <alignment horizontal="right"/>
    </xf>
    <xf numFmtId="44" fontId="39" fillId="3" borderId="59" xfId="8" applyNumberFormat="1" applyFont="1" applyFill="1" applyBorder="1" applyAlignment="1">
      <alignment horizontal="right"/>
    </xf>
    <xf numFmtId="44" fontId="39" fillId="3" borderId="61" xfId="8" applyNumberFormat="1" applyFont="1" applyFill="1" applyBorder="1" applyAlignment="1">
      <alignment horizontal="right"/>
    </xf>
    <xf numFmtId="38" fontId="7" fillId="0" borderId="17" xfId="6" applyNumberFormat="1" applyFont="1" applyFill="1" applyBorder="1" applyAlignment="1" applyProtection="1">
      <alignment horizontal="right"/>
      <protection locked="0"/>
    </xf>
    <xf numFmtId="38" fontId="7" fillId="0" borderId="0" xfId="6" applyNumberFormat="1" applyFont="1" applyFill="1" applyProtection="1"/>
    <xf numFmtId="168" fontId="74" fillId="0" borderId="0" xfId="13" applyNumberFormat="1" applyFont="1" applyProtection="1">
      <protection locked="0"/>
    </xf>
    <xf numFmtId="38" fontId="74" fillId="0" borderId="0" xfId="13" applyNumberFormat="1" applyFont="1" applyProtection="1">
      <protection locked="0"/>
    </xf>
    <xf numFmtId="38" fontId="75" fillId="0" borderId="0" xfId="8" applyNumberFormat="1" applyFont="1" applyProtection="1">
      <protection locked="0"/>
    </xf>
    <xf numFmtId="38" fontId="45" fillId="0" borderId="0" xfId="6" applyNumberFormat="1" applyFont="1" applyFill="1" applyBorder="1" applyProtection="1">
      <protection locked="0"/>
    </xf>
    <xf numFmtId="168" fontId="74" fillId="0" borderId="0" xfId="13" applyNumberFormat="1" applyFont="1" applyFill="1" applyProtection="1">
      <protection locked="0"/>
    </xf>
    <xf numFmtId="38" fontId="74" fillId="0" borderId="0" xfId="13" applyNumberFormat="1" applyFont="1" applyFill="1" applyProtection="1">
      <protection locked="0"/>
    </xf>
    <xf numFmtId="38" fontId="29" fillId="0" borderId="0" xfId="8" applyNumberFormat="1" applyFont="1" applyProtection="1">
      <protection locked="0"/>
    </xf>
    <xf numFmtId="0" fontId="36" fillId="0" borderId="0" xfId="8" applyFont="1" applyProtection="1">
      <protection locked="0"/>
    </xf>
    <xf numFmtId="0" fontId="11" fillId="0" borderId="0" xfId="8" applyFont="1" applyAlignment="1" applyProtection="1">
      <alignment horizontal="right"/>
      <protection locked="0"/>
    </xf>
    <xf numFmtId="0" fontId="11" fillId="0" borderId="0" xfId="8" applyFont="1" applyAlignment="1" applyProtection="1">
      <alignment horizontal="right" wrapText="1"/>
      <protection locked="0"/>
    </xf>
    <xf numFmtId="0" fontId="29" fillId="0" borderId="0" xfId="8" applyFont="1" applyProtection="1">
      <protection locked="0"/>
    </xf>
    <xf numFmtId="0" fontId="7" fillId="0" borderId="0" xfId="8" applyAlignment="1" applyProtection="1">
      <alignment wrapText="1"/>
      <protection locked="0"/>
    </xf>
    <xf numFmtId="40" fontId="43" fillId="0" borderId="13" xfId="6" applyNumberFormat="1" applyFont="1" applyFill="1" applyBorder="1" applyAlignment="1" applyProtection="1">
      <alignment horizontal="right"/>
      <protection locked="0"/>
    </xf>
    <xf numFmtId="9" fontId="0" fillId="0" borderId="0" xfId="26" applyFont="1" applyFill="1"/>
    <xf numFmtId="0" fontId="86" fillId="0" borderId="0" xfId="0" applyFont="1"/>
    <xf numFmtId="9" fontId="86" fillId="0" borderId="0" xfId="26" applyFont="1" applyFill="1"/>
    <xf numFmtId="0" fontId="15" fillId="0" borderId="0" xfId="0" applyFont="1"/>
    <xf numFmtId="9" fontId="15" fillId="0" borderId="0" xfId="26" applyFont="1" applyFill="1"/>
    <xf numFmtId="0" fontId="15" fillId="11" borderId="0" xfId="0" applyFont="1" applyFill="1"/>
    <xf numFmtId="9" fontId="15" fillId="11" borderId="0" xfId="26" applyFont="1" applyFill="1"/>
    <xf numFmtId="38" fontId="45" fillId="0" borderId="36" xfId="8" applyNumberFormat="1" applyFont="1" applyBorder="1"/>
    <xf numFmtId="0" fontId="20" fillId="0" borderId="0" xfId="8" applyFont="1" applyAlignment="1" applyProtection="1">
      <alignment horizontal="right"/>
      <protection hidden="1"/>
    </xf>
    <xf numFmtId="0" fontId="20" fillId="0" borderId="0" xfId="8" applyFont="1" applyAlignment="1" applyProtection="1">
      <alignment horizontal="left"/>
      <protection hidden="1"/>
    </xf>
    <xf numFmtId="0" fontId="20" fillId="0" borderId="0" xfId="8" applyFont="1" applyAlignment="1" applyProtection="1">
      <alignment horizontal="center"/>
      <protection hidden="1"/>
    </xf>
    <xf numFmtId="0" fontId="23" fillId="0" borderId="0" xfId="8" applyFont="1" applyAlignment="1" applyProtection="1">
      <alignment horizontal="center" readingOrder="1"/>
      <protection hidden="1"/>
    </xf>
    <xf numFmtId="38" fontId="45" fillId="8" borderId="18" xfId="3" applyNumberFormat="1" applyFont="1" applyFill="1" applyBorder="1" applyAlignment="1" applyProtection="1">
      <alignment horizontal="right"/>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0" fillId="2" borderId="11"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0" fillId="2" borderId="0" xfId="0" applyFill="1" applyAlignment="1">
      <alignment horizontal="left" vertical="top" wrapText="1"/>
    </xf>
    <xf numFmtId="0" fontId="0" fillId="2" borderId="10"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3" fillId="6" borderId="1" xfId="0" applyFont="1" applyFill="1" applyBorder="1" applyAlignment="1">
      <alignment horizontal="left" vertical="center"/>
    </xf>
    <xf numFmtId="0" fontId="3" fillId="6" borderId="2" xfId="0" applyFont="1" applyFill="1" applyBorder="1" applyAlignment="1">
      <alignment horizontal="left" vertical="center"/>
    </xf>
    <xf numFmtId="0" fontId="3" fillId="6" borderId="3" xfId="0" applyFont="1" applyFill="1" applyBorder="1" applyAlignment="1">
      <alignment horizontal="lef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0" fillId="3" borderId="12" xfId="0" applyFill="1" applyBorder="1" applyAlignment="1" applyProtection="1">
      <alignment horizontal="left"/>
      <protection locked="0"/>
    </xf>
    <xf numFmtId="0" fontId="16" fillId="2" borderId="12" xfId="0" quotePrefix="1" applyFont="1" applyFill="1" applyBorder="1"/>
    <xf numFmtId="0" fontId="16" fillId="2" borderId="12" xfId="0" applyFont="1" applyFill="1" applyBorder="1"/>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0" fillId="2" borderId="12" xfId="0" applyFill="1" applyBorder="1" applyAlignment="1">
      <alignment horizontal="left" vertical="center" wrapText="1"/>
    </xf>
    <xf numFmtId="0" fontId="3" fillId="2" borderId="5" xfId="0" applyFont="1" applyFill="1" applyBorder="1" applyAlignment="1">
      <alignment horizontal="left"/>
    </xf>
    <xf numFmtId="14" fontId="0" fillId="3" borderId="1" xfId="0" applyNumberFormat="1" applyFill="1" applyBorder="1" applyAlignment="1" applyProtection="1">
      <alignment horizontal="left"/>
      <protection locked="0"/>
    </xf>
    <xf numFmtId="0" fontId="0" fillId="3" borderId="2" xfId="0" applyFill="1" applyBorder="1" applyAlignment="1" applyProtection="1">
      <alignment horizontal="left"/>
      <protection locked="0"/>
    </xf>
    <xf numFmtId="0" fontId="0" fillId="3" borderId="3" xfId="0" applyFill="1" applyBorder="1" applyAlignment="1" applyProtection="1">
      <alignment horizontal="left"/>
      <protection locked="0"/>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 xfId="0" applyFont="1" applyFill="1" applyBorder="1" applyAlignment="1">
      <alignment horizontal="left"/>
    </xf>
    <xf numFmtId="0" fontId="3" fillId="2" borderId="2" xfId="0" applyFont="1" applyFill="1" applyBorder="1" applyAlignment="1">
      <alignment horizontal="left"/>
    </xf>
    <xf numFmtId="0" fontId="0" fillId="3" borderId="12" xfId="0" applyFill="1" applyBorder="1" applyProtection="1">
      <protection locked="0"/>
    </xf>
    <xf numFmtId="0" fontId="0" fillId="0" borderId="0" xfId="0" applyAlignment="1">
      <alignment horizontal="left"/>
    </xf>
    <xf numFmtId="164" fontId="0" fillId="3" borderId="12" xfId="0" applyNumberFormat="1" applyFill="1" applyBorder="1" applyAlignment="1" applyProtection="1">
      <alignment horizontal="left"/>
      <protection locked="0"/>
    </xf>
    <xf numFmtId="0" fontId="4" fillId="3" borderId="12" xfId="2" applyFill="1" applyBorder="1" applyAlignment="1" applyProtection="1">
      <protection locked="0"/>
    </xf>
    <xf numFmtId="0" fontId="3" fillId="5" borderId="1" xfId="0" applyFont="1" applyFill="1" applyBorder="1" applyAlignment="1">
      <alignment horizontal="left"/>
    </xf>
    <xf numFmtId="0" fontId="3" fillId="5" borderId="2" xfId="0" applyFont="1" applyFill="1" applyBorder="1" applyAlignment="1">
      <alignment horizontal="left"/>
    </xf>
    <xf numFmtId="0" fontId="3" fillId="5" borderId="3" xfId="0" applyFont="1" applyFill="1" applyBorder="1" applyAlignment="1">
      <alignment horizontal="left"/>
    </xf>
    <xf numFmtId="0" fontId="0" fillId="3" borderId="1" xfId="0" applyFill="1" applyBorder="1" applyAlignment="1" applyProtection="1">
      <alignment vertical="center" wrapText="1"/>
      <protection locked="0"/>
    </xf>
    <xf numFmtId="0" fontId="0" fillId="3" borderId="2" xfId="0" applyFill="1" applyBorder="1" applyAlignment="1" applyProtection="1">
      <alignment vertical="center" wrapText="1"/>
      <protection locked="0"/>
    </xf>
    <xf numFmtId="0" fontId="0" fillId="3" borderId="3" xfId="0" applyFill="1" applyBorder="1" applyAlignment="1" applyProtection="1">
      <alignment vertical="center" wrapText="1"/>
      <protection locked="0"/>
    </xf>
    <xf numFmtId="0" fontId="3" fillId="2" borderId="12" xfId="0" applyFont="1" applyFill="1" applyBorder="1" applyAlignment="1">
      <alignment horizontal="left" vertical="center" wrapText="1"/>
    </xf>
    <xf numFmtId="164" fontId="0" fillId="3" borderId="2" xfId="0" applyNumberFormat="1" applyFill="1" applyBorder="1" applyAlignment="1" applyProtection="1">
      <alignment horizontal="left" vertical="center" wrapText="1"/>
      <protection locked="0"/>
    </xf>
    <xf numFmtId="164" fontId="0" fillId="3" borderId="3" xfId="0" applyNumberFormat="1" applyFill="1" applyBorder="1" applyAlignment="1" applyProtection="1">
      <alignment horizontal="left" vertical="center" wrapText="1"/>
      <protection locked="0"/>
    </xf>
    <xf numFmtId="0" fontId="6" fillId="4" borderId="1"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2" xfId="0" applyFont="1" applyFill="1" applyBorder="1" applyAlignment="1">
      <alignment horizontal="left"/>
    </xf>
    <xf numFmtId="0" fontId="6" fillId="4" borderId="3" xfId="0" applyFont="1" applyFill="1" applyBorder="1" applyAlignment="1">
      <alignment horizontal="left"/>
    </xf>
    <xf numFmtId="14" fontId="6" fillId="4" borderId="2" xfId="0" applyNumberFormat="1" applyFont="1" applyFill="1" applyBorder="1" applyAlignment="1">
      <alignment horizontal="left"/>
    </xf>
    <xf numFmtId="14" fontId="6" fillId="4" borderId="3" xfId="0" applyNumberFormat="1" applyFont="1" applyFill="1" applyBorder="1" applyAlignment="1">
      <alignment horizontal="left"/>
    </xf>
    <xf numFmtId="0" fontId="6" fillId="4" borderId="9" xfId="0" applyFont="1" applyFill="1" applyBorder="1" applyAlignment="1">
      <alignment horizontal="left" vertical="top" wrapText="1"/>
    </xf>
    <xf numFmtId="0" fontId="6" fillId="4" borderId="0" xfId="0" applyFont="1" applyFill="1" applyAlignment="1">
      <alignment horizontal="left" vertical="top" wrapText="1"/>
    </xf>
    <xf numFmtId="0" fontId="6" fillId="4" borderId="10"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5" xfId="0" applyFont="1" applyFill="1" applyBorder="1" applyAlignment="1">
      <alignment horizontal="left" vertical="top" wrapText="1"/>
    </xf>
    <xf numFmtId="0" fontId="6" fillId="4" borderId="6" xfId="0" applyFont="1" applyFill="1" applyBorder="1" applyAlignment="1">
      <alignment horizontal="left" vertical="top" wrapText="1"/>
    </xf>
    <xf numFmtId="0" fontId="0" fillId="3" borderId="11" xfId="0" applyFill="1" applyBorder="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6" fillId="4" borderId="11"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7" xfId="0" applyFont="1" applyFill="1" applyBorder="1" applyAlignment="1">
      <alignment horizontal="left"/>
    </xf>
    <xf numFmtId="0" fontId="6" fillId="4" borderId="8" xfId="0" applyFont="1" applyFill="1" applyBorder="1" applyAlignment="1">
      <alignment horizontal="left"/>
    </xf>
    <xf numFmtId="0" fontId="0" fillId="2" borderId="12" xfId="0" applyFill="1" applyBorder="1" applyAlignment="1">
      <alignment horizontal="left"/>
    </xf>
    <xf numFmtId="0" fontId="3" fillId="2" borderId="12" xfId="0" applyFont="1" applyFill="1" applyBorder="1" applyAlignment="1">
      <alignment horizontal="left"/>
    </xf>
    <xf numFmtId="14" fontId="0" fillId="2" borderId="12" xfId="0" applyNumberFormat="1" applyFill="1" applyBorder="1" applyAlignment="1">
      <alignment horizontal="left"/>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2" xfId="0" applyFont="1" applyBorder="1" applyAlignment="1">
      <alignment horizontal="left"/>
    </xf>
    <xf numFmtId="0" fontId="3" fillId="2" borderId="12" xfId="0" applyFont="1" applyFill="1" applyBorder="1" applyAlignment="1">
      <alignment horizontal="left" vertical="center"/>
    </xf>
    <xf numFmtId="0" fontId="0" fillId="0" borderId="12" xfId="0" applyBorder="1" applyAlignment="1">
      <alignment horizontal="left"/>
    </xf>
    <xf numFmtId="164" fontId="0" fillId="2" borderId="12" xfId="0" applyNumberFormat="1" applyFill="1" applyBorder="1" applyAlignment="1">
      <alignment horizontal="left"/>
    </xf>
    <xf numFmtId="0" fontId="2" fillId="0" borderId="12" xfId="0" applyFont="1" applyBorder="1" applyAlignment="1">
      <alignment horizontal="left" vertical="center" wrapText="1"/>
    </xf>
    <xf numFmtId="0" fontId="3" fillId="5" borderId="1" xfId="0" applyFont="1" applyFill="1" applyBorder="1" applyAlignment="1">
      <alignment horizontal="left" vertical="center"/>
    </xf>
    <xf numFmtId="0" fontId="3" fillId="5" borderId="2" xfId="0" applyFont="1" applyFill="1" applyBorder="1" applyAlignment="1">
      <alignment horizontal="left" vertical="center"/>
    </xf>
    <xf numFmtId="0" fontId="3" fillId="5" borderId="3" xfId="0" applyFont="1" applyFill="1" applyBorder="1" applyAlignment="1">
      <alignment horizontal="left" vertical="center"/>
    </xf>
    <xf numFmtId="0" fontId="15" fillId="0" borderId="11" xfId="8" applyFont="1" applyBorder="1" applyAlignment="1">
      <alignment horizontal="left" vertical="center" wrapText="1"/>
    </xf>
    <xf numFmtId="0" fontId="15" fillId="0" borderId="7" xfId="8" applyFont="1" applyBorder="1" applyAlignment="1">
      <alignment horizontal="left" vertical="center" wrapText="1"/>
    </xf>
    <xf numFmtId="0" fontId="15" fillId="0" borderId="8" xfId="8" applyFont="1" applyBorder="1" applyAlignment="1">
      <alignment horizontal="left" vertical="center" wrapText="1"/>
    </xf>
    <xf numFmtId="0" fontId="15" fillId="0" borderId="9" xfId="8" applyFont="1" applyBorder="1" applyAlignment="1">
      <alignment horizontal="left" vertical="center" wrapText="1"/>
    </xf>
    <xf numFmtId="0" fontId="15" fillId="0" borderId="0" xfId="8" applyFont="1" applyAlignment="1">
      <alignment horizontal="left" vertical="center" wrapText="1"/>
    </xf>
    <xf numFmtId="0" fontId="15" fillId="0" borderId="10" xfId="8" applyFont="1" applyBorder="1" applyAlignment="1">
      <alignment horizontal="left" vertical="center" wrapText="1"/>
    </xf>
    <xf numFmtId="0" fontId="15" fillId="0" borderId="4" xfId="8" applyFont="1" applyBorder="1" applyAlignment="1">
      <alignment horizontal="left" vertical="center" wrapText="1"/>
    </xf>
    <xf numFmtId="0" fontId="15" fillId="0" borderId="5" xfId="8" applyFont="1" applyBorder="1" applyAlignment="1">
      <alignment horizontal="left" vertical="center" wrapText="1"/>
    </xf>
    <xf numFmtId="0" fontId="15" fillId="0" borderId="6" xfId="8"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2" fillId="0" borderId="12" xfId="8" applyFont="1" applyBorder="1" applyAlignment="1">
      <alignment horizontal="left"/>
    </xf>
    <xf numFmtId="0" fontId="12" fillId="0" borderId="12" xfId="8" applyFont="1" applyBorder="1" applyAlignment="1">
      <alignment horizontal="center"/>
    </xf>
    <xf numFmtId="42" fontId="12" fillId="0" borderId="1" xfId="8" applyNumberFormat="1" applyFont="1" applyBorder="1" applyAlignment="1">
      <alignment horizontal="center"/>
    </xf>
    <xf numFmtId="42" fontId="12" fillId="0" borderId="3" xfId="8" applyNumberFormat="1" applyFont="1" applyBorder="1" applyAlignment="1">
      <alignment horizontal="center"/>
    </xf>
    <xf numFmtId="165" fontId="12" fillId="0" borderId="12" xfId="1" applyNumberFormat="1" applyFont="1" applyBorder="1" applyAlignment="1" applyProtection="1">
      <alignment horizontal="center"/>
    </xf>
    <xf numFmtId="0" fontId="14" fillId="5" borderId="1" xfId="8" applyFont="1" applyFill="1" applyBorder="1" applyAlignment="1">
      <alignment horizontal="left"/>
    </xf>
    <xf numFmtId="0" fontId="14" fillId="5" borderId="2" xfId="8" applyFont="1" applyFill="1" applyBorder="1" applyAlignment="1">
      <alignment horizontal="left"/>
    </xf>
    <xf numFmtId="0" fontId="14" fillId="5" borderId="3" xfId="8" applyFont="1" applyFill="1" applyBorder="1" applyAlignment="1">
      <alignment horizontal="left"/>
    </xf>
    <xf numFmtId="0" fontId="14" fillId="6" borderId="11" xfId="8" applyFont="1" applyFill="1" applyBorder="1" applyAlignment="1">
      <alignment horizontal="center" vertical="center"/>
    </xf>
    <xf numFmtId="0" fontId="14" fillId="6" borderId="7" xfId="8" applyFont="1" applyFill="1" applyBorder="1" applyAlignment="1">
      <alignment horizontal="center" vertical="center"/>
    </xf>
    <xf numFmtId="0" fontId="14" fillId="6" borderId="8" xfId="8" applyFont="1" applyFill="1" applyBorder="1" applyAlignment="1">
      <alignment horizontal="center" vertical="center"/>
    </xf>
    <xf numFmtId="0" fontId="14" fillId="6" borderId="4" xfId="8" applyFont="1" applyFill="1" applyBorder="1" applyAlignment="1">
      <alignment horizontal="center" vertical="center"/>
    </xf>
    <xf numFmtId="0" fontId="14" fillId="6" borderId="5" xfId="8" applyFont="1" applyFill="1" applyBorder="1" applyAlignment="1">
      <alignment horizontal="center" vertical="center"/>
    </xf>
    <xf numFmtId="0" fontId="14" fillId="6" borderId="6" xfId="8" applyFont="1" applyFill="1" applyBorder="1" applyAlignment="1">
      <alignment horizontal="center" vertical="center"/>
    </xf>
    <xf numFmtId="0" fontId="14" fillId="6" borderId="11" xfId="8" applyFont="1" applyFill="1" applyBorder="1" applyAlignment="1">
      <alignment horizontal="center"/>
    </xf>
    <xf numFmtId="0" fontId="14" fillId="6" borderId="8" xfId="8" applyFont="1" applyFill="1" applyBorder="1" applyAlignment="1">
      <alignment horizontal="center"/>
    </xf>
    <xf numFmtId="0" fontId="14" fillId="6" borderId="4" xfId="8" applyFont="1" applyFill="1" applyBorder="1" applyAlignment="1">
      <alignment horizontal="center"/>
    </xf>
    <xf numFmtId="0" fontId="14" fillId="6" borderId="6" xfId="8" applyFont="1" applyFill="1" applyBorder="1" applyAlignment="1">
      <alignment horizontal="center"/>
    </xf>
    <xf numFmtId="2" fontId="12" fillId="0" borderId="12" xfId="8" applyNumberFormat="1" applyFont="1" applyBorder="1" applyAlignment="1">
      <alignment horizontal="center"/>
    </xf>
    <xf numFmtId="0" fontId="12" fillId="3" borderId="12" xfId="8" applyFont="1" applyFill="1" applyBorder="1" applyAlignment="1" applyProtection="1">
      <alignment horizontal="left"/>
      <protection locked="0"/>
    </xf>
    <xf numFmtId="2" fontId="12" fillId="3" borderId="1" xfId="8" applyNumberFormat="1" applyFont="1" applyFill="1" applyBorder="1" applyAlignment="1" applyProtection="1">
      <alignment horizontal="left"/>
      <protection locked="0"/>
    </xf>
    <xf numFmtId="2" fontId="12" fillId="3" borderId="2" xfId="8" applyNumberFormat="1" applyFont="1" applyFill="1" applyBorder="1" applyAlignment="1" applyProtection="1">
      <alignment horizontal="left"/>
      <protection locked="0"/>
    </xf>
    <xf numFmtId="2" fontId="12" fillId="3" borderId="3" xfId="8" applyNumberFormat="1" applyFont="1" applyFill="1" applyBorder="1" applyAlignment="1" applyProtection="1">
      <alignment horizontal="left"/>
      <protection locked="0"/>
    </xf>
    <xf numFmtId="42" fontId="12" fillId="3" borderId="12" xfId="8" applyNumberFormat="1" applyFont="1" applyFill="1" applyBorder="1" applyAlignment="1" applyProtection="1">
      <alignment horizontal="center"/>
      <protection locked="0"/>
    </xf>
    <xf numFmtId="44" fontId="12" fillId="0" borderId="12" xfId="1" applyFont="1" applyBorder="1" applyAlignment="1" applyProtection="1">
      <alignment horizontal="center"/>
    </xf>
    <xf numFmtId="165" fontId="14" fillId="0" borderId="12" xfId="1" applyNumberFormat="1" applyFont="1" applyBorder="1" applyAlignment="1" applyProtection="1">
      <alignment horizontal="center"/>
    </xf>
    <xf numFmtId="0" fontId="18" fillId="0" borderId="11" xfId="8" applyFont="1" applyBorder="1" applyAlignment="1">
      <alignment horizontal="left" vertical="center" wrapText="1"/>
    </xf>
    <xf numFmtId="0" fontId="18" fillId="0" borderId="7" xfId="8" applyFont="1" applyBorder="1" applyAlignment="1">
      <alignment horizontal="left" vertical="center" wrapText="1"/>
    </xf>
    <xf numFmtId="0" fontId="18" fillId="0" borderId="8" xfId="8" applyFont="1" applyBorder="1" applyAlignment="1">
      <alignment horizontal="left" vertical="center" wrapText="1"/>
    </xf>
    <xf numFmtId="0" fontId="18" fillId="0" borderId="9" xfId="8" applyFont="1" applyBorder="1" applyAlignment="1">
      <alignment horizontal="left" vertical="center" wrapText="1"/>
    </xf>
    <xf numFmtId="0" fontId="18" fillId="0" borderId="0" xfId="8" applyFont="1" applyAlignment="1">
      <alignment horizontal="left" vertical="center" wrapText="1"/>
    </xf>
    <xf numFmtId="0" fontId="18" fillId="0" borderId="10" xfId="8" applyFont="1" applyBorder="1" applyAlignment="1">
      <alignment horizontal="left" vertical="center" wrapText="1"/>
    </xf>
    <xf numFmtId="0" fontId="18" fillId="0" borderId="4" xfId="8" applyFont="1" applyBorder="1" applyAlignment="1">
      <alignment horizontal="left" vertical="center" wrapText="1"/>
    </xf>
    <xf numFmtId="0" fontId="18" fillId="0" borderId="5" xfId="8" applyFont="1" applyBorder="1" applyAlignment="1">
      <alignment horizontal="left" vertical="center" wrapText="1"/>
    </xf>
    <xf numFmtId="0" fontId="18" fillId="0" borderId="6" xfId="8" applyFont="1" applyBorder="1" applyAlignment="1">
      <alignment horizontal="left" vertical="center" wrapText="1"/>
    </xf>
    <xf numFmtId="44" fontId="14" fillId="0" borderId="12" xfId="1" applyFont="1" applyBorder="1" applyAlignment="1" applyProtection="1">
      <alignment horizontal="center"/>
    </xf>
    <xf numFmtId="9" fontId="44" fillId="0" borderId="0" xfId="13" applyFont="1" applyBorder="1" applyAlignment="1" applyProtection="1">
      <alignment horizontal="left" vertical="top" wrapText="1"/>
    </xf>
    <xf numFmtId="0" fontId="7" fillId="0" borderId="0" xfId="8" applyAlignment="1">
      <alignment wrapText="1"/>
    </xf>
    <xf numFmtId="0" fontId="34" fillId="0" borderId="11" xfId="8" applyFont="1" applyBorder="1" applyAlignment="1" applyProtection="1">
      <alignment horizontal="left"/>
      <protection locked="0"/>
    </xf>
    <xf numFmtId="0" fontId="7" fillId="0" borderId="7" xfId="8" applyBorder="1" applyAlignment="1">
      <alignment horizontal="left"/>
    </xf>
    <xf numFmtId="0" fontId="7" fillId="0" borderId="8" xfId="8" applyBorder="1" applyAlignment="1">
      <alignment horizontal="left"/>
    </xf>
    <xf numFmtId="0" fontId="34" fillId="0" borderId="0" xfId="8" applyFont="1" applyAlignment="1" applyProtection="1">
      <alignment horizontal="left"/>
      <protection locked="0"/>
    </xf>
    <xf numFmtId="0" fontId="7" fillId="0" borderId="0" xfId="8" applyAlignment="1">
      <alignment horizontal="left"/>
    </xf>
    <xf numFmtId="0" fontId="34" fillId="0" borderId="9" xfId="8" applyFont="1" applyBorder="1" applyAlignment="1" applyProtection="1">
      <alignment horizontal="left"/>
      <protection locked="0"/>
    </xf>
    <xf numFmtId="0" fontId="7" fillId="0" borderId="10" xfId="8" applyBorder="1" applyAlignment="1">
      <alignment horizontal="left"/>
    </xf>
    <xf numFmtId="0" fontId="34" fillId="0" borderId="4" xfId="8" applyFont="1" applyBorder="1" applyAlignment="1" applyProtection="1">
      <alignment horizontal="left"/>
      <protection locked="0"/>
    </xf>
    <xf numFmtId="0" fontId="7" fillId="0" borderId="5" xfId="8" applyBorder="1" applyAlignment="1">
      <alignment horizontal="left"/>
    </xf>
    <xf numFmtId="0" fontId="7" fillId="0" borderId="6" xfId="8" applyBorder="1" applyAlignment="1">
      <alignment horizontal="left"/>
    </xf>
    <xf numFmtId="9" fontId="39" fillId="0" borderId="4" xfId="13" applyFont="1" applyBorder="1" applyAlignment="1" applyProtection="1">
      <alignment horizontal="right"/>
    </xf>
    <xf numFmtId="0" fontId="7" fillId="0" borderId="5" xfId="8" applyBorder="1"/>
    <xf numFmtId="0" fontId="7" fillId="0" borderId="6" xfId="8" applyBorder="1"/>
    <xf numFmtId="9" fontId="41" fillId="8" borderId="0" xfId="13" applyFont="1" applyFill="1" applyBorder="1" applyAlignment="1" applyProtection="1">
      <alignment horizontal="center" wrapText="1"/>
    </xf>
    <xf numFmtId="0" fontId="31" fillId="0" borderId="0" xfId="8" applyFont="1" applyAlignment="1">
      <alignment horizontal="center" wrapText="1"/>
    </xf>
    <xf numFmtId="0" fontId="7" fillId="0" borderId="10" xfId="8" applyBorder="1" applyAlignment="1">
      <alignment wrapText="1"/>
    </xf>
    <xf numFmtId="0" fontId="54" fillId="0" borderId="0" xfId="8" applyFont="1" applyAlignment="1">
      <alignment horizontal="center" wrapText="1"/>
    </xf>
    <xf numFmtId="37" fontId="55" fillId="0" borderId="0" xfId="6" applyNumberFormat="1" applyFont="1" applyFill="1" applyBorder="1" applyAlignment="1" applyProtection="1">
      <alignment horizontal="center" wrapText="1"/>
    </xf>
    <xf numFmtId="0" fontId="55" fillId="0" borderId="0" xfId="8" applyFont="1" applyAlignment="1">
      <alignment horizontal="center" wrapText="1"/>
    </xf>
    <xf numFmtId="37" fontId="56" fillId="0" borderId="0" xfId="6" applyNumberFormat="1" applyFont="1" applyFill="1" applyBorder="1" applyAlignment="1" applyProtection="1">
      <alignment horizontal="center" wrapText="1"/>
    </xf>
    <xf numFmtId="0" fontId="56" fillId="0" borderId="0" xfId="8" applyFont="1" applyAlignment="1">
      <alignment horizontal="center" wrapText="1"/>
    </xf>
    <xf numFmtId="37" fontId="55" fillId="8" borderId="0" xfId="6" applyNumberFormat="1" applyFont="1" applyFill="1" applyBorder="1" applyAlignment="1" applyProtection="1">
      <alignment horizontal="center" wrapText="1"/>
    </xf>
    <xf numFmtId="37" fontId="56" fillId="0" borderId="0" xfId="6" applyNumberFormat="1" applyFont="1" applyBorder="1" applyAlignment="1" applyProtection="1">
      <alignment horizontal="center" wrapText="1"/>
    </xf>
    <xf numFmtId="0" fontId="63" fillId="0" borderId="0" xfId="8" applyFont="1" applyAlignment="1">
      <alignment horizontal="center" wrapText="1"/>
    </xf>
    <xf numFmtId="0" fontId="59" fillId="0" borderId="0" xfId="8" applyFont="1" applyAlignment="1">
      <alignment horizontal="center" wrapText="1"/>
    </xf>
    <xf numFmtId="0" fontId="72" fillId="0" borderId="0" xfId="8" applyFont="1"/>
    <xf numFmtId="0" fontId="72" fillId="0" borderId="0" xfId="8" applyFont="1" applyAlignment="1">
      <alignment wrapText="1"/>
    </xf>
    <xf numFmtId="0" fontId="41" fillId="9" borderId="0" xfId="8" applyFont="1" applyFill="1" applyAlignment="1">
      <alignment wrapText="1"/>
    </xf>
    <xf numFmtId="0" fontId="64" fillId="0" borderId="14" xfId="8" applyFont="1" applyBorder="1" applyAlignment="1">
      <alignment horizontal="center" wrapText="1"/>
    </xf>
    <xf numFmtId="0" fontId="67" fillId="0" borderId="13" xfId="8" applyFont="1" applyBorder="1" applyAlignment="1">
      <alignment horizontal="center" wrapText="1"/>
    </xf>
    <xf numFmtId="0" fontId="66" fillId="3" borderId="14" xfId="8" applyFont="1" applyFill="1" applyBorder="1" applyAlignment="1">
      <alignment horizontal="center" wrapText="1"/>
    </xf>
    <xf numFmtId="0" fontId="68" fillId="3" borderId="13" xfId="8" applyFont="1" applyFill="1" applyBorder="1" applyAlignment="1">
      <alignment horizontal="center" wrapText="1"/>
    </xf>
    <xf numFmtId="37" fontId="7" fillId="0" borderId="0" xfId="6" applyNumberFormat="1" applyFont="1" applyFill="1" applyBorder="1" applyAlignment="1" applyProtection="1">
      <alignment horizontal="center"/>
    </xf>
    <xf numFmtId="0" fontId="7" fillId="0" borderId="0" xfId="8" applyAlignment="1">
      <alignment horizontal="center"/>
    </xf>
    <xf numFmtId="38" fontId="45" fillId="0" borderId="0" xfId="13" applyNumberFormat="1" applyFont="1" applyFill="1" applyBorder="1" applyAlignment="1" applyProtection="1">
      <alignment horizontal="center" wrapText="1"/>
    </xf>
    <xf numFmtId="38" fontId="45" fillId="0" borderId="25" xfId="8" applyNumberFormat="1" applyFont="1" applyBorder="1" applyAlignment="1">
      <alignment horizontal="center" wrapText="1"/>
    </xf>
    <xf numFmtId="0" fontId="60" fillId="0" borderId="0" xfId="8" applyFont="1" applyAlignment="1">
      <alignment horizontal="center" wrapText="1"/>
    </xf>
    <xf numFmtId="0" fontId="21" fillId="0" borderId="26" xfId="8" applyFont="1" applyBorder="1" applyAlignment="1" applyProtection="1">
      <alignment horizontal="center" wrapText="1"/>
      <protection hidden="1"/>
    </xf>
    <xf numFmtId="0" fontId="21" fillId="0" borderId="35" xfId="8" applyFont="1" applyBorder="1" applyAlignment="1" applyProtection="1">
      <alignment horizontal="center" wrapText="1"/>
      <protection hidden="1"/>
    </xf>
    <xf numFmtId="0" fontId="22" fillId="0" borderId="35" xfId="8" applyFont="1" applyBorder="1" applyAlignment="1" applyProtection="1">
      <alignment wrapText="1"/>
      <protection hidden="1"/>
    </xf>
    <xf numFmtId="0" fontId="22" fillId="0" borderId="27" xfId="8" applyFont="1" applyBorder="1" applyAlignment="1" applyProtection="1">
      <alignment wrapText="1"/>
      <protection hidden="1"/>
    </xf>
    <xf numFmtId="0" fontId="24" fillId="0" borderId="31" xfId="8" applyFont="1" applyBorder="1" applyAlignment="1" applyProtection="1">
      <alignment horizontal="left" vertical="top" wrapText="1"/>
      <protection hidden="1"/>
    </xf>
    <xf numFmtId="0" fontId="24" fillId="0" borderId="32" xfId="8" applyFont="1" applyBorder="1" applyAlignment="1" applyProtection="1">
      <alignment horizontal="left" vertical="top" wrapText="1"/>
      <protection hidden="1"/>
    </xf>
    <xf numFmtId="0" fontId="24" fillId="0" borderId="28" xfId="8" applyFont="1" applyBorder="1" applyAlignment="1" applyProtection="1">
      <alignment horizontal="left" vertical="top" wrapText="1"/>
      <protection hidden="1"/>
    </xf>
    <xf numFmtId="0" fontId="24" fillId="0" borderId="33" xfId="8" applyFont="1" applyBorder="1" applyAlignment="1" applyProtection="1">
      <alignment horizontal="left" wrapText="1"/>
      <protection hidden="1"/>
    </xf>
    <xf numFmtId="0" fontId="24" fillId="0" borderId="0" xfId="8" applyFont="1" applyAlignment="1" applyProtection="1">
      <alignment horizontal="left" wrapText="1"/>
      <protection hidden="1"/>
    </xf>
    <xf numFmtId="0" fontId="24" fillId="0" borderId="34" xfId="8" applyFont="1" applyBorder="1" applyAlignment="1" applyProtection="1">
      <alignment horizontal="left" wrapText="1"/>
      <protection hidden="1"/>
    </xf>
  </cellXfs>
  <cellStyles count="27">
    <cellStyle name="Comma 2" xfId="3" xr:uid="{00000000-0005-0000-0000-000000000000}"/>
    <cellStyle name="Comma 3" xfId="4" xr:uid="{00000000-0005-0000-0000-000001000000}"/>
    <cellStyle name="Comma 4" xfId="5" xr:uid="{00000000-0005-0000-0000-000002000000}"/>
    <cellStyle name="Comma 5" xfId="19" xr:uid="{00000000-0005-0000-0000-000003000000}"/>
    <cellStyle name="Comma 5 2" xfId="24" xr:uid="{00000000-0005-0000-0000-000004000000}"/>
    <cellStyle name="Currency" xfId="1" builtinId="4"/>
    <cellStyle name="Currency 2" xfId="6" xr:uid="{00000000-0005-0000-0000-000006000000}"/>
    <cellStyle name="Currency 3" xfId="17" xr:uid="{00000000-0005-0000-0000-000007000000}"/>
    <cellStyle name="Currency 3 2" xfId="22" xr:uid="{00000000-0005-0000-0000-000008000000}"/>
    <cellStyle name="Hyperlink" xfId="2" builtinId="8"/>
    <cellStyle name="Hyperlink 2" xfId="7" xr:uid="{00000000-0005-0000-0000-00000A000000}"/>
    <cellStyle name="Normal" xfId="0" builtinId="0"/>
    <cellStyle name="Normal 2" xfId="8" xr:uid="{00000000-0005-0000-0000-00000C000000}"/>
    <cellStyle name="Normal 3" xfId="9" xr:uid="{00000000-0005-0000-0000-00000D000000}"/>
    <cellStyle name="Normal 4" xfId="10" xr:uid="{00000000-0005-0000-0000-00000E000000}"/>
    <cellStyle name="Normal 5" xfId="11" xr:uid="{00000000-0005-0000-0000-00000F000000}"/>
    <cellStyle name="Normal 6" xfId="12" xr:uid="{00000000-0005-0000-0000-000010000000}"/>
    <cellStyle name="Normal 7" xfId="16" xr:uid="{00000000-0005-0000-0000-000011000000}"/>
    <cellStyle name="Normal 7 2" xfId="21" xr:uid="{00000000-0005-0000-0000-000012000000}"/>
    <cellStyle name="Normal 8" xfId="20" xr:uid="{00000000-0005-0000-0000-000013000000}"/>
    <cellStyle name="Normal 8 2" xfId="25" xr:uid="{00000000-0005-0000-0000-000014000000}"/>
    <cellStyle name="Percent" xfId="26" builtinId="5"/>
    <cellStyle name="Percent 2" xfId="13" xr:uid="{00000000-0005-0000-0000-000016000000}"/>
    <cellStyle name="Percent 3" xfId="14" xr:uid="{00000000-0005-0000-0000-000017000000}"/>
    <cellStyle name="Percent 4" xfId="15" xr:uid="{00000000-0005-0000-0000-000018000000}"/>
    <cellStyle name="Percent 5" xfId="18" xr:uid="{00000000-0005-0000-0000-000019000000}"/>
    <cellStyle name="Percent 5 2" xfId="23" xr:uid="{00000000-0005-0000-0000-00001A000000}"/>
  </cellStyles>
  <dxfs count="0"/>
  <tableStyles count="0" defaultTableStyle="TableStyleMedium2" defaultPivotStyle="PivotStyleLight16"/>
  <colors>
    <mruColors>
      <color rgb="FF00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170841</xdr:colOff>
      <xdr:row>0</xdr:row>
      <xdr:rowOff>0</xdr:rowOff>
    </xdr:from>
    <xdr:to>
      <xdr:col>3</xdr:col>
      <xdr:colOff>169204</xdr:colOff>
      <xdr:row>3</xdr:row>
      <xdr:rowOff>120841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841" y="0"/>
          <a:ext cx="1855738" cy="69234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19050</xdr:colOff>
          <xdr:row>17</xdr:row>
          <xdr:rowOff>19050</xdr:rowOff>
        </xdr:from>
        <xdr:to>
          <xdr:col>3</xdr:col>
          <xdr:colOff>180975</xdr:colOff>
          <xdr:row>17</xdr:row>
          <xdr:rowOff>171450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xdr:row>
          <xdr:rowOff>19050</xdr:rowOff>
        </xdr:from>
        <xdr:to>
          <xdr:col>3</xdr:col>
          <xdr:colOff>180975</xdr:colOff>
          <xdr:row>19</xdr:row>
          <xdr:rowOff>171450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19050</xdr:rowOff>
        </xdr:from>
        <xdr:to>
          <xdr:col>3</xdr:col>
          <xdr:colOff>180975</xdr:colOff>
          <xdr:row>18</xdr:row>
          <xdr:rowOff>171450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xdr:rowOff>
        </xdr:from>
        <xdr:to>
          <xdr:col>7</xdr:col>
          <xdr:colOff>180975</xdr:colOff>
          <xdr:row>19</xdr:row>
          <xdr:rowOff>171450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19050</xdr:rowOff>
        </xdr:from>
        <xdr:to>
          <xdr:col>7</xdr:col>
          <xdr:colOff>180975</xdr:colOff>
          <xdr:row>18</xdr:row>
          <xdr:rowOff>171450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xdr:row>
          <xdr:rowOff>19050</xdr:rowOff>
        </xdr:from>
        <xdr:to>
          <xdr:col>7</xdr:col>
          <xdr:colOff>180975</xdr:colOff>
          <xdr:row>17</xdr:row>
          <xdr:rowOff>171450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95250</xdr:rowOff>
    </xdr:from>
    <xdr:to>
      <xdr:col>3</xdr:col>
      <xdr:colOff>26938</xdr:colOff>
      <xdr:row>4</xdr:row>
      <xdr:rowOff>6541</xdr:rowOff>
    </xdr:to>
    <xdr:pic>
      <xdr:nvPicPr>
        <xdr:cNvPr id="2" name="Picture 1">
          <a:extLst>
            <a:ext uri="{FF2B5EF4-FFF2-40B4-BE49-F238E27FC236}">
              <a16:creationId xmlns:a16="http://schemas.microsoft.com/office/drawing/2014/main" id="{1A9668D5-90EE-4A78-B417-FCF66C9987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95250"/>
          <a:ext cx="1855738" cy="7113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133350</xdr:colOff>
      <xdr:row>0</xdr:row>
      <xdr:rowOff>66675</xdr:rowOff>
    </xdr:from>
    <xdr:to>
      <xdr:col>0</xdr:col>
      <xdr:colOff>2305050</xdr:colOff>
      <xdr:row>2</xdr:row>
      <xdr:rowOff>123825</xdr:rowOff>
    </xdr:to>
    <xdr:pic>
      <xdr:nvPicPr>
        <xdr:cNvPr id="2" name="Picture 54" descr="MPS_Bullet08-Horiz">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66675"/>
          <a:ext cx="2171700" cy="651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1035050</xdr:colOff>
      <xdr:row>1</xdr:row>
      <xdr:rowOff>285751</xdr:rowOff>
    </xdr:from>
    <xdr:to>
      <xdr:col>0</xdr:col>
      <xdr:colOff>2301875</xdr:colOff>
      <xdr:row>2</xdr:row>
      <xdr:rowOff>174626</xdr:rowOff>
    </xdr:to>
    <xdr:sp macro="" textlink="">
      <xdr:nvSpPr>
        <xdr:cNvPr id="3" name="AutoShape 53">
          <a:extLst>
            <a:ext uri="{FF2B5EF4-FFF2-40B4-BE49-F238E27FC236}">
              <a16:creationId xmlns:a16="http://schemas.microsoft.com/office/drawing/2014/main" id="{00000000-0008-0000-0200-000003000000}"/>
            </a:ext>
          </a:extLst>
        </xdr:cNvPr>
        <xdr:cNvSpPr>
          <a:spLocks noChangeArrowheads="1"/>
        </xdr:cNvSpPr>
      </xdr:nvSpPr>
      <xdr:spPr bwMode="auto">
        <a:xfrm>
          <a:off x="1035050" y="552451"/>
          <a:ext cx="1266825" cy="216535"/>
        </a:xfrm>
        <a:prstGeom prst="roundRect">
          <a:avLst>
            <a:gd name="adj" fmla="val 16667"/>
          </a:avLst>
        </a:prstGeom>
        <a:noFill/>
        <a:ln w="9525">
          <a:noFill/>
          <a:round/>
          <a:headEnd/>
          <a:tailEnd/>
        </a:ln>
        <a:effectLst/>
      </xdr:spPr>
      <xdr:txBody>
        <a:bodyPr vertOverflow="clip" wrap="square" lIns="12700" tIns="12700" rIns="12700" bIns="12700" anchor="t" upright="1"/>
        <a:lstStyle/>
        <a:p>
          <a:pPr algn="l" rtl="0">
            <a:defRPr sz="1000"/>
          </a:pPr>
          <a:r>
            <a:rPr lang="en-US" sz="1200" b="1" i="0" u="none" strike="noStrike" baseline="0">
              <a:solidFill>
                <a:srgbClr val="000000"/>
              </a:solidFill>
              <a:latin typeface="Times New Roman"/>
              <a:cs typeface="Times New Roman"/>
            </a:rPr>
            <a:t>Office of Finance</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9525</xdr:colOff>
      <xdr:row>45</xdr:row>
      <xdr:rowOff>76200</xdr:rowOff>
    </xdr:from>
    <xdr:to>
      <xdr:col>9</xdr:col>
      <xdr:colOff>9525</xdr:colOff>
      <xdr:row>47</xdr:row>
      <xdr:rowOff>190500</xdr:rowOff>
    </xdr:to>
    <xdr:cxnSp macro="">
      <xdr:nvCxnSpPr>
        <xdr:cNvPr id="2" name="AutoShape 16">
          <a:extLst>
            <a:ext uri="{FF2B5EF4-FFF2-40B4-BE49-F238E27FC236}">
              <a16:creationId xmlns:a16="http://schemas.microsoft.com/office/drawing/2014/main" id="{00000000-0008-0000-0300-000002000000}"/>
            </a:ext>
          </a:extLst>
        </xdr:cNvPr>
        <xdr:cNvCxnSpPr>
          <a:cxnSpLocks noChangeShapeType="1"/>
        </xdr:cNvCxnSpPr>
      </xdr:nvCxnSpPr>
      <xdr:spPr bwMode="auto">
        <a:xfrm rot="5400000">
          <a:off x="5629275" y="8258175"/>
          <a:ext cx="342900"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9</xdr:col>
      <xdr:colOff>76200</xdr:colOff>
      <xdr:row>11</xdr:row>
      <xdr:rowOff>104775</xdr:rowOff>
    </xdr:from>
    <xdr:to>
      <xdr:col>9</xdr:col>
      <xdr:colOff>76200</xdr:colOff>
      <xdr:row>15</xdr:row>
      <xdr:rowOff>9525</xdr:rowOff>
    </xdr:to>
    <xdr:cxnSp macro="">
      <xdr:nvCxnSpPr>
        <xdr:cNvPr id="3" name="AutoShape 23">
          <a:extLst>
            <a:ext uri="{FF2B5EF4-FFF2-40B4-BE49-F238E27FC236}">
              <a16:creationId xmlns:a16="http://schemas.microsoft.com/office/drawing/2014/main" id="{00000000-0008-0000-0300-000003000000}"/>
            </a:ext>
          </a:extLst>
        </xdr:cNvPr>
        <xdr:cNvCxnSpPr>
          <a:cxnSpLocks noChangeShapeType="1"/>
        </xdr:cNvCxnSpPr>
      </xdr:nvCxnSpPr>
      <xdr:spPr bwMode="auto">
        <a:xfrm rot="5400000">
          <a:off x="5591175" y="2495550"/>
          <a:ext cx="55245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66675</xdr:colOff>
      <xdr:row>26</xdr:row>
      <xdr:rowOff>0</xdr:rowOff>
    </xdr:from>
    <xdr:to>
      <xdr:col>3</xdr:col>
      <xdr:colOff>66675</xdr:colOff>
      <xdr:row>28</xdr:row>
      <xdr:rowOff>9525</xdr:rowOff>
    </xdr:to>
    <xdr:cxnSp macro="">
      <xdr:nvCxnSpPr>
        <xdr:cNvPr id="4" name="AutoShape 23">
          <a:extLst>
            <a:ext uri="{FF2B5EF4-FFF2-40B4-BE49-F238E27FC236}">
              <a16:creationId xmlns:a16="http://schemas.microsoft.com/office/drawing/2014/main" id="{00000000-0008-0000-0300-000004000000}"/>
            </a:ext>
          </a:extLst>
        </xdr:cNvPr>
        <xdr:cNvCxnSpPr>
          <a:cxnSpLocks noChangeShapeType="1"/>
          <a:stCxn id="9" idx="2"/>
        </xdr:cNvCxnSpPr>
      </xdr:nvCxnSpPr>
      <xdr:spPr bwMode="auto">
        <a:xfrm rot="5400000">
          <a:off x="1728787" y="4710113"/>
          <a:ext cx="33337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533400</xdr:colOff>
      <xdr:row>39</xdr:row>
      <xdr:rowOff>152400</xdr:rowOff>
    </xdr:from>
    <xdr:to>
      <xdr:col>5</xdr:col>
      <xdr:colOff>533400</xdr:colOff>
      <xdr:row>41</xdr:row>
      <xdr:rowOff>85725</xdr:rowOff>
    </xdr:to>
    <xdr:cxnSp macro="">
      <xdr:nvCxnSpPr>
        <xdr:cNvPr id="5" name="AutoShape 26">
          <a:extLst>
            <a:ext uri="{FF2B5EF4-FFF2-40B4-BE49-F238E27FC236}">
              <a16:creationId xmlns:a16="http://schemas.microsoft.com/office/drawing/2014/main" id="{00000000-0008-0000-0300-000005000000}"/>
            </a:ext>
          </a:extLst>
        </xdr:cNvPr>
        <xdr:cNvCxnSpPr>
          <a:cxnSpLocks noChangeShapeType="1"/>
        </xdr:cNvCxnSpPr>
      </xdr:nvCxnSpPr>
      <xdr:spPr bwMode="auto">
        <a:xfrm rot="16200000" flipV="1">
          <a:off x="3452812" y="6929438"/>
          <a:ext cx="25717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885825</xdr:colOff>
      <xdr:row>34</xdr:row>
      <xdr:rowOff>104775</xdr:rowOff>
    </xdr:from>
    <xdr:to>
      <xdr:col>8</xdr:col>
      <xdr:colOff>895350</xdr:colOff>
      <xdr:row>39</xdr:row>
      <xdr:rowOff>85725</xdr:rowOff>
    </xdr:to>
    <xdr:cxnSp macro="">
      <xdr:nvCxnSpPr>
        <xdr:cNvPr id="6" name="AutoShape 26">
          <a:extLst>
            <a:ext uri="{FF2B5EF4-FFF2-40B4-BE49-F238E27FC236}">
              <a16:creationId xmlns:a16="http://schemas.microsoft.com/office/drawing/2014/main" id="{00000000-0008-0000-0300-000006000000}"/>
            </a:ext>
          </a:extLst>
        </xdr:cNvPr>
        <xdr:cNvCxnSpPr>
          <a:cxnSpLocks noChangeShapeType="1"/>
        </xdr:cNvCxnSpPr>
      </xdr:nvCxnSpPr>
      <xdr:spPr bwMode="auto">
        <a:xfrm rot="5400000" flipH="1" flipV="1">
          <a:off x="5372100" y="6334125"/>
          <a:ext cx="790575" cy="9525"/>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28575</xdr:colOff>
      <xdr:row>22</xdr:row>
      <xdr:rowOff>28575</xdr:rowOff>
    </xdr:from>
    <xdr:to>
      <xdr:col>9</xdr:col>
      <xdr:colOff>28575</xdr:colOff>
      <xdr:row>27</xdr:row>
      <xdr:rowOff>9525</xdr:rowOff>
    </xdr:to>
    <xdr:cxnSp macro="">
      <xdr:nvCxnSpPr>
        <xdr:cNvPr id="7" name="AutoShape 26">
          <a:extLst>
            <a:ext uri="{FF2B5EF4-FFF2-40B4-BE49-F238E27FC236}">
              <a16:creationId xmlns:a16="http://schemas.microsoft.com/office/drawing/2014/main" id="{00000000-0008-0000-0300-000007000000}"/>
            </a:ext>
          </a:extLst>
        </xdr:cNvPr>
        <xdr:cNvCxnSpPr>
          <a:cxnSpLocks noChangeShapeType="1"/>
        </xdr:cNvCxnSpPr>
      </xdr:nvCxnSpPr>
      <xdr:spPr bwMode="auto">
        <a:xfrm rot="5400000" flipH="1" flipV="1">
          <a:off x="5424487" y="4319588"/>
          <a:ext cx="79057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330199</xdr:colOff>
      <xdr:row>7</xdr:row>
      <xdr:rowOff>136552</xdr:rowOff>
    </xdr:from>
    <xdr:to>
      <xdr:col>3</xdr:col>
      <xdr:colOff>558800</xdr:colOff>
      <xdr:row>11</xdr:row>
      <xdr:rowOff>63501</xdr:rowOff>
    </xdr:to>
    <xdr:sp macro="" textlink="">
      <xdr:nvSpPr>
        <xdr:cNvPr id="8" name="AutoShape 1">
          <a:extLst>
            <a:ext uri="{FF2B5EF4-FFF2-40B4-BE49-F238E27FC236}">
              <a16:creationId xmlns:a16="http://schemas.microsoft.com/office/drawing/2014/main" id="{00000000-0008-0000-0300-000008000000}"/>
            </a:ext>
          </a:extLst>
        </xdr:cNvPr>
        <xdr:cNvSpPr>
          <a:spLocks noChangeArrowheads="1"/>
        </xdr:cNvSpPr>
      </xdr:nvSpPr>
      <xdr:spPr bwMode="auto">
        <a:xfrm>
          <a:off x="1549399" y="1603402"/>
          <a:ext cx="838201" cy="574649"/>
        </a:xfrm>
        <a:prstGeom prst="flowChartTerminator">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lnSpc>
              <a:spcPts val="1000"/>
            </a:lnSpc>
            <a:defRPr sz="1000"/>
          </a:pPr>
          <a:r>
            <a:rPr lang="en-US" sz="1000" b="0" i="0" u="none" strike="noStrike" baseline="0">
              <a:solidFill>
                <a:srgbClr val="000000"/>
              </a:solidFill>
              <a:latin typeface="Arial"/>
              <a:cs typeface="Arial"/>
            </a:rPr>
            <a:t>Early-Mar 2026</a:t>
          </a:r>
        </a:p>
      </xdr:txBody>
    </xdr:sp>
    <xdr:clientData/>
  </xdr:twoCellAnchor>
  <xdr:twoCellAnchor>
    <xdr:from>
      <xdr:col>2</xdr:col>
      <xdr:colOff>241300</xdr:colOff>
      <xdr:row>22</xdr:row>
      <xdr:rowOff>139700</xdr:rowOff>
    </xdr:from>
    <xdr:to>
      <xdr:col>3</xdr:col>
      <xdr:colOff>508000</xdr:colOff>
      <xdr:row>26</xdr:row>
      <xdr:rowOff>1</xdr:rowOff>
    </xdr:to>
    <xdr:sp macro="" textlink="">
      <xdr:nvSpPr>
        <xdr:cNvPr id="9" name="AutoShape 9">
          <a:extLst>
            <a:ext uri="{FF2B5EF4-FFF2-40B4-BE49-F238E27FC236}">
              <a16:creationId xmlns:a16="http://schemas.microsoft.com/office/drawing/2014/main" id="{00000000-0008-0000-0300-000009000000}"/>
            </a:ext>
          </a:extLst>
        </xdr:cNvPr>
        <xdr:cNvSpPr>
          <a:spLocks noChangeArrowheads="1"/>
        </xdr:cNvSpPr>
      </xdr:nvSpPr>
      <xdr:spPr bwMode="auto">
        <a:xfrm>
          <a:off x="1460500" y="4035425"/>
          <a:ext cx="876300" cy="508001"/>
        </a:xfrm>
        <a:prstGeom prst="flowChartTerminator">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Mid-July 2026</a:t>
          </a:r>
        </a:p>
      </xdr:txBody>
    </xdr:sp>
    <xdr:clientData/>
  </xdr:twoCellAnchor>
  <xdr:twoCellAnchor>
    <xdr:from>
      <xdr:col>1</xdr:col>
      <xdr:colOff>571499</xdr:colOff>
      <xdr:row>13</xdr:row>
      <xdr:rowOff>25400</xdr:rowOff>
    </xdr:from>
    <xdr:to>
      <xdr:col>4</xdr:col>
      <xdr:colOff>314324</xdr:colOff>
      <xdr:row>21</xdr:row>
      <xdr:rowOff>88900</xdr:rowOff>
    </xdr:to>
    <xdr:sp macro="" textlink="">
      <xdr:nvSpPr>
        <xdr:cNvPr id="10" name="AutoShape 2">
          <a:extLst>
            <a:ext uri="{FF2B5EF4-FFF2-40B4-BE49-F238E27FC236}">
              <a16:creationId xmlns:a16="http://schemas.microsoft.com/office/drawing/2014/main" id="{00000000-0008-0000-0300-00000A000000}"/>
            </a:ext>
          </a:extLst>
        </xdr:cNvPr>
        <xdr:cNvSpPr>
          <a:spLocks noChangeArrowheads="1"/>
        </xdr:cNvSpPr>
      </xdr:nvSpPr>
      <xdr:spPr bwMode="auto">
        <a:xfrm>
          <a:off x="1181099" y="2463800"/>
          <a:ext cx="1571625" cy="1358900"/>
        </a:xfrm>
        <a:prstGeom prst="flowChartPreparation">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                      "FY27 Budget - State Special Education Categorical Aid Claim Form"  submitted with FY27 Budget</a:t>
          </a: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8</xdr:col>
      <xdr:colOff>25398</xdr:colOff>
      <xdr:row>13</xdr:row>
      <xdr:rowOff>88901</xdr:rowOff>
    </xdr:from>
    <xdr:to>
      <xdr:col>10</xdr:col>
      <xdr:colOff>381000</xdr:colOff>
      <xdr:row>22</xdr:row>
      <xdr:rowOff>12700</xdr:rowOff>
    </xdr:to>
    <xdr:sp macro="" textlink="">
      <xdr:nvSpPr>
        <xdr:cNvPr id="11" name="AutoShape 5">
          <a:extLst>
            <a:ext uri="{FF2B5EF4-FFF2-40B4-BE49-F238E27FC236}">
              <a16:creationId xmlns:a16="http://schemas.microsoft.com/office/drawing/2014/main" id="{00000000-0008-0000-0300-00000B000000}"/>
            </a:ext>
          </a:extLst>
        </xdr:cNvPr>
        <xdr:cNvSpPr>
          <a:spLocks noChangeArrowheads="1"/>
        </xdr:cNvSpPr>
      </xdr:nvSpPr>
      <xdr:spPr bwMode="auto">
        <a:xfrm>
          <a:off x="4902198" y="2527301"/>
          <a:ext cx="1879602" cy="1381124"/>
        </a:xfrm>
        <a:prstGeom prst="flowChartPunchedCard">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MPS pays 20% of FY27 budgeted eligible salaries &amp; benefits for licensed Special Education staff and for Special Education  transportation</a:t>
          </a:r>
        </a:p>
      </xdr:txBody>
    </xdr:sp>
    <xdr:clientData/>
  </xdr:twoCellAnchor>
  <xdr:twoCellAnchor>
    <xdr:from>
      <xdr:col>8</xdr:col>
      <xdr:colOff>533400</xdr:colOff>
      <xdr:row>8</xdr:row>
      <xdr:rowOff>139700</xdr:rowOff>
    </xdr:from>
    <xdr:to>
      <xdr:col>9</xdr:col>
      <xdr:colOff>558800</xdr:colOff>
      <xdr:row>12</xdr:row>
      <xdr:rowOff>127000</xdr:rowOff>
    </xdr:to>
    <xdr:sp macro="" textlink="">
      <xdr:nvSpPr>
        <xdr:cNvPr id="12" name="AutoShape 7">
          <a:extLst>
            <a:ext uri="{FF2B5EF4-FFF2-40B4-BE49-F238E27FC236}">
              <a16:creationId xmlns:a16="http://schemas.microsoft.com/office/drawing/2014/main" id="{00000000-0008-0000-0300-00000C000000}"/>
            </a:ext>
          </a:extLst>
        </xdr:cNvPr>
        <xdr:cNvSpPr>
          <a:spLocks noChangeArrowheads="1"/>
        </xdr:cNvSpPr>
      </xdr:nvSpPr>
      <xdr:spPr bwMode="auto">
        <a:xfrm>
          <a:off x="5410200" y="1768475"/>
          <a:ext cx="939800" cy="635000"/>
        </a:xfrm>
        <a:prstGeom prst="flowChartTerminator">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lnSpc>
              <a:spcPts val="800"/>
            </a:lnSpc>
            <a:defRPr sz="1000"/>
          </a:pPr>
          <a:r>
            <a:rPr lang="en-US" sz="1000" b="0" i="0" u="none" strike="noStrike" baseline="0">
              <a:solidFill>
                <a:srgbClr val="000000"/>
              </a:solidFill>
              <a:latin typeface="Arial"/>
              <a:cs typeface="Arial"/>
            </a:rPr>
            <a:t>Late-Sept- Early October 2026</a:t>
          </a:r>
        </a:p>
        <a:p>
          <a:pPr algn="ctr" rtl="0">
            <a:lnSpc>
              <a:spcPts val="1000"/>
            </a:lnSpc>
            <a:defRPr sz="1000"/>
          </a:pPr>
          <a:endParaRPr lang="en-US" sz="1000" b="0" i="0" u="none" strike="noStrike" baseline="0">
            <a:solidFill>
              <a:srgbClr val="000000"/>
            </a:solidFill>
            <a:latin typeface="Arial"/>
            <a:cs typeface="Arial"/>
          </a:endParaRPr>
        </a:p>
      </xdr:txBody>
    </xdr:sp>
    <xdr:clientData/>
  </xdr:twoCellAnchor>
  <xdr:twoCellAnchor>
    <xdr:from>
      <xdr:col>4</xdr:col>
      <xdr:colOff>520700</xdr:colOff>
      <xdr:row>41</xdr:row>
      <xdr:rowOff>92075</xdr:rowOff>
    </xdr:from>
    <xdr:to>
      <xdr:col>7</xdr:col>
      <xdr:colOff>6350</xdr:colOff>
      <xdr:row>45</xdr:row>
      <xdr:rowOff>79375</xdr:rowOff>
    </xdr:to>
    <xdr:sp macro="" textlink="">
      <xdr:nvSpPr>
        <xdr:cNvPr id="13" name="AutoShape 10">
          <a:extLst>
            <a:ext uri="{FF2B5EF4-FFF2-40B4-BE49-F238E27FC236}">
              <a16:creationId xmlns:a16="http://schemas.microsoft.com/office/drawing/2014/main" id="{00000000-0008-0000-0300-00000D000000}"/>
            </a:ext>
          </a:extLst>
        </xdr:cNvPr>
        <xdr:cNvSpPr>
          <a:spLocks noChangeArrowheads="1"/>
        </xdr:cNvSpPr>
      </xdr:nvSpPr>
      <xdr:spPr bwMode="auto">
        <a:xfrm>
          <a:off x="2959100" y="7064375"/>
          <a:ext cx="1314450" cy="1025525"/>
        </a:xfrm>
        <a:prstGeom prst="flowChartDocumen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MPS receives the final Special Education reimbursement rate for FY25 from DPI</a:t>
          </a:r>
        </a:p>
      </xdr:txBody>
    </xdr:sp>
    <xdr:clientData/>
  </xdr:twoCellAnchor>
  <xdr:twoCellAnchor>
    <xdr:from>
      <xdr:col>5</xdr:col>
      <xdr:colOff>85725</xdr:colOff>
      <xdr:row>36</xdr:row>
      <xdr:rowOff>139700</xdr:rowOff>
    </xdr:from>
    <xdr:to>
      <xdr:col>6</xdr:col>
      <xdr:colOff>314325</xdr:colOff>
      <xdr:row>40</xdr:row>
      <xdr:rowOff>12700</xdr:rowOff>
    </xdr:to>
    <xdr:sp macro="" textlink="">
      <xdr:nvSpPr>
        <xdr:cNvPr id="14" name="AutoShape 11">
          <a:extLst>
            <a:ext uri="{FF2B5EF4-FFF2-40B4-BE49-F238E27FC236}">
              <a16:creationId xmlns:a16="http://schemas.microsoft.com/office/drawing/2014/main" id="{00000000-0008-0000-0300-00000E000000}"/>
            </a:ext>
          </a:extLst>
        </xdr:cNvPr>
        <xdr:cNvSpPr>
          <a:spLocks noChangeArrowheads="1"/>
        </xdr:cNvSpPr>
      </xdr:nvSpPr>
      <xdr:spPr bwMode="auto">
        <a:xfrm>
          <a:off x="3133725" y="6302375"/>
          <a:ext cx="838200" cy="520700"/>
        </a:xfrm>
        <a:prstGeom prst="flowChartTerminator">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End of June 2026</a:t>
          </a:r>
        </a:p>
      </xdr:txBody>
    </xdr:sp>
    <xdr:clientData/>
  </xdr:twoCellAnchor>
  <xdr:twoCellAnchor>
    <xdr:from>
      <xdr:col>7</xdr:col>
      <xdr:colOff>482600</xdr:colOff>
      <xdr:row>26</xdr:row>
      <xdr:rowOff>114300</xdr:rowOff>
    </xdr:from>
    <xdr:to>
      <xdr:col>10</xdr:col>
      <xdr:colOff>381000</xdr:colOff>
      <xdr:row>35</xdr:row>
      <xdr:rowOff>38100</xdr:rowOff>
    </xdr:to>
    <xdr:sp macro="" textlink="">
      <xdr:nvSpPr>
        <xdr:cNvPr id="15" name="AutoShape 12">
          <a:extLst>
            <a:ext uri="{FF2B5EF4-FFF2-40B4-BE49-F238E27FC236}">
              <a16:creationId xmlns:a16="http://schemas.microsoft.com/office/drawing/2014/main" id="{00000000-0008-0000-0300-00000F000000}"/>
            </a:ext>
          </a:extLst>
        </xdr:cNvPr>
        <xdr:cNvSpPr>
          <a:spLocks noChangeArrowheads="1"/>
        </xdr:cNvSpPr>
      </xdr:nvSpPr>
      <xdr:spPr bwMode="auto">
        <a:xfrm>
          <a:off x="4749800" y="4657725"/>
          <a:ext cx="2032000" cy="1381125"/>
        </a:xfrm>
        <a:prstGeom prst="flowChartPunchedCard">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MPS compares FY26 budgeted amount paid in the previous year (2025) with the FY26 actual costs and adjusts for the difference.</a:t>
          </a:r>
        </a:p>
      </xdr:txBody>
    </xdr:sp>
    <xdr:clientData/>
  </xdr:twoCellAnchor>
  <xdr:twoCellAnchor>
    <xdr:from>
      <xdr:col>7</xdr:col>
      <xdr:colOff>200025</xdr:colOff>
      <xdr:row>17</xdr:row>
      <xdr:rowOff>57150</xdr:rowOff>
    </xdr:from>
    <xdr:to>
      <xdr:col>7</xdr:col>
      <xdr:colOff>600075</xdr:colOff>
      <xdr:row>17</xdr:row>
      <xdr:rowOff>66675</xdr:rowOff>
    </xdr:to>
    <xdr:cxnSp macro="">
      <xdr:nvCxnSpPr>
        <xdr:cNvPr id="16" name="AutoShape 16">
          <a:extLst>
            <a:ext uri="{FF2B5EF4-FFF2-40B4-BE49-F238E27FC236}">
              <a16:creationId xmlns:a16="http://schemas.microsoft.com/office/drawing/2014/main" id="{00000000-0008-0000-0300-000010000000}"/>
            </a:ext>
          </a:extLst>
        </xdr:cNvPr>
        <xdr:cNvCxnSpPr>
          <a:cxnSpLocks noChangeShapeType="1"/>
        </xdr:cNvCxnSpPr>
      </xdr:nvCxnSpPr>
      <xdr:spPr bwMode="auto">
        <a:xfrm>
          <a:off x="4467225" y="3143250"/>
          <a:ext cx="400050" cy="95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4</xdr:col>
      <xdr:colOff>152400</xdr:colOff>
      <xdr:row>31</xdr:row>
      <xdr:rowOff>152400</xdr:rowOff>
    </xdr:from>
    <xdr:to>
      <xdr:col>5</xdr:col>
      <xdr:colOff>0</xdr:colOff>
      <xdr:row>31</xdr:row>
      <xdr:rowOff>152400</xdr:rowOff>
    </xdr:to>
    <xdr:cxnSp macro="">
      <xdr:nvCxnSpPr>
        <xdr:cNvPr id="17" name="AutoShape 21">
          <a:extLst>
            <a:ext uri="{FF2B5EF4-FFF2-40B4-BE49-F238E27FC236}">
              <a16:creationId xmlns:a16="http://schemas.microsoft.com/office/drawing/2014/main" id="{00000000-0008-0000-0300-000011000000}"/>
            </a:ext>
          </a:extLst>
        </xdr:cNvPr>
        <xdr:cNvCxnSpPr>
          <a:cxnSpLocks noChangeShapeType="1"/>
        </xdr:cNvCxnSpPr>
      </xdr:nvCxnSpPr>
      <xdr:spPr bwMode="auto">
        <a:xfrm>
          <a:off x="2590800" y="5505450"/>
          <a:ext cx="457200"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xdr:col>
      <xdr:colOff>127000</xdr:colOff>
      <xdr:row>14</xdr:row>
      <xdr:rowOff>0</xdr:rowOff>
    </xdr:from>
    <xdr:to>
      <xdr:col>7</xdr:col>
      <xdr:colOff>203200</xdr:colOff>
      <xdr:row>20</xdr:row>
      <xdr:rowOff>25400</xdr:rowOff>
    </xdr:to>
    <xdr:sp macro="" textlink="">
      <xdr:nvSpPr>
        <xdr:cNvPr id="18" name="Flowchart: Punched Tape 17">
          <a:extLst>
            <a:ext uri="{FF2B5EF4-FFF2-40B4-BE49-F238E27FC236}">
              <a16:creationId xmlns:a16="http://schemas.microsoft.com/office/drawing/2014/main" id="{00000000-0008-0000-0300-000012000000}"/>
            </a:ext>
          </a:extLst>
        </xdr:cNvPr>
        <xdr:cNvSpPr/>
      </xdr:nvSpPr>
      <xdr:spPr bwMode="auto">
        <a:xfrm>
          <a:off x="3175000" y="2600325"/>
          <a:ext cx="1295400" cy="996950"/>
        </a:xfrm>
        <a:prstGeom prst="flowChartPunchedTape">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lang="en-US" sz="1100"/>
            <a:t>MPS</a:t>
          </a:r>
          <a:r>
            <a:rPr lang="en-US" sz="1100" baseline="0"/>
            <a:t> verifies Special Ed Licenses with DPI</a:t>
          </a:r>
          <a:endParaRPr lang="en-US" sz="1100"/>
        </a:p>
      </xdr:txBody>
    </xdr:sp>
    <xdr:clientData/>
  </xdr:twoCellAnchor>
  <xdr:twoCellAnchor>
    <xdr:from>
      <xdr:col>3</xdr:col>
      <xdr:colOff>111289</xdr:colOff>
      <xdr:row>11</xdr:row>
      <xdr:rowOff>63501</xdr:rowOff>
    </xdr:from>
    <xdr:to>
      <xdr:col>3</xdr:col>
      <xdr:colOff>112877</xdr:colOff>
      <xdr:row>13</xdr:row>
      <xdr:rowOff>25400</xdr:rowOff>
    </xdr:to>
    <xdr:cxnSp macro="">
      <xdr:nvCxnSpPr>
        <xdr:cNvPr id="19" name="AutoShape 23">
          <a:extLst>
            <a:ext uri="{FF2B5EF4-FFF2-40B4-BE49-F238E27FC236}">
              <a16:creationId xmlns:a16="http://schemas.microsoft.com/office/drawing/2014/main" id="{00000000-0008-0000-0300-000013000000}"/>
            </a:ext>
          </a:extLst>
        </xdr:cNvPr>
        <xdr:cNvCxnSpPr>
          <a:cxnSpLocks noChangeShapeType="1"/>
          <a:stCxn id="8" idx="2"/>
          <a:endCxn id="10" idx="0"/>
        </xdr:cNvCxnSpPr>
      </xdr:nvCxnSpPr>
      <xdr:spPr bwMode="auto">
        <a:xfrm flipH="1">
          <a:off x="1940089" y="2178051"/>
          <a:ext cx="1588" cy="285749"/>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12700</xdr:colOff>
      <xdr:row>28</xdr:row>
      <xdr:rowOff>76200</xdr:rowOff>
    </xdr:from>
    <xdr:to>
      <xdr:col>7</xdr:col>
      <xdr:colOff>88900</xdr:colOff>
      <xdr:row>34</xdr:row>
      <xdr:rowOff>76200</xdr:rowOff>
    </xdr:to>
    <xdr:sp macro="" textlink="">
      <xdr:nvSpPr>
        <xdr:cNvPr id="20" name="Flowchart: Punched Tape 19">
          <a:extLst>
            <a:ext uri="{FF2B5EF4-FFF2-40B4-BE49-F238E27FC236}">
              <a16:creationId xmlns:a16="http://schemas.microsoft.com/office/drawing/2014/main" id="{00000000-0008-0000-0300-000014000000}"/>
            </a:ext>
          </a:extLst>
        </xdr:cNvPr>
        <xdr:cNvSpPr/>
      </xdr:nvSpPr>
      <xdr:spPr bwMode="auto">
        <a:xfrm>
          <a:off x="3060700" y="4943475"/>
          <a:ext cx="1295400" cy="971550"/>
        </a:xfrm>
        <a:prstGeom prst="flowChartPunchedTape">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lang="en-US" sz="1100"/>
            <a:t>MPS</a:t>
          </a:r>
          <a:r>
            <a:rPr lang="en-US" sz="1100" baseline="0"/>
            <a:t> verifies Special Ed Licenses with DPI</a:t>
          </a:r>
          <a:endParaRPr lang="en-US" sz="1100"/>
        </a:p>
      </xdr:txBody>
    </xdr:sp>
    <xdr:clientData/>
  </xdr:twoCellAnchor>
  <xdr:twoCellAnchor>
    <xdr:from>
      <xdr:col>1</xdr:col>
      <xdr:colOff>533400</xdr:colOff>
      <xdr:row>27</xdr:row>
      <xdr:rowOff>114300</xdr:rowOff>
    </xdr:from>
    <xdr:to>
      <xdr:col>4</xdr:col>
      <xdr:colOff>212725</xdr:colOff>
      <xdr:row>36</xdr:row>
      <xdr:rowOff>0</xdr:rowOff>
    </xdr:to>
    <xdr:sp macro="" textlink="">
      <xdr:nvSpPr>
        <xdr:cNvPr id="21" name="AutoShape 2">
          <a:extLst>
            <a:ext uri="{FF2B5EF4-FFF2-40B4-BE49-F238E27FC236}">
              <a16:creationId xmlns:a16="http://schemas.microsoft.com/office/drawing/2014/main" id="{00000000-0008-0000-0300-000015000000}"/>
            </a:ext>
          </a:extLst>
        </xdr:cNvPr>
        <xdr:cNvSpPr>
          <a:spLocks noChangeArrowheads="1"/>
        </xdr:cNvSpPr>
      </xdr:nvSpPr>
      <xdr:spPr bwMode="auto">
        <a:xfrm>
          <a:off x="1143000" y="4819650"/>
          <a:ext cx="1508125" cy="1343025"/>
        </a:xfrm>
        <a:prstGeom prst="flowChartPreparation">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                      Submit "FY26 Actual - State Special Education Categorical  Aid Claim Form"  </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7</xdr:col>
      <xdr:colOff>66675</xdr:colOff>
      <xdr:row>31</xdr:row>
      <xdr:rowOff>142875</xdr:rowOff>
    </xdr:from>
    <xdr:to>
      <xdr:col>7</xdr:col>
      <xdr:colOff>495300</xdr:colOff>
      <xdr:row>31</xdr:row>
      <xdr:rowOff>142875</xdr:rowOff>
    </xdr:to>
    <xdr:cxnSp macro="">
      <xdr:nvCxnSpPr>
        <xdr:cNvPr id="22" name="AutoShape 16">
          <a:extLst>
            <a:ext uri="{FF2B5EF4-FFF2-40B4-BE49-F238E27FC236}">
              <a16:creationId xmlns:a16="http://schemas.microsoft.com/office/drawing/2014/main" id="{00000000-0008-0000-0300-000016000000}"/>
            </a:ext>
          </a:extLst>
        </xdr:cNvPr>
        <xdr:cNvCxnSpPr>
          <a:cxnSpLocks noChangeShapeType="1"/>
        </xdr:cNvCxnSpPr>
      </xdr:nvCxnSpPr>
      <xdr:spPr bwMode="auto">
        <a:xfrm>
          <a:off x="4333875" y="5495925"/>
          <a:ext cx="428625"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0</xdr:colOff>
      <xdr:row>44</xdr:row>
      <xdr:rowOff>180975</xdr:rowOff>
    </xdr:from>
    <xdr:to>
      <xdr:col>7</xdr:col>
      <xdr:colOff>428625</xdr:colOff>
      <xdr:row>44</xdr:row>
      <xdr:rowOff>180975</xdr:rowOff>
    </xdr:to>
    <xdr:cxnSp macro="">
      <xdr:nvCxnSpPr>
        <xdr:cNvPr id="23" name="AutoShape 16">
          <a:extLst>
            <a:ext uri="{FF2B5EF4-FFF2-40B4-BE49-F238E27FC236}">
              <a16:creationId xmlns:a16="http://schemas.microsoft.com/office/drawing/2014/main" id="{00000000-0008-0000-0300-000017000000}"/>
            </a:ext>
          </a:extLst>
        </xdr:cNvPr>
        <xdr:cNvCxnSpPr>
          <a:cxnSpLocks noChangeShapeType="1"/>
        </xdr:cNvCxnSpPr>
      </xdr:nvCxnSpPr>
      <xdr:spPr bwMode="auto">
        <a:xfrm>
          <a:off x="4267200" y="7543800"/>
          <a:ext cx="428625"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571500</xdr:colOff>
      <xdr:row>47</xdr:row>
      <xdr:rowOff>190500</xdr:rowOff>
    </xdr:from>
    <xdr:to>
      <xdr:col>11</xdr:col>
      <xdr:colOff>381000</xdr:colOff>
      <xdr:row>47</xdr:row>
      <xdr:rowOff>1041400</xdr:rowOff>
    </xdr:to>
    <xdr:sp macro="" textlink="">
      <xdr:nvSpPr>
        <xdr:cNvPr id="24" name="Flowchart: Alternate Process 23">
          <a:extLst>
            <a:ext uri="{FF2B5EF4-FFF2-40B4-BE49-F238E27FC236}">
              <a16:creationId xmlns:a16="http://schemas.microsoft.com/office/drawing/2014/main" id="{00000000-0008-0000-0300-000018000000}"/>
            </a:ext>
          </a:extLst>
        </xdr:cNvPr>
        <xdr:cNvSpPr/>
      </xdr:nvSpPr>
      <xdr:spPr bwMode="auto">
        <a:xfrm>
          <a:off x="4229100" y="8429625"/>
          <a:ext cx="3162300" cy="850900"/>
        </a:xfrm>
        <a:prstGeom prst="flowChartAlternateProcess">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lang="en-US" sz="1100" b="1"/>
            <a:t>Special</a:t>
          </a:r>
          <a:r>
            <a:rPr lang="en-US" sz="1100" b="1" baseline="0"/>
            <a:t> Education Check issued with 3 years:  </a:t>
          </a:r>
        </a:p>
        <a:p>
          <a:pPr algn="ctr"/>
          <a:r>
            <a:rPr lang="en-US" sz="1100" b="1" baseline="0"/>
            <a:t>FY27</a:t>
          </a:r>
          <a:r>
            <a:rPr lang="en-US" sz="1100" baseline="0"/>
            <a:t> (budget) </a:t>
          </a:r>
        </a:p>
        <a:p>
          <a:pPr algn="ctr"/>
          <a:r>
            <a:rPr lang="en-US" sz="1100" b="1" baseline="0"/>
            <a:t>FY26 </a:t>
          </a:r>
          <a:r>
            <a:rPr lang="en-US" sz="1100" baseline="0"/>
            <a:t>(adjusted to actual $'s paid by school to staff)  </a:t>
          </a:r>
        </a:p>
        <a:p>
          <a:pPr algn="ctr"/>
          <a:r>
            <a:rPr lang="en-US" sz="1100" b="1" baseline="0"/>
            <a:t>FY25 </a:t>
          </a:r>
          <a:r>
            <a:rPr lang="en-US" sz="1100" baseline="0"/>
            <a:t>(adjusted to % received from DPI)</a:t>
          </a:r>
          <a:endParaRPr lang="en-US" sz="1100"/>
        </a:p>
      </xdr:txBody>
    </xdr:sp>
    <xdr:clientData/>
  </xdr:twoCellAnchor>
  <xdr:twoCellAnchor>
    <xdr:from>
      <xdr:col>7</xdr:col>
      <xdr:colOff>533400</xdr:colOff>
      <xdr:row>39</xdr:row>
      <xdr:rowOff>50800</xdr:rowOff>
    </xdr:from>
    <xdr:to>
      <xdr:col>10</xdr:col>
      <xdr:colOff>406400</xdr:colOff>
      <xdr:row>45</xdr:row>
      <xdr:rowOff>88900</xdr:rowOff>
    </xdr:to>
    <xdr:sp macro="" textlink="">
      <xdr:nvSpPr>
        <xdr:cNvPr id="25" name="AutoShape 12">
          <a:extLst>
            <a:ext uri="{FF2B5EF4-FFF2-40B4-BE49-F238E27FC236}">
              <a16:creationId xmlns:a16="http://schemas.microsoft.com/office/drawing/2014/main" id="{00000000-0008-0000-0300-000019000000}"/>
            </a:ext>
          </a:extLst>
        </xdr:cNvPr>
        <xdr:cNvSpPr>
          <a:spLocks noChangeArrowheads="1"/>
        </xdr:cNvSpPr>
      </xdr:nvSpPr>
      <xdr:spPr bwMode="auto">
        <a:xfrm>
          <a:off x="4800600" y="6699250"/>
          <a:ext cx="2006600" cy="1400175"/>
        </a:xfrm>
        <a:prstGeom prst="flowChartPunchedCard">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Final piece of the FY25 special education calculation (actual % from DPI) is inserted into the formula.  MPS compares the amount paid in the previous year (2025) and </a:t>
          </a:r>
        </a:p>
        <a:p>
          <a:pPr algn="ctr" rtl="0">
            <a:defRPr sz="1000"/>
          </a:pPr>
          <a:r>
            <a:rPr lang="en-US" sz="1000" b="0" i="0" u="none" strike="noStrike" baseline="0">
              <a:solidFill>
                <a:srgbClr val="000000"/>
              </a:solidFill>
              <a:latin typeface="Arial"/>
              <a:cs typeface="Arial"/>
            </a:rPr>
            <a:t>adjusts for the difference.</a:t>
          </a: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4</xdr:col>
      <xdr:colOff>333375</xdr:colOff>
      <xdr:row>17</xdr:row>
      <xdr:rowOff>66675</xdr:rowOff>
    </xdr:from>
    <xdr:to>
      <xdr:col>5</xdr:col>
      <xdr:colOff>123825</xdr:colOff>
      <xdr:row>17</xdr:row>
      <xdr:rowOff>76200</xdr:rowOff>
    </xdr:to>
    <xdr:cxnSp macro="">
      <xdr:nvCxnSpPr>
        <xdr:cNvPr id="26" name="AutoShape 16">
          <a:extLst>
            <a:ext uri="{FF2B5EF4-FFF2-40B4-BE49-F238E27FC236}">
              <a16:creationId xmlns:a16="http://schemas.microsoft.com/office/drawing/2014/main" id="{00000000-0008-0000-0300-00001A000000}"/>
            </a:ext>
          </a:extLst>
        </xdr:cNvPr>
        <xdr:cNvCxnSpPr>
          <a:cxnSpLocks noChangeShapeType="1"/>
        </xdr:cNvCxnSpPr>
      </xdr:nvCxnSpPr>
      <xdr:spPr bwMode="auto">
        <a:xfrm>
          <a:off x="2771775" y="3152775"/>
          <a:ext cx="400050" cy="95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0</xdr:col>
      <xdr:colOff>12700</xdr:colOff>
      <xdr:row>1</xdr:row>
      <xdr:rowOff>25400</xdr:rowOff>
    </xdr:from>
    <xdr:to>
      <xdr:col>3</xdr:col>
      <xdr:colOff>39638</xdr:colOff>
      <xdr:row>4</xdr:row>
      <xdr:rowOff>222441</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87325"/>
          <a:ext cx="1855738" cy="68281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rissoja\AppData\Local\Microsoft\Windows\Temporary%20Internet%20Files\Content.Outlook\Z4API922\02%20Special%20Ed%20Aid%20Claim%20Form%20&amp;%20Reconciliation%20Workshe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FS\Tessner.Michele\0Revising%20State%20Tuition%20workshee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New"/>
      <sheetName val="Categorical Aid Claim"/>
      <sheetName val="Social Worker"/>
      <sheetName val="Guidance Counselor"/>
      <sheetName val="Nurse"/>
      <sheetName val="Psychologist"/>
      <sheetName val="values"/>
      <sheetName val="Sheet1"/>
    </sheetNames>
    <sheetDataSet>
      <sheetData sheetId="0" refreshError="1"/>
      <sheetData sheetId="1"/>
      <sheetData sheetId="2"/>
      <sheetData sheetId="3"/>
      <sheetData sheetId="4"/>
      <sheetData sheetId="5"/>
      <sheetData sheetId="6">
        <row r="3">
          <cell r="A3" t="str">
            <v xml:space="preserve">Teacher </v>
          </cell>
          <cell r="B3" t="str">
            <v>EC</v>
          </cell>
        </row>
        <row r="4">
          <cell r="A4" t="str">
            <v>Program Coordinator</v>
          </cell>
          <cell r="B4" t="str">
            <v>H</v>
          </cell>
        </row>
        <row r="5">
          <cell r="A5" t="str">
            <v>Long-Term Sub Teacher</v>
          </cell>
          <cell r="B5" t="str">
            <v>HB</v>
          </cell>
        </row>
        <row r="6">
          <cell r="A6" t="str">
            <v>Short-Term Sub Teacher</v>
          </cell>
          <cell r="B6" t="str">
            <v>SL</v>
          </cell>
        </row>
        <row r="7">
          <cell r="A7" t="str">
            <v>Aide</v>
          </cell>
          <cell r="B7" t="str">
            <v>V</v>
          </cell>
        </row>
        <row r="8">
          <cell r="A8" t="str">
            <v>Substitute Aide</v>
          </cell>
          <cell r="B8" t="str">
            <v>EBD</v>
          </cell>
        </row>
        <row r="9">
          <cell r="A9" t="str">
            <v>School Social Worker</v>
          </cell>
          <cell r="B9" t="str">
            <v>CD</v>
          </cell>
        </row>
        <row r="10">
          <cell r="A10" t="str">
            <v>School Guidance Counselor</v>
          </cell>
          <cell r="B10" t="str">
            <v>OHI</v>
          </cell>
        </row>
        <row r="11">
          <cell r="A11" t="str">
            <v>School Nurse</v>
          </cell>
          <cell r="B11" t="str">
            <v>OI</v>
          </cell>
        </row>
        <row r="12">
          <cell r="A12" t="str">
            <v>School Psychologist</v>
          </cell>
          <cell r="B12" t="str">
            <v>LD</v>
          </cell>
        </row>
        <row r="13">
          <cell r="A13" t="str">
            <v>Occupational Therapist</v>
          </cell>
          <cell r="B13" t="str">
            <v>CC</v>
          </cell>
        </row>
        <row r="14">
          <cell r="A14" t="str">
            <v>Physical Therapist</v>
          </cell>
          <cell r="B14" t="str">
            <v>Asst</v>
          </cell>
        </row>
        <row r="15">
          <cell r="A15" t="str">
            <v>Director</v>
          </cell>
          <cell r="B15" t="str">
            <v>Sub</v>
          </cell>
        </row>
        <row r="16">
          <cell r="B16" t="str">
            <v>SW</v>
          </cell>
        </row>
        <row r="17">
          <cell r="B17" t="str">
            <v>Guid</v>
          </cell>
        </row>
        <row r="18">
          <cell r="B18" t="str">
            <v>Nursing</v>
          </cell>
        </row>
        <row r="19">
          <cell r="B19" t="str">
            <v>Psych</v>
          </cell>
        </row>
        <row r="20">
          <cell r="B20" t="str">
            <v>OT</v>
          </cell>
        </row>
        <row r="21">
          <cell r="B21" t="str">
            <v>PT</v>
          </cell>
        </row>
        <row r="22">
          <cell r="B22" t="str">
            <v>LS</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I-1524-SIG-TAX"/>
      <sheetName val="PI-1524-A"/>
      <sheetName val="PI-1524-SAC"/>
      <sheetName val="PI-1524-ALT"/>
      <sheetName val="PI-1524-F"/>
      <sheetName val="PI-1524-S"/>
    </sheetNames>
    <sheetDataSet>
      <sheetData sheetId="0" refreshError="1"/>
      <sheetData sheetId="1">
        <row r="6">
          <cell r="E6" t="str">
            <v>*Testing*</v>
          </cell>
        </row>
      </sheetData>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48"/>
  <sheetViews>
    <sheetView zoomScaleNormal="100" workbookViewId="0">
      <selection activeCell="H11" sqref="H11:K11"/>
    </sheetView>
  </sheetViews>
  <sheetFormatPr defaultColWidth="8.85546875" defaultRowHeight="15.75" x14ac:dyDescent="0.25"/>
  <cols>
    <col min="1" max="10" width="9.28515625" style="18" customWidth="1"/>
    <col min="11" max="11" width="8.85546875" style="18" customWidth="1"/>
    <col min="12" max="16384" width="8.85546875" style="18"/>
  </cols>
  <sheetData>
    <row r="1" spans="1:11" x14ac:dyDescent="0.25">
      <c r="A1" s="17"/>
    </row>
    <row r="2" spans="1:11" x14ac:dyDescent="0.25">
      <c r="A2" s="17"/>
    </row>
    <row r="3" spans="1:11" x14ac:dyDescent="0.25">
      <c r="A3" s="17"/>
    </row>
    <row r="4" spans="1:11" x14ac:dyDescent="0.25">
      <c r="A4" s="17"/>
    </row>
    <row r="5" spans="1:11" x14ac:dyDescent="0.25">
      <c r="A5" s="17"/>
    </row>
    <row r="6" spans="1:11" ht="18.75" x14ac:dyDescent="0.25">
      <c r="A6" s="348" t="s">
        <v>55</v>
      </c>
      <c r="B6" s="349"/>
      <c r="C6" s="349"/>
      <c r="D6" s="349"/>
      <c r="E6" s="349"/>
      <c r="F6" s="349"/>
      <c r="G6" s="349"/>
      <c r="H6" s="349"/>
      <c r="I6" s="349"/>
      <c r="J6" s="349"/>
      <c r="K6" s="350"/>
    </row>
    <row r="7" spans="1:11" x14ac:dyDescent="0.25">
      <c r="A7" s="360" t="s">
        <v>54</v>
      </c>
      <c r="B7" s="361"/>
      <c r="C7" s="361"/>
      <c r="D7" s="361"/>
      <c r="E7" s="361"/>
      <c r="F7" s="361"/>
      <c r="G7" s="361"/>
      <c r="H7" s="361"/>
      <c r="I7" s="361"/>
      <c r="J7" s="361"/>
      <c r="K7" s="362"/>
    </row>
    <row r="8" spans="1:11" x14ac:dyDescent="0.25">
      <c r="A8" s="363" t="s">
        <v>0</v>
      </c>
      <c r="B8" s="364"/>
      <c r="C8" s="365"/>
      <c r="D8" s="365"/>
      <c r="E8" s="365"/>
      <c r="F8" s="364" t="s">
        <v>1</v>
      </c>
      <c r="G8" s="364"/>
      <c r="H8" s="366" t="s">
        <v>218</v>
      </c>
      <c r="I8" s="367"/>
      <c r="J8" s="367"/>
      <c r="K8" s="367"/>
    </row>
    <row r="9" spans="1:11" x14ac:dyDescent="0.25">
      <c r="A9" s="368" t="s">
        <v>2</v>
      </c>
      <c r="B9" s="369"/>
      <c r="C9" s="370" t="str">
        <f>IFERROR(VLOOKUP(C8,'Drop-Down'!$A$4:$B$17,2,FALSE),"")</f>
        <v/>
      </c>
      <c r="D9" s="370"/>
      <c r="E9" s="370"/>
      <c r="F9" s="371" t="s">
        <v>3</v>
      </c>
      <c r="G9" s="371"/>
      <c r="H9" s="372"/>
      <c r="I9" s="373"/>
      <c r="J9" s="373"/>
      <c r="K9" s="374"/>
    </row>
    <row r="10" spans="1:11" x14ac:dyDescent="0.25">
      <c r="A10" s="375" t="s">
        <v>4</v>
      </c>
      <c r="B10" s="376"/>
      <c r="C10" s="365"/>
      <c r="D10" s="365"/>
      <c r="E10" s="365"/>
      <c r="F10" s="377" t="s">
        <v>5</v>
      </c>
      <c r="G10" s="378"/>
      <c r="H10" s="379"/>
      <c r="I10" s="379"/>
      <c r="J10" s="379"/>
      <c r="K10" s="379"/>
    </row>
    <row r="11" spans="1:11" x14ac:dyDescent="0.25">
      <c r="A11" s="368" t="s">
        <v>6</v>
      </c>
      <c r="B11" s="369"/>
      <c r="C11" s="381"/>
      <c r="D11" s="381"/>
      <c r="E11" s="381"/>
      <c r="F11" s="377" t="s">
        <v>7</v>
      </c>
      <c r="G11" s="378"/>
      <c r="H11" s="382"/>
      <c r="I11" s="379"/>
      <c r="J11" s="379"/>
      <c r="K11" s="379"/>
    </row>
    <row r="12" spans="1:11" ht="15.75" customHeight="1" x14ac:dyDescent="0.25">
      <c r="A12" s="375" t="s">
        <v>8</v>
      </c>
      <c r="B12" s="376"/>
      <c r="C12" s="365"/>
      <c r="D12" s="365"/>
      <c r="E12" s="365"/>
      <c r="F12" s="375" t="s">
        <v>46</v>
      </c>
      <c r="G12" s="376"/>
      <c r="H12" s="386"/>
      <c r="I12" s="387"/>
      <c r="J12" s="387"/>
      <c r="K12" s="388"/>
    </row>
    <row r="13" spans="1:11" ht="15.75" customHeight="1" x14ac:dyDescent="0.25">
      <c r="A13" s="375" t="s">
        <v>6</v>
      </c>
      <c r="B13" s="376"/>
      <c r="C13" s="381"/>
      <c r="D13" s="381"/>
      <c r="E13" s="381"/>
      <c r="F13" s="389" t="s">
        <v>6</v>
      </c>
      <c r="G13" s="389"/>
      <c r="H13" s="390"/>
      <c r="I13" s="390"/>
      <c r="J13" s="390"/>
      <c r="K13" s="391"/>
    </row>
    <row r="14" spans="1:11" ht="16.350000000000001" customHeight="1" x14ac:dyDescent="0.25">
      <c r="A14" s="19"/>
    </row>
    <row r="15" spans="1:11" x14ac:dyDescent="0.25">
      <c r="A15" s="20"/>
    </row>
    <row r="16" spans="1:11" x14ac:dyDescent="0.25">
      <c r="A16" s="383" t="s">
        <v>53</v>
      </c>
      <c r="B16" s="384"/>
      <c r="C16" s="384"/>
      <c r="D16" s="384"/>
      <c r="E16" s="384"/>
      <c r="F16" s="384"/>
      <c r="G16" s="384"/>
      <c r="H16" s="384"/>
      <c r="I16" s="384"/>
      <c r="J16" s="384"/>
      <c r="K16" s="385"/>
    </row>
    <row r="17" spans="1:11" ht="14.45" customHeight="1" x14ac:dyDescent="0.25">
      <c r="A17" s="21"/>
      <c r="K17" s="22"/>
    </row>
    <row r="18" spans="1:11" ht="14.45" customHeight="1" x14ac:dyDescent="0.25">
      <c r="A18" s="23" t="s">
        <v>9</v>
      </c>
      <c r="D18" s="32"/>
      <c r="F18" s="380" t="s">
        <v>10</v>
      </c>
      <c r="G18" s="380"/>
      <c r="H18" s="32"/>
      <c r="K18" s="22"/>
    </row>
    <row r="19" spans="1:11" ht="14.45" customHeight="1" x14ac:dyDescent="0.25">
      <c r="A19" s="23" t="s">
        <v>11</v>
      </c>
      <c r="D19" s="32"/>
      <c r="F19" s="380" t="s">
        <v>12</v>
      </c>
      <c r="G19" s="380"/>
      <c r="H19" s="32"/>
      <c r="K19" s="22"/>
    </row>
    <row r="20" spans="1:11" ht="14.45" customHeight="1" x14ac:dyDescent="0.25">
      <c r="A20" s="23" t="s">
        <v>13</v>
      </c>
      <c r="D20" s="32"/>
      <c r="F20" s="380" t="s">
        <v>14</v>
      </c>
      <c r="G20" s="380"/>
      <c r="H20" s="32"/>
      <c r="K20" s="22"/>
    </row>
    <row r="21" spans="1:11" x14ac:dyDescent="0.25">
      <c r="A21" s="24"/>
      <c r="B21" s="25"/>
      <c r="C21" s="25"/>
      <c r="D21" s="25"/>
      <c r="E21" s="25"/>
      <c r="F21" s="25"/>
      <c r="G21" s="25"/>
      <c r="H21" s="25"/>
      <c r="I21" s="25"/>
      <c r="J21" s="25"/>
      <c r="K21" s="26"/>
    </row>
    <row r="22" spans="1:11" x14ac:dyDescent="0.25">
      <c r="A22" s="20"/>
    </row>
    <row r="23" spans="1:11" x14ac:dyDescent="0.25">
      <c r="A23" s="19" t="s">
        <v>15</v>
      </c>
    </row>
    <row r="24" spans="1:11" x14ac:dyDescent="0.25">
      <c r="A24" s="351" t="s">
        <v>214</v>
      </c>
      <c r="B24" s="352"/>
      <c r="C24" s="352"/>
      <c r="D24" s="352"/>
      <c r="E24" s="352"/>
      <c r="F24" s="352"/>
      <c r="G24" s="352"/>
      <c r="H24" s="352"/>
      <c r="I24" s="352"/>
      <c r="J24" s="352"/>
      <c r="K24" s="353"/>
    </row>
    <row r="25" spans="1:11" ht="15.75" customHeight="1" x14ac:dyDescent="0.25">
      <c r="A25" s="354"/>
      <c r="B25" s="355"/>
      <c r="C25" s="355"/>
      <c r="D25" s="355"/>
      <c r="E25" s="355"/>
      <c r="F25" s="355"/>
      <c r="G25" s="355"/>
      <c r="H25" s="355"/>
      <c r="I25" s="355"/>
      <c r="J25" s="355"/>
      <c r="K25" s="356"/>
    </row>
    <row r="26" spans="1:11" x14ac:dyDescent="0.25">
      <c r="A26" s="354"/>
      <c r="B26" s="355"/>
      <c r="C26" s="355"/>
      <c r="D26" s="355"/>
      <c r="E26" s="355"/>
      <c r="F26" s="355"/>
      <c r="G26" s="355"/>
      <c r="H26" s="355"/>
      <c r="I26" s="355"/>
      <c r="J26" s="355"/>
      <c r="K26" s="356"/>
    </row>
    <row r="27" spans="1:11" x14ac:dyDescent="0.25">
      <c r="A27" s="357"/>
      <c r="B27" s="358"/>
      <c r="C27" s="358"/>
      <c r="D27" s="358"/>
      <c r="E27" s="358"/>
      <c r="F27" s="358"/>
      <c r="G27" s="358"/>
      <c r="H27" s="358"/>
      <c r="I27" s="358"/>
      <c r="J27" s="358"/>
      <c r="K27" s="359"/>
    </row>
    <row r="28" spans="1:11" x14ac:dyDescent="0.25">
      <c r="A28" s="404"/>
      <c r="B28" s="405"/>
      <c r="C28" s="405"/>
      <c r="D28" s="405"/>
      <c r="E28" s="405"/>
      <c r="F28" s="405"/>
      <c r="G28" s="405"/>
      <c r="H28" s="405"/>
      <c r="I28" s="405"/>
      <c r="J28" s="405"/>
      <c r="K28" s="406"/>
    </row>
    <row r="29" spans="1:11" x14ac:dyDescent="0.25">
      <c r="A29" s="407"/>
      <c r="B29" s="408"/>
      <c r="C29" s="408"/>
      <c r="D29" s="408"/>
      <c r="E29" s="408"/>
      <c r="F29" s="408"/>
      <c r="G29" s="408"/>
      <c r="H29" s="408"/>
      <c r="I29" s="408"/>
      <c r="J29" s="408"/>
      <c r="K29" s="409"/>
    </row>
    <row r="30" spans="1:11" x14ac:dyDescent="0.25">
      <c r="A30" s="407"/>
      <c r="B30" s="408"/>
      <c r="C30" s="408"/>
      <c r="D30" s="408"/>
      <c r="E30" s="408"/>
      <c r="F30" s="408"/>
      <c r="G30" s="408"/>
      <c r="H30" s="408"/>
      <c r="I30" s="408"/>
      <c r="J30" s="408"/>
      <c r="K30" s="409"/>
    </row>
    <row r="31" spans="1:11" x14ac:dyDescent="0.25">
      <c r="A31" s="407"/>
      <c r="B31" s="408"/>
      <c r="C31" s="408"/>
      <c r="D31" s="408"/>
      <c r="E31" s="408"/>
      <c r="F31" s="408"/>
      <c r="G31" s="408"/>
      <c r="H31" s="408"/>
      <c r="I31" s="408"/>
      <c r="J31" s="408"/>
      <c r="K31" s="409"/>
    </row>
    <row r="32" spans="1:11" x14ac:dyDescent="0.25">
      <c r="A32" s="407"/>
      <c r="B32" s="408"/>
      <c r="C32" s="408"/>
      <c r="D32" s="408"/>
      <c r="E32" s="408"/>
      <c r="F32" s="408"/>
      <c r="G32" s="408"/>
      <c r="H32" s="408"/>
      <c r="I32" s="408"/>
      <c r="J32" s="408"/>
      <c r="K32" s="409"/>
    </row>
    <row r="33" spans="1:16" x14ac:dyDescent="0.25">
      <c r="A33" s="407"/>
      <c r="B33" s="408"/>
      <c r="C33" s="408"/>
      <c r="D33" s="408"/>
      <c r="E33" s="408"/>
      <c r="F33" s="408"/>
      <c r="G33" s="408"/>
      <c r="H33" s="408"/>
      <c r="I33" s="408"/>
      <c r="J33" s="408"/>
      <c r="K33" s="409"/>
    </row>
    <row r="34" spans="1:16" x14ac:dyDescent="0.25">
      <c r="A34" s="407"/>
      <c r="B34" s="408"/>
      <c r="C34" s="408"/>
      <c r="D34" s="408"/>
      <c r="E34" s="408"/>
      <c r="F34" s="408"/>
      <c r="G34" s="408"/>
      <c r="H34" s="408"/>
      <c r="I34" s="408"/>
      <c r="J34" s="408"/>
      <c r="K34" s="409"/>
    </row>
    <row r="35" spans="1:16" x14ac:dyDescent="0.25">
      <c r="A35" s="407"/>
      <c r="B35" s="408"/>
      <c r="C35" s="408"/>
      <c r="D35" s="408"/>
      <c r="E35" s="408"/>
      <c r="F35" s="408"/>
      <c r="G35" s="408"/>
      <c r="H35" s="408"/>
      <c r="I35" s="408"/>
      <c r="J35" s="408"/>
      <c r="K35" s="409"/>
    </row>
    <row r="36" spans="1:16" x14ac:dyDescent="0.25">
      <c r="A36" s="407"/>
      <c r="B36" s="408"/>
      <c r="C36" s="408"/>
      <c r="D36" s="408"/>
      <c r="E36" s="408"/>
      <c r="F36" s="408"/>
      <c r="G36" s="408"/>
      <c r="H36" s="408"/>
      <c r="I36" s="408"/>
      <c r="J36" s="408"/>
      <c r="K36" s="409"/>
    </row>
    <row r="37" spans="1:16" x14ac:dyDescent="0.25">
      <c r="A37" s="410"/>
      <c r="B37" s="411"/>
      <c r="C37" s="411"/>
      <c r="D37" s="411"/>
      <c r="E37" s="411"/>
      <c r="F37" s="411"/>
      <c r="G37" s="411"/>
      <c r="H37" s="411"/>
      <c r="I37" s="411"/>
      <c r="J37" s="411"/>
      <c r="K37" s="412"/>
    </row>
    <row r="38" spans="1:16" x14ac:dyDescent="0.25">
      <c r="A38" s="27"/>
      <c r="B38" s="27"/>
      <c r="C38" s="27"/>
      <c r="D38" s="27"/>
      <c r="E38" s="27"/>
      <c r="F38" s="27"/>
      <c r="G38" s="27"/>
      <c r="H38" s="27"/>
      <c r="I38" s="27"/>
      <c r="J38" s="27"/>
      <c r="K38" s="27"/>
    </row>
    <row r="39" spans="1:16" x14ac:dyDescent="0.25">
      <c r="A39" s="28"/>
    </row>
    <row r="40" spans="1:16" x14ac:dyDescent="0.25">
      <c r="A40" s="413" t="s">
        <v>16</v>
      </c>
      <c r="B40" s="414"/>
      <c r="C40" s="414"/>
      <c r="D40" s="414"/>
      <c r="E40" s="414"/>
      <c r="F40" s="414"/>
      <c r="G40" s="414"/>
      <c r="H40" s="414"/>
      <c r="I40" s="414"/>
      <c r="J40" s="414"/>
      <c r="K40" s="415"/>
    </row>
    <row r="41" spans="1:16" x14ac:dyDescent="0.25">
      <c r="A41" s="416" t="s">
        <v>17</v>
      </c>
      <c r="B41" s="417"/>
      <c r="C41" s="418"/>
      <c r="D41" s="418"/>
      <c r="E41" s="418"/>
      <c r="F41" s="419"/>
      <c r="G41" s="29" t="s">
        <v>3</v>
      </c>
      <c r="H41" s="396"/>
      <c r="I41" s="396"/>
      <c r="J41" s="396"/>
      <c r="K41" s="397"/>
    </row>
    <row r="42" spans="1:16" x14ac:dyDescent="0.25">
      <c r="A42" s="392" t="s">
        <v>18</v>
      </c>
      <c r="B42" s="393"/>
      <c r="C42" s="394"/>
      <c r="D42" s="394"/>
      <c r="E42" s="394"/>
      <c r="F42" s="395"/>
      <c r="G42" s="30" t="s">
        <v>3</v>
      </c>
      <c r="H42" s="396"/>
      <c r="I42" s="396"/>
      <c r="J42" s="396"/>
      <c r="K42" s="397"/>
    </row>
    <row r="43" spans="1:16" x14ac:dyDescent="0.25">
      <c r="A43" s="398" t="s">
        <v>19</v>
      </c>
      <c r="B43" s="399"/>
      <c r="C43" s="399"/>
      <c r="D43" s="399"/>
      <c r="E43" s="399"/>
      <c r="F43" s="399"/>
      <c r="G43" s="399"/>
      <c r="H43" s="399"/>
      <c r="I43" s="399"/>
      <c r="J43" s="399"/>
      <c r="K43" s="400"/>
    </row>
    <row r="44" spans="1:16" x14ac:dyDescent="0.25">
      <c r="A44" s="401"/>
      <c r="B44" s="402"/>
      <c r="C44" s="402"/>
      <c r="D44" s="402"/>
      <c r="E44" s="402"/>
      <c r="F44" s="402"/>
      <c r="G44" s="402"/>
      <c r="H44" s="402"/>
      <c r="I44" s="402"/>
      <c r="J44" s="402"/>
      <c r="K44" s="403"/>
    </row>
    <row r="45" spans="1:16" x14ac:dyDescent="0.25">
      <c r="A45" s="31"/>
    </row>
    <row r="48" spans="1:16" x14ac:dyDescent="0.25">
      <c r="P48" s="32"/>
    </row>
  </sheetData>
  <sheetProtection algorithmName="SHA-512" hashValue="WpjKKkvp7yFju1/9285x6RELxV3V7VUhe4Bza1GhrRt0U6SrzDV+mVog+NxKAC8wheWahh+CEEwgjfc7oDjQwQ==" saltValue="Cjh+fa3SAUBi1sCmK2q4yw==" spinCount="100000" sheet="1" selectLockedCells="1"/>
  <mergeCells count="40">
    <mergeCell ref="F18:G18"/>
    <mergeCell ref="A42:B42"/>
    <mergeCell ref="C42:F42"/>
    <mergeCell ref="H42:K42"/>
    <mergeCell ref="A43:K44"/>
    <mergeCell ref="F20:G20"/>
    <mergeCell ref="A28:K37"/>
    <mergeCell ref="A40:K40"/>
    <mergeCell ref="A41:B41"/>
    <mergeCell ref="C41:F41"/>
    <mergeCell ref="H41:K41"/>
    <mergeCell ref="A16:K16"/>
    <mergeCell ref="F12:G12"/>
    <mergeCell ref="H12:K12"/>
    <mergeCell ref="F13:G13"/>
    <mergeCell ref="H13:K13"/>
    <mergeCell ref="A13:B13"/>
    <mergeCell ref="C13:E13"/>
    <mergeCell ref="A11:B11"/>
    <mergeCell ref="C11:E11"/>
    <mergeCell ref="F11:G11"/>
    <mergeCell ref="H11:K11"/>
    <mergeCell ref="A12:B12"/>
    <mergeCell ref="C12:E12"/>
    <mergeCell ref="A6:K6"/>
    <mergeCell ref="A24:K27"/>
    <mergeCell ref="A7:K7"/>
    <mergeCell ref="A8:B8"/>
    <mergeCell ref="C8:E8"/>
    <mergeCell ref="F8:G8"/>
    <mergeCell ref="H8:K8"/>
    <mergeCell ref="A9:B9"/>
    <mergeCell ref="C9:E9"/>
    <mergeCell ref="F9:G9"/>
    <mergeCell ref="H9:K9"/>
    <mergeCell ref="A10:B10"/>
    <mergeCell ref="C10:E10"/>
    <mergeCell ref="F10:G10"/>
    <mergeCell ref="H10:K10"/>
    <mergeCell ref="F19:G19"/>
  </mergeCells>
  <pageMargins left="0.5" right="0.5" top="0.5" bottom="0.5" header="0.25" footer="0.25"/>
  <pageSetup scale="89" orientation="portrait" r:id="rId1"/>
  <headerFooter>
    <oddFooter>&amp;L&amp;F&amp;C&amp;A&amp;RPage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19050</xdr:colOff>
                    <xdr:row>17</xdr:row>
                    <xdr:rowOff>19050</xdr:rowOff>
                  </from>
                  <to>
                    <xdr:col>3</xdr:col>
                    <xdr:colOff>180975</xdr:colOff>
                    <xdr:row>17</xdr:row>
                    <xdr:rowOff>171450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19050</xdr:colOff>
                    <xdr:row>19</xdr:row>
                    <xdr:rowOff>19050</xdr:rowOff>
                  </from>
                  <to>
                    <xdr:col>3</xdr:col>
                    <xdr:colOff>180975</xdr:colOff>
                    <xdr:row>19</xdr:row>
                    <xdr:rowOff>171450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19050</xdr:colOff>
                    <xdr:row>18</xdr:row>
                    <xdr:rowOff>19050</xdr:rowOff>
                  </from>
                  <to>
                    <xdr:col>3</xdr:col>
                    <xdr:colOff>180975</xdr:colOff>
                    <xdr:row>18</xdr:row>
                    <xdr:rowOff>171450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19050</xdr:colOff>
                    <xdr:row>19</xdr:row>
                    <xdr:rowOff>19050</xdr:rowOff>
                  </from>
                  <to>
                    <xdr:col>7</xdr:col>
                    <xdr:colOff>180975</xdr:colOff>
                    <xdr:row>19</xdr:row>
                    <xdr:rowOff>171450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19050</xdr:colOff>
                    <xdr:row>18</xdr:row>
                    <xdr:rowOff>19050</xdr:rowOff>
                  </from>
                  <to>
                    <xdr:col>7</xdr:col>
                    <xdr:colOff>180975</xdr:colOff>
                    <xdr:row>18</xdr:row>
                    <xdr:rowOff>171450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19050</xdr:colOff>
                    <xdr:row>17</xdr:row>
                    <xdr:rowOff>19050</xdr:rowOff>
                  </from>
                  <to>
                    <xdr:col>7</xdr:col>
                    <xdr:colOff>180975</xdr:colOff>
                    <xdr:row>17</xdr:row>
                    <xdr:rowOff>171450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error="Do not type your school's name in Cell C6." prompt="Please select your school from the drop-down list provided in Cell C6." xr:uid="{00000000-0002-0000-0000-000000000000}">
          <x14:formula1>
            <xm:f>'Drop-Down'!$A$3:$A$17</xm:f>
          </x14:formula1>
          <xm:sqref>C8:E8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13009-EFCF-4BC8-9174-A9073FC83BDC}">
  <sheetPr>
    <pageSetUpPr fitToPage="1"/>
  </sheetPr>
  <dimension ref="A3:K59"/>
  <sheetViews>
    <sheetView zoomScaleNormal="100" workbookViewId="0">
      <selection activeCell="D26" sqref="D26"/>
    </sheetView>
  </sheetViews>
  <sheetFormatPr defaultColWidth="9.140625" defaultRowHeight="15.75" x14ac:dyDescent="0.25"/>
  <cols>
    <col min="1" max="2" width="9.28515625" style="1" customWidth="1"/>
    <col min="3" max="3" width="9.28515625" style="2" customWidth="1"/>
    <col min="4" max="4" width="9.28515625" style="3" customWidth="1"/>
    <col min="5" max="7" width="9.28515625" style="4" customWidth="1"/>
    <col min="8" max="8" width="9.28515625" style="5" customWidth="1"/>
    <col min="9" max="11" width="9.28515625" style="1" customWidth="1"/>
    <col min="12" max="252" width="9.140625" style="1"/>
    <col min="253" max="253" width="7.28515625" style="1" customWidth="1"/>
    <col min="254" max="254" width="38.42578125" style="1" customWidth="1"/>
    <col min="255" max="255" width="16" style="1" customWidth="1"/>
    <col min="256" max="256" width="2.42578125" style="1" customWidth="1"/>
    <col min="257" max="257" width="10.28515625" style="1" customWidth="1"/>
    <col min="258" max="258" width="1.28515625" style="1" customWidth="1"/>
    <col min="259" max="259" width="9.5703125" style="1" customWidth="1"/>
    <col min="260" max="260" width="3.140625" style="1" customWidth="1"/>
    <col min="261" max="261" width="17.7109375" style="1" customWidth="1"/>
    <col min="262" max="262" width="3" style="1" customWidth="1"/>
    <col min="263" max="263" width="19" style="1" customWidth="1"/>
    <col min="264" max="508" width="9.140625" style="1"/>
    <col min="509" max="509" width="7.28515625" style="1" customWidth="1"/>
    <col min="510" max="510" width="38.42578125" style="1" customWidth="1"/>
    <col min="511" max="511" width="16" style="1" customWidth="1"/>
    <col min="512" max="512" width="2.42578125" style="1" customWidth="1"/>
    <col min="513" max="513" width="10.28515625" style="1" customWidth="1"/>
    <col min="514" max="514" width="1.28515625" style="1" customWidth="1"/>
    <col min="515" max="515" width="9.5703125" style="1" customWidth="1"/>
    <col min="516" max="516" width="3.140625" style="1" customWidth="1"/>
    <col min="517" max="517" width="17.7109375" style="1" customWidth="1"/>
    <col min="518" max="518" width="3" style="1" customWidth="1"/>
    <col min="519" max="519" width="19" style="1" customWidth="1"/>
    <col min="520" max="764" width="9.140625" style="1"/>
    <col min="765" max="765" width="7.28515625" style="1" customWidth="1"/>
    <col min="766" max="766" width="38.42578125" style="1" customWidth="1"/>
    <col min="767" max="767" width="16" style="1" customWidth="1"/>
    <col min="768" max="768" width="2.42578125" style="1" customWidth="1"/>
    <col min="769" max="769" width="10.28515625" style="1" customWidth="1"/>
    <col min="770" max="770" width="1.28515625" style="1" customWidth="1"/>
    <col min="771" max="771" width="9.5703125" style="1" customWidth="1"/>
    <col min="772" max="772" width="3.140625" style="1" customWidth="1"/>
    <col min="773" max="773" width="17.7109375" style="1" customWidth="1"/>
    <col min="774" max="774" width="3" style="1" customWidth="1"/>
    <col min="775" max="775" width="19" style="1" customWidth="1"/>
    <col min="776" max="1020" width="9.140625" style="1"/>
    <col min="1021" max="1021" width="7.28515625" style="1" customWidth="1"/>
    <col min="1022" max="1022" width="38.42578125" style="1" customWidth="1"/>
    <col min="1023" max="1023" width="16" style="1" customWidth="1"/>
    <col min="1024" max="1024" width="2.42578125" style="1" customWidth="1"/>
    <col min="1025" max="1025" width="10.28515625" style="1" customWidth="1"/>
    <col min="1026" max="1026" width="1.28515625" style="1" customWidth="1"/>
    <col min="1027" max="1027" width="9.5703125" style="1" customWidth="1"/>
    <col min="1028" max="1028" width="3.140625" style="1" customWidth="1"/>
    <col min="1029" max="1029" width="17.7109375" style="1" customWidth="1"/>
    <col min="1030" max="1030" width="3" style="1" customWidth="1"/>
    <col min="1031" max="1031" width="19" style="1" customWidth="1"/>
    <col min="1032" max="1276" width="9.140625" style="1"/>
    <col min="1277" max="1277" width="7.28515625" style="1" customWidth="1"/>
    <col min="1278" max="1278" width="38.42578125" style="1" customWidth="1"/>
    <col min="1279" max="1279" width="16" style="1" customWidth="1"/>
    <col min="1280" max="1280" width="2.42578125" style="1" customWidth="1"/>
    <col min="1281" max="1281" width="10.28515625" style="1" customWidth="1"/>
    <col min="1282" max="1282" width="1.28515625" style="1" customWidth="1"/>
    <col min="1283" max="1283" width="9.5703125" style="1" customWidth="1"/>
    <col min="1284" max="1284" width="3.140625" style="1" customWidth="1"/>
    <col min="1285" max="1285" width="17.7109375" style="1" customWidth="1"/>
    <col min="1286" max="1286" width="3" style="1" customWidth="1"/>
    <col min="1287" max="1287" width="19" style="1" customWidth="1"/>
    <col min="1288" max="1532" width="9.140625" style="1"/>
    <col min="1533" max="1533" width="7.28515625" style="1" customWidth="1"/>
    <col min="1534" max="1534" width="38.42578125" style="1" customWidth="1"/>
    <col min="1535" max="1535" width="16" style="1" customWidth="1"/>
    <col min="1536" max="1536" width="2.42578125" style="1" customWidth="1"/>
    <col min="1537" max="1537" width="10.28515625" style="1" customWidth="1"/>
    <col min="1538" max="1538" width="1.28515625" style="1" customWidth="1"/>
    <col min="1539" max="1539" width="9.5703125" style="1" customWidth="1"/>
    <col min="1540" max="1540" width="3.140625" style="1" customWidth="1"/>
    <col min="1541" max="1541" width="17.7109375" style="1" customWidth="1"/>
    <col min="1542" max="1542" width="3" style="1" customWidth="1"/>
    <col min="1543" max="1543" width="19" style="1" customWidth="1"/>
    <col min="1544" max="1788" width="9.140625" style="1"/>
    <col min="1789" max="1789" width="7.28515625" style="1" customWidth="1"/>
    <col min="1790" max="1790" width="38.42578125" style="1" customWidth="1"/>
    <col min="1791" max="1791" width="16" style="1" customWidth="1"/>
    <col min="1792" max="1792" width="2.42578125" style="1" customWidth="1"/>
    <col min="1793" max="1793" width="10.28515625" style="1" customWidth="1"/>
    <col min="1794" max="1794" width="1.28515625" style="1" customWidth="1"/>
    <col min="1795" max="1795" width="9.5703125" style="1" customWidth="1"/>
    <col min="1796" max="1796" width="3.140625" style="1" customWidth="1"/>
    <col min="1797" max="1797" width="17.7109375" style="1" customWidth="1"/>
    <col min="1798" max="1798" width="3" style="1" customWidth="1"/>
    <col min="1799" max="1799" width="19" style="1" customWidth="1"/>
    <col min="1800" max="2044" width="9.140625" style="1"/>
    <col min="2045" max="2045" width="7.28515625" style="1" customWidth="1"/>
    <col min="2046" max="2046" width="38.42578125" style="1" customWidth="1"/>
    <col min="2047" max="2047" width="16" style="1" customWidth="1"/>
    <col min="2048" max="2048" width="2.42578125" style="1" customWidth="1"/>
    <col min="2049" max="2049" width="10.28515625" style="1" customWidth="1"/>
    <col min="2050" max="2050" width="1.28515625" style="1" customWidth="1"/>
    <col min="2051" max="2051" width="9.5703125" style="1" customWidth="1"/>
    <col min="2052" max="2052" width="3.140625" style="1" customWidth="1"/>
    <col min="2053" max="2053" width="17.7109375" style="1" customWidth="1"/>
    <col min="2054" max="2054" width="3" style="1" customWidth="1"/>
    <col min="2055" max="2055" width="19" style="1" customWidth="1"/>
    <col min="2056" max="2300" width="9.140625" style="1"/>
    <col min="2301" max="2301" width="7.28515625" style="1" customWidth="1"/>
    <col min="2302" max="2302" width="38.42578125" style="1" customWidth="1"/>
    <col min="2303" max="2303" width="16" style="1" customWidth="1"/>
    <col min="2304" max="2304" width="2.42578125" style="1" customWidth="1"/>
    <col min="2305" max="2305" width="10.28515625" style="1" customWidth="1"/>
    <col min="2306" max="2306" width="1.28515625" style="1" customWidth="1"/>
    <col min="2307" max="2307" width="9.5703125" style="1" customWidth="1"/>
    <col min="2308" max="2308" width="3.140625" style="1" customWidth="1"/>
    <col min="2309" max="2309" width="17.7109375" style="1" customWidth="1"/>
    <col min="2310" max="2310" width="3" style="1" customWidth="1"/>
    <col min="2311" max="2311" width="19" style="1" customWidth="1"/>
    <col min="2312" max="2556" width="9.140625" style="1"/>
    <col min="2557" max="2557" width="7.28515625" style="1" customWidth="1"/>
    <col min="2558" max="2558" width="38.42578125" style="1" customWidth="1"/>
    <col min="2559" max="2559" width="16" style="1" customWidth="1"/>
    <col min="2560" max="2560" width="2.42578125" style="1" customWidth="1"/>
    <col min="2561" max="2561" width="10.28515625" style="1" customWidth="1"/>
    <col min="2562" max="2562" width="1.28515625" style="1" customWidth="1"/>
    <col min="2563" max="2563" width="9.5703125" style="1" customWidth="1"/>
    <col min="2564" max="2564" width="3.140625" style="1" customWidth="1"/>
    <col min="2565" max="2565" width="17.7109375" style="1" customWidth="1"/>
    <col min="2566" max="2566" width="3" style="1" customWidth="1"/>
    <col min="2567" max="2567" width="19" style="1" customWidth="1"/>
    <col min="2568" max="2812" width="9.140625" style="1"/>
    <col min="2813" max="2813" width="7.28515625" style="1" customWidth="1"/>
    <col min="2814" max="2814" width="38.42578125" style="1" customWidth="1"/>
    <col min="2815" max="2815" width="16" style="1" customWidth="1"/>
    <col min="2816" max="2816" width="2.42578125" style="1" customWidth="1"/>
    <col min="2817" max="2817" width="10.28515625" style="1" customWidth="1"/>
    <col min="2818" max="2818" width="1.28515625" style="1" customWidth="1"/>
    <col min="2819" max="2819" width="9.5703125" style="1" customWidth="1"/>
    <col min="2820" max="2820" width="3.140625" style="1" customWidth="1"/>
    <col min="2821" max="2821" width="17.7109375" style="1" customWidth="1"/>
    <col min="2822" max="2822" width="3" style="1" customWidth="1"/>
    <col min="2823" max="2823" width="19" style="1" customWidth="1"/>
    <col min="2824" max="3068" width="9.140625" style="1"/>
    <col min="3069" max="3069" width="7.28515625" style="1" customWidth="1"/>
    <col min="3070" max="3070" width="38.42578125" style="1" customWidth="1"/>
    <col min="3071" max="3071" width="16" style="1" customWidth="1"/>
    <col min="3072" max="3072" width="2.42578125" style="1" customWidth="1"/>
    <col min="3073" max="3073" width="10.28515625" style="1" customWidth="1"/>
    <col min="3074" max="3074" width="1.28515625" style="1" customWidth="1"/>
    <col min="3075" max="3075" width="9.5703125" style="1" customWidth="1"/>
    <col min="3076" max="3076" width="3.140625" style="1" customWidth="1"/>
    <col min="3077" max="3077" width="17.7109375" style="1" customWidth="1"/>
    <col min="3078" max="3078" width="3" style="1" customWidth="1"/>
    <col min="3079" max="3079" width="19" style="1" customWidth="1"/>
    <col min="3080" max="3324" width="9.140625" style="1"/>
    <col min="3325" max="3325" width="7.28515625" style="1" customWidth="1"/>
    <col min="3326" max="3326" width="38.42578125" style="1" customWidth="1"/>
    <col min="3327" max="3327" width="16" style="1" customWidth="1"/>
    <col min="3328" max="3328" width="2.42578125" style="1" customWidth="1"/>
    <col min="3329" max="3329" width="10.28515625" style="1" customWidth="1"/>
    <col min="3330" max="3330" width="1.28515625" style="1" customWidth="1"/>
    <col min="3331" max="3331" width="9.5703125" style="1" customWidth="1"/>
    <col min="3332" max="3332" width="3.140625" style="1" customWidth="1"/>
    <col min="3333" max="3333" width="17.7109375" style="1" customWidth="1"/>
    <col min="3334" max="3334" width="3" style="1" customWidth="1"/>
    <col min="3335" max="3335" width="19" style="1" customWidth="1"/>
    <col min="3336" max="3580" width="9.140625" style="1"/>
    <col min="3581" max="3581" width="7.28515625" style="1" customWidth="1"/>
    <col min="3582" max="3582" width="38.42578125" style="1" customWidth="1"/>
    <col min="3583" max="3583" width="16" style="1" customWidth="1"/>
    <col min="3584" max="3584" width="2.42578125" style="1" customWidth="1"/>
    <col min="3585" max="3585" width="10.28515625" style="1" customWidth="1"/>
    <col min="3586" max="3586" width="1.28515625" style="1" customWidth="1"/>
    <col min="3587" max="3587" width="9.5703125" style="1" customWidth="1"/>
    <col min="3588" max="3588" width="3.140625" style="1" customWidth="1"/>
    <col min="3589" max="3589" width="17.7109375" style="1" customWidth="1"/>
    <col min="3590" max="3590" width="3" style="1" customWidth="1"/>
    <col min="3591" max="3591" width="19" style="1" customWidth="1"/>
    <col min="3592" max="3836" width="9.140625" style="1"/>
    <col min="3837" max="3837" width="7.28515625" style="1" customWidth="1"/>
    <col min="3838" max="3838" width="38.42578125" style="1" customWidth="1"/>
    <col min="3839" max="3839" width="16" style="1" customWidth="1"/>
    <col min="3840" max="3840" width="2.42578125" style="1" customWidth="1"/>
    <col min="3841" max="3841" width="10.28515625" style="1" customWidth="1"/>
    <col min="3842" max="3842" width="1.28515625" style="1" customWidth="1"/>
    <col min="3843" max="3843" width="9.5703125" style="1" customWidth="1"/>
    <col min="3844" max="3844" width="3.140625" style="1" customWidth="1"/>
    <col min="3845" max="3845" width="17.7109375" style="1" customWidth="1"/>
    <col min="3846" max="3846" width="3" style="1" customWidth="1"/>
    <col min="3847" max="3847" width="19" style="1" customWidth="1"/>
    <col min="3848" max="4092" width="9.140625" style="1"/>
    <col min="4093" max="4093" width="7.28515625" style="1" customWidth="1"/>
    <col min="4094" max="4094" width="38.42578125" style="1" customWidth="1"/>
    <col min="4095" max="4095" width="16" style="1" customWidth="1"/>
    <col min="4096" max="4096" width="2.42578125" style="1" customWidth="1"/>
    <col min="4097" max="4097" width="10.28515625" style="1" customWidth="1"/>
    <col min="4098" max="4098" width="1.28515625" style="1" customWidth="1"/>
    <col min="4099" max="4099" width="9.5703125" style="1" customWidth="1"/>
    <col min="4100" max="4100" width="3.140625" style="1" customWidth="1"/>
    <col min="4101" max="4101" width="17.7109375" style="1" customWidth="1"/>
    <col min="4102" max="4102" width="3" style="1" customWidth="1"/>
    <col min="4103" max="4103" width="19" style="1" customWidth="1"/>
    <col min="4104" max="4348" width="9.140625" style="1"/>
    <col min="4349" max="4349" width="7.28515625" style="1" customWidth="1"/>
    <col min="4350" max="4350" width="38.42578125" style="1" customWidth="1"/>
    <col min="4351" max="4351" width="16" style="1" customWidth="1"/>
    <col min="4352" max="4352" width="2.42578125" style="1" customWidth="1"/>
    <col min="4353" max="4353" width="10.28515625" style="1" customWidth="1"/>
    <col min="4354" max="4354" width="1.28515625" style="1" customWidth="1"/>
    <col min="4355" max="4355" width="9.5703125" style="1" customWidth="1"/>
    <col min="4356" max="4356" width="3.140625" style="1" customWidth="1"/>
    <col min="4357" max="4357" width="17.7109375" style="1" customWidth="1"/>
    <col min="4358" max="4358" width="3" style="1" customWidth="1"/>
    <col min="4359" max="4359" width="19" style="1" customWidth="1"/>
    <col min="4360" max="4604" width="9.140625" style="1"/>
    <col min="4605" max="4605" width="7.28515625" style="1" customWidth="1"/>
    <col min="4606" max="4606" width="38.42578125" style="1" customWidth="1"/>
    <col min="4607" max="4607" width="16" style="1" customWidth="1"/>
    <col min="4608" max="4608" width="2.42578125" style="1" customWidth="1"/>
    <col min="4609" max="4609" width="10.28515625" style="1" customWidth="1"/>
    <col min="4610" max="4610" width="1.28515625" style="1" customWidth="1"/>
    <col min="4611" max="4611" width="9.5703125" style="1" customWidth="1"/>
    <col min="4612" max="4612" width="3.140625" style="1" customWidth="1"/>
    <col min="4613" max="4613" width="17.7109375" style="1" customWidth="1"/>
    <col min="4614" max="4614" width="3" style="1" customWidth="1"/>
    <col min="4615" max="4615" width="19" style="1" customWidth="1"/>
    <col min="4616" max="4860" width="9.140625" style="1"/>
    <col min="4861" max="4861" width="7.28515625" style="1" customWidth="1"/>
    <col min="4862" max="4862" width="38.42578125" style="1" customWidth="1"/>
    <col min="4863" max="4863" width="16" style="1" customWidth="1"/>
    <col min="4864" max="4864" width="2.42578125" style="1" customWidth="1"/>
    <col min="4865" max="4865" width="10.28515625" style="1" customWidth="1"/>
    <col min="4866" max="4866" width="1.28515625" style="1" customWidth="1"/>
    <col min="4867" max="4867" width="9.5703125" style="1" customWidth="1"/>
    <col min="4868" max="4868" width="3.140625" style="1" customWidth="1"/>
    <col min="4869" max="4869" width="17.7109375" style="1" customWidth="1"/>
    <col min="4870" max="4870" width="3" style="1" customWidth="1"/>
    <col min="4871" max="4871" width="19" style="1" customWidth="1"/>
    <col min="4872" max="5116" width="9.140625" style="1"/>
    <col min="5117" max="5117" width="7.28515625" style="1" customWidth="1"/>
    <col min="5118" max="5118" width="38.42578125" style="1" customWidth="1"/>
    <col min="5119" max="5119" width="16" style="1" customWidth="1"/>
    <col min="5120" max="5120" width="2.42578125" style="1" customWidth="1"/>
    <col min="5121" max="5121" width="10.28515625" style="1" customWidth="1"/>
    <col min="5122" max="5122" width="1.28515625" style="1" customWidth="1"/>
    <col min="5123" max="5123" width="9.5703125" style="1" customWidth="1"/>
    <col min="5124" max="5124" width="3.140625" style="1" customWidth="1"/>
    <col min="5125" max="5125" width="17.7109375" style="1" customWidth="1"/>
    <col min="5126" max="5126" width="3" style="1" customWidth="1"/>
    <col min="5127" max="5127" width="19" style="1" customWidth="1"/>
    <col min="5128" max="5372" width="9.140625" style="1"/>
    <col min="5373" max="5373" width="7.28515625" style="1" customWidth="1"/>
    <col min="5374" max="5374" width="38.42578125" style="1" customWidth="1"/>
    <col min="5375" max="5375" width="16" style="1" customWidth="1"/>
    <col min="5376" max="5376" width="2.42578125" style="1" customWidth="1"/>
    <col min="5377" max="5377" width="10.28515625" style="1" customWidth="1"/>
    <col min="5378" max="5378" width="1.28515625" style="1" customWidth="1"/>
    <col min="5379" max="5379" width="9.5703125" style="1" customWidth="1"/>
    <col min="5380" max="5380" width="3.140625" style="1" customWidth="1"/>
    <col min="5381" max="5381" width="17.7109375" style="1" customWidth="1"/>
    <col min="5382" max="5382" width="3" style="1" customWidth="1"/>
    <col min="5383" max="5383" width="19" style="1" customWidth="1"/>
    <col min="5384" max="5628" width="9.140625" style="1"/>
    <col min="5629" max="5629" width="7.28515625" style="1" customWidth="1"/>
    <col min="5630" max="5630" width="38.42578125" style="1" customWidth="1"/>
    <col min="5631" max="5631" width="16" style="1" customWidth="1"/>
    <col min="5632" max="5632" width="2.42578125" style="1" customWidth="1"/>
    <col min="5633" max="5633" width="10.28515625" style="1" customWidth="1"/>
    <col min="5634" max="5634" width="1.28515625" style="1" customWidth="1"/>
    <col min="5635" max="5635" width="9.5703125" style="1" customWidth="1"/>
    <col min="5636" max="5636" width="3.140625" style="1" customWidth="1"/>
    <col min="5637" max="5637" width="17.7109375" style="1" customWidth="1"/>
    <col min="5638" max="5638" width="3" style="1" customWidth="1"/>
    <col min="5639" max="5639" width="19" style="1" customWidth="1"/>
    <col min="5640" max="5884" width="9.140625" style="1"/>
    <col min="5885" max="5885" width="7.28515625" style="1" customWidth="1"/>
    <col min="5886" max="5886" width="38.42578125" style="1" customWidth="1"/>
    <col min="5887" max="5887" width="16" style="1" customWidth="1"/>
    <col min="5888" max="5888" width="2.42578125" style="1" customWidth="1"/>
    <col min="5889" max="5889" width="10.28515625" style="1" customWidth="1"/>
    <col min="5890" max="5890" width="1.28515625" style="1" customWidth="1"/>
    <col min="5891" max="5891" width="9.5703125" style="1" customWidth="1"/>
    <col min="5892" max="5892" width="3.140625" style="1" customWidth="1"/>
    <col min="5893" max="5893" width="17.7109375" style="1" customWidth="1"/>
    <col min="5894" max="5894" width="3" style="1" customWidth="1"/>
    <col min="5895" max="5895" width="19" style="1" customWidth="1"/>
    <col min="5896" max="6140" width="9.140625" style="1"/>
    <col min="6141" max="6141" width="7.28515625" style="1" customWidth="1"/>
    <col min="6142" max="6142" width="38.42578125" style="1" customWidth="1"/>
    <col min="6143" max="6143" width="16" style="1" customWidth="1"/>
    <col min="6144" max="6144" width="2.42578125" style="1" customWidth="1"/>
    <col min="6145" max="6145" width="10.28515625" style="1" customWidth="1"/>
    <col min="6146" max="6146" width="1.28515625" style="1" customWidth="1"/>
    <col min="6147" max="6147" width="9.5703125" style="1" customWidth="1"/>
    <col min="6148" max="6148" width="3.140625" style="1" customWidth="1"/>
    <col min="6149" max="6149" width="17.7109375" style="1" customWidth="1"/>
    <col min="6150" max="6150" width="3" style="1" customWidth="1"/>
    <col min="6151" max="6151" width="19" style="1" customWidth="1"/>
    <col min="6152" max="6396" width="9.140625" style="1"/>
    <col min="6397" max="6397" width="7.28515625" style="1" customWidth="1"/>
    <col min="6398" max="6398" width="38.42578125" style="1" customWidth="1"/>
    <col min="6399" max="6399" width="16" style="1" customWidth="1"/>
    <col min="6400" max="6400" width="2.42578125" style="1" customWidth="1"/>
    <col min="6401" max="6401" width="10.28515625" style="1" customWidth="1"/>
    <col min="6402" max="6402" width="1.28515625" style="1" customWidth="1"/>
    <col min="6403" max="6403" width="9.5703125" style="1" customWidth="1"/>
    <col min="6404" max="6404" width="3.140625" style="1" customWidth="1"/>
    <col min="6405" max="6405" width="17.7109375" style="1" customWidth="1"/>
    <col min="6406" max="6406" width="3" style="1" customWidth="1"/>
    <col min="6407" max="6407" width="19" style="1" customWidth="1"/>
    <col min="6408" max="6652" width="9.140625" style="1"/>
    <col min="6653" max="6653" width="7.28515625" style="1" customWidth="1"/>
    <col min="6654" max="6654" width="38.42578125" style="1" customWidth="1"/>
    <col min="6655" max="6655" width="16" style="1" customWidth="1"/>
    <col min="6656" max="6656" width="2.42578125" style="1" customWidth="1"/>
    <col min="6657" max="6657" width="10.28515625" style="1" customWidth="1"/>
    <col min="6658" max="6658" width="1.28515625" style="1" customWidth="1"/>
    <col min="6659" max="6659" width="9.5703125" style="1" customWidth="1"/>
    <col min="6660" max="6660" width="3.140625" style="1" customWidth="1"/>
    <col min="6661" max="6661" width="17.7109375" style="1" customWidth="1"/>
    <col min="6662" max="6662" width="3" style="1" customWidth="1"/>
    <col min="6663" max="6663" width="19" style="1" customWidth="1"/>
    <col min="6664" max="6908" width="9.140625" style="1"/>
    <col min="6909" max="6909" width="7.28515625" style="1" customWidth="1"/>
    <col min="6910" max="6910" width="38.42578125" style="1" customWidth="1"/>
    <col min="6911" max="6911" width="16" style="1" customWidth="1"/>
    <col min="6912" max="6912" width="2.42578125" style="1" customWidth="1"/>
    <col min="6913" max="6913" width="10.28515625" style="1" customWidth="1"/>
    <col min="6914" max="6914" width="1.28515625" style="1" customWidth="1"/>
    <col min="6915" max="6915" width="9.5703125" style="1" customWidth="1"/>
    <col min="6916" max="6916" width="3.140625" style="1" customWidth="1"/>
    <col min="6917" max="6917" width="17.7109375" style="1" customWidth="1"/>
    <col min="6918" max="6918" width="3" style="1" customWidth="1"/>
    <col min="6919" max="6919" width="19" style="1" customWidth="1"/>
    <col min="6920" max="7164" width="9.140625" style="1"/>
    <col min="7165" max="7165" width="7.28515625" style="1" customWidth="1"/>
    <col min="7166" max="7166" width="38.42578125" style="1" customWidth="1"/>
    <col min="7167" max="7167" width="16" style="1" customWidth="1"/>
    <col min="7168" max="7168" width="2.42578125" style="1" customWidth="1"/>
    <col min="7169" max="7169" width="10.28515625" style="1" customWidth="1"/>
    <col min="7170" max="7170" width="1.28515625" style="1" customWidth="1"/>
    <col min="7171" max="7171" width="9.5703125" style="1" customWidth="1"/>
    <col min="7172" max="7172" width="3.140625" style="1" customWidth="1"/>
    <col min="7173" max="7173" width="17.7109375" style="1" customWidth="1"/>
    <col min="7174" max="7174" width="3" style="1" customWidth="1"/>
    <col min="7175" max="7175" width="19" style="1" customWidth="1"/>
    <col min="7176" max="7420" width="9.140625" style="1"/>
    <col min="7421" max="7421" width="7.28515625" style="1" customWidth="1"/>
    <col min="7422" max="7422" width="38.42578125" style="1" customWidth="1"/>
    <col min="7423" max="7423" width="16" style="1" customWidth="1"/>
    <col min="7424" max="7424" width="2.42578125" style="1" customWidth="1"/>
    <col min="7425" max="7425" width="10.28515625" style="1" customWidth="1"/>
    <col min="7426" max="7426" width="1.28515625" style="1" customWidth="1"/>
    <col min="7427" max="7427" width="9.5703125" style="1" customWidth="1"/>
    <col min="7428" max="7428" width="3.140625" style="1" customWidth="1"/>
    <col min="7429" max="7429" width="17.7109375" style="1" customWidth="1"/>
    <col min="7430" max="7430" width="3" style="1" customWidth="1"/>
    <col min="7431" max="7431" width="19" style="1" customWidth="1"/>
    <col min="7432" max="7676" width="9.140625" style="1"/>
    <col min="7677" max="7677" width="7.28515625" style="1" customWidth="1"/>
    <col min="7678" max="7678" width="38.42578125" style="1" customWidth="1"/>
    <col min="7679" max="7679" width="16" style="1" customWidth="1"/>
    <col min="7680" max="7680" width="2.42578125" style="1" customWidth="1"/>
    <col min="7681" max="7681" width="10.28515625" style="1" customWidth="1"/>
    <col min="7682" max="7682" width="1.28515625" style="1" customWidth="1"/>
    <col min="7683" max="7683" width="9.5703125" style="1" customWidth="1"/>
    <col min="7684" max="7684" width="3.140625" style="1" customWidth="1"/>
    <col min="7685" max="7685" width="17.7109375" style="1" customWidth="1"/>
    <col min="7686" max="7686" width="3" style="1" customWidth="1"/>
    <col min="7687" max="7687" width="19" style="1" customWidth="1"/>
    <col min="7688" max="7932" width="9.140625" style="1"/>
    <col min="7933" max="7933" width="7.28515625" style="1" customWidth="1"/>
    <col min="7934" max="7934" width="38.42578125" style="1" customWidth="1"/>
    <col min="7935" max="7935" width="16" style="1" customWidth="1"/>
    <col min="7936" max="7936" width="2.42578125" style="1" customWidth="1"/>
    <col min="7937" max="7937" width="10.28515625" style="1" customWidth="1"/>
    <col min="7938" max="7938" width="1.28515625" style="1" customWidth="1"/>
    <col min="7939" max="7939" width="9.5703125" style="1" customWidth="1"/>
    <col min="7940" max="7940" width="3.140625" style="1" customWidth="1"/>
    <col min="7941" max="7941" width="17.7109375" style="1" customWidth="1"/>
    <col min="7942" max="7942" width="3" style="1" customWidth="1"/>
    <col min="7943" max="7943" width="19" style="1" customWidth="1"/>
    <col min="7944" max="8188" width="9.140625" style="1"/>
    <col min="8189" max="8189" width="7.28515625" style="1" customWidth="1"/>
    <col min="8190" max="8190" width="38.42578125" style="1" customWidth="1"/>
    <col min="8191" max="8191" width="16" style="1" customWidth="1"/>
    <col min="8192" max="8192" width="2.42578125" style="1" customWidth="1"/>
    <col min="8193" max="8193" width="10.28515625" style="1" customWidth="1"/>
    <col min="8194" max="8194" width="1.28515625" style="1" customWidth="1"/>
    <col min="8195" max="8195" width="9.5703125" style="1" customWidth="1"/>
    <col min="8196" max="8196" width="3.140625" style="1" customWidth="1"/>
    <col min="8197" max="8197" width="17.7109375" style="1" customWidth="1"/>
    <col min="8198" max="8198" width="3" style="1" customWidth="1"/>
    <col min="8199" max="8199" width="19" style="1" customWidth="1"/>
    <col min="8200" max="8444" width="9.140625" style="1"/>
    <col min="8445" max="8445" width="7.28515625" style="1" customWidth="1"/>
    <col min="8446" max="8446" width="38.42578125" style="1" customWidth="1"/>
    <col min="8447" max="8447" width="16" style="1" customWidth="1"/>
    <col min="8448" max="8448" width="2.42578125" style="1" customWidth="1"/>
    <col min="8449" max="8449" width="10.28515625" style="1" customWidth="1"/>
    <col min="8450" max="8450" width="1.28515625" style="1" customWidth="1"/>
    <col min="8451" max="8451" width="9.5703125" style="1" customWidth="1"/>
    <col min="8452" max="8452" width="3.140625" style="1" customWidth="1"/>
    <col min="8453" max="8453" width="17.7109375" style="1" customWidth="1"/>
    <col min="8454" max="8454" width="3" style="1" customWidth="1"/>
    <col min="8455" max="8455" width="19" style="1" customWidth="1"/>
    <col min="8456" max="8700" width="9.140625" style="1"/>
    <col min="8701" max="8701" width="7.28515625" style="1" customWidth="1"/>
    <col min="8702" max="8702" width="38.42578125" style="1" customWidth="1"/>
    <col min="8703" max="8703" width="16" style="1" customWidth="1"/>
    <col min="8704" max="8704" width="2.42578125" style="1" customWidth="1"/>
    <col min="8705" max="8705" width="10.28515625" style="1" customWidth="1"/>
    <col min="8706" max="8706" width="1.28515625" style="1" customWidth="1"/>
    <col min="8707" max="8707" width="9.5703125" style="1" customWidth="1"/>
    <col min="8708" max="8708" width="3.140625" style="1" customWidth="1"/>
    <col min="8709" max="8709" width="17.7109375" style="1" customWidth="1"/>
    <col min="8710" max="8710" width="3" style="1" customWidth="1"/>
    <col min="8711" max="8711" width="19" style="1" customWidth="1"/>
    <col min="8712" max="8956" width="9.140625" style="1"/>
    <col min="8957" max="8957" width="7.28515625" style="1" customWidth="1"/>
    <col min="8958" max="8958" width="38.42578125" style="1" customWidth="1"/>
    <col min="8959" max="8959" width="16" style="1" customWidth="1"/>
    <col min="8960" max="8960" width="2.42578125" style="1" customWidth="1"/>
    <col min="8961" max="8961" width="10.28515625" style="1" customWidth="1"/>
    <col min="8962" max="8962" width="1.28515625" style="1" customWidth="1"/>
    <col min="8963" max="8963" width="9.5703125" style="1" customWidth="1"/>
    <col min="8964" max="8964" width="3.140625" style="1" customWidth="1"/>
    <col min="8965" max="8965" width="17.7109375" style="1" customWidth="1"/>
    <col min="8966" max="8966" width="3" style="1" customWidth="1"/>
    <col min="8967" max="8967" width="19" style="1" customWidth="1"/>
    <col min="8968" max="9212" width="9.140625" style="1"/>
    <col min="9213" max="9213" width="7.28515625" style="1" customWidth="1"/>
    <col min="9214" max="9214" width="38.42578125" style="1" customWidth="1"/>
    <col min="9215" max="9215" width="16" style="1" customWidth="1"/>
    <col min="9216" max="9216" width="2.42578125" style="1" customWidth="1"/>
    <col min="9217" max="9217" width="10.28515625" style="1" customWidth="1"/>
    <col min="9218" max="9218" width="1.28515625" style="1" customWidth="1"/>
    <col min="9219" max="9219" width="9.5703125" style="1" customWidth="1"/>
    <col min="9220" max="9220" width="3.140625" style="1" customWidth="1"/>
    <col min="9221" max="9221" width="17.7109375" style="1" customWidth="1"/>
    <col min="9222" max="9222" width="3" style="1" customWidth="1"/>
    <col min="9223" max="9223" width="19" style="1" customWidth="1"/>
    <col min="9224" max="9468" width="9.140625" style="1"/>
    <col min="9469" max="9469" width="7.28515625" style="1" customWidth="1"/>
    <col min="9470" max="9470" width="38.42578125" style="1" customWidth="1"/>
    <col min="9471" max="9471" width="16" style="1" customWidth="1"/>
    <col min="9472" max="9472" width="2.42578125" style="1" customWidth="1"/>
    <col min="9473" max="9473" width="10.28515625" style="1" customWidth="1"/>
    <col min="9474" max="9474" width="1.28515625" style="1" customWidth="1"/>
    <col min="9475" max="9475" width="9.5703125" style="1" customWidth="1"/>
    <col min="9476" max="9476" width="3.140625" style="1" customWidth="1"/>
    <col min="9477" max="9477" width="17.7109375" style="1" customWidth="1"/>
    <col min="9478" max="9478" width="3" style="1" customWidth="1"/>
    <col min="9479" max="9479" width="19" style="1" customWidth="1"/>
    <col min="9480" max="9724" width="9.140625" style="1"/>
    <col min="9725" max="9725" width="7.28515625" style="1" customWidth="1"/>
    <col min="9726" max="9726" width="38.42578125" style="1" customWidth="1"/>
    <col min="9727" max="9727" width="16" style="1" customWidth="1"/>
    <col min="9728" max="9728" width="2.42578125" style="1" customWidth="1"/>
    <col min="9729" max="9729" width="10.28515625" style="1" customWidth="1"/>
    <col min="9730" max="9730" width="1.28515625" style="1" customWidth="1"/>
    <col min="9731" max="9731" width="9.5703125" style="1" customWidth="1"/>
    <col min="9732" max="9732" width="3.140625" style="1" customWidth="1"/>
    <col min="9733" max="9733" width="17.7109375" style="1" customWidth="1"/>
    <col min="9734" max="9734" width="3" style="1" customWidth="1"/>
    <col min="9735" max="9735" width="19" style="1" customWidth="1"/>
    <col min="9736" max="9980" width="9.140625" style="1"/>
    <col min="9981" max="9981" width="7.28515625" style="1" customWidth="1"/>
    <col min="9982" max="9982" width="38.42578125" style="1" customWidth="1"/>
    <col min="9983" max="9983" width="16" style="1" customWidth="1"/>
    <col min="9984" max="9984" width="2.42578125" style="1" customWidth="1"/>
    <col min="9985" max="9985" width="10.28515625" style="1" customWidth="1"/>
    <col min="9986" max="9986" width="1.28515625" style="1" customWidth="1"/>
    <col min="9987" max="9987" width="9.5703125" style="1" customWidth="1"/>
    <col min="9988" max="9988" width="3.140625" style="1" customWidth="1"/>
    <col min="9989" max="9989" width="17.7109375" style="1" customWidth="1"/>
    <col min="9990" max="9990" width="3" style="1" customWidth="1"/>
    <col min="9991" max="9991" width="19" style="1" customWidth="1"/>
    <col min="9992" max="10236" width="9.140625" style="1"/>
    <col min="10237" max="10237" width="7.28515625" style="1" customWidth="1"/>
    <col min="10238" max="10238" width="38.42578125" style="1" customWidth="1"/>
    <col min="10239" max="10239" width="16" style="1" customWidth="1"/>
    <col min="10240" max="10240" width="2.42578125" style="1" customWidth="1"/>
    <col min="10241" max="10241" width="10.28515625" style="1" customWidth="1"/>
    <col min="10242" max="10242" width="1.28515625" style="1" customWidth="1"/>
    <col min="10243" max="10243" width="9.5703125" style="1" customWidth="1"/>
    <col min="10244" max="10244" width="3.140625" style="1" customWidth="1"/>
    <col min="10245" max="10245" width="17.7109375" style="1" customWidth="1"/>
    <col min="10246" max="10246" width="3" style="1" customWidth="1"/>
    <col min="10247" max="10247" width="19" style="1" customWidth="1"/>
    <col min="10248" max="10492" width="9.140625" style="1"/>
    <col min="10493" max="10493" width="7.28515625" style="1" customWidth="1"/>
    <col min="10494" max="10494" width="38.42578125" style="1" customWidth="1"/>
    <col min="10495" max="10495" width="16" style="1" customWidth="1"/>
    <col min="10496" max="10496" width="2.42578125" style="1" customWidth="1"/>
    <col min="10497" max="10497" width="10.28515625" style="1" customWidth="1"/>
    <col min="10498" max="10498" width="1.28515625" style="1" customWidth="1"/>
    <col min="10499" max="10499" width="9.5703125" style="1" customWidth="1"/>
    <col min="10500" max="10500" width="3.140625" style="1" customWidth="1"/>
    <col min="10501" max="10501" width="17.7109375" style="1" customWidth="1"/>
    <col min="10502" max="10502" width="3" style="1" customWidth="1"/>
    <col min="10503" max="10503" width="19" style="1" customWidth="1"/>
    <col min="10504" max="10748" width="9.140625" style="1"/>
    <col min="10749" max="10749" width="7.28515625" style="1" customWidth="1"/>
    <col min="10750" max="10750" width="38.42578125" style="1" customWidth="1"/>
    <col min="10751" max="10751" width="16" style="1" customWidth="1"/>
    <col min="10752" max="10752" width="2.42578125" style="1" customWidth="1"/>
    <col min="10753" max="10753" width="10.28515625" style="1" customWidth="1"/>
    <col min="10754" max="10754" width="1.28515625" style="1" customWidth="1"/>
    <col min="10755" max="10755" width="9.5703125" style="1" customWidth="1"/>
    <col min="10756" max="10756" width="3.140625" style="1" customWidth="1"/>
    <col min="10757" max="10757" width="17.7109375" style="1" customWidth="1"/>
    <col min="10758" max="10758" width="3" style="1" customWidth="1"/>
    <col min="10759" max="10759" width="19" style="1" customWidth="1"/>
    <col min="10760" max="11004" width="9.140625" style="1"/>
    <col min="11005" max="11005" width="7.28515625" style="1" customWidth="1"/>
    <col min="11006" max="11006" width="38.42578125" style="1" customWidth="1"/>
    <col min="11007" max="11007" width="16" style="1" customWidth="1"/>
    <col min="11008" max="11008" width="2.42578125" style="1" customWidth="1"/>
    <col min="11009" max="11009" width="10.28515625" style="1" customWidth="1"/>
    <col min="11010" max="11010" width="1.28515625" style="1" customWidth="1"/>
    <col min="11011" max="11011" width="9.5703125" style="1" customWidth="1"/>
    <col min="11012" max="11012" width="3.140625" style="1" customWidth="1"/>
    <col min="11013" max="11013" width="17.7109375" style="1" customWidth="1"/>
    <col min="11014" max="11014" width="3" style="1" customWidth="1"/>
    <col min="11015" max="11015" width="19" style="1" customWidth="1"/>
    <col min="11016" max="11260" width="9.140625" style="1"/>
    <col min="11261" max="11261" width="7.28515625" style="1" customWidth="1"/>
    <col min="11262" max="11262" width="38.42578125" style="1" customWidth="1"/>
    <col min="11263" max="11263" width="16" style="1" customWidth="1"/>
    <col min="11264" max="11264" width="2.42578125" style="1" customWidth="1"/>
    <col min="11265" max="11265" width="10.28515625" style="1" customWidth="1"/>
    <col min="11266" max="11266" width="1.28515625" style="1" customWidth="1"/>
    <col min="11267" max="11267" width="9.5703125" style="1" customWidth="1"/>
    <col min="11268" max="11268" width="3.140625" style="1" customWidth="1"/>
    <col min="11269" max="11269" width="17.7109375" style="1" customWidth="1"/>
    <col min="11270" max="11270" width="3" style="1" customWidth="1"/>
    <col min="11271" max="11271" width="19" style="1" customWidth="1"/>
    <col min="11272" max="11516" width="9.140625" style="1"/>
    <col min="11517" max="11517" width="7.28515625" style="1" customWidth="1"/>
    <col min="11518" max="11518" width="38.42578125" style="1" customWidth="1"/>
    <col min="11519" max="11519" width="16" style="1" customWidth="1"/>
    <col min="11520" max="11520" width="2.42578125" style="1" customWidth="1"/>
    <col min="11521" max="11521" width="10.28515625" style="1" customWidth="1"/>
    <col min="11522" max="11522" width="1.28515625" style="1" customWidth="1"/>
    <col min="11523" max="11523" width="9.5703125" style="1" customWidth="1"/>
    <col min="11524" max="11524" width="3.140625" style="1" customWidth="1"/>
    <col min="11525" max="11525" width="17.7109375" style="1" customWidth="1"/>
    <col min="11526" max="11526" width="3" style="1" customWidth="1"/>
    <col min="11527" max="11527" width="19" style="1" customWidth="1"/>
    <col min="11528" max="11772" width="9.140625" style="1"/>
    <col min="11773" max="11773" width="7.28515625" style="1" customWidth="1"/>
    <col min="11774" max="11774" width="38.42578125" style="1" customWidth="1"/>
    <col min="11775" max="11775" width="16" style="1" customWidth="1"/>
    <col min="11776" max="11776" width="2.42578125" style="1" customWidth="1"/>
    <col min="11777" max="11777" width="10.28515625" style="1" customWidth="1"/>
    <col min="11778" max="11778" width="1.28515625" style="1" customWidth="1"/>
    <col min="11779" max="11779" width="9.5703125" style="1" customWidth="1"/>
    <col min="11780" max="11780" width="3.140625" style="1" customWidth="1"/>
    <col min="11781" max="11781" width="17.7109375" style="1" customWidth="1"/>
    <col min="11782" max="11782" width="3" style="1" customWidth="1"/>
    <col min="11783" max="11783" width="19" style="1" customWidth="1"/>
    <col min="11784" max="12028" width="9.140625" style="1"/>
    <col min="12029" max="12029" width="7.28515625" style="1" customWidth="1"/>
    <col min="12030" max="12030" width="38.42578125" style="1" customWidth="1"/>
    <col min="12031" max="12031" width="16" style="1" customWidth="1"/>
    <col min="12032" max="12032" width="2.42578125" style="1" customWidth="1"/>
    <col min="12033" max="12033" width="10.28515625" style="1" customWidth="1"/>
    <col min="12034" max="12034" width="1.28515625" style="1" customWidth="1"/>
    <col min="12035" max="12035" width="9.5703125" style="1" customWidth="1"/>
    <col min="12036" max="12036" width="3.140625" style="1" customWidth="1"/>
    <col min="12037" max="12037" width="17.7109375" style="1" customWidth="1"/>
    <col min="12038" max="12038" width="3" style="1" customWidth="1"/>
    <col min="12039" max="12039" width="19" style="1" customWidth="1"/>
    <col min="12040" max="12284" width="9.140625" style="1"/>
    <col min="12285" max="12285" width="7.28515625" style="1" customWidth="1"/>
    <col min="12286" max="12286" width="38.42578125" style="1" customWidth="1"/>
    <col min="12287" max="12287" width="16" style="1" customWidth="1"/>
    <col min="12288" max="12288" width="2.42578125" style="1" customWidth="1"/>
    <col min="12289" max="12289" width="10.28515625" style="1" customWidth="1"/>
    <col min="12290" max="12290" width="1.28515625" style="1" customWidth="1"/>
    <col min="12291" max="12291" width="9.5703125" style="1" customWidth="1"/>
    <col min="12292" max="12292" width="3.140625" style="1" customWidth="1"/>
    <col min="12293" max="12293" width="17.7109375" style="1" customWidth="1"/>
    <col min="12294" max="12294" width="3" style="1" customWidth="1"/>
    <col min="12295" max="12295" width="19" style="1" customWidth="1"/>
    <col min="12296" max="12540" width="9.140625" style="1"/>
    <col min="12541" max="12541" width="7.28515625" style="1" customWidth="1"/>
    <col min="12542" max="12542" width="38.42578125" style="1" customWidth="1"/>
    <col min="12543" max="12543" width="16" style="1" customWidth="1"/>
    <col min="12544" max="12544" width="2.42578125" style="1" customWidth="1"/>
    <col min="12545" max="12545" width="10.28515625" style="1" customWidth="1"/>
    <col min="12546" max="12546" width="1.28515625" style="1" customWidth="1"/>
    <col min="12547" max="12547" width="9.5703125" style="1" customWidth="1"/>
    <col min="12548" max="12548" width="3.140625" style="1" customWidth="1"/>
    <col min="12549" max="12549" width="17.7109375" style="1" customWidth="1"/>
    <col min="12550" max="12550" width="3" style="1" customWidth="1"/>
    <col min="12551" max="12551" width="19" style="1" customWidth="1"/>
    <col min="12552" max="12796" width="9.140625" style="1"/>
    <col min="12797" max="12797" width="7.28515625" style="1" customWidth="1"/>
    <col min="12798" max="12798" width="38.42578125" style="1" customWidth="1"/>
    <col min="12799" max="12799" width="16" style="1" customWidth="1"/>
    <col min="12800" max="12800" width="2.42578125" style="1" customWidth="1"/>
    <col min="12801" max="12801" width="10.28515625" style="1" customWidth="1"/>
    <col min="12802" max="12802" width="1.28515625" style="1" customWidth="1"/>
    <col min="12803" max="12803" width="9.5703125" style="1" customWidth="1"/>
    <col min="12804" max="12804" width="3.140625" style="1" customWidth="1"/>
    <col min="12805" max="12805" width="17.7109375" style="1" customWidth="1"/>
    <col min="12806" max="12806" width="3" style="1" customWidth="1"/>
    <col min="12807" max="12807" width="19" style="1" customWidth="1"/>
    <col min="12808" max="13052" width="9.140625" style="1"/>
    <col min="13053" max="13053" width="7.28515625" style="1" customWidth="1"/>
    <col min="13054" max="13054" width="38.42578125" style="1" customWidth="1"/>
    <col min="13055" max="13055" width="16" style="1" customWidth="1"/>
    <col min="13056" max="13056" width="2.42578125" style="1" customWidth="1"/>
    <col min="13057" max="13057" width="10.28515625" style="1" customWidth="1"/>
    <col min="13058" max="13058" width="1.28515625" style="1" customWidth="1"/>
    <col min="13059" max="13059" width="9.5703125" style="1" customWidth="1"/>
    <col min="13060" max="13060" width="3.140625" style="1" customWidth="1"/>
    <col min="13061" max="13061" width="17.7109375" style="1" customWidth="1"/>
    <col min="13062" max="13062" width="3" style="1" customWidth="1"/>
    <col min="13063" max="13063" width="19" style="1" customWidth="1"/>
    <col min="13064" max="13308" width="9.140625" style="1"/>
    <col min="13309" max="13309" width="7.28515625" style="1" customWidth="1"/>
    <col min="13310" max="13310" width="38.42578125" style="1" customWidth="1"/>
    <col min="13311" max="13311" width="16" style="1" customWidth="1"/>
    <col min="13312" max="13312" width="2.42578125" style="1" customWidth="1"/>
    <col min="13313" max="13313" width="10.28515625" style="1" customWidth="1"/>
    <col min="13314" max="13314" width="1.28515625" style="1" customWidth="1"/>
    <col min="13315" max="13315" width="9.5703125" style="1" customWidth="1"/>
    <col min="13316" max="13316" width="3.140625" style="1" customWidth="1"/>
    <col min="13317" max="13317" width="17.7109375" style="1" customWidth="1"/>
    <col min="13318" max="13318" width="3" style="1" customWidth="1"/>
    <col min="13319" max="13319" width="19" style="1" customWidth="1"/>
    <col min="13320" max="13564" width="9.140625" style="1"/>
    <col min="13565" max="13565" width="7.28515625" style="1" customWidth="1"/>
    <col min="13566" max="13566" width="38.42578125" style="1" customWidth="1"/>
    <col min="13567" max="13567" width="16" style="1" customWidth="1"/>
    <col min="13568" max="13568" width="2.42578125" style="1" customWidth="1"/>
    <col min="13569" max="13569" width="10.28515625" style="1" customWidth="1"/>
    <col min="13570" max="13570" width="1.28515625" style="1" customWidth="1"/>
    <col min="13571" max="13571" width="9.5703125" style="1" customWidth="1"/>
    <col min="13572" max="13572" width="3.140625" style="1" customWidth="1"/>
    <col min="13573" max="13573" width="17.7109375" style="1" customWidth="1"/>
    <col min="13574" max="13574" width="3" style="1" customWidth="1"/>
    <col min="13575" max="13575" width="19" style="1" customWidth="1"/>
    <col min="13576" max="13820" width="9.140625" style="1"/>
    <col min="13821" max="13821" width="7.28515625" style="1" customWidth="1"/>
    <col min="13822" max="13822" width="38.42578125" style="1" customWidth="1"/>
    <col min="13823" max="13823" width="16" style="1" customWidth="1"/>
    <col min="13824" max="13824" width="2.42578125" style="1" customWidth="1"/>
    <col min="13825" max="13825" width="10.28515625" style="1" customWidth="1"/>
    <col min="13826" max="13826" width="1.28515625" style="1" customWidth="1"/>
    <col min="13827" max="13827" width="9.5703125" style="1" customWidth="1"/>
    <col min="13828" max="13828" width="3.140625" style="1" customWidth="1"/>
    <col min="13829" max="13829" width="17.7109375" style="1" customWidth="1"/>
    <col min="13830" max="13830" width="3" style="1" customWidth="1"/>
    <col min="13831" max="13831" width="19" style="1" customWidth="1"/>
    <col min="13832" max="14076" width="9.140625" style="1"/>
    <col min="14077" max="14077" width="7.28515625" style="1" customWidth="1"/>
    <col min="14078" max="14078" width="38.42578125" style="1" customWidth="1"/>
    <col min="14079" max="14079" width="16" style="1" customWidth="1"/>
    <col min="14080" max="14080" width="2.42578125" style="1" customWidth="1"/>
    <col min="14081" max="14081" width="10.28515625" style="1" customWidth="1"/>
    <col min="14082" max="14082" width="1.28515625" style="1" customWidth="1"/>
    <col min="14083" max="14083" width="9.5703125" style="1" customWidth="1"/>
    <col min="14084" max="14084" width="3.140625" style="1" customWidth="1"/>
    <col min="14085" max="14085" width="17.7109375" style="1" customWidth="1"/>
    <col min="14086" max="14086" width="3" style="1" customWidth="1"/>
    <col min="14087" max="14087" width="19" style="1" customWidth="1"/>
    <col min="14088" max="14332" width="9.140625" style="1"/>
    <col min="14333" max="14333" width="7.28515625" style="1" customWidth="1"/>
    <col min="14334" max="14334" width="38.42578125" style="1" customWidth="1"/>
    <col min="14335" max="14335" width="16" style="1" customWidth="1"/>
    <col min="14336" max="14336" width="2.42578125" style="1" customWidth="1"/>
    <col min="14337" max="14337" width="10.28515625" style="1" customWidth="1"/>
    <col min="14338" max="14338" width="1.28515625" style="1" customWidth="1"/>
    <col min="14339" max="14339" width="9.5703125" style="1" customWidth="1"/>
    <col min="14340" max="14340" width="3.140625" style="1" customWidth="1"/>
    <col min="14341" max="14341" width="17.7109375" style="1" customWidth="1"/>
    <col min="14342" max="14342" width="3" style="1" customWidth="1"/>
    <col min="14343" max="14343" width="19" style="1" customWidth="1"/>
    <col min="14344" max="14588" width="9.140625" style="1"/>
    <col min="14589" max="14589" width="7.28515625" style="1" customWidth="1"/>
    <col min="14590" max="14590" width="38.42578125" style="1" customWidth="1"/>
    <col min="14591" max="14591" width="16" style="1" customWidth="1"/>
    <col min="14592" max="14592" width="2.42578125" style="1" customWidth="1"/>
    <col min="14593" max="14593" width="10.28515625" style="1" customWidth="1"/>
    <col min="14594" max="14594" width="1.28515625" style="1" customWidth="1"/>
    <col min="14595" max="14595" width="9.5703125" style="1" customWidth="1"/>
    <col min="14596" max="14596" width="3.140625" style="1" customWidth="1"/>
    <col min="14597" max="14597" width="17.7109375" style="1" customWidth="1"/>
    <col min="14598" max="14598" width="3" style="1" customWidth="1"/>
    <col min="14599" max="14599" width="19" style="1" customWidth="1"/>
    <col min="14600" max="14844" width="9.140625" style="1"/>
    <col min="14845" max="14845" width="7.28515625" style="1" customWidth="1"/>
    <col min="14846" max="14846" width="38.42578125" style="1" customWidth="1"/>
    <col min="14847" max="14847" width="16" style="1" customWidth="1"/>
    <col min="14848" max="14848" width="2.42578125" style="1" customWidth="1"/>
    <col min="14849" max="14849" width="10.28515625" style="1" customWidth="1"/>
    <col min="14850" max="14850" width="1.28515625" style="1" customWidth="1"/>
    <col min="14851" max="14851" width="9.5703125" style="1" customWidth="1"/>
    <col min="14852" max="14852" width="3.140625" style="1" customWidth="1"/>
    <col min="14853" max="14853" width="17.7109375" style="1" customWidth="1"/>
    <col min="14854" max="14854" width="3" style="1" customWidth="1"/>
    <col min="14855" max="14855" width="19" style="1" customWidth="1"/>
    <col min="14856" max="15100" width="9.140625" style="1"/>
    <col min="15101" max="15101" width="7.28515625" style="1" customWidth="1"/>
    <col min="15102" max="15102" width="38.42578125" style="1" customWidth="1"/>
    <col min="15103" max="15103" width="16" style="1" customWidth="1"/>
    <col min="15104" max="15104" width="2.42578125" style="1" customWidth="1"/>
    <col min="15105" max="15105" width="10.28515625" style="1" customWidth="1"/>
    <col min="15106" max="15106" width="1.28515625" style="1" customWidth="1"/>
    <col min="15107" max="15107" width="9.5703125" style="1" customWidth="1"/>
    <col min="15108" max="15108" width="3.140625" style="1" customWidth="1"/>
    <col min="15109" max="15109" width="17.7109375" style="1" customWidth="1"/>
    <col min="15110" max="15110" width="3" style="1" customWidth="1"/>
    <col min="15111" max="15111" width="19" style="1" customWidth="1"/>
    <col min="15112" max="15356" width="9.140625" style="1"/>
    <col min="15357" max="15357" width="7.28515625" style="1" customWidth="1"/>
    <col min="15358" max="15358" width="38.42578125" style="1" customWidth="1"/>
    <col min="15359" max="15359" width="16" style="1" customWidth="1"/>
    <col min="15360" max="15360" width="2.42578125" style="1" customWidth="1"/>
    <col min="15361" max="15361" width="10.28515625" style="1" customWidth="1"/>
    <col min="15362" max="15362" width="1.28515625" style="1" customWidth="1"/>
    <col min="15363" max="15363" width="9.5703125" style="1" customWidth="1"/>
    <col min="15364" max="15364" width="3.140625" style="1" customWidth="1"/>
    <col min="15365" max="15365" width="17.7109375" style="1" customWidth="1"/>
    <col min="15366" max="15366" width="3" style="1" customWidth="1"/>
    <col min="15367" max="15367" width="19" style="1" customWidth="1"/>
    <col min="15368" max="15612" width="9.140625" style="1"/>
    <col min="15613" max="15613" width="7.28515625" style="1" customWidth="1"/>
    <col min="15614" max="15614" width="38.42578125" style="1" customWidth="1"/>
    <col min="15615" max="15615" width="16" style="1" customWidth="1"/>
    <col min="15616" max="15616" width="2.42578125" style="1" customWidth="1"/>
    <col min="15617" max="15617" width="10.28515625" style="1" customWidth="1"/>
    <col min="15618" max="15618" width="1.28515625" style="1" customWidth="1"/>
    <col min="15619" max="15619" width="9.5703125" style="1" customWidth="1"/>
    <col min="15620" max="15620" width="3.140625" style="1" customWidth="1"/>
    <col min="15621" max="15621" width="17.7109375" style="1" customWidth="1"/>
    <col min="15622" max="15622" width="3" style="1" customWidth="1"/>
    <col min="15623" max="15623" width="19" style="1" customWidth="1"/>
    <col min="15624" max="15868" width="9.140625" style="1"/>
    <col min="15869" max="15869" width="7.28515625" style="1" customWidth="1"/>
    <col min="15870" max="15870" width="38.42578125" style="1" customWidth="1"/>
    <col min="15871" max="15871" width="16" style="1" customWidth="1"/>
    <col min="15872" max="15872" width="2.42578125" style="1" customWidth="1"/>
    <col min="15873" max="15873" width="10.28515625" style="1" customWidth="1"/>
    <col min="15874" max="15874" width="1.28515625" style="1" customWidth="1"/>
    <col min="15875" max="15875" width="9.5703125" style="1" customWidth="1"/>
    <col min="15876" max="15876" width="3.140625" style="1" customWidth="1"/>
    <col min="15877" max="15877" width="17.7109375" style="1" customWidth="1"/>
    <col min="15878" max="15878" width="3" style="1" customWidth="1"/>
    <col min="15879" max="15879" width="19" style="1" customWidth="1"/>
    <col min="15880" max="16124" width="9.140625" style="1"/>
    <col min="16125" max="16125" width="7.28515625" style="1" customWidth="1"/>
    <col min="16126" max="16126" width="38.42578125" style="1" customWidth="1"/>
    <col min="16127" max="16127" width="16" style="1" customWidth="1"/>
    <col min="16128" max="16128" width="2.42578125" style="1" customWidth="1"/>
    <col min="16129" max="16129" width="10.28515625" style="1" customWidth="1"/>
    <col min="16130" max="16130" width="1.28515625" style="1" customWidth="1"/>
    <col min="16131" max="16131" width="9.5703125" style="1" customWidth="1"/>
    <col min="16132" max="16132" width="3.140625" style="1" customWidth="1"/>
    <col min="16133" max="16133" width="17.7109375" style="1" customWidth="1"/>
    <col min="16134" max="16134" width="3" style="1" customWidth="1"/>
    <col min="16135" max="16135" width="19" style="1" customWidth="1"/>
    <col min="16136" max="16384" width="9.140625" style="1"/>
  </cols>
  <sheetData>
    <row r="3" spans="1:11" x14ac:dyDescent="0.25">
      <c r="D3" s="1"/>
      <c r="H3" s="6"/>
    </row>
    <row r="4" spans="1:11" x14ac:dyDescent="0.25">
      <c r="D4" s="1"/>
      <c r="H4" s="6"/>
    </row>
    <row r="5" spans="1:11" x14ac:dyDescent="0.25">
      <c r="D5" s="1"/>
      <c r="H5" s="7"/>
    </row>
    <row r="6" spans="1:11" ht="18.75" x14ac:dyDescent="0.25">
      <c r="A6" s="348" t="s">
        <v>20</v>
      </c>
      <c r="B6" s="349"/>
      <c r="C6" s="349"/>
      <c r="D6" s="349"/>
      <c r="E6" s="349"/>
      <c r="F6" s="349"/>
      <c r="G6" s="349"/>
      <c r="H6" s="349"/>
      <c r="I6" s="349"/>
      <c r="J6" s="349"/>
      <c r="K6" s="350"/>
    </row>
    <row r="7" spans="1:11" x14ac:dyDescent="0.25">
      <c r="A7" s="360" t="s">
        <v>54</v>
      </c>
      <c r="B7" s="361"/>
      <c r="C7" s="361"/>
      <c r="D7" s="361"/>
      <c r="E7" s="361"/>
      <c r="F7" s="361"/>
      <c r="G7" s="361"/>
      <c r="H7" s="361"/>
      <c r="I7" s="361"/>
      <c r="J7" s="361"/>
      <c r="K7" s="362"/>
    </row>
    <row r="8" spans="1:11" x14ac:dyDescent="0.25">
      <c r="A8" s="363" t="s">
        <v>0</v>
      </c>
      <c r="B8" s="364"/>
      <c r="C8" s="420" t="str">
        <f>IF('01 Tran Cov Sheet'!C8:E8="","",'01 Tran Cov Sheet'!C8:E8)</f>
        <v/>
      </c>
      <c r="D8" s="420"/>
      <c r="E8" s="420"/>
      <c r="F8" s="426" t="s">
        <v>1</v>
      </c>
      <c r="G8" s="426"/>
      <c r="H8" s="427" t="str">
        <f>IF('01 Tran Cov Sheet'!H8:K8="","",'01 Tran Cov Sheet'!H8:K8)</f>
        <v>2026-2027</v>
      </c>
      <c r="I8" s="427"/>
      <c r="J8" s="427"/>
      <c r="K8" s="427"/>
    </row>
    <row r="9" spans="1:11" ht="15.75" customHeight="1" x14ac:dyDescent="0.25">
      <c r="A9" s="368" t="s">
        <v>2</v>
      </c>
      <c r="B9" s="369"/>
      <c r="C9" s="420" t="str">
        <f>IF('01 Tran Cov Sheet'!C9:E9="","",'01 Tran Cov Sheet'!C9:E9)</f>
        <v/>
      </c>
      <c r="D9" s="420"/>
      <c r="E9" s="420"/>
      <c r="F9" s="421" t="s">
        <v>3</v>
      </c>
      <c r="G9" s="421"/>
      <c r="H9" s="422">
        <f>SUM('01 Tran Cov Sheet'!H9:K9)</f>
        <v>0</v>
      </c>
      <c r="I9" s="420"/>
      <c r="J9" s="420"/>
      <c r="K9" s="420"/>
    </row>
    <row r="10" spans="1:11" ht="18" customHeight="1" x14ac:dyDescent="0.25">
      <c r="A10" s="423" t="s">
        <v>4</v>
      </c>
      <c r="B10" s="424"/>
      <c r="C10" s="420" t="str">
        <f>IF('01 Tran Cov Sheet'!C10:E10="","",'01 Tran Cov Sheet'!C10:E10)</f>
        <v/>
      </c>
      <c r="D10" s="420"/>
      <c r="E10" s="420"/>
      <c r="F10" s="425" t="s">
        <v>5</v>
      </c>
      <c r="G10" s="425"/>
      <c r="H10" s="420" t="str">
        <f>IF('01 Tran Cov Sheet'!H10:K10="","",'01 Tran Cov Sheet'!H10:K10)</f>
        <v/>
      </c>
      <c r="I10" s="420"/>
      <c r="J10" s="420"/>
      <c r="K10" s="420"/>
    </row>
    <row r="11" spans="1:11" ht="15.75" customHeight="1" x14ac:dyDescent="0.25">
      <c r="A11" s="442" t="s">
        <v>6</v>
      </c>
      <c r="B11" s="443"/>
      <c r="C11" s="428" t="str">
        <f>IF('01 Tran Cov Sheet'!C11:E11="","",'01 Tran Cov Sheet'!C11:E11)</f>
        <v/>
      </c>
      <c r="D11" s="428"/>
      <c r="E11" s="428"/>
      <c r="F11" s="425" t="s">
        <v>7</v>
      </c>
      <c r="G11" s="425"/>
      <c r="H11" s="420" t="str">
        <f>IF('01 Tran Cov Sheet'!H11:K11="","",'01 Tran Cov Sheet'!H11:K11)</f>
        <v/>
      </c>
      <c r="I11" s="420"/>
      <c r="J11" s="420"/>
      <c r="K11" s="420"/>
    </row>
    <row r="12" spans="1:11" ht="15.75" customHeight="1" x14ac:dyDescent="0.25">
      <c r="A12" s="423" t="s">
        <v>8</v>
      </c>
      <c r="B12" s="424"/>
      <c r="C12" s="420" t="str">
        <f>IF('01 Tran Cov Sheet'!C12:E12="","",'01 Tran Cov Sheet'!C12:E12)</f>
        <v/>
      </c>
      <c r="D12" s="420"/>
      <c r="E12" s="420"/>
      <c r="F12" s="429" t="s">
        <v>46</v>
      </c>
      <c r="G12" s="429"/>
      <c r="H12" s="420" t="str">
        <f>IF('01 Tran Cov Sheet'!H12:K12="","",'01 Tran Cov Sheet'!H12:K12)</f>
        <v/>
      </c>
      <c r="I12" s="420"/>
      <c r="J12" s="420"/>
      <c r="K12" s="420"/>
    </row>
    <row r="13" spans="1:11" ht="15.75" customHeight="1" x14ac:dyDescent="0.25">
      <c r="A13" s="423" t="s">
        <v>6</v>
      </c>
      <c r="B13" s="424"/>
      <c r="C13" s="428" t="str">
        <f>IF('01 Tran Cov Sheet'!C13:E13="","",'01 Tran Cov Sheet'!C13:E13)</f>
        <v/>
      </c>
      <c r="D13" s="428"/>
      <c r="E13" s="428"/>
      <c r="F13" s="429" t="s">
        <v>6</v>
      </c>
      <c r="G13" s="429"/>
      <c r="H13" s="428" t="str">
        <f>IF('01 Tran Cov Sheet'!H13:K13="","",'01 Tran Cov Sheet'!H13:K13)</f>
        <v/>
      </c>
      <c r="I13" s="428"/>
      <c r="J13" s="428"/>
      <c r="K13" s="428"/>
    </row>
    <row r="14" spans="1:11" x14ac:dyDescent="0.25">
      <c r="A14" s="430" t="s">
        <v>21</v>
      </c>
      <c r="B14" s="431"/>
      <c r="C14" s="431"/>
      <c r="D14" s="431"/>
      <c r="E14" s="431"/>
      <c r="F14" s="431"/>
      <c r="G14" s="431"/>
      <c r="H14" s="431"/>
      <c r="I14" s="431"/>
      <c r="J14" s="431"/>
      <c r="K14" s="432"/>
    </row>
    <row r="15" spans="1:11" ht="15.75" customHeight="1" x14ac:dyDescent="0.25">
      <c r="A15" s="433" t="s">
        <v>219</v>
      </c>
      <c r="B15" s="434"/>
      <c r="C15" s="434"/>
      <c r="D15" s="434"/>
      <c r="E15" s="434"/>
      <c r="F15" s="434"/>
      <c r="G15" s="434"/>
      <c r="H15" s="434"/>
      <c r="I15" s="434"/>
      <c r="J15" s="434"/>
      <c r="K15" s="435"/>
    </row>
    <row r="16" spans="1:11" x14ac:dyDescent="0.25">
      <c r="A16" s="436"/>
      <c r="B16" s="437"/>
      <c r="C16" s="437"/>
      <c r="D16" s="437"/>
      <c r="E16" s="437"/>
      <c r="F16" s="437"/>
      <c r="G16" s="437"/>
      <c r="H16" s="437"/>
      <c r="I16" s="437"/>
      <c r="J16" s="437"/>
      <c r="K16" s="438"/>
    </row>
    <row r="17" spans="1:11" x14ac:dyDescent="0.25">
      <c r="A17" s="436"/>
      <c r="B17" s="437"/>
      <c r="C17" s="437"/>
      <c r="D17" s="437"/>
      <c r="E17" s="437"/>
      <c r="F17" s="437"/>
      <c r="G17" s="437"/>
      <c r="H17" s="437"/>
      <c r="I17" s="437"/>
      <c r="J17" s="437"/>
      <c r="K17" s="438"/>
    </row>
    <row r="18" spans="1:11" x14ac:dyDescent="0.25">
      <c r="A18" s="436"/>
      <c r="B18" s="437"/>
      <c r="C18" s="437"/>
      <c r="D18" s="437"/>
      <c r="E18" s="437"/>
      <c r="F18" s="437"/>
      <c r="G18" s="437"/>
      <c r="H18" s="437"/>
      <c r="I18" s="437"/>
      <c r="J18" s="437"/>
      <c r="K18" s="438"/>
    </row>
    <row r="19" spans="1:11" x14ac:dyDescent="0.25">
      <c r="A19" s="436"/>
      <c r="B19" s="437"/>
      <c r="C19" s="437"/>
      <c r="D19" s="437"/>
      <c r="E19" s="437"/>
      <c r="F19" s="437"/>
      <c r="G19" s="437"/>
      <c r="H19" s="437"/>
      <c r="I19" s="437"/>
      <c r="J19" s="437"/>
      <c r="K19" s="438"/>
    </row>
    <row r="20" spans="1:11" x14ac:dyDescent="0.25">
      <c r="A20" s="436"/>
      <c r="B20" s="437"/>
      <c r="C20" s="437"/>
      <c r="D20" s="437"/>
      <c r="E20" s="437"/>
      <c r="F20" s="437"/>
      <c r="G20" s="437"/>
      <c r="H20" s="437"/>
      <c r="I20" s="437"/>
      <c r="J20" s="437"/>
      <c r="K20" s="438"/>
    </row>
    <row r="21" spans="1:11" x14ac:dyDescent="0.25">
      <c r="A21" s="436"/>
      <c r="B21" s="437"/>
      <c r="C21" s="437"/>
      <c r="D21" s="437"/>
      <c r="E21" s="437"/>
      <c r="F21" s="437"/>
      <c r="G21" s="437"/>
      <c r="H21" s="437"/>
      <c r="I21" s="437"/>
      <c r="J21" s="437"/>
      <c r="K21" s="438"/>
    </row>
    <row r="22" spans="1:11" ht="20.25" customHeight="1" x14ac:dyDescent="0.25">
      <c r="A22" s="439"/>
      <c r="B22" s="440"/>
      <c r="C22" s="440"/>
      <c r="D22" s="440"/>
      <c r="E22" s="440"/>
      <c r="F22" s="440"/>
      <c r="G22" s="440"/>
      <c r="H22" s="440"/>
      <c r="I22" s="440"/>
      <c r="J22" s="440"/>
      <c r="K22" s="441"/>
    </row>
    <row r="23" spans="1:11" x14ac:dyDescent="0.25">
      <c r="A23" s="449" t="s">
        <v>40</v>
      </c>
      <c r="B23" s="450"/>
      <c r="C23" s="450"/>
      <c r="D23" s="450"/>
      <c r="E23" s="450"/>
      <c r="F23" s="450"/>
      <c r="G23" s="450"/>
      <c r="H23" s="450"/>
      <c r="I23" s="450"/>
      <c r="J23" s="450"/>
      <c r="K23" s="451"/>
    </row>
    <row r="24" spans="1:11" x14ac:dyDescent="0.25">
      <c r="A24" s="452" t="s">
        <v>22</v>
      </c>
      <c r="B24" s="453"/>
      <c r="C24" s="454"/>
      <c r="D24" s="34" t="s">
        <v>37</v>
      </c>
      <c r="E24" s="34" t="s">
        <v>22</v>
      </c>
      <c r="F24" s="458" t="s">
        <v>36</v>
      </c>
      <c r="G24" s="459"/>
      <c r="H24" s="458" t="s">
        <v>220</v>
      </c>
      <c r="I24" s="459"/>
      <c r="J24" s="458" t="str">
        <f>LEFT(H24,5)</f>
        <v xml:space="preserve">FY27 </v>
      </c>
      <c r="K24" s="459"/>
    </row>
    <row r="25" spans="1:11" x14ac:dyDescent="0.25">
      <c r="A25" s="455"/>
      <c r="B25" s="456"/>
      <c r="C25" s="457"/>
      <c r="D25" s="33" t="s">
        <v>34</v>
      </c>
      <c r="E25" s="33" t="s">
        <v>57</v>
      </c>
      <c r="F25" s="460" t="s">
        <v>52</v>
      </c>
      <c r="G25" s="461"/>
      <c r="H25" s="460" t="s">
        <v>35</v>
      </c>
      <c r="I25" s="461"/>
      <c r="J25" s="460" t="s">
        <v>23</v>
      </c>
      <c r="K25" s="461"/>
    </row>
    <row r="26" spans="1:11" ht="15.75" customHeight="1" x14ac:dyDescent="0.25">
      <c r="A26" s="444" t="s">
        <v>24</v>
      </c>
      <c r="B26" s="444"/>
      <c r="C26" s="444"/>
      <c r="D26" s="36"/>
      <c r="E26" s="9">
        <f>D26/40</f>
        <v>0</v>
      </c>
      <c r="F26" s="445">
        <v>0.05</v>
      </c>
      <c r="G26" s="445"/>
      <c r="H26" s="446">
        <v>8216</v>
      </c>
      <c r="I26" s="447"/>
      <c r="J26" s="448">
        <f>(E26/F26)*H26</f>
        <v>0</v>
      </c>
      <c r="K26" s="448"/>
    </row>
    <row r="27" spans="1:11" ht="15.75" customHeight="1" x14ac:dyDescent="0.25">
      <c r="A27" s="444" t="s">
        <v>25</v>
      </c>
      <c r="B27" s="444"/>
      <c r="C27" s="444"/>
      <c r="D27" s="36"/>
      <c r="E27" s="9">
        <f t="shared" ref="E27:E35" si="0">D27/40</f>
        <v>0</v>
      </c>
      <c r="F27" s="445">
        <v>0.05</v>
      </c>
      <c r="G27" s="445"/>
      <c r="H27" s="446">
        <v>8736</v>
      </c>
      <c r="I27" s="447"/>
      <c r="J27" s="448">
        <f t="shared" ref="J27:J35" si="1">(E27/F27)*H27</f>
        <v>0</v>
      </c>
      <c r="K27" s="448"/>
    </row>
    <row r="28" spans="1:11" ht="15.75" customHeight="1" x14ac:dyDescent="0.25">
      <c r="A28" s="444" t="s">
        <v>26</v>
      </c>
      <c r="B28" s="444"/>
      <c r="C28" s="444"/>
      <c r="D28" s="36"/>
      <c r="E28" s="9">
        <f t="shared" si="0"/>
        <v>0</v>
      </c>
      <c r="F28" s="462">
        <v>0.1</v>
      </c>
      <c r="G28" s="462"/>
      <c r="H28" s="446">
        <v>15600</v>
      </c>
      <c r="I28" s="447"/>
      <c r="J28" s="448">
        <f t="shared" si="1"/>
        <v>0</v>
      </c>
      <c r="K28" s="448"/>
    </row>
    <row r="29" spans="1:11" ht="15.75" customHeight="1" x14ac:dyDescent="0.25">
      <c r="A29" s="444" t="s">
        <v>27</v>
      </c>
      <c r="B29" s="444"/>
      <c r="C29" s="444"/>
      <c r="D29" s="36"/>
      <c r="E29" s="9">
        <f t="shared" si="0"/>
        <v>0</v>
      </c>
      <c r="F29" s="462">
        <v>0.1</v>
      </c>
      <c r="G29" s="462"/>
      <c r="H29" s="446">
        <v>11911</v>
      </c>
      <c r="I29" s="447"/>
      <c r="J29" s="448">
        <f t="shared" si="1"/>
        <v>0</v>
      </c>
      <c r="K29" s="448"/>
    </row>
    <row r="30" spans="1:11" ht="15.75" customHeight="1" x14ac:dyDescent="0.25">
      <c r="A30" s="444" t="s">
        <v>28</v>
      </c>
      <c r="B30" s="444"/>
      <c r="C30" s="444"/>
      <c r="D30" s="36"/>
      <c r="E30" s="9">
        <f t="shared" si="0"/>
        <v>0</v>
      </c>
      <c r="F30" s="462">
        <v>0.1</v>
      </c>
      <c r="G30" s="462"/>
      <c r="H30" s="446">
        <v>17056</v>
      </c>
      <c r="I30" s="447"/>
      <c r="J30" s="448">
        <f t="shared" si="1"/>
        <v>0</v>
      </c>
      <c r="K30" s="448"/>
    </row>
    <row r="31" spans="1:11" ht="15.75" customHeight="1" x14ac:dyDescent="0.25">
      <c r="A31" s="444" t="s">
        <v>29</v>
      </c>
      <c r="B31" s="444"/>
      <c r="C31" s="444"/>
      <c r="D31" s="36"/>
      <c r="E31" s="9">
        <f t="shared" si="0"/>
        <v>0</v>
      </c>
      <c r="F31" s="462">
        <v>0.1</v>
      </c>
      <c r="G31" s="462"/>
      <c r="H31" s="446">
        <v>15600</v>
      </c>
      <c r="I31" s="447"/>
      <c r="J31" s="448">
        <f t="shared" si="1"/>
        <v>0</v>
      </c>
      <c r="K31" s="448"/>
    </row>
    <row r="32" spans="1:11" ht="15.75" customHeight="1" x14ac:dyDescent="0.25">
      <c r="A32" s="444" t="s">
        <v>30</v>
      </c>
      <c r="B32" s="444"/>
      <c r="C32" s="444"/>
      <c r="D32" s="36"/>
      <c r="E32" s="9">
        <f t="shared" si="0"/>
        <v>0</v>
      </c>
      <c r="F32" s="462">
        <v>0.1</v>
      </c>
      <c r="G32" s="462"/>
      <c r="H32" s="446">
        <v>10216</v>
      </c>
      <c r="I32" s="447"/>
      <c r="J32" s="448">
        <f t="shared" si="1"/>
        <v>0</v>
      </c>
      <c r="K32" s="448"/>
    </row>
    <row r="33" spans="1:11" ht="15.75" customHeight="1" x14ac:dyDescent="0.25">
      <c r="A33" s="444" t="s">
        <v>31</v>
      </c>
      <c r="B33" s="444"/>
      <c r="C33" s="444"/>
      <c r="D33" s="36"/>
      <c r="E33" s="9">
        <f t="shared" si="0"/>
        <v>0</v>
      </c>
      <c r="F33" s="462">
        <v>0.1</v>
      </c>
      <c r="G33" s="462"/>
      <c r="H33" s="446">
        <v>4294</v>
      </c>
      <c r="I33" s="447"/>
      <c r="J33" s="448">
        <f t="shared" si="1"/>
        <v>0</v>
      </c>
      <c r="K33" s="448"/>
    </row>
    <row r="34" spans="1:11" ht="15.75" customHeight="1" x14ac:dyDescent="0.25">
      <c r="A34" s="444" t="s">
        <v>32</v>
      </c>
      <c r="B34" s="444"/>
      <c r="C34" s="444"/>
      <c r="D34" s="36"/>
      <c r="E34" s="9">
        <f t="shared" si="0"/>
        <v>0</v>
      </c>
      <c r="F34" s="462">
        <v>0.5</v>
      </c>
      <c r="G34" s="462"/>
      <c r="H34" s="446">
        <v>54242</v>
      </c>
      <c r="I34" s="447"/>
      <c r="J34" s="448">
        <f t="shared" si="1"/>
        <v>0</v>
      </c>
      <c r="K34" s="448"/>
    </row>
    <row r="35" spans="1:11" ht="15.75" customHeight="1" x14ac:dyDescent="0.25">
      <c r="A35" s="444" t="s">
        <v>33</v>
      </c>
      <c r="B35" s="444"/>
      <c r="C35" s="444"/>
      <c r="D35" s="36"/>
      <c r="E35" s="9">
        <f t="shared" si="0"/>
        <v>0</v>
      </c>
      <c r="F35" s="445">
        <v>0.38</v>
      </c>
      <c r="G35" s="445"/>
      <c r="H35" s="446">
        <v>25878</v>
      </c>
      <c r="I35" s="447"/>
      <c r="J35" s="448">
        <f t="shared" si="1"/>
        <v>0</v>
      </c>
      <c r="K35" s="448"/>
    </row>
    <row r="36" spans="1:11" x14ac:dyDescent="0.25">
      <c r="A36" s="35" t="s">
        <v>45</v>
      </c>
      <c r="B36" s="10"/>
      <c r="C36" s="10"/>
      <c r="D36" s="11"/>
      <c r="E36" s="11"/>
      <c r="F36" s="12"/>
      <c r="G36" s="13"/>
      <c r="H36" s="12"/>
      <c r="I36" s="14"/>
      <c r="J36" s="469">
        <f>SUM(J26:K35)</f>
        <v>0</v>
      </c>
      <c r="K36" s="469"/>
    </row>
    <row r="37" spans="1:11" x14ac:dyDescent="0.25">
      <c r="A37" s="15"/>
      <c r="B37" s="3"/>
      <c r="C37" s="3"/>
      <c r="D37" s="2"/>
      <c r="E37" s="2"/>
      <c r="F37" s="1"/>
      <c r="G37" s="8"/>
      <c r="H37" s="1"/>
      <c r="J37" s="16"/>
      <c r="K37" s="16"/>
    </row>
    <row r="38" spans="1:11" ht="15.75" customHeight="1" x14ac:dyDescent="0.25">
      <c r="A38" s="470" t="s">
        <v>56</v>
      </c>
      <c r="B38" s="471"/>
      <c r="C38" s="471"/>
      <c r="D38" s="471"/>
      <c r="E38" s="471"/>
      <c r="F38" s="471"/>
      <c r="G38" s="471"/>
      <c r="H38" s="471"/>
      <c r="I38" s="471"/>
      <c r="J38" s="471"/>
      <c r="K38" s="472"/>
    </row>
    <row r="39" spans="1:11" x14ac:dyDescent="0.25">
      <c r="A39" s="473"/>
      <c r="B39" s="474"/>
      <c r="C39" s="474"/>
      <c r="D39" s="474"/>
      <c r="E39" s="474"/>
      <c r="F39" s="474"/>
      <c r="G39" s="474"/>
      <c r="H39" s="474"/>
      <c r="I39" s="474"/>
      <c r="J39" s="474"/>
      <c r="K39" s="475"/>
    </row>
    <row r="40" spans="1:11" ht="27.2" customHeight="1" x14ac:dyDescent="0.25">
      <c r="A40" s="476"/>
      <c r="B40" s="477"/>
      <c r="C40" s="477"/>
      <c r="D40" s="477"/>
      <c r="E40" s="477"/>
      <c r="F40" s="477"/>
      <c r="G40" s="477"/>
      <c r="H40" s="477"/>
      <c r="I40" s="477"/>
      <c r="J40" s="477"/>
      <c r="K40" s="478"/>
    </row>
    <row r="41" spans="1:11" x14ac:dyDescent="0.25">
      <c r="A41" s="449" t="s">
        <v>41</v>
      </c>
      <c r="B41" s="450"/>
      <c r="C41" s="450"/>
      <c r="D41" s="450"/>
      <c r="E41" s="450"/>
      <c r="F41" s="450"/>
      <c r="G41" s="450"/>
      <c r="H41" s="450"/>
      <c r="I41" s="450"/>
      <c r="J41" s="450"/>
      <c r="K41" s="451"/>
    </row>
    <row r="42" spans="1:11" x14ac:dyDescent="0.25">
      <c r="A42" s="452" t="s">
        <v>38</v>
      </c>
      <c r="B42" s="453"/>
      <c r="C42" s="454"/>
      <c r="D42" s="452" t="s">
        <v>39</v>
      </c>
      <c r="E42" s="453"/>
      <c r="F42" s="453"/>
      <c r="G42" s="454"/>
      <c r="H42" s="458" t="s">
        <v>221</v>
      </c>
      <c r="I42" s="459"/>
      <c r="J42" s="458" t="str">
        <f>J24</f>
        <v xml:space="preserve">FY27 </v>
      </c>
      <c r="K42" s="459"/>
    </row>
    <row r="43" spans="1:11" ht="15.75" customHeight="1" x14ac:dyDescent="0.25">
      <c r="A43" s="455"/>
      <c r="B43" s="456"/>
      <c r="C43" s="457"/>
      <c r="D43" s="455"/>
      <c r="E43" s="456"/>
      <c r="F43" s="456"/>
      <c r="G43" s="457"/>
      <c r="H43" s="460" t="s">
        <v>35</v>
      </c>
      <c r="I43" s="461"/>
      <c r="J43" s="460" t="s">
        <v>23</v>
      </c>
      <c r="K43" s="461"/>
    </row>
    <row r="44" spans="1:11" ht="15.75" customHeight="1" x14ac:dyDescent="0.25">
      <c r="A44" s="463"/>
      <c r="B44" s="463"/>
      <c r="C44" s="463"/>
      <c r="D44" s="464"/>
      <c r="E44" s="465"/>
      <c r="F44" s="465"/>
      <c r="G44" s="466"/>
      <c r="H44" s="467"/>
      <c r="I44" s="467"/>
      <c r="J44" s="468">
        <f>H44</f>
        <v>0</v>
      </c>
      <c r="K44" s="468"/>
    </row>
    <row r="45" spans="1:11" ht="15.75" customHeight="1" x14ac:dyDescent="0.25">
      <c r="A45" s="463"/>
      <c r="B45" s="463"/>
      <c r="C45" s="463"/>
      <c r="D45" s="464"/>
      <c r="E45" s="465"/>
      <c r="F45" s="465"/>
      <c r="G45" s="466"/>
      <c r="H45" s="467"/>
      <c r="I45" s="467"/>
      <c r="J45" s="468">
        <f t="shared" ref="J45:J48" si="2">H45</f>
        <v>0</v>
      </c>
      <c r="K45" s="468"/>
    </row>
    <row r="46" spans="1:11" x14ac:dyDescent="0.25">
      <c r="A46" s="463"/>
      <c r="B46" s="463"/>
      <c r="C46" s="463"/>
      <c r="D46" s="464"/>
      <c r="E46" s="465"/>
      <c r="F46" s="465"/>
      <c r="G46" s="466"/>
      <c r="H46" s="467"/>
      <c r="I46" s="467"/>
      <c r="J46" s="468">
        <f t="shared" si="2"/>
        <v>0</v>
      </c>
      <c r="K46" s="468"/>
    </row>
    <row r="47" spans="1:11" ht="15.75" customHeight="1" x14ac:dyDescent="0.25">
      <c r="A47" s="463"/>
      <c r="B47" s="463"/>
      <c r="C47" s="463"/>
      <c r="D47" s="464"/>
      <c r="E47" s="465"/>
      <c r="F47" s="465"/>
      <c r="G47" s="466"/>
      <c r="H47" s="467"/>
      <c r="I47" s="467"/>
      <c r="J47" s="468">
        <f t="shared" si="2"/>
        <v>0</v>
      </c>
      <c r="K47" s="468"/>
    </row>
    <row r="48" spans="1:11" x14ac:dyDescent="0.25">
      <c r="A48" s="463"/>
      <c r="B48" s="463"/>
      <c r="C48" s="463"/>
      <c r="D48" s="464"/>
      <c r="E48" s="465"/>
      <c r="F48" s="465"/>
      <c r="G48" s="466"/>
      <c r="H48" s="467"/>
      <c r="I48" s="467"/>
      <c r="J48" s="468">
        <f t="shared" si="2"/>
        <v>0</v>
      </c>
      <c r="K48" s="468"/>
    </row>
    <row r="49" spans="1:11" x14ac:dyDescent="0.25">
      <c r="A49" s="35" t="s">
        <v>43</v>
      </c>
      <c r="B49" s="10"/>
      <c r="C49" s="10"/>
      <c r="D49" s="11"/>
      <c r="E49" s="11"/>
      <c r="F49" s="12"/>
      <c r="G49" s="13"/>
      <c r="H49" s="12"/>
      <c r="I49" s="14"/>
      <c r="J49" s="479">
        <f>SUM(J44:K48)</f>
        <v>0</v>
      </c>
      <c r="K49" s="479"/>
    </row>
    <row r="51" spans="1:11" x14ac:dyDescent="0.25">
      <c r="A51" s="449" t="s">
        <v>42</v>
      </c>
      <c r="B51" s="450"/>
      <c r="C51" s="450"/>
      <c r="D51" s="450"/>
      <c r="E51" s="450"/>
      <c r="F51" s="450"/>
      <c r="G51" s="450"/>
      <c r="H51" s="450"/>
      <c r="I51" s="450"/>
      <c r="J51" s="450"/>
      <c r="K51" s="451"/>
    </row>
    <row r="52" spans="1:11" x14ac:dyDescent="0.25">
      <c r="A52" s="452" t="s">
        <v>38</v>
      </c>
      <c r="B52" s="453"/>
      <c r="C52" s="454"/>
      <c r="D52" s="452" t="s">
        <v>39</v>
      </c>
      <c r="E52" s="453"/>
      <c r="F52" s="453"/>
      <c r="G52" s="454"/>
      <c r="H52" s="458" t="str">
        <f>H42</f>
        <v>FY27</v>
      </c>
      <c r="I52" s="459"/>
      <c r="J52" s="458" t="str">
        <f>J42</f>
        <v xml:space="preserve">FY27 </v>
      </c>
      <c r="K52" s="459"/>
    </row>
    <row r="53" spans="1:11" x14ac:dyDescent="0.25">
      <c r="A53" s="455"/>
      <c r="B53" s="456"/>
      <c r="C53" s="457"/>
      <c r="D53" s="455"/>
      <c r="E53" s="456"/>
      <c r="F53" s="456"/>
      <c r="G53" s="457"/>
      <c r="H53" s="460" t="s">
        <v>35</v>
      </c>
      <c r="I53" s="461"/>
      <c r="J53" s="460" t="s">
        <v>23</v>
      </c>
      <c r="K53" s="461"/>
    </row>
    <row r="54" spans="1:11" x14ac:dyDescent="0.25">
      <c r="A54" s="463"/>
      <c r="B54" s="463"/>
      <c r="C54" s="463"/>
      <c r="D54" s="464"/>
      <c r="E54" s="465"/>
      <c r="F54" s="465"/>
      <c r="G54" s="466"/>
      <c r="H54" s="467"/>
      <c r="I54" s="467"/>
      <c r="J54" s="468">
        <f>H54</f>
        <v>0</v>
      </c>
      <c r="K54" s="468"/>
    </row>
    <row r="55" spans="1:11" x14ac:dyDescent="0.25">
      <c r="A55" s="463"/>
      <c r="B55" s="463"/>
      <c r="C55" s="463"/>
      <c r="D55" s="464"/>
      <c r="E55" s="465"/>
      <c r="F55" s="465"/>
      <c r="G55" s="466"/>
      <c r="H55" s="467"/>
      <c r="I55" s="467"/>
      <c r="J55" s="468">
        <f t="shared" ref="J55:J58" si="3">H55</f>
        <v>0</v>
      </c>
      <c r="K55" s="468"/>
    </row>
    <row r="56" spans="1:11" x14ac:dyDescent="0.25">
      <c r="A56" s="463"/>
      <c r="B56" s="463"/>
      <c r="C56" s="463"/>
      <c r="D56" s="464"/>
      <c r="E56" s="465"/>
      <c r="F56" s="465"/>
      <c r="G56" s="466"/>
      <c r="H56" s="467"/>
      <c r="I56" s="467"/>
      <c r="J56" s="468">
        <f t="shared" si="3"/>
        <v>0</v>
      </c>
      <c r="K56" s="468"/>
    </row>
    <row r="57" spans="1:11" x14ac:dyDescent="0.25">
      <c r="A57" s="463"/>
      <c r="B57" s="463"/>
      <c r="C57" s="463"/>
      <c r="D57" s="464"/>
      <c r="E57" s="465"/>
      <c r="F57" s="465"/>
      <c r="G57" s="466"/>
      <c r="H57" s="467"/>
      <c r="I57" s="467"/>
      <c r="J57" s="468">
        <f t="shared" si="3"/>
        <v>0</v>
      </c>
      <c r="K57" s="468"/>
    </row>
    <row r="58" spans="1:11" x14ac:dyDescent="0.25">
      <c r="A58" s="463"/>
      <c r="B58" s="463"/>
      <c r="C58" s="463"/>
      <c r="D58" s="464"/>
      <c r="E58" s="465"/>
      <c r="F58" s="465"/>
      <c r="G58" s="466"/>
      <c r="H58" s="467"/>
      <c r="I58" s="467"/>
      <c r="J58" s="468">
        <f t="shared" si="3"/>
        <v>0</v>
      </c>
      <c r="K58" s="468"/>
    </row>
    <row r="59" spans="1:11" x14ac:dyDescent="0.25">
      <c r="A59" s="35" t="s">
        <v>44</v>
      </c>
      <c r="B59" s="10"/>
      <c r="C59" s="10"/>
      <c r="D59" s="11"/>
      <c r="E59" s="11"/>
      <c r="F59" s="12"/>
      <c r="G59" s="13"/>
      <c r="H59" s="12"/>
      <c r="I59" s="14"/>
      <c r="J59" s="479">
        <f>SUM(J54:K58)</f>
        <v>0</v>
      </c>
      <c r="K59" s="479"/>
    </row>
  </sheetData>
  <sheetProtection algorithmName="SHA-512" hashValue="p++Al5pFBuhwJYJTc+Ygpf75WMHbggG7iFFGtPIb6mnoPF3ubdSoq4U4OyvJCAtcbjcZDxIQfv0GkxdDw9nMVQ==" saltValue="fMdj4eZkMqOn34p015VjzA==" spinCount="100000" sheet="1" selectLockedCells="1"/>
  <mergeCells count="134">
    <mergeCell ref="A58:C58"/>
    <mergeCell ref="D58:G58"/>
    <mergeCell ref="H58:I58"/>
    <mergeCell ref="J58:K58"/>
    <mergeCell ref="J59:K59"/>
    <mergeCell ref="A56:C56"/>
    <mergeCell ref="D56:G56"/>
    <mergeCell ref="H56:I56"/>
    <mergeCell ref="J56:K56"/>
    <mergeCell ref="A57:C57"/>
    <mergeCell ref="D57:G57"/>
    <mergeCell ref="H57:I57"/>
    <mergeCell ref="J57:K57"/>
    <mergeCell ref="A54:C54"/>
    <mergeCell ref="D54:G54"/>
    <mergeCell ref="H54:I54"/>
    <mergeCell ref="J54:K54"/>
    <mergeCell ref="A55:C55"/>
    <mergeCell ref="D55:G55"/>
    <mergeCell ref="H55:I55"/>
    <mergeCell ref="J55:K55"/>
    <mergeCell ref="A52:C53"/>
    <mergeCell ref="D52:G53"/>
    <mergeCell ref="H52:I52"/>
    <mergeCell ref="J52:K52"/>
    <mergeCell ref="H53:I53"/>
    <mergeCell ref="J53:K53"/>
    <mergeCell ref="A48:C48"/>
    <mergeCell ref="D48:G48"/>
    <mergeCell ref="H48:I48"/>
    <mergeCell ref="J48:K48"/>
    <mergeCell ref="J49:K49"/>
    <mergeCell ref="A51:K51"/>
    <mergeCell ref="A46:C46"/>
    <mergeCell ref="D46:G46"/>
    <mergeCell ref="H46:I46"/>
    <mergeCell ref="J46:K46"/>
    <mergeCell ref="A47:C47"/>
    <mergeCell ref="D47:G47"/>
    <mergeCell ref="H47:I47"/>
    <mergeCell ref="J47:K47"/>
    <mergeCell ref="A44:C44"/>
    <mergeCell ref="D44:G44"/>
    <mergeCell ref="H44:I44"/>
    <mergeCell ref="J44:K44"/>
    <mergeCell ref="A45:C45"/>
    <mergeCell ref="D45:G45"/>
    <mergeCell ref="H45:I45"/>
    <mergeCell ref="J45:K45"/>
    <mergeCell ref="J36:K36"/>
    <mergeCell ref="A38:K40"/>
    <mergeCell ref="A41:K41"/>
    <mergeCell ref="A42:C43"/>
    <mergeCell ref="D42:G43"/>
    <mergeCell ref="H42:I42"/>
    <mergeCell ref="J42:K42"/>
    <mergeCell ref="H43:I43"/>
    <mergeCell ref="J43:K43"/>
    <mergeCell ref="A34:C34"/>
    <mergeCell ref="F34:G34"/>
    <mergeCell ref="H34:I34"/>
    <mergeCell ref="J34:K34"/>
    <mergeCell ref="A35:C35"/>
    <mergeCell ref="F35:G35"/>
    <mergeCell ref="H35:I35"/>
    <mergeCell ref="J35:K35"/>
    <mergeCell ref="A32:C32"/>
    <mergeCell ref="F32:G32"/>
    <mergeCell ref="H32:I32"/>
    <mergeCell ref="J32:K32"/>
    <mergeCell ref="A33:C33"/>
    <mergeCell ref="F33:G33"/>
    <mergeCell ref="H33:I33"/>
    <mergeCell ref="J33:K33"/>
    <mergeCell ref="A30:C30"/>
    <mergeCell ref="F30:G30"/>
    <mergeCell ref="H30:I30"/>
    <mergeCell ref="J30:K30"/>
    <mergeCell ref="A31:C31"/>
    <mergeCell ref="F31:G31"/>
    <mergeCell ref="H31:I31"/>
    <mergeCell ref="J31:K31"/>
    <mergeCell ref="A28:C28"/>
    <mergeCell ref="F28:G28"/>
    <mergeCell ref="H28:I28"/>
    <mergeCell ref="J28:K28"/>
    <mergeCell ref="A29:C29"/>
    <mergeCell ref="F29:G29"/>
    <mergeCell ref="H29:I29"/>
    <mergeCell ref="J29:K29"/>
    <mergeCell ref="A26:C26"/>
    <mergeCell ref="F26:G26"/>
    <mergeCell ref="H26:I26"/>
    <mergeCell ref="J26:K26"/>
    <mergeCell ref="A27:C27"/>
    <mergeCell ref="F27:G27"/>
    <mergeCell ref="H27:I27"/>
    <mergeCell ref="J27:K27"/>
    <mergeCell ref="A23:K23"/>
    <mergeCell ref="A24:C25"/>
    <mergeCell ref="F24:G24"/>
    <mergeCell ref="H24:I24"/>
    <mergeCell ref="J24:K24"/>
    <mergeCell ref="F25:G25"/>
    <mergeCell ref="H25:I25"/>
    <mergeCell ref="J25:K25"/>
    <mergeCell ref="A13:B13"/>
    <mergeCell ref="C13:E13"/>
    <mergeCell ref="F13:G13"/>
    <mergeCell ref="H13:K13"/>
    <mergeCell ref="A14:K14"/>
    <mergeCell ref="A15:K22"/>
    <mergeCell ref="A11:B11"/>
    <mergeCell ref="C11:E11"/>
    <mergeCell ref="F11:G11"/>
    <mergeCell ref="H11:K11"/>
    <mergeCell ref="A12:B12"/>
    <mergeCell ref="C12:E12"/>
    <mergeCell ref="F12:G12"/>
    <mergeCell ref="H12:K12"/>
    <mergeCell ref="A9:B9"/>
    <mergeCell ref="C9:E9"/>
    <mergeCell ref="F9:G9"/>
    <mergeCell ref="H9:K9"/>
    <mergeCell ref="A10:B10"/>
    <mergeCell ref="C10:E10"/>
    <mergeCell ref="F10:G10"/>
    <mergeCell ref="H10:K10"/>
    <mergeCell ref="A6:K6"/>
    <mergeCell ref="A7:K7"/>
    <mergeCell ref="A8:B8"/>
    <mergeCell ref="C8:E8"/>
    <mergeCell ref="F8:G8"/>
    <mergeCell ref="H8:K8"/>
  </mergeCells>
  <printOptions horizontalCentered="1"/>
  <pageMargins left="0.5" right="0.5" top="0.5" bottom="0.5" header="0.25" footer="0.25"/>
  <pageSetup scale="79" orientation="portrait" r:id="rId1"/>
  <headerFooter alignWithMargins="0">
    <oddFooter>&amp;L&amp;F&amp;C&amp;A&amp;R&amp;12Page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B303"/>
  <sheetViews>
    <sheetView showGridLines="0" tabSelected="1" zoomScale="70" zoomScaleNormal="70" workbookViewId="0">
      <selection activeCell="D7" sqref="D7"/>
    </sheetView>
  </sheetViews>
  <sheetFormatPr defaultColWidth="9.140625" defaultRowHeight="12.75" x14ac:dyDescent="0.2"/>
  <cols>
    <col min="1" max="1" width="50.28515625" style="53" customWidth="1"/>
    <col min="2" max="2" width="24.5703125" style="53" customWidth="1"/>
    <col min="3" max="3" width="12" style="303" customWidth="1"/>
    <col min="4" max="4" width="19.42578125" style="304" customWidth="1"/>
    <col min="5" max="5" width="12.42578125" style="305" customWidth="1"/>
    <col min="6" max="6" width="1.42578125" style="305" customWidth="1"/>
    <col min="7" max="7" width="22.28515625" style="305" customWidth="1"/>
    <col min="8" max="8" width="1.42578125" style="305" customWidth="1"/>
    <col min="9" max="9" width="15.7109375" style="304" customWidth="1"/>
    <col min="10" max="10" width="0.85546875" style="53" customWidth="1"/>
    <col min="11" max="11" width="15.42578125" style="53" customWidth="1"/>
    <col min="12" max="12" width="1" style="53" customWidth="1"/>
    <col min="13" max="13" width="18.7109375" style="53" customWidth="1"/>
    <col min="14" max="14" width="0.7109375" style="53" customWidth="1"/>
    <col min="15" max="15" width="16.5703125" style="53" customWidth="1"/>
    <col min="16" max="16" width="1.42578125" style="53" customWidth="1"/>
    <col min="17" max="17" width="18.42578125" style="53" customWidth="1"/>
    <col min="18" max="18" width="1.42578125" style="53" customWidth="1"/>
    <col min="19" max="19" width="17.42578125" style="53" customWidth="1"/>
    <col min="20" max="20" width="22.42578125" style="53" customWidth="1"/>
    <col min="21" max="21" width="1.42578125" style="53" customWidth="1"/>
    <col min="22" max="22" width="17.140625" style="53" customWidth="1"/>
    <col min="23" max="23" width="1.42578125" style="53" customWidth="1"/>
    <col min="24" max="24" width="19.5703125" style="53" customWidth="1"/>
    <col min="25" max="25" width="1.42578125" style="53" customWidth="1"/>
    <col min="26" max="26" width="18.42578125" style="53" customWidth="1"/>
    <col min="27" max="27" width="6.5703125" style="53" customWidth="1"/>
    <col min="28" max="28" width="17.42578125" style="252" customWidth="1"/>
    <col min="29" max="16384" width="9.140625" style="53"/>
  </cols>
  <sheetData>
    <row r="1" spans="1:28" ht="20.25" x14ac:dyDescent="0.3">
      <c r="B1" s="54" t="s">
        <v>224</v>
      </c>
      <c r="C1" s="55"/>
      <c r="D1" s="56"/>
      <c r="E1" s="57"/>
      <c r="F1" s="57"/>
      <c r="G1" s="57"/>
      <c r="H1" s="57"/>
      <c r="I1" s="56"/>
      <c r="J1" s="58"/>
      <c r="K1" s="58"/>
      <c r="L1" s="58"/>
      <c r="M1" s="58"/>
      <c r="N1" s="59"/>
      <c r="O1" s="54" t="s">
        <v>225</v>
      </c>
      <c r="T1" s="60"/>
      <c r="V1" s="61"/>
    </row>
    <row r="2" spans="1:28" ht="26.25" x14ac:dyDescent="0.4">
      <c r="B2" s="62" t="s">
        <v>222</v>
      </c>
      <c r="C2" s="55"/>
      <c r="D2" s="56"/>
      <c r="E2" s="57"/>
      <c r="F2" s="57"/>
      <c r="G2" s="57"/>
      <c r="H2" s="57"/>
      <c r="I2" s="56"/>
      <c r="J2" s="58"/>
      <c r="K2" s="58"/>
      <c r="L2" s="58"/>
      <c r="M2" s="58"/>
      <c r="N2" s="63"/>
      <c r="O2" s="62" t="s">
        <v>223</v>
      </c>
    </row>
    <row r="3" spans="1:28" s="64" customFormat="1" ht="20.25" x14ac:dyDescent="0.3">
      <c r="B3" s="65"/>
      <c r="C3" s="62"/>
      <c r="D3" s="66"/>
      <c r="E3" s="66"/>
      <c r="F3" s="67"/>
      <c r="G3" s="67"/>
      <c r="H3" s="67"/>
      <c r="I3" s="68"/>
      <c r="J3" s="69"/>
      <c r="K3" s="69"/>
      <c r="L3" s="69"/>
      <c r="M3" s="69"/>
      <c r="N3" s="70"/>
      <c r="V3" s="71"/>
      <c r="AB3" s="329"/>
    </row>
    <row r="4" spans="1:28" s="64" customFormat="1" ht="20.45" customHeight="1" x14ac:dyDescent="0.3">
      <c r="A4" s="72" t="s">
        <v>47</v>
      </c>
      <c r="B4" s="482">
        <f>'01 Tran Cov Sheet'!C8</f>
        <v>0</v>
      </c>
      <c r="C4" s="483"/>
      <c r="D4" s="483"/>
      <c r="E4" s="483"/>
      <c r="F4" s="484"/>
      <c r="G4" s="73" t="s">
        <v>157</v>
      </c>
      <c r="H4" s="74"/>
      <c r="I4" s="306">
        <f>'01 Tran Cov Sheet'!H9</f>
        <v>0</v>
      </c>
      <c r="J4" s="75"/>
      <c r="K4" s="75"/>
      <c r="L4" s="75"/>
      <c r="M4" s="75"/>
      <c r="N4" s="76"/>
      <c r="O4" s="77"/>
      <c r="P4" s="78"/>
      <c r="Q4" s="78"/>
      <c r="R4" s="485"/>
      <c r="S4" s="485"/>
      <c r="T4" s="486"/>
      <c r="U4" s="486"/>
      <c r="V4" s="486"/>
      <c r="W4" s="486"/>
      <c r="X4" s="77"/>
      <c r="Y4" s="79"/>
      <c r="Z4" s="80"/>
      <c r="AB4" s="329"/>
    </row>
    <row r="5" spans="1:28" s="64" customFormat="1" ht="20.25" x14ac:dyDescent="0.3">
      <c r="A5" s="81" t="s">
        <v>158</v>
      </c>
      <c r="B5" s="487">
        <f>'01 Tran Cov Sheet'!C10</f>
        <v>0</v>
      </c>
      <c r="C5" s="486"/>
      <c r="D5" s="486"/>
      <c r="E5" s="486"/>
      <c r="F5" s="488"/>
      <c r="G5" s="82" t="s">
        <v>159</v>
      </c>
      <c r="H5" s="79"/>
      <c r="I5" s="83">
        <f>'01 Tran Cov Sheet'!H11</f>
        <v>0</v>
      </c>
      <c r="J5" s="75"/>
      <c r="K5" s="75"/>
      <c r="L5" s="75"/>
      <c r="M5" s="75"/>
      <c r="N5" s="84"/>
      <c r="O5" s="77"/>
      <c r="P5" s="85"/>
      <c r="Q5" s="85"/>
      <c r="R5" s="485"/>
      <c r="S5" s="485"/>
      <c r="T5" s="486"/>
      <c r="U5" s="486"/>
      <c r="V5" s="486"/>
      <c r="W5" s="486"/>
      <c r="X5" s="77"/>
      <c r="Y5" s="79"/>
      <c r="Z5" s="80"/>
      <c r="AB5" s="329"/>
    </row>
    <row r="6" spans="1:28" s="64" customFormat="1" ht="20.25" x14ac:dyDescent="0.3">
      <c r="A6" s="86" t="s">
        <v>160</v>
      </c>
      <c r="B6" s="489">
        <f>'01 Tran Cov Sheet'!C11</f>
        <v>0</v>
      </c>
      <c r="C6" s="490"/>
      <c r="D6" s="490"/>
      <c r="E6" s="490"/>
      <c r="F6" s="491"/>
      <c r="G6" s="492"/>
      <c r="H6" s="493"/>
      <c r="I6" s="494"/>
      <c r="J6" s="75"/>
      <c r="K6" s="75"/>
      <c r="L6" s="75"/>
      <c r="M6" s="75"/>
      <c r="N6" s="76"/>
      <c r="O6" s="77"/>
      <c r="P6" s="78"/>
      <c r="Q6" s="78"/>
      <c r="R6" s="485"/>
      <c r="S6" s="485"/>
      <c r="T6" s="486"/>
      <c r="U6" s="486"/>
      <c r="V6" s="486"/>
      <c r="W6" s="486"/>
      <c r="X6" s="77"/>
      <c r="Y6" s="79"/>
      <c r="Z6" s="66"/>
      <c r="AB6" s="329"/>
    </row>
    <row r="7" spans="1:28" s="64" customFormat="1" ht="21" customHeight="1" x14ac:dyDescent="0.3">
      <c r="A7" s="495" t="s">
        <v>161</v>
      </c>
      <c r="B7" s="66"/>
      <c r="C7" s="87" t="s">
        <v>162</v>
      </c>
      <c r="D7" s="88"/>
      <c r="E7" s="480" t="s">
        <v>163</v>
      </c>
      <c r="F7" s="481"/>
      <c r="G7" s="481"/>
      <c r="H7" s="481"/>
      <c r="I7" s="481"/>
      <c r="J7" s="481"/>
      <c r="K7" s="481"/>
      <c r="L7" s="89"/>
      <c r="M7" s="89"/>
      <c r="N7" s="90"/>
      <c r="O7" s="66"/>
      <c r="P7" s="66"/>
      <c r="R7" s="66"/>
      <c r="S7" s="66"/>
      <c r="T7" s="87" t="s">
        <v>164</v>
      </c>
      <c r="U7" s="91"/>
      <c r="V7" s="92"/>
      <c r="W7" s="93"/>
      <c r="X7" s="94"/>
      <c r="Y7" s="66"/>
      <c r="Z7" s="66"/>
      <c r="AB7" s="329"/>
    </row>
    <row r="8" spans="1:28" s="64" customFormat="1" ht="20.25" x14ac:dyDescent="0.3">
      <c r="A8" s="496"/>
      <c r="B8" s="66"/>
      <c r="C8" s="87" t="s">
        <v>165</v>
      </c>
      <c r="D8" s="95">
        <v>12797</v>
      </c>
      <c r="E8" s="96"/>
      <c r="F8" s="96"/>
      <c r="G8" s="97"/>
      <c r="H8" s="97"/>
      <c r="I8" s="97"/>
      <c r="J8" s="75"/>
      <c r="K8" s="75"/>
      <c r="L8" s="75"/>
      <c r="M8" s="75"/>
      <c r="N8" s="90"/>
      <c r="O8" s="66"/>
      <c r="P8" s="66"/>
      <c r="R8" s="66"/>
      <c r="S8" s="66"/>
      <c r="T8" s="87" t="s">
        <v>58</v>
      </c>
      <c r="U8" s="66"/>
      <c r="V8" s="95">
        <v>12797</v>
      </c>
      <c r="X8" s="96"/>
      <c r="Y8" s="66"/>
      <c r="Z8" s="66"/>
      <c r="AB8" s="329"/>
    </row>
    <row r="9" spans="1:28" s="64" customFormat="1" ht="20.25" x14ac:dyDescent="0.3">
      <c r="A9" s="98"/>
      <c r="C9" s="87" t="s">
        <v>166</v>
      </c>
      <c r="D9" s="95"/>
      <c r="L9" s="75"/>
      <c r="M9" s="75"/>
      <c r="N9" s="90"/>
      <c r="O9" s="66"/>
      <c r="P9" s="66"/>
      <c r="R9" s="66"/>
      <c r="S9" s="66"/>
      <c r="T9" s="87" t="s">
        <v>166</v>
      </c>
      <c r="U9" s="66"/>
      <c r="V9" s="334"/>
      <c r="X9" s="96"/>
      <c r="Y9" s="66"/>
      <c r="Z9" s="66"/>
      <c r="AB9" s="329"/>
    </row>
    <row r="10" spans="1:28" s="64" customFormat="1" ht="20.45" customHeight="1" x14ac:dyDescent="0.3">
      <c r="A10" s="66"/>
      <c r="B10" s="66"/>
      <c r="C10" s="87" t="s">
        <v>167</v>
      </c>
      <c r="D10" s="99">
        <f>+D8*D7+D9*D7</f>
        <v>0</v>
      </c>
      <c r="E10" s="480" t="s">
        <v>168</v>
      </c>
      <c r="F10" s="480"/>
      <c r="G10" s="480"/>
      <c r="H10" s="480"/>
      <c r="I10" s="480"/>
      <c r="J10" s="480"/>
      <c r="K10" s="480"/>
      <c r="L10" s="75"/>
      <c r="M10" s="75"/>
      <c r="N10" s="90"/>
      <c r="O10" s="66"/>
      <c r="P10" s="66"/>
      <c r="R10" s="66"/>
      <c r="S10" s="66"/>
      <c r="T10" s="87" t="s">
        <v>167</v>
      </c>
      <c r="U10" s="66"/>
      <c r="V10" s="99">
        <f>+V8*V7+V9*V7</f>
        <v>0</v>
      </c>
      <c r="X10" s="480" t="s">
        <v>169</v>
      </c>
      <c r="Y10" s="481"/>
      <c r="Z10" s="481"/>
      <c r="AB10" s="329"/>
    </row>
    <row r="11" spans="1:28" s="64" customFormat="1" ht="15.75" customHeight="1" x14ac:dyDescent="0.3">
      <c r="A11" s="66"/>
      <c r="C11" s="100"/>
      <c r="D11" s="101"/>
      <c r="L11" s="75"/>
      <c r="M11" s="75"/>
      <c r="N11" s="90"/>
      <c r="O11" s="66"/>
      <c r="P11" s="66"/>
      <c r="R11" s="66"/>
      <c r="S11" s="66"/>
      <c r="T11" s="102" t="s">
        <v>236</v>
      </c>
      <c r="U11" s="66"/>
      <c r="V11" s="99">
        <f>O261</f>
        <v>0</v>
      </c>
      <c r="X11" s="480" t="s">
        <v>170</v>
      </c>
      <c r="Y11" s="481"/>
      <c r="Z11" s="481" t="s">
        <v>171</v>
      </c>
      <c r="AA11" s="481"/>
      <c r="AB11" s="329"/>
    </row>
    <row r="12" spans="1:28" s="64" customFormat="1" ht="15.75" customHeight="1" x14ac:dyDescent="0.3">
      <c r="A12" s="66"/>
      <c r="B12" s="66"/>
      <c r="C12" s="102"/>
      <c r="D12" s="99"/>
      <c r="E12" s="103"/>
      <c r="F12" s="103"/>
      <c r="G12" s="104"/>
      <c r="H12" s="104"/>
      <c r="I12" s="104"/>
      <c r="J12" s="75"/>
      <c r="K12" s="75"/>
      <c r="L12" s="75"/>
      <c r="M12" s="75"/>
      <c r="N12" s="90"/>
      <c r="O12" s="66"/>
      <c r="P12" s="66"/>
      <c r="R12" s="66"/>
      <c r="S12" s="66"/>
      <c r="T12" s="87" t="s">
        <v>59</v>
      </c>
      <c r="U12" s="66"/>
      <c r="V12" s="99">
        <f>S261</f>
        <v>0</v>
      </c>
      <c r="W12" s="105"/>
      <c r="X12" s="480" t="s">
        <v>172</v>
      </c>
      <c r="Y12" s="481"/>
      <c r="Z12" s="481"/>
      <c r="AB12" s="329"/>
    </row>
    <row r="13" spans="1:28" s="64" customFormat="1" ht="16.7" customHeight="1" x14ac:dyDescent="0.3">
      <c r="A13" s="66"/>
      <c r="B13" s="66"/>
      <c r="C13" s="106" t="s">
        <v>173</v>
      </c>
      <c r="D13" s="99">
        <f>+$B$263*0.2</f>
        <v>0</v>
      </c>
      <c r="E13" s="480" t="s">
        <v>174</v>
      </c>
      <c r="F13" s="481"/>
      <c r="G13" s="481" t="s">
        <v>171</v>
      </c>
      <c r="H13" s="481"/>
      <c r="I13" s="481"/>
      <c r="J13" s="481"/>
      <c r="K13" s="481"/>
      <c r="L13" s="481"/>
      <c r="M13" s="497"/>
      <c r="N13" s="90"/>
      <c r="O13" s="66"/>
      <c r="P13" s="66"/>
      <c r="R13" s="66"/>
      <c r="S13" s="66"/>
      <c r="T13" s="106" t="s">
        <v>173</v>
      </c>
      <c r="U13" s="66"/>
      <c r="V13" s="99">
        <f>+$B$263*0.2+T261</f>
        <v>0</v>
      </c>
      <c r="X13" s="480" t="s">
        <v>175</v>
      </c>
      <c r="Y13" s="481"/>
      <c r="Z13" s="481" t="s">
        <v>171</v>
      </c>
      <c r="AA13" s="481"/>
      <c r="AB13" s="329"/>
    </row>
    <row r="14" spans="1:28" s="64" customFormat="1" ht="21" thickBot="1" x14ac:dyDescent="0.35">
      <c r="A14" s="66"/>
      <c r="B14" s="66"/>
      <c r="C14" s="106" t="s">
        <v>176</v>
      </c>
      <c r="D14" s="107">
        <f>SUM(D10:D13)</f>
        <v>0</v>
      </c>
      <c r="E14" s="480" t="s">
        <v>177</v>
      </c>
      <c r="F14" s="481"/>
      <c r="G14" s="481"/>
      <c r="H14" s="481"/>
      <c r="I14" s="481"/>
      <c r="J14" s="481"/>
      <c r="K14" s="481"/>
      <c r="L14" s="75"/>
      <c r="M14" s="75"/>
      <c r="N14" s="90"/>
      <c r="O14" s="66"/>
      <c r="P14" s="66"/>
      <c r="R14" s="66"/>
      <c r="S14" s="66"/>
      <c r="T14" s="106" t="s">
        <v>176</v>
      </c>
      <c r="U14" s="66"/>
      <c r="V14" s="107">
        <f>SUM(V10:V13)</f>
        <v>0</v>
      </c>
      <c r="X14" s="480" t="s">
        <v>178</v>
      </c>
      <c r="Y14" s="481"/>
      <c r="Z14" s="481"/>
      <c r="AA14" s="108"/>
      <c r="AB14" s="329"/>
    </row>
    <row r="15" spans="1:28" ht="6.75" customHeight="1" thickTop="1" x14ac:dyDescent="0.35">
      <c r="A15" s="109"/>
      <c r="B15" s="109"/>
      <c r="C15" s="110"/>
      <c r="D15" s="111"/>
      <c r="E15" s="112"/>
      <c r="F15" s="112"/>
      <c r="G15" s="112"/>
      <c r="H15" s="112"/>
      <c r="I15" s="113"/>
      <c r="J15" s="114"/>
      <c r="K15" s="114"/>
      <c r="L15" s="114"/>
      <c r="M15" s="114"/>
      <c r="N15" s="115"/>
      <c r="O15" s="116"/>
      <c r="P15" s="116"/>
      <c r="Q15" s="116"/>
      <c r="R15" s="116"/>
      <c r="S15" s="116"/>
      <c r="T15" s="116"/>
      <c r="U15" s="116"/>
      <c r="V15" s="116"/>
      <c r="W15" s="116"/>
      <c r="X15" s="116"/>
      <c r="Y15" s="116"/>
      <c r="Z15" s="116"/>
    </row>
    <row r="16" spans="1:28" s="64" customFormat="1" ht="18" customHeight="1" x14ac:dyDescent="0.35">
      <c r="A16" s="117" t="s">
        <v>60</v>
      </c>
      <c r="B16" s="117" t="s">
        <v>61</v>
      </c>
      <c r="C16" s="118" t="s">
        <v>62</v>
      </c>
      <c r="D16" s="119" t="s">
        <v>63</v>
      </c>
      <c r="E16" s="120" t="s">
        <v>179</v>
      </c>
      <c r="F16" s="120"/>
      <c r="G16" s="120" t="s">
        <v>64</v>
      </c>
      <c r="H16" s="120"/>
      <c r="I16" s="119" t="s">
        <v>65</v>
      </c>
      <c r="J16" s="121"/>
      <c r="K16" s="122" t="s">
        <v>66</v>
      </c>
      <c r="L16" s="120"/>
      <c r="M16" s="123" t="s">
        <v>67</v>
      </c>
      <c r="N16" s="124"/>
      <c r="O16" s="125" t="s">
        <v>68</v>
      </c>
      <c r="P16" s="123"/>
      <c r="Q16" s="125" t="s">
        <v>69</v>
      </c>
      <c r="R16" s="123" t="s">
        <v>70</v>
      </c>
      <c r="S16" s="123" t="s">
        <v>71</v>
      </c>
      <c r="T16" s="123" t="s">
        <v>72</v>
      </c>
      <c r="U16" s="123" t="s">
        <v>70</v>
      </c>
      <c r="V16" s="125" t="s">
        <v>50</v>
      </c>
      <c r="W16" s="123" t="s">
        <v>70</v>
      </c>
      <c r="X16" s="123" t="s">
        <v>73</v>
      </c>
      <c r="Y16" s="120" t="s">
        <v>70</v>
      </c>
      <c r="Z16" s="120" t="s">
        <v>74</v>
      </c>
      <c r="AB16" s="329"/>
    </row>
    <row r="17" spans="1:28" s="134" customFormat="1" ht="13.5" customHeight="1" x14ac:dyDescent="0.2">
      <c r="A17" s="126"/>
      <c r="B17" s="498" t="s">
        <v>226</v>
      </c>
      <c r="C17" s="499" t="s">
        <v>180</v>
      </c>
      <c r="D17" s="501" t="s">
        <v>227</v>
      </c>
      <c r="E17" s="127"/>
      <c r="F17" s="127"/>
      <c r="G17" s="503" t="s">
        <v>228</v>
      </c>
      <c r="H17" s="128"/>
      <c r="I17" s="504" t="s">
        <v>229</v>
      </c>
      <c r="J17" s="129"/>
      <c r="K17" s="506" t="s">
        <v>230</v>
      </c>
      <c r="L17" s="130"/>
      <c r="M17" s="506" t="s">
        <v>231</v>
      </c>
      <c r="N17" s="131"/>
      <c r="O17" s="518" t="s">
        <v>232</v>
      </c>
      <c r="P17" s="132"/>
      <c r="Q17" s="518" t="s">
        <v>233</v>
      </c>
      <c r="R17" s="133"/>
      <c r="S17" s="518" t="s">
        <v>234</v>
      </c>
      <c r="T17" s="503" t="s">
        <v>235</v>
      </c>
      <c r="U17" s="133"/>
      <c r="V17" s="132" t="s">
        <v>70</v>
      </c>
      <c r="W17" s="133"/>
      <c r="X17" s="518" t="s">
        <v>238</v>
      </c>
      <c r="Y17" s="133"/>
      <c r="Z17" s="506" t="s">
        <v>239</v>
      </c>
      <c r="AB17" s="330"/>
    </row>
    <row r="18" spans="1:28" s="143" customFormat="1" ht="68.25" customHeight="1" x14ac:dyDescent="0.4">
      <c r="A18" s="135" t="s">
        <v>75</v>
      </c>
      <c r="B18" s="481"/>
      <c r="C18" s="500"/>
      <c r="D18" s="502"/>
      <c r="E18" s="136" t="s">
        <v>181</v>
      </c>
      <c r="F18" s="137"/>
      <c r="G18" s="500"/>
      <c r="H18" s="138"/>
      <c r="I18" s="505"/>
      <c r="J18" s="139"/>
      <c r="K18" s="502"/>
      <c r="L18" s="140"/>
      <c r="M18" s="502"/>
      <c r="N18" s="141"/>
      <c r="O18" s="518"/>
      <c r="P18" s="140"/>
      <c r="Q18" s="518"/>
      <c r="R18" s="142"/>
      <c r="S18" s="518"/>
      <c r="T18" s="500"/>
      <c r="U18" s="142"/>
      <c r="V18" s="140" t="s">
        <v>237</v>
      </c>
      <c r="W18" s="142"/>
      <c r="X18" s="518"/>
      <c r="Y18" s="142"/>
      <c r="Z18" s="502"/>
      <c r="AB18" s="331"/>
    </row>
    <row r="19" spans="1:28" ht="31.15" customHeight="1" x14ac:dyDescent="0.25">
      <c r="A19" s="144"/>
      <c r="B19" s="510" t="s">
        <v>182</v>
      </c>
      <c r="C19" s="481"/>
      <c r="D19" s="510" t="s">
        <v>76</v>
      </c>
      <c r="E19" s="145"/>
      <c r="F19" s="145"/>
      <c r="G19" s="512" t="s">
        <v>183</v>
      </c>
      <c r="H19" s="146"/>
      <c r="I19" s="147"/>
      <c r="J19" s="148"/>
      <c r="K19" s="148"/>
      <c r="L19" s="148"/>
      <c r="M19" s="148"/>
      <c r="N19" s="149"/>
      <c r="O19" s="150"/>
      <c r="P19" s="150"/>
      <c r="Q19" s="150"/>
      <c r="R19" s="150"/>
      <c r="S19" s="150"/>
      <c r="T19" s="150"/>
      <c r="U19" s="150"/>
      <c r="V19" s="150"/>
      <c r="W19" s="150"/>
      <c r="X19" s="150"/>
      <c r="Y19" s="150"/>
      <c r="Z19" s="150"/>
    </row>
    <row r="20" spans="1:28" ht="21.75" customHeight="1" x14ac:dyDescent="0.25">
      <c r="A20" s="144"/>
      <c r="B20" s="511"/>
      <c r="C20" s="481"/>
      <c r="D20" s="511"/>
      <c r="E20" s="145"/>
      <c r="F20" s="145"/>
      <c r="G20" s="513"/>
      <c r="H20" s="146"/>
      <c r="I20" s="147"/>
      <c r="J20" s="148"/>
      <c r="K20" s="148"/>
      <c r="L20" s="148"/>
      <c r="M20" s="148"/>
      <c r="N20" s="149"/>
      <c r="O20" s="150"/>
      <c r="P20" s="150"/>
      <c r="Q20" s="150"/>
      <c r="R20" s="150"/>
      <c r="S20" s="150"/>
      <c r="T20" s="150"/>
      <c r="U20" s="150"/>
      <c r="V20" s="150"/>
      <c r="W20" s="150"/>
      <c r="X20" s="150"/>
      <c r="Y20" s="150"/>
      <c r="Z20" s="150"/>
    </row>
    <row r="21" spans="1:28" ht="17.25" customHeight="1" x14ac:dyDescent="0.25">
      <c r="A21" s="151" t="s">
        <v>77</v>
      </c>
      <c r="B21" s="108"/>
      <c r="C21" s="152"/>
      <c r="D21" s="153"/>
      <c r="E21" s="57"/>
      <c r="F21" s="57"/>
      <c r="G21" s="153"/>
      <c r="H21" s="146"/>
      <c r="I21" s="154"/>
      <c r="J21" s="148"/>
      <c r="K21" s="148"/>
      <c r="L21" s="148"/>
      <c r="M21" s="148"/>
      <c r="N21" s="149"/>
      <c r="O21" s="150"/>
      <c r="P21" s="150"/>
      <c r="Q21" s="150"/>
      <c r="R21" s="150"/>
      <c r="S21" s="150"/>
      <c r="T21" s="150"/>
      <c r="U21" s="150"/>
      <c r="V21" s="150"/>
      <c r="W21" s="150"/>
      <c r="X21" s="150"/>
      <c r="Y21" s="150"/>
      <c r="Z21" s="150"/>
    </row>
    <row r="22" spans="1:28" ht="15" x14ac:dyDescent="0.25">
      <c r="A22" s="144" t="s">
        <v>184</v>
      </c>
      <c r="B22" s="104"/>
      <c r="C22" s="514"/>
      <c r="D22" s="515"/>
      <c r="E22" s="57"/>
      <c r="F22" s="57"/>
      <c r="G22" s="57"/>
      <c r="H22" s="57"/>
      <c r="I22" s="56"/>
      <c r="J22" s="155"/>
      <c r="K22" s="155"/>
      <c r="L22" s="155"/>
      <c r="M22" s="155"/>
      <c r="N22" s="156"/>
      <c r="O22" s="157"/>
      <c r="P22" s="157"/>
      <c r="Q22" s="157"/>
      <c r="R22" s="157"/>
      <c r="S22" s="157"/>
      <c r="T22" s="157"/>
      <c r="U22" s="157"/>
      <c r="V22" s="157"/>
      <c r="W22" s="157"/>
      <c r="X22" s="157"/>
      <c r="Y22" s="157"/>
      <c r="Z22" s="157"/>
    </row>
    <row r="23" spans="1:28" ht="13.5" thickBot="1" x14ac:dyDescent="0.25">
      <c r="A23" s="157" t="s">
        <v>78</v>
      </c>
      <c r="B23" s="158" t="s">
        <v>70</v>
      </c>
      <c r="C23" s="159"/>
      <c r="D23" s="159"/>
      <c r="E23" s="160"/>
      <c r="F23" s="161"/>
      <c r="G23" s="159"/>
      <c r="H23" s="161"/>
      <c r="I23" s="162">
        <f>D23+G23</f>
        <v>0</v>
      </c>
      <c r="J23" s="163"/>
      <c r="K23" s="159"/>
      <c r="L23" s="164"/>
      <c r="M23" s="315">
        <f>+I23+K23</f>
        <v>0</v>
      </c>
      <c r="N23" s="165"/>
      <c r="O23" s="166"/>
      <c r="P23" s="167"/>
      <c r="Q23" s="159"/>
      <c r="R23" s="167"/>
      <c r="S23" s="159"/>
      <c r="T23" s="159"/>
      <c r="U23" s="167"/>
      <c r="V23" s="162">
        <f>+I23+SUM(O23:T23)</f>
        <v>0</v>
      </c>
      <c r="W23" s="167"/>
      <c r="X23" s="159"/>
      <c r="Y23" s="167"/>
      <c r="Z23" s="162">
        <f>V23-X23</f>
        <v>0</v>
      </c>
      <c r="AA23" s="252"/>
    </row>
    <row r="24" spans="1:28" ht="13.5" thickBot="1" x14ac:dyDescent="0.25">
      <c r="A24" s="168" t="s">
        <v>79</v>
      </c>
      <c r="B24" s="169"/>
      <c r="C24" s="159"/>
      <c r="D24" s="170">
        <f>ROUND((B24*0.8),0)</f>
        <v>0</v>
      </c>
      <c r="E24" s="160"/>
      <c r="F24" s="161"/>
      <c r="G24" s="170">
        <f>B24-D24</f>
        <v>0</v>
      </c>
      <c r="H24" s="161"/>
      <c r="I24" s="162">
        <f t="shared" ref="I24:I37" si="0">D24+G24</f>
        <v>0</v>
      </c>
      <c r="J24" s="163"/>
      <c r="K24" s="159"/>
      <c r="L24" s="164"/>
      <c r="M24" s="315">
        <f t="shared" ref="M24:M37" si="1">+I24+K24</f>
        <v>0</v>
      </c>
      <c r="N24" s="165"/>
      <c r="O24" s="166"/>
      <c r="P24" s="167"/>
      <c r="Q24" s="159"/>
      <c r="R24" s="167"/>
      <c r="S24" s="159"/>
      <c r="T24" s="159"/>
      <c r="U24" s="167"/>
      <c r="V24" s="162">
        <f t="shared" ref="V24:V37" si="2">+I24+SUM(O24:T24)</f>
        <v>0</v>
      </c>
      <c r="W24" s="167"/>
      <c r="X24" s="159"/>
      <c r="Y24" s="167"/>
      <c r="Z24" s="162">
        <f t="shared" ref="Z24:Z55" si="3">V24-X24</f>
        <v>0</v>
      </c>
      <c r="AA24" s="252"/>
    </row>
    <row r="25" spans="1:28" x14ac:dyDescent="0.2">
      <c r="A25" s="157" t="s">
        <v>80</v>
      </c>
      <c r="B25" s="158"/>
      <c r="C25" s="159"/>
      <c r="D25" s="159"/>
      <c r="E25" s="160"/>
      <c r="F25" s="161"/>
      <c r="G25" s="159"/>
      <c r="H25" s="161"/>
      <c r="I25" s="162">
        <f t="shared" si="0"/>
        <v>0</v>
      </c>
      <c r="J25" s="163"/>
      <c r="K25" s="159"/>
      <c r="L25" s="164"/>
      <c r="M25" s="315">
        <f t="shared" si="1"/>
        <v>0</v>
      </c>
      <c r="N25" s="165"/>
      <c r="O25" s="166"/>
      <c r="P25" s="167"/>
      <c r="Q25" s="159"/>
      <c r="R25" s="167"/>
      <c r="S25" s="159"/>
      <c r="T25" s="159"/>
      <c r="U25" s="167"/>
      <c r="V25" s="162">
        <f t="shared" si="2"/>
        <v>0</v>
      </c>
      <c r="W25" s="167"/>
      <c r="X25" s="159"/>
      <c r="Y25" s="167"/>
      <c r="Z25" s="162">
        <f t="shared" si="3"/>
        <v>0</v>
      </c>
      <c r="AA25" s="252"/>
    </row>
    <row r="26" spans="1:28" ht="13.5" thickBot="1" x14ac:dyDescent="0.25">
      <c r="A26" s="157" t="s">
        <v>81</v>
      </c>
      <c r="B26" s="158"/>
      <c r="C26" s="159"/>
      <c r="D26" s="159"/>
      <c r="E26" s="160"/>
      <c r="F26" s="161"/>
      <c r="G26" s="159"/>
      <c r="H26" s="161"/>
      <c r="I26" s="162">
        <f t="shared" si="0"/>
        <v>0</v>
      </c>
      <c r="J26" s="163"/>
      <c r="K26" s="159"/>
      <c r="L26" s="164"/>
      <c r="M26" s="315">
        <f t="shared" si="1"/>
        <v>0</v>
      </c>
      <c r="N26" s="165"/>
      <c r="O26" s="166"/>
      <c r="P26" s="167"/>
      <c r="Q26" s="159"/>
      <c r="R26" s="167"/>
      <c r="S26" s="159"/>
      <c r="T26" s="159"/>
      <c r="U26" s="167"/>
      <c r="V26" s="162">
        <f t="shared" si="2"/>
        <v>0</v>
      </c>
      <c r="W26" s="167"/>
      <c r="X26" s="159"/>
      <c r="Y26" s="167"/>
      <c r="Z26" s="162">
        <f t="shared" si="3"/>
        <v>0</v>
      </c>
      <c r="AA26" s="252"/>
    </row>
    <row r="27" spans="1:28" ht="13.5" thickBot="1" x14ac:dyDescent="0.25">
      <c r="A27" s="168" t="s">
        <v>82</v>
      </c>
      <c r="B27" s="169"/>
      <c r="C27" s="159"/>
      <c r="D27" s="170">
        <f>ROUND((B27*0.8),0)</f>
        <v>0</v>
      </c>
      <c r="E27" s="160"/>
      <c r="F27" s="161"/>
      <c r="G27" s="170">
        <f>B27-D27</f>
        <v>0</v>
      </c>
      <c r="H27" s="161"/>
      <c r="I27" s="162">
        <f t="shared" si="0"/>
        <v>0</v>
      </c>
      <c r="J27" s="163"/>
      <c r="K27" s="159"/>
      <c r="L27" s="164"/>
      <c r="M27" s="315">
        <f t="shared" si="1"/>
        <v>0</v>
      </c>
      <c r="N27" s="165"/>
      <c r="O27" s="166"/>
      <c r="P27" s="167"/>
      <c r="Q27" s="159"/>
      <c r="R27" s="167"/>
      <c r="S27" s="159"/>
      <c r="T27" s="159"/>
      <c r="U27" s="167"/>
      <c r="V27" s="162">
        <f t="shared" si="2"/>
        <v>0</v>
      </c>
      <c r="W27" s="167"/>
      <c r="X27" s="159"/>
      <c r="Y27" s="167"/>
      <c r="Z27" s="162">
        <f t="shared" si="3"/>
        <v>0</v>
      </c>
      <c r="AA27" s="252"/>
    </row>
    <row r="28" spans="1:28" ht="13.5" thickBot="1" x14ac:dyDescent="0.25">
      <c r="A28" s="157" t="s">
        <v>83</v>
      </c>
      <c r="B28" s="158"/>
      <c r="C28" s="159"/>
      <c r="D28" s="170">
        <f>ROUND((+B29/0.29*0.71),0)</f>
        <v>0</v>
      </c>
      <c r="E28" s="160"/>
      <c r="F28" s="161"/>
      <c r="G28" s="159"/>
      <c r="H28" s="161"/>
      <c r="I28" s="162">
        <f t="shared" si="0"/>
        <v>0</v>
      </c>
      <c r="J28" s="163"/>
      <c r="K28" s="159"/>
      <c r="L28" s="164"/>
      <c r="M28" s="315">
        <f t="shared" si="1"/>
        <v>0</v>
      </c>
      <c r="N28" s="165"/>
      <c r="O28" s="166"/>
      <c r="P28" s="167"/>
      <c r="Q28" s="159"/>
      <c r="R28" s="167"/>
      <c r="S28" s="159"/>
      <c r="T28" s="159"/>
      <c r="U28" s="167"/>
      <c r="V28" s="162">
        <f t="shared" si="2"/>
        <v>0</v>
      </c>
      <c r="W28" s="167"/>
      <c r="X28" s="159"/>
      <c r="Y28" s="167"/>
      <c r="Z28" s="162">
        <f t="shared" si="3"/>
        <v>0</v>
      </c>
      <c r="AA28" s="182"/>
    </row>
    <row r="29" spans="1:28" ht="13.5" thickBot="1" x14ac:dyDescent="0.25">
      <c r="A29" s="168" t="s">
        <v>84</v>
      </c>
      <c r="B29" s="169"/>
      <c r="C29" s="159"/>
      <c r="D29" s="170">
        <f>ROUND((B29*0.8),0)</f>
        <v>0</v>
      </c>
      <c r="E29" s="160"/>
      <c r="F29" s="161"/>
      <c r="G29" s="170">
        <f>B29-D29</f>
        <v>0</v>
      </c>
      <c r="H29" s="161"/>
      <c r="I29" s="162">
        <f t="shared" si="0"/>
        <v>0</v>
      </c>
      <c r="J29" s="163"/>
      <c r="K29" s="159"/>
      <c r="L29" s="164"/>
      <c r="M29" s="315">
        <f t="shared" si="1"/>
        <v>0</v>
      </c>
      <c r="N29" s="165"/>
      <c r="O29" s="166"/>
      <c r="P29" s="167"/>
      <c r="Q29" s="159"/>
      <c r="R29" s="167"/>
      <c r="S29" s="159"/>
      <c r="T29" s="159"/>
      <c r="U29" s="167"/>
      <c r="V29" s="162">
        <f t="shared" si="2"/>
        <v>0</v>
      </c>
      <c r="W29" s="167"/>
      <c r="X29" s="159"/>
      <c r="Y29" s="167"/>
      <c r="Z29" s="162">
        <f t="shared" si="3"/>
        <v>0</v>
      </c>
      <c r="AA29" s="182"/>
    </row>
    <row r="30" spans="1:28" ht="13.5" thickBot="1" x14ac:dyDescent="0.25">
      <c r="A30" s="157" t="s">
        <v>85</v>
      </c>
      <c r="B30" s="158"/>
      <c r="C30" s="159"/>
      <c r="D30" s="170">
        <f>ROUND((+B31/0.59*0.41),0)</f>
        <v>0</v>
      </c>
      <c r="E30" s="160"/>
      <c r="F30" s="161"/>
      <c r="G30" s="159"/>
      <c r="H30" s="161"/>
      <c r="I30" s="162">
        <f t="shared" si="0"/>
        <v>0</v>
      </c>
      <c r="J30" s="163"/>
      <c r="K30" s="159"/>
      <c r="L30" s="164"/>
      <c r="M30" s="315">
        <f t="shared" si="1"/>
        <v>0</v>
      </c>
      <c r="N30" s="165"/>
      <c r="O30" s="166"/>
      <c r="P30" s="167"/>
      <c r="Q30" s="159"/>
      <c r="R30" s="167"/>
      <c r="S30" s="159"/>
      <c r="T30" s="159"/>
      <c r="U30" s="167"/>
      <c r="V30" s="162">
        <f t="shared" si="2"/>
        <v>0</v>
      </c>
      <c r="W30" s="167"/>
      <c r="X30" s="159"/>
      <c r="Y30" s="167"/>
      <c r="Z30" s="162">
        <f t="shared" si="3"/>
        <v>0</v>
      </c>
      <c r="AA30" s="182"/>
    </row>
    <row r="31" spans="1:28" ht="13.5" thickBot="1" x14ac:dyDescent="0.25">
      <c r="A31" s="168" t="s">
        <v>86</v>
      </c>
      <c r="B31" s="169"/>
      <c r="C31" s="159"/>
      <c r="D31" s="170">
        <f>ROUND((B31*0.8),0)</f>
        <v>0</v>
      </c>
      <c r="E31" s="160"/>
      <c r="F31" s="161"/>
      <c r="G31" s="170">
        <f>B31-D31</f>
        <v>0</v>
      </c>
      <c r="H31" s="161"/>
      <c r="I31" s="162">
        <f t="shared" si="0"/>
        <v>0</v>
      </c>
      <c r="J31" s="163"/>
      <c r="K31" s="159"/>
      <c r="L31" s="164"/>
      <c r="M31" s="315">
        <f t="shared" si="1"/>
        <v>0</v>
      </c>
      <c r="N31" s="165"/>
      <c r="O31" s="166"/>
      <c r="P31" s="167"/>
      <c r="Q31" s="159"/>
      <c r="R31" s="167"/>
      <c r="S31" s="159"/>
      <c r="T31" s="159"/>
      <c r="U31" s="167"/>
      <c r="V31" s="162">
        <f t="shared" si="2"/>
        <v>0</v>
      </c>
      <c r="W31" s="167"/>
      <c r="X31" s="159"/>
      <c r="Y31" s="167"/>
      <c r="Z31" s="162">
        <f t="shared" si="3"/>
        <v>0</v>
      </c>
      <c r="AA31" s="182"/>
    </row>
    <row r="32" spans="1:28" ht="13.5" thickBot="1" x14ac:dyDescent="0.25">
      <c r="A32" s="157" t="s">
        <v>87</v>
      </c>
      <c r="B32" s="158"/>
      <c r="C32" s="159"/>
      <c r="D32" s="170">
        <f>ROUND((+B33/0.84*0.16),0)</f>
        <v>0</v>
      </c>
      <c r="E32" s="160"/>
      <c r="F32" s="161"/>
      <c r="G32" s="159"/>
      <c r="H32" s="161"/>
      <c r="I32" s="162">
        <f t="shared" si="0"/>
        <v>0</v>
      </c>
      <c r="J32" s="163"/>
      <c r="K32" s="159"/>
      <c r="L32" s="164"/>
      <c r="M32" s="315">
        <f t="shared" si="1"/>
        <v>0</v>
      </c>
      <c r="N32" s="165"/>
      <c r="O32" s="166"/>
      <c r="P32" s="167"/>
      <c r="Q32" s="159"/>
      <c r="R32" s="167"/>
      <c r="S32" s="159"/>
      <c r="T32" s="159"/>
      <c r="U32" s="167"/>
      <c r="V32" s="162">
        <f t="shared" si="2"/>
        <v>0</v>
      </c>
      <c r="W32" s="167"/>
      <c r="X32" s="159"/>
      <c r="Y32" s="167"/>
      <c r="Z32" s="162">
        <f t="shared" si="3"/>
        <v>0</v>
      </c>
      <c r="AA32" s="182"/>
    </row>
    <row r="33" spans="1:27" ht="13.5" thickBot="1" x14ac:dyDescent="0.25">
      <c r="A33" s="168" t="s">
        <v>88</v>
      </c>
      <c r="B33" s="169"/>
      <c r="C33" s="159"/>
      <c r="D33" s="170">
        <f>ROUND((B33*0.8),0)</f>
        <v>0</v>
      </c>
      <c r="E33" s="160"/>
      <c r="F33" s="161"/>
      <c r="G33" s="170">
        <f>B33-D33</f>
        <v>0</v>
      </c>
      <c r="H33" s="161"/>
      <c r="I33" s="162">
        <f t="shared" si="0"/>
        <v>0</v>
      </c>
      <c r="J33" s="163"/>
      <c r="K33" s="159"/>
      <c r="L33" s="164"/>
      <c r="M33" s="315">
        <f t="shared" si="1"/>
        <v>0</v>
      </c>
      <c r="N33" s="165"/>
      <c r="O33" s="166"/>
      <c r="P33" s="167"/>
      <c r="Q33" s="159"/>
      <c r="R33" s="167"/>
      <c r="S33" s="159"/>
      <c r="T33" s="159"/>
      <c r="U33" s="167"/>
      <c r="V33" s="162">
        <f t="shared" si="2"/>
        <v>0</v>
      </c>
      <c r="W33" s="167"/>
      <c r="X33" s="159"/>
      <c r="Y33" s="167"/>
      <c r="Z33" s="162">
        <f t="shared" si="3"/>
        <v>0</v>
      </c>
      <c r="AA33" s="182"/>
    </row>
    <row r="34" spans="1:27" ht="13.5" thickBot="1" x14ac:dyDescent="0.25">
      <c r="A34" s="157" t="s">
        <v>89</v>
      </c>
      <c r="B34" s="158"/>
      <c r="C34" s="159"/>
      <c r="D34" s="170">
        <f>ROUND((+B35/0.1*0.9),0)</f>
        <v>0</v>
      </c>
      <c r="E34" s="160"/>
      <c r="F34" s="161"/>
      <c r="G34" s="159"/>
      <c r="H34" s="161"/>
      <c r="I34" s="162">
        <f t="shared" si="0"/>
        <v>0</v>
      </c>
      <c r="J34" s="163"/>
      <c r="K34" s="159"/>
      <c r="L34" s="164"/>
      <c r="M34" s="315">
        <f t="shared" si="1"/>
        <v>0</v>
      </c>
      <c r="N34" s="165"/>
      <c r="O34" s="166"/>
      <c r="P34" s="167"/>
      <c r="Q34" s="159"/>
      <c r="R34" s="167"/>
      <c r="S34" s="159"/>
      <c r="T34" s="159"/>
      <c r="U34" s="167"/>
      <c r="V34" s="162">
        <f t="shared" si="2"/>
        <v>0</v>
      </c>
      <c r="W34" s="167"/>
      <c r="X34" s="159"/>
      <c r="Y34" s="167"/>
      <c r="Z34" s="162">
        <f t="shared" si="3"/>
        <v>0</v>
      </c>
      <c r="AA34" s="182"/>
    </row>
    <row r="35" spans="1:27" ht="13.5" thickBot="1" x14ac:dyDescent="0.25">
      <c r="A35" s="168" t="s">
        <v>90</v>
      </c>
      <c r="B35" s="169"/>
      <c r="C35" s="159"/>
      <c r="D35" s="170">
        <f>ROUND((B35*0.8),0)</f>
        <v>0</v>
      </c>
      <c r="E35" s="160"/>
      <c r="F35" s="161"/>
      <c r="G35" s="170">
        <f>B35-D35</f>
        <v>0</v>
      </c>
      <c r="H35" s="161"/>
      <c r="I35" s="162">
        <f t="shared" si="0"/>
        <v>0</v>
      </c>
      <c r="J35" s="163"/>
      <c r="K35" s="159"/>
      <c r="L35" s="164"/>
      <c r="M35" s="315">
        <f t="shared" si="1"/>
        <v>0</v>
      </c>
      <c r="N35" s="165"/>
      <c r="O35" s="166"/>
      <c r="P35" s="167"/>
      <c r="Q35" s="159" t="s">
        <v>70</v>
      </c>
      <c r="R35" s="167"/>
      <c r="S35" s="159"/>
      <c r="T35" s="159"/>
      <c r="U35" s="167"/>
      <c r="V35" s="162">
        <f t="shared" si="2"/>
        <v>0</v>
      </c>
      <c r="W35" s="167"/>
      <c r="X35" s="159"/>
      <c r="Y35" s="167"/>
      <c r="Z35" s="162">
        <f t="shared" si="3"/>
        <v>0</v>
      </c>
      <c r="AA35" s="182"/>
    </row>
    <row r="36" spans="1:27" ht="13.5" thickBot="1" x14ac:dyDescent="0.25">
      <c r="A36" s="168" t="s">
        <v>91</v>
      </c>
      <c r="B36" s="169"/>
      <c r="C36" s="159"/>
      <c r="D36" s="170">
        <f>ROUND((B36*0.8),0)</f>
        <v>0</v>
      </c>
      <c r="E36" s="160"/>
      <c r="F36" s="161"/>
      <c r="G36" s="170">
        <f>B36-D36</f>
        <v>0</v>
      </c>
      <c r="H36" s="161"/>
      <c r="I36" s="162">
        <f t="shared" si="0"/>
        <v>0</v>
      </c>
      <c r="J36" s="163"/>
      <c r="K36" s="159"/>
      <c r="L36" s="164"/>
      <c r="M36" s="315">
        <f t="shared" si="1"/>
        <v>0</v>
      </c>
      <c r="N36" s="165"/>
      <c r="O36" s="166"/>
      <c r="P36" s="167"/>
      <c r="Q36" s="159"/>
      <c r="R36" s="167"/>
      <c r="S36" s="159"/>
      <c r="T36" s="159"/>
      <c r="U36" s="167"/>
      <c r="V36" s="162">
        <f t="shared" si="2"/>
        <v>0</v>
      </c>
      <c r="W36" s="167"/>
      <c r="X36" s="159"/>
      <c r="Y36" s="167"/>
      <c r="Z36" s="162">
        <f t="shared" si="3"/>
        <v>0</v>
      </c>
      <c r="AA36" s="252"/>
    </row>
    <row r="37" spans="1:27" x14ac:dyDescent="0.2">
      <c r="A37" s="157" t="s">
        <v>92</v>
      </c>
      <c r="B37" s="158"/>
      <c r="C37" s="159"/>
      <c r="D37" s="159"/>
      <c r="E37" s="160"/>
      <c r="F37" s="161"/>
      <c r="G37" s="159"/>
      <c r="H37" s="161"/>
      <c r="I37" s="162">
        <f t="shared" si="0"/>
        <v>0</v>
      </c>
      <c r="J37" s="163"/>
      <c r="K37" s="159"/>
      <c r="L37" s="164"/>
      <c r="M37" s="315">
        <f t="shared" si="1"/>
        <v>0</v>
      </c>
      <c r="N37" s="165"/>
      <c r="O37" s="166"/>
      <c r="P37" s="167"/>
      <c r="Q37" s="159"/>
      <c r="R37" s="167"/>
      <c r="S37" s="159"/>
      <c r="T37" s="159"/>
      <c r="U37" s="167"/>
      <c r="V37" s="162">
        <f t="shared" si="2"/>
        <v>0</v>
      </c>
      <c r="W37" s="167"/>
      <c r="X37" s="159"/>
      <c r="Y37" s="167"/>
      <c r="Z37" s="162">
        <f t="shared" si="3"/>
        <v>0</v>
      </c>
      <c r="AA37" s="252"/>
    </row>
    <row r="38" spans="1:27" ht="21" thickBot="1" x14ac:dyDescent="0.35">
      <c r="A38" s="171" t="s">
        <v>185</v>
      </c>
      <c r="B38" s="172">
        <f>SUM(B23:B37)</f>
        <v>0</v>
      </c>
      <c r="C38" s="173" t="s">
        <v>186</v>
      </c>
      <c r="D38" s="174" t="s">
        <v>186</v>
      </c>
      <c r="E38" s="175"/>
      <c r="F38" s="176"/>
      <c r="G38" s="174" t="s">
        <v>186</v>
      </c>
      <c r="H38" s="176"/>
      <c r="I38" s="177" t="s">
        <v>186</v>
      </c>
      <c r="J38" s="163"/>
      <c r="K38" s="174" t="s">
        <v>186</v>
      </c>
      <c r="L38" s="178"/>
      <c r="M38" s="179" t="s">
        <v>186</v>
      </c>
      <c r="N38" s="165"/>
      <c r="O38" s="180" t="s">
        <v>186</v>
      </c>
      <c r="P38" s="167"/>
      <c r="Q38" s="174" t="s">
        <v>186</v>
      </c>
      <c r="R38" s="167"/>
      <c r="S38" s="174" t="s">
        <v>186</v>
      </c>
      <c r="T38" s="174" t="s">
        <v>186</v>
      </c>
      <c r="U38" s="167"/>
      <c r="V38" s="177" t="s">
        <v>186</v>
      </c>
      <c r="W38" s="167"/>
      <c r="X38" s="174" t="s">
        <v>186</v>
      </c>
      <c r="Y38" s="167"/>
      <c r="Z38" s="177" t="s">
        <v>186</v>
      </c>
      <c r="AA38" s="252"/>
    </row>
    <row r="39" spans="1:27" ht="13.5" thickTop="1" x14ac:dyDescent="0.2">
      <c r="A39" s="182" t="s">
        <v>187</v>
      </c>
      <c r="B39" s="316" t="s">
        <v>70</v>
      </c>
      <c r="C39" s="159"/>
      <c r="D39" s="314"/>
      <c r="E39" s="175"/>
      <c r="F39" s="176"/>
      <c r="G39" s="314"/>
      <c r="H39" s="176"/>
      <c r="I39" s="162">
        <f>D39+G39</f>
        <v>0</v>
      </c>
      <c r="J39" s="163"/>
      <c r="K39" s="159"/>
      <c r="L39" s="181"/>
      <c r="M39" s="315">
        <f>+I39+K39</f>
        <v>0</v>
      </c>
      <c r="N39" s="165"/>
      <c r="O39" s="166"/>
      <c r="P39" s="167"/>
      <c r="Q39" s="159"/>
      <c r="R39" s="158"/>
      <c r="S39" s="159"/>
      <c r="T39" s="159"/>
      <c r="U39" s="167"/>
      <c r="V39" s="162">
        <f>+I39+SUM(O39:T39)</f>
        <v>0</v>
      </c>
      <c r="W39" s="167"/>
      <c r="X39" s="159"/>
      <c r="Y39" s="167"/>
      <c r="Z39" s="162">
        <f t="shared" si="3"/>
        <v>0</v>
      </c>
      <c r="AA39" s="252"/>
    </row>
    <row r="40" spans="1:27" x14ac:dyDescent="0.2">
      <c r="A40" s="182"/>
      <c r="B40" s="316"/>
      <c r="C40" s="159"/>
      <c r="D40" s="314"/>
      <c r="E40" s="175"/>
      <c r="F40" s="176"/>
      <c r="G40" s="314"/>
      <c r="H40" s="176"/>
      <c r="I40" s="162">
        <f t="shared" ref="I40:I55" si="4">D40+G40</f>
        <v>0</v>
      </c>
      <c r="J40" s="163"/>
      <c r="K40" s="159"/>
      <c r="L40" s="181"/>
      <c r="M40" s="315">
        <f t="shared" ref="M40:M55" si="5">+I40+K40</f>
        <v>0</v>
      </c>
      <c r="N40" s="165"/>
      <c r="O40" s="166"/>
      <c r="P40" s="167"/>
      <c r="Q40" s="159"/>
      <c r="R40" s="158"/>
      <c r="S40" s="159"/>
      <c r="T40" s="159"/>
      <c r="U40" s="167"/>
      <c r="V40" s="162">
        <f t="shared" ref="V40:V49" si="6">+I40+SUM(O40:T40)</f>
        <v>0</v>
      </c>
      <c r="W40" s="167"/>
      <c r="X40" s="159"/>
      <c r="Y40" s="167"/>
      <c r="Z40" s="162">
        <f t="shared" si="3"/>
        <v>0</v>
      </c>
      <c r="AA40" s="252"/>
    </row>
    <row r="41" spans="1:27" x14ac:dyDescent="0.2">
      <c r="A41" s="182"/>
      <c r="B41" s="316"/>
      <c r="C41" s="159"/>
      <c r="D41" s="314"/>
      <c r="E41" s="175"/>
      <c r="F41" s="176"/>
      <c r="G41" s="314"/>
      <c r="H41" s="176"/>
      <c r="I41" s="162">
        <f t="shared" si="4"/>
        <v>0</v>
      </c>
      <c r="J41" s="163"/>
      <c r="K41" s="159"/>
      <c r="L41" s="181"/>
      <c r="M41" s="315">
        <f t="shared" si="5"/>
        <v>0</v>
      </c>
      <c r="N41" s="165"/>
      <c r="O41" s="166"/>
      <c r="P41" s="167"/>
      <c r="Q41" s="159"/>
      <c r="R41" s="158"/>
      <c r="S41" s="159"/>
      <c r="T41" s="159"/>
      <c r="U41" s="167"/>
      <c r="V41" s="162">
        <f t="shared" si="6"/>
        <v>0</v>
      </c>
      <c r="W41" s="167"/>
      <c r="X41" s="159"/>
      <c r="Y41" s="167"/>
      <c r="Z41" s="162">
        <f t="shared" si="3"/>
        <v>0</v>
      </c>
      <c r="AA41" s="252"/>
    </row>
    <row r="42" spans="1:27" x14ac:dyDescent="0.2">
      <c r="A42" s="182"/>
      <c r="B42" s="316"/>
      <c r="C42" s="159"/>
      <c r="D42" s="314"/>
      <c r="E42" s="175"/>
      <c r="F42" s="176"/>
      <c r="G42" s="314"/>
      <c r="H42" s="176"/>
      <c r="I42" s="162">
        <f t="shared" si="4"/>
        <v>0</v>
      </c>
      <c r="J42" s="163"/>
      <c r="K42" s="159"/>
      <c r="L42" s="181"/>
      <c r="M42" s="315">
        <f t="shared" si="5"/>
        <v>0</v>
      </c>
      <c r="N42" s="165"/>
      <c r="O42" s="166"/>
      <c r="P42" s="167"/>
      <c r="Q42" s="159"/>
      <c r="R42" s="158"/>
      <c r="S42" s="159"/>
      <c r="T42" s="159"/>
      <c r="U42" s="167"/>
      <c r="V42" s="162">
        <f t="shared" si="6"/>
        <v>0</v>
      </c>
      <c r="W42" s="167"/>
      <c r="X42" s="159"/>
      <c r="Y42" s="167"/>
      <c r="Z42" s="162">
        <f t="shared" si="3"/>
        <v>0</v>
      </c>
      <c r="AA42" s="252"/>
    </row>
    <row r="43" spans="1:27" x14ac:dyDescent="0.2">
      <c r="A43" s="182"/>
      <c r="B43" s="316"/>
      <c r="C43" s="159"/>
      <c r="D43" s="314"/>
      <c r="E43" s="175"/>
      <c r="F43" s="176"/>
      <c r="G43" s="314"/>
      <c r="H43" s="176"/>
      <c r="I43" s="162">
        <f t="shared" si="4"/>
        <v>0</v>
      </c>
      <c r="J43" s="163"/>
      <c r="K43" s="159"/>
      <c r="L43" s="181"/>
      <c r="M43" s="315">
        <f t="shared" si="5"/>
        <v>0</v>
      </c>
      <c r="N43" s="165"/>
      <c r="O43" s="166"/>
      <c r="P43" s="167"/>
      <c r="Q43" s="159"/>
      <c r="R43" s="158"/>
      <c r="S43" s="159"/>
      <c r="T43" s="159"/>
      <c r="U43" s="167"/>
      <c r="V43" s="162">
        <f t="shared" si="6"/>
        <v>0</v>
      </c>
      <c r="W43" s="167"/>
      <c r="X43" s="159"/>
      <c r="Y43" s="167"/>
      <c r="Z43" s="162">
        <f t="shared" si="3"/>
        <v>0</v>
      </c>
      <c r="AA43" s="252"/>
    </row>
    <row r="44" spans="1:27" x14ac:dyDescent="0.2">
      <c r="A44" s="182"/>
      <c r="B44" s="316"/>
      <c r="C44" s="159"/>
      <c r="D44" s="314"/>
      <c r="E44" s="175"/>
      <c r="F44" s="176"/>
      <c r="G44" s="314"/>
      <c r="H44" s="176"/>
      <c r="I44" s="162">
        <f t="shared" si="4"/>
        <v>0</v>
      </c>
      <c r="J44" s="163"/>
      <c r="K44" s="159"/>
      <c r="L44" s="181"/>
      <c r="M44" s="315">
        <f t="shared" si="5"/>
        <v>0</v>
      </c>
      <c r="N44" s="165"/>
      <c r="O44" s="166"/>
      <c r="P44" s="167"/>
      <c r="Q44" s="159"/>
      <c r="R44" s="158"/>
      <c r="S44" s="159"/>
      <c r="T44" s="159"/>
      <c r="U44" s="167"/>
      <c r="V44" s="162">
        <f t="shared" si="6"/>
        <v>0</v>
      </c>
      <c r="W44" s="167"/>
      <c r="X44" s="159"/>
      <c r="Y44" s="167"/>
      <c r="Z44" s="162">
        <f t="shared" si="3"/>
        <v>0</v>
      </c>
      <c r="AA44" s="252"/>
    </row>
    <row r="45" spans="1:27" x14ac:dyDescent="0.2">
      <c r="A45" s="182"/>
      <c r="B45" s="316"/>
      <c r="C45" s="159"/>
      <c r="D45" s="314"/>
      <c r="E45" s="175"/>
      <c r="F45" s="176"/>
      <c r="G45" s="314"/>
      <c r="H45" s="176"/>
      <c r="I45" s="162">
        <f t="shared" si="4"/>
        <v>0</v>
      </c>
      <c r="J45" s="163"/>
      <c r="K45" s="159"/>
      <c r="L45" s="181"/>
      <c r="M45" s="315">
        <f t="shared" si="5"/>
        <v>0</v>
      </c>
      <c r="N45" s="165"/>
      <c r="O45" s="166"/>
      <c r="P45" s="167"/>
      <c r="Q45" s="159"/>
      <c r="R45" s="158"/>
      <c r="S45" s="159"/>
      <c r="T45" s="159"/>
      <c r="U45" s="167"/>
      <c r="V45" s="162">
        <f t="shared" si="6"/>
        <v>0</v>
      </c>
      <c r="W45" s="167"/>
      <c r="X45" s="159"/>
      <c r="Y45" s="167"/>
      <c r="Z45" s="162">
        <f t="shared" si="3"/>
        <v>0</v>
      </c>
      <c r="AA45" s="252"/>
    </row>
    <row r="46" spans="1:27" x14ac:dyDescent="0.2">
      <c r="A46" s="182"/>
      <c r="B46" s="316"/>
      <c r="C46" s="159"/>
      <c r="D46" s="314"/>
      <c r="E46" s="175"/>
      <c r="F46" s="176"/>
      <c r="G46" s="314"/>
      <c r="H46" s="176"/>
      <c r="I46" s="162">
        <f t="shared" si="4"/>
        <v>0</v>
      </c>
      <c r="J46" s="163"/>
      <c r="K46" s="159"/>
      <c r="L46" s="181"/>
      <c r="M46" s="315">
        <f t="shared" si="5"/>
        <v>0</v>
      </c>
      <c r="N46" s="165"/>
      <c r="O46" s="166"/>
      <c r="P46" s="167"/>
      <c r="Q46" s="159"/>
      <c r="R46" s="158"/>
      <c r="S46" s="159"/>
      <c r="T46" s="159"/>
      <c r="U46" s="167"/>
      <c r="V46" s="162">
        <f t="shared" si="6"/>
        <v>0</v>
      </c>
      <c r="W46" s="167"/>
      <c r="X46" s="159"/>
      <c r="Y46" s="167"/>
      <c r="Z46" s="162">
        <f t="shared" si="3"/>
        <v>0</v>
      </c>
      <c r="AA46" s="252"/>
    </row>
    <row r="47" spans="1:27" x14ac:dyDescent="0.2">
      <c r="A47" s="182"/>
      <c r="B47" s="316"/>
      <c r="C47" s="159"/>
      <c r="D47" s="314"/>
      <c r="E47" s="175"/>
      <c r="F47" s="176"/>
      <c r="G47" s="314"/>
      <c r="H47" s="176"/>
      <c r="I47" s="162">
        <f t="shared" si="4"/>
        <v>0</v>
      </c>
      <c r="J47" s="163"/>
      <c r="K47" s="159"/>
      <c r="L47" s="181"/>
      <c r="M47" s="315">
        <f t="shared" si="5"/>
        <v>0</v>
      </c>
      <c r="N47" s="165"/>
      <c r="O47" s="166"/>
      <c r="P47" s="167"/>
      <c r="Q47" s="159"/>
      <c r="R47" s="158"/>
      <c r="S47" s="159"/>
      <c r="T47" s="159"/>
      <c r="U47" s="167"/>
      <c r="V47" s="162">
        <f t="shared" si="6"/>
        <v>0</v>
      </c>
      <c r="W47" s="167"/>
      <c r="X47" s="159"/>
      <c r="Y47" s="167"/>
      <c r="Z47" s="162">
        <f t="shared" si="3"/>
        <v>0</v>
      </c>
      <c r="AA47" s="252"/>
    </row>
    <row r="48" spans="1:27" x14ac:dyDescent="0.2">
      <c r="A48" s="182"/>
      <c r="B48" s="316"/>
      <c r="C48" s="159"/>
      <c r="D48" s="314"/>
      <c r="E48" s="175"/>
      <c r="F48" s="176"/>
      <c r="G48" s="314"/>
      <c r="H48" s="176"/>
      <c r="I48" s="162">
        <f t="shared" si="4"/>
        <v>0</v>
      </c>
      <c r="J48" s="163"/>
      <c r="K48" s="159"/>
      <c r="L48" s="181"/>
      <c r="M48" s="315">
        <f t="shared" si="5"/>
        <v>0</v>
      </c>
      <c r="N48" s="165"/>
      <c r="O48" s="166"/>
      <c r="P48" s="167"/>
      <c r="Q48" s="159"/>
      <c r="R48" s="158"/>
      <c r="S48" s="159"/>
      <c r="T48" s="159"/>
      <c r="U48" s="167"/>
      <c r="V48" s="162">
        <f t="shared" si="6"/>
        <v>0</v>
      </c>
      <c r="W48" s="167"/>
      <c r="X48" s="159"/>
      <c r="Y48" s="167"/>
      <c r="Z48" s="162">
        <f t="shared" si="3"/>
        <v>0</v>
      </c>
      <c r="AA48" s="252"/>
    </row>
    <row r="49" spans="1:28" x14ac:dyDescent="0.2">
      <c r="A49" s="182"/>
      <c r="B49" s="316"/>
      <c r="C49" s="159"/>
      <c r="D49" s="314"/>
      <c r="E49" s="175"/>
      <c r="F49" s="176"/>
      <c r="G49" s="314"/>
      <c r="H49" s="176"/>
      <c r="I49" s="162">
        <f t="shared" si="4"/>
        <v>0</v>
      </c>
      <c r="J49" s="163"/>
      <c r="K49" s="159"/>
      <c r="L49" s="181"/>
      <c r="M49" s="315">
        <f t="shared" si="5"/>
        <v>0</v>
      </c>
      <c r="N49" s="165"/>
      <c r="O49" s="166"/>
      <c r="P49" s="167"/>
      <c r="Q49" s="159"/>
      <c r="R49" s="158"/>
      <c r="S49" s="159"/>
      <c r="T49" s="159"/>
      <c r="U49" s="167"/>
      <c r="V49" s="162">
        <f t="shared" si="6"/>
        <v>0</v>
      </c>
      <c r="W49" s="167"/>
      <c r="X49" s="159"/>
      <c r="Y49" s="167"/>
      <c r="Z49" s="162">
        <f t="shared" si="3"/>
        <v>0</v>
      </c>
      <c r="AA49" s="252"/>
    </row>
    <row r="50" spans="1:28" x14ac:dyDescent="0.2">
      <c r="A50" s="182"/>
      <c r="B50" s="316"/>
      <c r="C50" s="159"/>
      <c r="D50" s="314"/>
      <c r="E50" s="175"/>
      <c r="F50" s="176"/>
      <c r="G50" s="314"/>
      <c r="H50" s="176"/>
      <c r="I50" s="162">
        <f t="shared" si="4"/>
        <v>0</v>
      </c>
      <c r="J50" s="163"/>
      <c r="K50" s="159"/>
      <c r="L50" s="181"/>
      <c r="M50" s="315">
        <f t="shared" si="5"/>
        <v>0</v>
      </c>
      <c r="N50" s="165"/>
      <c r="O50" s="166"/>
      <c r="P50" s="167"/>
      <c r="Q50" s="159"/>
      <c r="R50" s="158"/>
      <c r="S50" s="159"/>
      <c r="T50" s="159"/>
      <c r="U50" s="167"/>
      <c r="V50" s="162">
        <f t="shared" ref="V50:V55" si="7">+I50+SUM(O50:T50)</f>
        <v>0</v>
      </c>
      <c r="W50" s="167"/>
      <c r="X50" s="159"/>
      <c r="Y50" s="167"/>
      <c r="Z50" s="162">
        <f t="shared" si="3"/>
        <v>0</v>
      </c>
      <c r="AA50" s="252"/>
    </row>
    <row r="51" spans="1:28" x14ac:dyDescent="0.2">
      <c r="A51" s="182"/>
      <c r="B51" s="316"/>
      <c r="C51" s="159"/>
      <c r="D51" s="314"/>
      <c r="E51" s="175"/>
      <c r="F51" s="176"/>
      <c r="G51" s="314"/>
      <c r="H51" s="176"/>
      <c r="I51" s="162">
        <f t="shared" si="4"/>
        <v>0</v>
      </c>
      <c r="J51" s="163"/>
      <c r="K51" s="159"/>
      <c r="L51" s="181"/>
      <c r="M51" s="315">
        <f t="shared" si="5"/>
        <v>0</v>
      </c>
      <c r="N51" s="165"/>
      <c r="O51" s="166"/>
      <c r="P51" s="167"/>
      <c r="Q51" s="159"/>
      <c r="R51" s="158"/>
      <c r="S51" s="159"/>
      <c r="T51" s="159"/>
      <c r="U51" s="167"/>
      <c r="V51" s="162">
        <f t="shared" si="7"/>
        <v>0</v>
      </c>
      <c r="W51" s="167"/>
      <c r="X51" s="159"/>
      <c r="Y51" s="167"/>
      <c r="Z51" s="162">
        <f t="shared" si="3"/>
        <v>0</v>
      </c>
      <c r="AA51" s="252"/>
    </row>
    <row r="52" spans="1:28" x14ac:dyDescent="0.2">
      <c r="A52" s="182"/>
      <c r="B52" s="158"/>
      <c r="C52" s="159"/>
      <c r="D52" s="159"/>
      <c r="E52" s="160"/>
      <c r="F52" s="161"/>
      <c r="G52" s="159"/>
      <c r="H52" s="161"/>
      <c r="I52" s="162">
        <f t="shared" si="4"/>
        <v>0</v>
      </c>
      <c r="J52" s="163"/>
      <c r="K52" s="159"/>
      <c r="L52" s="164"/>
      <c r="M52" s="315">
        <f t="shared" si="5"/>
        <v>0</v>
      </c>
      <c r="N52" s="165"/>
      <c r="O52" s="166"/>
      <c r="P52" s="167"/>
      <c r="Q52" s="159"/>
      <c r="R52" s="158"/>
      <c r="S52" s="159"/>
      <c r="T52" s="159"/>
      <c r="U52" s="167"/>
      <c r="V52" s="162">
        <f t="shared" si="7"/>
        <v>0</v>
      </c>
      <c r="W52" s="167"/>
      <c r="X52" s="159"/>
      <c r="Y52" s="167"/>
      <c r="Z52" s="162">
        <f t="shared" si="3"/>
        <v>0</v>
      </c>
      <c r="AA52" s="252"/>
    </row>
    <row r="53" spans="1:28" x14ac:dyDescent="0.2">
      <c r="A53" s="182"/>
      <c r="B53" s="158"/>
      <c r="C53" s="159"/>
      <c r="D53" s="159"/>
      <c r="E53" s="160"/>
      <c r="F53" s="161"/>
      <c r="G53" s="159"/>
      <c r="H53" s="161"/>
      <c r="I53" s="162">
        <f t="shared" si="4"/>
        <v>0</v>
      </c>
      <c r="J53" s="163"/>
      <c r="K53" s="159"/>
      <c r="L53" s="164"/>
      <c r="M53" s="315">
        <f t="shared" si="5"/>
        <v>0</v>
      </c>
      <c r="N53" s="165"/>
      <c r="O53" s="166"/>
      <c r="P53" s="167"/>
      <c r="Q53" s="159"/>
      <c r="R53" s="158"/>
      <c r="S53" s="159"/>
      <c r="T53" s="159"/>
      <c r="U53" s="167"/>
      <c r="V53" s="162">
        <f t="shared" si="7"/>
        <v>0</v>
      </c>
      <c r="W53" s="167"/>
      <c r="X53" s="159"/>
      <c r="Y53" s="167"/>
      <c r="Z53" s="162">
        <f t="shared" si="3"/>
        <v>0</v>
      </c>
      <c r="AA53" s="252"/>
    </row>
    <row r="54" spans="1:28" x14ac:dyDescent="0.2">
      <c r="A54" s="182"/>
      <c r="B54" s="158"/>
      <c r="C54" s="159"/>
      <c r="D54" s="159"/>
      <c r="E54" s="160"/>
      <c r="F54" s="161"/>
      <c r="G54" s="159"/>
      <c r="H54" s="161"/>
      <c r="I54" s="162">
        <f t="shared" si="4"/>
        <v>0</v>
      </c>
      <c r="J54" s="163"/>
      <c r="K54" s="159"/>
      <c r="L54" s="164"/>
      <c r="M54" s="315">
        <f t="shared" si="5"/>
        <v>0</v>
      </c>
      <c r="N54" s="165"/>
      <c r="O54" s="166"/>
      <c r="P54" s="167"/>
      <c r="Q54" s="159"/>
      <c r="R54" s="158"/>
      <c r="S54" s="159"/>
      <c r="T54" s="159"/>
      <c r="U54" s="167"/>
      <c r="V54" s="162">
        <f t="shared" si="7"/>
        <v>0</v>
      </c>
      <c r="W54" s="167"/>
      <c r="X54" s="159"/>
      <c r="Y54" s="167"/>
      <c r="Z54" s="162">
        <f t="shared" si="3"/>
        <v>0</v>
      </c>
      <c r="AA54" s="252"/>
    </row>
    <row r="55" spans="1:28" x14ac:dyDescent="0.2">
      <c r="A55" s="182"/>
      <c r="B55" s="158"/>
      <c r="C55" s="159"/>
      <c r="D55" s="183"/>
      <c r="E55" s="160"/>
      <c r="F55" s="161"/>
      <c r="G55" s="183"/>
      <c r="H55" s="161"/>
      <c r="I55" s="162">
        <f t="shared" si="4"/>
        <v>0</v>
      </c>
      <c r="J55" s="163"/>
      <c r="K55" s="159"/>
      <c r="L55" s="164"/>
      <c r="M55" s="315">
        <f t="shared" si="5"/>
        <v>0</v>
      </c>
      <c r="N55" s="165"/>
      <c r="O55" s="166"/>
      <c r="P55" s="167"/>
      <c r="Q55" s="159"/>
      <c r="R55" s="158"/>
      <c r="S55" s="159"/>
      <c r="T55" s="159"/>
      <c r="U55" s="167"/>
      <c r="V55" s="162">
        <f t="shared" si="7"/>
        <v>0</v>
      </c>
      <c r="W55" s="167"/>
      <c r="X55" s="159"/>
      <c r="Y55" s="167"/>
      <c r="Z55" s="162">
        <f t="shared" si="3"/>
        <v>0</v>
      </c>
      <c r="AA55" s="252"/>
    </row>
    <row r="56" spans="1:28" s="60" customFormat="1" x14ac:dyDescent="0.2">
      <c r="A56" s="184"/>
      <c r="B56" s="185" t="s">
        <v>93</v>
      </c>
      <c r="C56" s="186">
        <f>SUM(C23:C55)</f>
        <v>0</v>
      </c>
      <c r="D56" s="187">
        <f>SUM(D23:D55)</f>
        <v>0</v>
      </c>
      <c r="E56" s="188"/>
      <c r="F56" s="189"/>
      <c r="G56" s="187">
        <f>SUM(G23:G55)</f>
        <v>0</v>
      </c>
      <c r="H56" s="189"/>
      <c r="I56" s="187">
        <f>SUM(I23:I55)</f>
        <v>0</v>
      </c>
      <c r="J56" s="190"/>
      <c r="K56" s="187">
        <f>SUM(K23:K55)</f>
        <v>0</v>
      </c>
      <c r="L56" s="191"/>
      <c r="M56" s="192">
        <f>SUM(M23:M55)</f>
        <v>0</v>
      </c>
      <c r="N56" s="193"/>
      <c r="O56" s="166"/>
      <c r="P56" s="191"/>
      <c r="Q56" s="192">
        <f>SUM(Q23:Q55)</f>
        <v>0</v>
      </c>
      <c r="R56" s="185"/>
      <c r="S56" s="192">
        <f>SUM(S23:S55)</f>
        <v>0</v>
      </c>
      <c r="T56" s="192">
        <f>SUM(T23:T55)</f>
        <v>0</v>
      </c>
      <c r="U56" s="185"/>
      <c r="V56" s="192">
        <f>SUM(V23:V55)</f>
        <v>0</v>
      </c>
      <c r="W56" s="185"/>
      <c r="X56" s="192">
        <f>SUM(X23:X55)</f>
        <v>0</v>
      </c>
      <c r="Y56" s="185"/>
      <c r="Z56" s="192">
        <f>SUM(Z23:Z55)</f>
        <v>0</v>
      </c>
      <c r="AA56" s="328"/>
      <c r="AB56" s="332"/>
    </row>
    <row r="57" spans="1:28" ht="14.25" customHeight="1" x14ac:dyDescent="0.2">
      <c r="A57" s="157"/>
      <c r="B57" s="167"/>
      <c r="C57" s="194"/>
      <c r="D57" s="195"/>
      <c r="E57" s="196"/>
      <c r="F57" s="197"/>
      <c r="G57" s="195"/>
      <c r="H57" s="197"/>
      <c r="I57" s="195"/>
      <c r="J57" s="163"/>
      <c r="K57" s="195"/>
      <c r="L57" s="195"/>
      <c r="M57" s="195"/>
      <c r="N57" s="165"/>
      <c r="O57" s="167"/>
      <c r="P57" s="167"/>
      <c r="Q57" s="167"/>
      <c r="R57" s="167"/>
      <c r="S57" s="167"/>
      <c r="T57" s="167"/>
      <c r="U57" s="167"/>
      <c r="V57" s="167"/>
      <c r="W57" s="167"/>
      <c r="X57" s="167"/>
      <c r="Y57" s="167"/>
      <c r="Z57" s="167"/>
      <c r="AA57" s="252"/>
    </row>
    <row r="58" spans="1:28" x14ac:dyDescent="0.2">
      <c r="A58" s="157"/>
      <c r="B58" s="167"/>
      <c r="C58" s="198"/>
      <c r="D58" s="199"/>
      <c r="E58" s="160"/>
      <c r="F58" s="161"/>
      <c r="G58" s="199"/>
      <c r="H58" s="161"/>
      <c r="I58" s="195"/>
      <c r="J58" s="163"/>
      <c r="K58" s="199"/>
      <c r="L58" s="199"/>
      <c r="M58" s="195"/>
      <c r="N58" s="165"/>
      <c r="O58" s="167"/>
      <c r="P58" s="167"/>
      <c r="Q58" s="167"/>
      <c r="R58" s="167"/>
      <c r="S58" s="167"/>
      <c r="T58" s="167"/>
      <c r="U58" s="167"/>
      <c r="V58" s="167"/>
      <c r="W58" s="167"/>
      <c r="X58" s="167"/>
      <c r="Y58" s="167"/>
      <c r="Z58" s="167"/>
      <c r="AA58" s="252"/>
    </row>
    <row r="59" spans="1:28" s="60" customFormat="1" ht="15.75" thickBot="1" x14ac:dyDescent="0.3">
      <c r="A59" s="144" t="s">
        <v>188</v>
      </c>
      <c r="B59" s="185" t="s">
        <v>189</v>
      </c>
      <c r="C59" s="200"/>
      <c r="D59" s="159"/>
      <c r="E59" s="322"/>
      <c r="F59" s="323"/>
      <c r="G59" s="187">
        <f>+B60*0.2</f>
        <v>0</v>
      </c>
      <c r="H59" s="323"/>
      <c r="I59" s="201">
        <f>D59+G59</f>
        <v>0</v>
      </c>
      <c r="J59" s="324"/>
      <c r="K59" s="159"/>
      <c r="L59" s="325"/>
      <c r="M59" s="347">
        <f>+I59+K59</f>
        <v>0</v>
      </c>
      <c r="N59" s="203"/>
      <c r="O59" s="204"/>
      <c r="P59" s="205"/>
      <c r="Q59" s="159"/>
      <c r="R59" s="167"/>
      <c r="S59" s="159"/>
      <c r="T59" s="159"/>
      <c r="U59" s="185"/>
      <c r="V59" s="201">
        <f>+I59+SUM(O59:T59)</f>
        <v>0</v>
      </c>
      <c r="W59" s="185"/>
      <c r="X59" s="320"/>
      <c r="Y59" s="185"/>
      <c r="Z59" s="201">
        <f>V59-X59</f>
        <v>0</v>
      </c>
      <c r="AA59" s="328"/>
      <c r="AB59" s="332"/>
    </row>
    <row r="60" spans="1:28" ht="21" thickBot="1" x14ac:dyDescent="0.35">
      <c r="A60" s="171" t="s">
        <v>190</v>
      </c>
      <c r="B60" s="169"/>
      <c r="C60" s="206"/>
      <c r="D60" s="207"/>
      <c r="E60" s="208"/>
      <c r="F60" s="209"/>
      <c r="G60" s="207"/>
      <c r="H60" s="197"/>
      <c r="I60" s="210"/>
      <c r="J60" s="163"/>
      <c r="K60" s="210"/>
      <c r="L60" s="210"/>
      <c r="M60" s="210"/>
      <c r="N60" s="165"/>
      <c r="O60" s="167"/>
      <c r="P60" s="167"/>
      <c r="Q60" s="167"/>
      <c r="R60" s="167"/>
      <c r="S60" s="167"/>
      <c r="T60" s="167"/>
      <c r="U60" s="167"/>
      <c r="V60" s="167"/>
      <c r="W60" s="167"/>
      <c r="X60" s="167"/>
      <c r="Y60" s="167"/>
      <c r="Z60" s="167"/>
      <c r="AA60" s="252"/>
    </row>
    <row r="61" spans="1:28" ht="6.75" customHeight="1" x14ac:dyDescent="0.2">
      <c r="A61" s="157"/>
      <c r="B61" s="167"/>
      <c r="C61" s="194"/>
      <c r="D61" s="195"/>
      <c r="E61" s="196"/>
      <c r="F61" s="197"/>
      <c r="G61" s="195"/>
      <c r="H61" s="197"/>
      <c r="I61" s="195"/>
      <c r="J61" s="163"/>
      <c r="K61" s="195"/>
      <c r="L61" s="195"/>
      <c r="M61" s="195"/>
      <c r="N61" s="165"/>
      <c r="O61" s="167"/>
      <c r="P61" s="167"/>
      <c r="Q61" s="167"/>
      <c r="R61" s="167"/>
      <c r="S61" s="167"/>
      <c r="T61" s="167"/>
      <c r="U61" s="167"/>
      <c r="V61" s="167"/>
      <c r="W61" s="167"/>
      <c r="X61" s="167"/>
      <c r="Y61" s="167"/>
      <c r="Z61" s="167"/>
      <c r="AA61" s="252"/>
    </row>
    <row r="62" spans="1:28" ht="15" x14ac:dyDescent="0.25">
      <c r="A62" s="144" t="s">
        <v>94</v>
      </c>
      <c r="B62" s="211"/>
      <c r="C62" s="194"/>
      <c r="D62" s="195"/>
      <c r="E62" s="196"/>
      <c r="F62" s="197"/>
      <c r="G62" s="195"/>
      <c r="H62" s="197"/>
      <c r="I62" s="195"/>
      <c r="J62" s="163"/>
      <c r="K62" s="195"/>
      <c r="L62" s="195"/>
      <c r="M62" s="195"/>
      <c r="N62" s="165"/>
      <c r="O62" s="167"/>
      <c r="P62" s="167"/>
      <c r="Q62" s="167"/>
      <c r="R62" s="167"/>
      <c r="S62" s="167"/>
      <c r="T62" s="167"/>
      <c r="U62" s="167"/>
      <c r="V62" s="167"/>
      <c r="W62" s="167"/>
      <c r="X62" s="167"/>
      <c r="Y62" s="167"/>
      <c r="Z62" s="167"/>
      <c r="AA62" s="252"/>
    </row>
    <row r="63" spans="1:28" x14ac:dyDescent="0.2">
      <c r="A63" s="157" t="s">
        <v>95</v>
      </c>
      <c r="B63" s="158"/>
      <c r="C63" s="194"/>
      <c r="D63" s="212"/>
      <c r="E63" s="196"/>
      <c r="F63" s="197"/>
      <c r="G63" s="212"/>
      <c r="H63" s="197"/>
      <c r="I63" s="162">
        <f t="shared" ref="I63:I90" si="8">D63+G63</f>
        <v>0</v>
      </c>
      <c r="J63" s="163"/>
      <c r="K63" s="212"/>
      <c r="L63" s="213"/>
      <c r="M63" s="315">
        <f t="shared" ref="M63:M90" si="9">+I63+K63</f>
        <v>0</v>
      </c>
      <c r="N63" s="165"/>
      <c r="O63" s="214"/>
      <c r="P63" s="158"/>
      <c r="Q63" s="212"/>
      <c r="R63" s="158"/>
      <c r="S63" s="212"/>
      <c r="T63" s="212"/>
      <c r="U63" s="167"/>
      <c r="V63" s="162">
        <f t="shared" ref="V63:V90" si="10">+I63+SUM(O63:T63)</f>
        <v>0</v>
      </c>
      <c r="W63" s="167"/>
      <c r="X63" s="212"/>
      <c r="Y63" s="167"/>
      <c r="Z63" s="215">
        <f t="shared" ref="Z63:Z90" si="11">V63-X63</f>
        <v>0</v>
      </c>
      <c r="AA63" s="252"/>
    </row>
    <row r="64" spans="1:28" x14ac:dyDescent="0.2">
      <c r="A64" s="157" t="s">
        <v>96</v>
      </c>
      <c r="B64" s="158"/>
      <c r="C64" s="194"/>
      <c r="D64" s="212"/>
      <c r="E64" s="196"/>
      <c r="F64" s="197"/>
      <c r="G64" s="212"/>
      <c r="H64" s="197"/>
      <c r="I64" s="162">
        <f t="shared" si="8"/>
        <v>0</v>
      </c>
      <c r="J64" s="163"/>
      <c r="K64" s="212"/>
      <c r="L64" s="213"/>
      <c r="M64" s="315">
        <f t="shared" si="9"/>
        <v>0</v>
      </c>
      <c r="N64" s="165"/>
      <c r="O64" s="214"/>
      <c r="P64" s="158"/>
      <c r="Q64" s="212"/>
      <c r="R64" s="158"/>
      <c r="S64" s="212"/>
      <c r="T64" s="212"/>
      <c r="U64" s="167"/>
      <c r="V64" s="162">
        <f t="shared" si="10"/>
        <v>0</v>
      </c>
      <c r="W64" s="167"/>
      <c r="X64" s="212"/>
      <c r="Y64" s="167"/>
      <c r="Z64" s="215">
        <f t="shared" si="11"/>
        <v>0</v>
      </c>
      <c r="AA64" s="252"/>
    </row>
    <row r="65" spans="1:27" x14ac:dyDescent="0.2">
      <c r="A65" s="157" t="s">
        <v>97</v>
      </c>
      <c r="B65" s="158"/>
      <c r="C65" s="194"/>
      <c r="D65" s="212"/>
      <c r="E65" s="196"/>
      <c r="F65" s="197"/>
      <c r="G65" s="212"/>
      <c r="H65" s="197"/>
      <c r="I65" s="162">
        <f t="shared" si="8"/>
        <v>0</v>
      </c>
      <c r="J65" s="163"/>
      <c r="K65" s="212"/>
      <c r="L65" s="213"/>
      <c r="M65" s="315">
        <f t="shared" si="9"/>
        <v>0</v>
      </c>
      <c r="N65" s="165"/>
      <c r="O65" s="214"/>
      <c r="P65" s="158"/>
      <c r="Q65" s="212"/>
      <c r="R65" s="158"/>
      <c r="S65" s="212"/>
      <c r="T65" s="212"/>
      <c r="U65" s="167"/>
      <c r="V65" s="162">
        <f t="shared" si="10"/>
        <v>0</v>
      </c>
      <c r="W65" s="167"/>
      <c r="X65" s="212"/>
      <c r="Y65" s="167"/>
      <c r="Z65" s="215">
        <f t="shared" si="11"/>
        <v>0</v>
      </c>
      <c r="AA65" s="252"/>
    </row>
    <row r="66" spans="1:27" x14ac:dyDescent="0.2">
      <c r="A66" s="157" t="s">
        <v>98</v>
      </c>
      <c r="B66" s="158"/>
      <c r="C66" s="194"/>
      <c r="D66" s="216"/>
      <c r="E66" s="196"/>
      <c r="F66" s="197"/>
      <c r="G66" s="216"/>
      <c r="H66" s="197"/>
      <c r="I66" s="162">
        <f t="shared" si="8"/>
        <v>0</v>
      </c>
      <c r="J66" s="163"/>
      <c r="K66" s="212"/>
      <c r="L66" s="213"/>
      <c r="M66" s="315">
        <f t="shared" si="9"/>
        <v>0</v>
      </c>
      <c r="N66" s="165"/>
      <c r="O66" s="214"/>
      <c r="P66" s="158"/>
      <c r="Q66" s="212"/>
      <c r="R66" s="158"/>
      <c r="S66" s="212"/>
      <c r="T66" s="212"/>
      <c r="U66" s="167"/>
      <c r="V66" s="162">
        <f t="shared" si="10"/>
        <v>0</v>
      </c>
      <c r="W66" s="167"/>
      <c r="X66" s="212"/>
      <c r="Y66" s="167"/>
      <c r="Z66" s="215">
        <f t="shared" si="11"/>
        <v>0</v>
      </c>
      <c r="AA66" s="252"/>
    </row>
    <row r="67" spans="1:27" x14ac:dyDescent="0.2">
      <c r="A67" s="157" t="s">
        <v>99</v>
      </c>
      <c r="B67" s="158"/>
      <c r="C67" s="194"/>
      <c r="D67" s="216"/>
      <c r="E67" s="196"/>
      <c r="F67" s="197"/>
      <c r="G67" s="216"/>
      <c r="H67" s="197"/>
      <c r="I67" s="162">
        <f t="shared" si="8"/>
        <v>0</v>
      </c>
      <c r="J67" s="163"/>
      <c r="K67" s="212"/>
      <c r="L67" s="213"/>
      <c r="M67" s="315">
        <f t="shared" si="9"/>
        <v>0</v>
      </c>
      <c r="N67" s="165"/>
      <c r="O67" s="214"/>
      <c r="P67" s="158"/>
      <c r="Q67" s="212"/>
      <c r="R67" s="158"/>
      <c r="S67" s="212"/>
      <c r="T67" s="212"/>
      <c r="U67" s="167"/>
      <c r="V67" s="162">
        <f t="shared" si="10"/>
        <v>0</v>
      </c>
      <c r="W67" s="167"/>
      <c r="X67" s="212"/>
      <c r="Y67" s="167"/>
      <c r="Z67" s="215">
        <f t="shared" si="11"/>
        <v>0</v>
      </c>
      <c r="AA67" s="252"/>
    </row>
    <row r="68" spans="1:27" ht="13.5" thickBot="1" x14ac:dyDescent="0.25">
      <c r="A68" s="157" t="s">
        <v>100</v>
      </c>
      <c r="B68" s="158"/>
      <c r="C68" s="194"/>
      <c r="D68" s="216"/>
      <c r="E68" s="196"/>
      <c r="F68" s="197"/>
      <c r="G68" s="216"/>
      <c r="H68" s="197"/>
      <c r="I68" s="162">
        <f t="shared" si="8"/>
        <v>0</v>
      </c>
      <c r="J68" s="163"/>
      <c r="K68" s="212"/>
      <c r="L68" s="213"/>
      <c r="M68" s="315">
        <f t="shared" si="9"/>
        <v>0</v>
      </c>
      <c r="N68" s="165"/>
      <c r="O68" s="214"/>
      <c r="P68" s="158"/>
      <c r="Q68" s="212"/>
      <c r="R68" s="158"/>
      <c r="S68" s="212"/>
      <c r="T68" s="212"/>
      <c r="U68" s="167"/>
      <c r="V68" s="162">
        <f t="shared" si="10"/>
        <v>0</v>
      </c>
      <c r="W68" s="167"/>
      <c r="X68" s="212"/>
      <c r="Y68" s="167"/>
      <c r="Z68" s="215">
        <f t="shared" si="11"/>
        <v>0</v>
      </c>
      <c r="AA68" s="252"/>
    </row>
    <row r="69" spans="1:27" ht="13.5" thickBot="1" x14ac:dyDescent="0.25">
      <c r="A69" s="168" t="s">
        <v>101</v>
      </c>
      <c r="B69" s="169"/>
      <c r="C69" s="194"/>
      <c r="D69" s="215">
        <f>ROUND((B69*0.8),0)</f>
        <v>0</v>
      </c>
      <c r="E69" s="188"/>
      <c r="F69" s="197"/>
      <c r="G69" s="215">
        <f>+B69-D69</f>
        <v>0</v>
      </c>
      <c r="H69" s="167"/>
      <c r="I69" s="162">
        <f t="shared" si="8"/>
        <v>0</v>
      </c>
      <c r="J69" s="163"/>
      <c r="K69" s="212"/>
      <c r="L69" s="213"/>
      <c r="M69" s="315">
        <f t="shared" si="9"/>
        <v>0</v>
      </c>
      <c r="N69" s="165"/>
      <c r="O69" s="214"/>
      <c r="P69" s="158"/>
      <c r="Q69" s="212"/>
      <c r="R69" s="158"/>
      <c r="S69" s="212"/>
      <c r="T69" s="212"/>
      <c r="U69" s="167"/>
      <c r="V69" s="162">
        <f t="shared" si="10"/>
        <v>0</v>
      </c>
      <c r="W69" s="167"/>
      <c r="X69" s="212"/>
      <c r="Y69" s="167"/>
      <c r="Z69" s="215">
        <f t="shared" si="11"/>
        <v>0</v>
      </c>
      <c r="AA69" s="252"/>
    </row>
    <row r="70" spans="1:27" x14ac:dyDescent="0.2">
      <c r="A70" s="157" t="s">
        <v>102</v>
      </c>
      <c r="B70" s="217"/>
      <c r="C70" s="194"/>
      <c r="D70" s="216"/>
      <c r="E70" s="218"/>
      <c r="F70" s="167"/>
      <c r="G70" s="216"/>
      <c r="H70" s="167"/>
      <c r="I70" s="162">
        <f t="shared" si="8"/>
        <v>0</v>
      </c>
      <c r="J70" s="163"/>
      <c r="K70" s="212"/>
      <c r="L70" s="213"/>
      <c r="M70" s="315">
        <f t="shared" si="9"/>
        <v>0</v>
      </c>
      <c r="N70" s="165"/>
      <c r="O70" s="214"/>
      <c r="P70" s="158"/>
      <c r="Q70" s="212"/>
      <c r="R70" s="158"/>
      <c r="S70" s="212"/>
      <c r="T70" s="212"/>
      <c r="U70" s="167"/>
      <c r="V70" s="162">
        <f t="shared" si="10"/>
        <v>0</v>
      </c>
      <c r="W70" s="167"/>
      <c r="X70" s="212"/>
      <c r="Y70" s="167"/>
      <c r="Z70" s="215">
        <f t="shared" si="11"/>
        <v>0</v>
      </c>
      <c r="AA70" s="252"/>
    </row>
    <row r="71" spans="1:27" x14ac:dyDescent="0.2">
      <c r="A71" s="182" t="s">
        <v>187</v>
      </c>
      <c r="B71" s="158"/>
      <c r="C71" s="198"/>
      <c r="D71" s="212"/>
      <c r="E71" s="196"/>
      <c r="F71" s="197"/>
      <c r="G71" s="212"/>
      <c r="H71" s="197"/>
      <c r="I71" s="162">
        <f t="shared" si="8"/>
        <v>0</v>
      </c>
      <c r="J71" s="163"/>
      <c r="K71" s="212"/>
      <c r="L71" s="213"/>
      <c r="M71" s="315">
        <f t="shared" si="9"/>
        <v>0</v>
      </c>
      <c r="N71" s="165"/>
      <c r="O71" s="214"/>
      <c r="P71" s="158"/>
      <c r="Q71" s="212"/>
      <c r="R71" s="158"/>
      <c r="S71" s="212"/>
      <c r="T71" s="212"/>
      <c r="U71" s="167"/>
      <c r="V71" s="162">
        <f t="shared" si="10"/>
        <v>0</v>
      </c>
      <c r="W71" s="167"/>
      <c r="X71" s="212"/>
      <c r="Y71" s="167"/>
      <c r="Z71" s="215">
        <f t="shared" si="11"/>
        <v>0</v>
      </c>
      <c r="AA71" s="252"/>
    </row>
    <row r="72" spans="1:27" x14ac:dyDescent="0.2">
      <c r="A72" s="182"/>
      <c r="B72" s="158"/>
      <c r="C72" s="198"/>
      <c r="D72" s="212"/>
      <c r="E72" s="196"/>
      <c r="F72" s="197"/>
      <c r="G72" s="212"/>
      <c r="H72" s="197"/>
      <c r="I72" s="162">
        <f t="shared" si="8"/>
        <v>0</v>
      </c>
      <c r="J72" s="163"/>
      <c r="K72" s="212"/>
      <c r="L72" s="213"/>
      <c r="M72" s="315">
        <f t="shared" si="9"/>
        <v>0</v>
      </c>
      <c r="N72" s="165"/>
      <c r="O72" s="214"/>
      <c r="P72" s="158"/>
      <c r="Q72" s="212"/>
      <c r="R72" s="158"/>
      <c r="S72" s="212"/>
      <c r="T72" s="212"/>
      <c r="U72" s="167"/>
      <c r="V72" s="162">
        <f t="shared" si="10"/>
        <v>0</v>
      </c>
      <c r="W72" s="167"/>
      <c r="X72" s="212"/>
      <c r="Y72" s="167"/>
      <c r="Z72" s="215">
        <f t="shared" si="11"/>
        <v>0</v>
      </c>
      <c r="AA72" s="252"/>
    </row>
    <row r="73" spans="1:27" x14ac:dyDescent="0.2">
      <c r="A73" s="182"/>
      <c r="B73" s="158"/>
      <c r="C73" s="198"/>
      <c r="D73" s="212"/>
      <c r="E73" s="196"/>
      <c r="F73" s="197"/>
      <c r="G73" s="212"/>
      <c r="H73" s="197"/>
      <c r="I73" s="162">
        <f t="shared" si="8"/>
        <v>0</v>
      </c>
      <c r="J73" s="163"/>
      <c r="K73" s="212"/>
      <c r="L73" s="213"/>
      <c r="M73" s="315">
        <f t="shared" si="9"/>
        <v>0</v>
      </c>
      <c r="N73" s="165"/>
      <c r="O73" s="214"/>
      <c r="P73" s="158"/>
      <c r="Q73" s="212"/>
      <c r="R73" s="158"/>
      <c r="S73" s="212"/>
      <c r="T73" s="212"/>
      <c r="U73" s="167"/>
      <c r="V73" s="162">
        <f t="shared" si="10"/>
        <v>0</v>
      </c>
      <c r="W73" s="167"/>
      <c r="X73" s="212"/>
      <c r="Y73" s="167"/>
      <c r="Z73" s="215">
        <f t="shared" si="11"/>
        <v>0</v>
      </c>
      <c r="AA73" s="252"/>
    </row>
    <row r="74" spans="1:27" x14ac:dyDescent="0.2">
      <c r="A74" s="182"/>
      <c r="B74" s="158"/>
      <c r="C74" s="198"/>
      <c r="D74" s="212"/>
      <c r="E74" s="196"/>
      <c r="F74" s="197"/>
      <c r="G74" s="212"/>
      <c r="H74" s="197"/>
      <c r="I74" s="162">
        <f t="shared" si="8"/>
        <v>0</v>
      </c>
      <c r="J74" s="163"/>
      <c r="K74" s="212"/>
      <c r="L74" s="213"/>
      <c r="M74" s="315">
        <f t="shared" si="9"/>
        <v>0</v>
      </c>
      <c r="N74" s="165"/>
      <c r="O74" s="214"/>
      <c r="P74" s="158"/>
      <c r="Q74" s="212"/>
      <c r="R74" s="158"/>
      <c r="S74" s="212"/>
      <c r="T74" s="212"/>
      <c r="U74" s="167"/>
      <c r="V74" s="162">
        <f t="shared" si="10"/>
        <v>0</v>
      </c>
      <c r="W74" s="167"/>
      <c r="X74" s="212"/>
      <c r="Y74" s="167"/>
      <c r="Z74" s="215">
        <f t="shared" si="11"/>
        <v>0</v>
      </c>
      <c r="AA74" s="252"/>
    </row>
    <row r="75" spans="1:27" x14ac:dyDescent="0.2">
      <c r="A75" s="182"/>
      <c r="B75" s="158"/>
      <c r="C75" s="198"/>
      <c r="D75" s="212"/>
      <c r="E75" s="196"/>
      <c r="F75" s="197"/>
      <c r="G75" s="212"/>
      <c r="H75" s="197"/>
      <c r="I75" s="162">
        <f t="shared" si="8"/>
        <v>0</v>
      </c>
      <c r="J75" s="163"/>
      <c r="K75" s="212"/>
      <c r="L75" s="213"/>
      <c r="M75" s="315">
        <f t="shared" si="9"/>
        <v>0</v>
      </c>
      <c r="N75" s="165"/>
      <c r="O75" s="214"/>
      <c r="P75" s="158"/>
      <c r="Q75" s="212"/>
      <c r="R75" s="158"/>
      <c r="S75" s="212"/>
      <c r="T75" s="212"/>
      <c r="U75" s="167"/>
      <c r="V75" s="162">
        <f t="shared" si="10"/>
        <v>0</v>
      </c>
      <c r="W75" s="167"/>
      <c r="X75" s="212"/>
      <c r="Y75" s="167"/>
      <c r="Z75" s="215">
        <f t="shared" si="11"/>
        <v>0</v>
      </c>
      <c r="AA75" s="252"/>
    </row>
    <row r="76" spans="1:27" x14ac:dyDescent="0.2">
      <c r="A76" s="182"/>
      <c r="B76" s="158"/>
      <c r="C76" s="198"/>
      <c r="D76" s="212"/>
      <c r="E76" s="196"/>
      <c r="F76" s="197"/>
      <c r="G76" s="212"/>
      <c r="H76" s="197"/>
      <c r="I76" s="162">
        <f t="shared" si="8"/>
        <v>0</v>
      </c>
      <c r="J76" s="163"/>
      <c r="K76" s="212"/>
      <c r="L76" s="213"/>
      <c r="M76" s="315">
        <f t="shared" si="9"/>
        <v>0</v>
      </c>
      <c r="N76" s="165"/>
      <c r="O76" s="214"/>
      <c r="P76" s="158"/>
      <c r="Q76" s="212"/>
      <c r="R76" s="158"/>
      <c r="S76" s="212"/>
      <c r="T76" s="212"/>
      <c r="U76" s="167"/>
      <c r="V76" s="162">
        <f t="shared" si="10"/>
        <v>0</v>
      </c>
      <c r="W76" s="167"/>
      <c r="X76" s="212"/>
      <c r="Y76" s="167"/>
      <c r="Z76" s="215">
        <f t="shared" si="11"/>
        <v>0</v>
      </c>
      <c r="AA76" s="252"/>
    </row>
    <row r="77" spans="1:27" x14ac:dyDescent="0.2">
      <c r="A77" s="182"/>
      <c r="B77" s="158"/>
      <c r="C77" s="198"/>
      <c r="D77" s="212"/>
      <c r="E77" s="196"/>
      <c r="F77" s="197"/>
      <c r="G77" s="212"/>
      <c r="H77" s="197"/>
      <c r="I77" s="162">
        <f t="shared" si="8"/>
        <v>0</v>
      </c>
      <c r="J77" s="163"/>
      <c r="K77" s="212"/>
      <c r="L77" s="213"/>
      <c r="M77" s="315">
        <f t="shared" si="9"/>
        <v>0</v>
      </c>
      <c r="N77" s="165"/>
      <c r="O77" s="214"/>
      <c r="P77" s="158"/>
      <c r="Q77" s="212"/>
      <c r="R77" s="158"/>
      <c r="S77" s="212"/>
      <c r="T77" s="212"/>
      <c r="U77" s="167"/>
      <c r="V77" s="162">
        <f t="shared" si="10"/>
        <v>0</v>
      </c>
      <c r="W77" s="167"/>
      <c r="X77" s="212"/>
      <c r="Y77" s="167"/>
      <c r="Z77" s="215">
        <f t="shared" si="11"/>
        <v>0</v>
      </c>
      <c r="AA77" s="252"/>
    </row>
    <row r="78" spans="1:27" x14ac:dyDescent="0.2">
      <c r="A78" s="182"/>
      <c r="B78" s="158"/>
      <c r="C78" s="198"/>
      <c r="D78" s="212"/>
      <c r="E78" s="196"/>
      <c r="F78" s="197"/>
      <c r="G78" s="212"/>
      <c r="H78" s="197"/>
      <c r="I78" s="162">
        <f t="shared" si="8"/>
        <v>0</v>
      </c>
      <c r="J78" s="163"/>
      <c r="K78" s="212"/>
      <c r="L78" s="213"/>
      <c r="M78" s="315">
        <f t="shared" si="9"/>
        <v>0</v>
      </c>
      <c r="N78" s="165"/>
      <c r="O78" s="214"/>
      <c r="P78" s="158"/>
      <c r="Q78" s="212"/>
      <c r="R78" s="158"/>
      <c r="S78" s="212"/>
      <c r="T78" s="212"/>
      <c r="U78" s="167"/>
      <c r="V78" s="162">
        <f t="shared" si="10"/>
        <v>0</v>
      </c>
      <c r="W78" s="167"/>
      <c r="X78" s="212"/>
      <c r="Y78" s="167"/>
      <c r="Z78" s="215">
        <f t="shared" si="11"/>
        <v>0</v>
      </c>
      <c r="AA78" s="252"/>
    </row>
    <row r="79" spans="1:27" x14ac:dyDescent="0.2">
      <c r="A79" s="182"/>
      <c r="B79" s="158"/>
      <c r="C79" s="198"/>
      <c r="D79" s="212"/>
      <c r="E79" s="196"/>
      <c r="F79" s="197"/>
      <c r="G79" s="212"/>
      <c r="H79" s="197"/>
      <c r="I79" s="162">
        <f t="shared" si="8"/>
        <v>0</v>
      </c>
      <c r="J79" s="163"/>
      <c r="K79" s="212"/>
      <c r="L79" s="213"/>
      <c r="M79" s="315">
        <f t="shared" si="9"/>
        <v>0</v>
      </c>
      <c r="N79" s="165"/>
      <c r="O79" s="214"/>
      <c r="P79" s="158"/>
      <c r="Q79" s="212"/>
      <c r="R79" s="158"/>
      <c r="S79" s="212"/>
      <c r="T79" s="212"/>
      <c r="U79" s="167"/>
      <c r="V79" s="162">
        <f t="shared" si="10"/>
        <v>0</v>
      </c>
      <c r="W79" s="167"/>
      <c r="X79" s="212"/>
      <c r="Y79" s="167"/>
      <c r="Z79" s="215">
        <f t="shared" si="11"/>
        <v>0</v>
      </c>
      <c r="AA79" s="252"/>
    </row>
    <row r="80" spans="1:27" x14ac:dyDescent="0.2">
      <c r="A80" s="182"/>
      <c r="B80" s="158"/>
      <c r="C80" s="198"/>
      <c r="D80" s="212"/>
      <c r="E80" s="196"/>
      <c r="F80" s="197"/>
      <c r="G80" s="212"/>
      <c r="H80" s="197"/>
      <c r="I80" s="162">
        <f t="shared" si="8"/>
        <v>0</v>
      </c>
      <c r="J80" s="163"/>
      <c r="K80" s="212"/>
      <c r="L80" s="213"/>
      <c r="M80" s="315">
        <f t="shared" si="9"/>
        <v>0</v>
      </c>
      <c r="N80" s="165"/>
      <c r="O80" s="214"/>
      <c r="P80" s="158"/>
      <c r="Q80" s="212"/>
      <c r="R80" s="158"/>
      <c r="S80" s="212"/>
      <c r="T80" s="212"/>
      <c r="U80" s="167"/>
      <c r="V80" s="162">
        <f t="shared" si="10"/>
        <v>0</v>
      </c>
      <c r="W80" s="167"/>
      <c r="X80" s="212"/>
      <c r="Y80" s="167"/>
      <c r="Z80" s="215">
        <f t="shared" si="11"/>
        <v>0</v>
      </c>
      <c r="AA80" s="252"/>
    </row>
    <row r="81" spans="1:28" x14ac:dyDescent="0.2">
      <c r="A81" s="182"/>
      <c r="B81" s="158"/>
      <c r="C81" s="198"/>
      <c r="D81" s="212"/>
      <c r="E81" s="196"/>
      <c r="F81" s="197"/>
      <c r="G81" s="212"/>
      <c r="H81" s="197"/>
      <c r="I81" s="162">
        <f t="shared" si="8"/>
        <v>0</v>
      </c>
      <c r="J81" s="163"/>
      <c r="K81" s="212"/>
      <c r="L81" s="213"/>
      <c r="M81" s="315">
        <f t="shared" si="9"/>
        <v>0</v>
      </c>
      <c r="N81" s="165"/>
      <c r="O81" s="214"/>
      <c r="P81" s="158"/>
      <c r="Q81" s="212"/>
      <c r="R81" s="158"/>
      <c r="S81" s="212"/>
      <c r="T81" s="212"/>
      <c r="U81" s="167"/>
      <c r="V81" s="162">
        <f t="shared" si="10"/>
        <v>0</v>
      </c>
      <c r="W81" s="167"/>
      <c r="X81" s="212"/>
      <c r="Y81" s="167"/>
      <c r="Z81" s="215">
        <f t="shared" si="11"/>
        <v>0</v>
      </c>
      <c r="AA81" s="252"/>
    </row>
    <row r="82" spans="1:28" x14ac:dyDescent="0.2">
      <c r="A82" s="182"/>
      <c r="B82" s="158"/>
      <c r="C82" s="198"/>
      <c r="D82" s="212"/>
      <c r="E82" s="196"/>
      <c r="F82" s="197"/>
      <c r="G82" s="212"/>
      <c r="H82" s="197"/>
      <c r="I82" s="162">
        <f t="shared" si="8"/>
        <v>0</v>
      </c>
      <c r="J82" s="163"/>
      <c r="K82" s="212"/>
      <c r="L82" s="213"/>
      <c r="M82" s="315">
        <f t="shared" si="9"/>
        <v>0</v>
      </c>
      <c r="N82" s="165"/>
      <c r="O82" s="214"/>
      <c r="P82" s="158"/>
      <c r="Q82" s="212"/>
      <c r="R82" s="158"/>
      <c r="S82" s="212"/>
      <c r="T82" s="212"/>
      <c r="U82" s="167"/>
      <c r="V82" s="162">
        <f t="shared" si="10"/>
        <v>0</v>
      </c>
      <c r="W82" s="167"/>
      <c r="X82" s="212"/>
      <c r="Y82" s="167"/>
      <c r="Z82" s="215">
        <f t="shared" si="11"/>
        <v>0</v>
      </c>
      <c r="AA82" s="252"/>
    </row>
    <row r="83" spans="1:28" x14ac:dyDescent="0.2">
      <c r="A83" s="182"/>
      <c r="B83" s="158"/>
      <c r="C83" s="198"/>
      <c r="D83" s="212"/>
      <c r="E83" s="196"/>
      <c r="F83" s="197"/>
      <c r="G83" s="212"/>
      <c r="H83" s="197"/>
      <c r="I83" s="162">
        <f t="shared" si="8"/>
        <v>0</v>
      </c>
      <c r="J83" s="163"/>
      <c r="K83" s="212"/>
      <c r="L83" s="213"/>
      <c r="M83" s="315">
        <f t="shared" si="9"/>
        <v>0</v>
      </c>
      <c r="N83" s="165"/>
      <c r="O83" s="214"/>
      <c r="P83" s="158"/>
      <c r="Q83" s="212"/>
      <c r="R83" s="158"/>
      <c r="S83" s="212"/>
      <c r="T83" s="212"/>
      <c r="U83" s="167"/>
      <c r="V83" s="162">
        <f t="shared" si="10"/>
        <v>0</v>
      </c>
      <c r="W83" s="167"/>
      <c r="X83" s="212"/>
      <c r="Y83" s="167"/>
      <c r="Z83" s="215">
        <f t="shared" si="11"/>
        <v>0</v>
      </c>
      <c r="AA83" s="252"/>
    </row>
    <row r="84" spans="1:28" x14ac:dyDescent="0.2">
      <c r="A84" s="182"/>
      <c r="B84" s="158"/>
      <c r="C84" s="198"/>
      <c r="D84" s="212"/>
      <c r="E84" s="196"/>
      <c r="F84" s="197"/>
      <c r="G84" s="212"/>
      <c r="H84" s="197"/>
      <c r="I84" s="162">
        <f t="shared" si="8"/>
        <v>0</v>
      </c>
      <c r="J84" s="163"/>
      <c r="K84" s="212"/>
      <c r="L84" s="213"/>
      <c r="M84" s="315">
        <f t="shared" si="9"/>
        <v>0</v>
      </c>
      <c r="N84" s="165"/>
      <c r="O84" s="214"/>
      <c r="P84" s="158"/>
      <c r="Q84" s="212"/>
      <c r="R84" s="158"/>
      <c r="S84" s="212"/>
      <c r="T84" s="212"/>
      <c r="U84" s="167"/>
      <c r="V84" s="162">
        <f t="shared" si="10"/>
        <v>0</v>
      </c>
      <c r="W84" s="167"/>
      <c r="X84" s="212"/>
      <c r="Y84" s="167"/>
      <c r="Z84" s="215">
        <f t="shared" si="11"/>
        <v>0</v>
      </c>
      <c r="AA84" s="252"/>
    </row>
    <row r="85" spans="1:28" x14ac:dyDescent="0.2">
      <c r="A85" s="182"/>
      <c r="B85" s="158"/>
      <c r="C85" s="198"/>
      <c r="D85" s="212"/>
      <c r="E85" s="160"/>
      <c r="F85" s="161"/>
      <c r="G85" s="212"/>
      <c r="H85" s="161"/>
      <c r="I85" s="162">
        <f t="shared" si="8"/>
        <v>0</v>
      </c>
      <c r="J85" s="163"/>
      <c r="K85" s="212"/>
      <c r="L85" s="213"/>
      <c r="M85" s="315">
        <f t="shared" si="9"/>
        <v>0</v>
      </c>
      <c r="N85" s="165"/>
      <c r="O85" s="214"/>
      <c r="P85" s="158"/>
      <c r="Q85" s="212"/>
      <c r="R85" s="158"/>
      <c r="S85" s="212"/>
      <c r="T85" s="212"/>
      <c r="U85" s="167"/>
      <c r="V85" s="162">
        <f t="shared" si="10"/>
        <v>0</v>
      </c>
      <c r="W85" s="167"/>
      <c r="X85" s="212"/>
      <c r="Y85" s="167"/>
      <c r="Z85" s="215">
        <f t="shared" si="11"/>
        <v>0</v>
      </c>
      <c r="AA85" s="252"/>
    </row>
    <row r="86" spans="1:28" x14ac:dyDescent="0.2">
      <c r="A86" s="182"/>
      <c r="B86" s="158"/>
      <c r="C86" s="198"/>
      <c r="D86" s="212"/>
      <c r="E86" s="160"/>
      <c r="F86" s="161"/>
      <c r="G86" s="212"/>
      <c r="H86" s="161"/>
      <c r="I86" s="162">
        <f t="shared" si="8"/>
        <v>0</v>
      </c>
      <c r="J86" s="163"/>
      <c r="K86" s="212"/>
      <c r="L86" s="213"/>
      <c r="M86" s="315">
        <f t="shared" si="9"/>
        <v>0</v>
      </c>
      <c r="N86" s="165"/>
      <c r="O86" s="214"/>
      <c r="P86" s="158"/>
      <c r="Q86" s="212"/>
      <c r="R86" s="158"/>
      <c r="S86" s="212"/>
      <c r="T86" s="212"/>
      <c r="U86" s="167"/>
      <c r="V86" s="162">
        <f t="shared" si="10"/>
        <v>0</v>
      </c>
      <c r="W86" s="167"/>
      <c r="X86" s="212"/>
      <c r="Y86" s="167"/>
      <c r="Z86" s="215">
        <f t="shared" si="11"/>
        <v>0</v>
      </c>
      <c r="AA86" s="252"/>
    </row>
    <row r="87" spans="1:28" x14ac:dyDescent="0.2">
      <c r="A87" s="182"/>
      <c r="B87" s="158"/>
      <c r="C87" s="198"/>
      <c r="D87" s="212"/>
      <c r="E87" s="160"/>
      <c r="F87" s="161"/>
      <c r="G87" s="212"/>
      <c r="H87" s="161"/>
      <c r="I87" s="162">
        <f t="shared" si="8"/>
        <v>0</v>
      </c>
      <c r="J87" s="163"/>
      <c r="K87" s="212"/>
      <c r="L87" s="213"/>
      <c r="M87" s="315">
        <f t="shared" si="9"/>
        <v>0</v>
      </c>
      <c r="N87" s="165"/>
      <c r="O87" s="214"/>
      <c r="P87" s="158"/>
      <c r="Q87" s="212"/>
      <c r="R87" s="158"/>
      <c r="S87" s="212"/>
      <c r="T87" s="212"/>
      <c r="U87" s="167"/>
      <c r="V87" s="162">
        <f t="shared" si="10"/>
        <v>0</v>
      </c>
      <c r="W87" s="167"/>
      <c r="X87" s="212"/>
      <c r="Y87" s="167"/>
      <c r="Z87" s="215">
        <f t="shared" si="11"/>
        <v>0</v>
      </c>
      <c r="AA87" s="252"/>
    </row>
    <row r="88" spans="1:28" x14ac:dyDescent="0.2">
      <c r="A88" s="182"/>
      <c r="B88" s="158"/>
      <c r="C88" s="198"/>
      <c r="D88" s="212"/>
      <c r="E88" s="160"/>
      <c r="F88" s="161"/>
      <c r="G88" s="212"/>
      <c r="H88" s="161"/>
      <c r="I88" s="162">
        <f t="shared" si="8"/>
        <v>0</v>
      </c>
      <c r="J88" s="163"/>
      <c r="K88" s="212"/>
      <c r="L88" s="213"/>
      <c r="M88" s="315">
        <f t="shared" si="9"/>
        <v>0</v>
      </c>
      <c r="N88" s="165"/>
      <c r="O88" s="214"/>
      <c r="P88" s="158"/>
      <c r="Q88" s="212"/>
      <c r="R88" s="158"/>
      <c r="S88" s="212"/>
      <c r="T88" s="212"/>
      <c r="U88" s="167"/>
      <c r="V88" s="162">
        <f t="shared" si="10"/>
        <v>0</v>
      </c>
      <c r="W88" s="167"/>
      <c r="X88" s="212"/>
      <c r="Y88" s="167"/>
      <c r="Z88" s="215">
        <f t="shared" si="11"/>
        <v>0</v>
      </c>
      <c r="AA88" s="252"/>
    </row>
    <row r="89" spans="1:28" x14ac:dyDescent="0.2">
      <c r="A89" s="182"/>
      <c r="B89" s="158"/>
      <c r="C89" s="198"/>
      <c r="D89" s="212"/>
      <c r="E89" s="160"/>
      <c r="F89" s="161"/>
      <c r="G89" s="212"/>
      <c r="H89" s="161"/>
      <c r="I89" s="162">
        <f t="shared" si="8"/>
        <v>0</v>
      </c>
      <c r="J89" s="163"/>
      <c r="K89" s="212"/>
      <c r="L89" s="213"/>
      <c r="M89" s="315">
        <f t="shared" si="9"/>
        <v>0</v>
      </c>
      <c r="N89" s="165"/>
      <c r="O89" s="214"/>
      <c r="P89" s="158"/>
      <c r="Q89" s="212"/>
      <c r="R89" s="158"/>
      <c r="S89" s="212"/>
      <c r="T89" s="212"/>
      <c r="U89" s="167"/>
      <c r="V89" s="162">
        <f t="shared" si="10"/>
        <v>0</v>
      </c>
      <c r="W89" s="167"/>
      <c r="X89" s="212"/>
      <c r="Y89" s="167"/>
      <c r="Z89" s="215">
        <f t="shared" si="11"/>
        <v>0</v>
      </c>
      <c r="AA89" s="252"/>
    </row>
    <row r="90" spans="1:28" x14ac:dyDescent="0.2">
      <c r="A90" s="182"/>
      <c r="B90" s="158"/>
      <c r="C90" s="198"/>
      <c r="D90" s="219"/>
      <c r="E90" s="160"/>
      <c r="F90" s="161"/>
      <c r="G90" s="219"/>
      <c r="H90" s="161"/>
      <c r="I90" s="162">
        <f t="shared" si="8"/>
        <v>0</v>
      </c>
      <c r="J90" s="163"/>
      <c r="K90" s="212"/>
      <c r="L90" s="213"/>
      <c r="M90" s="315">
        <f t="shared" si="9"/>
        <v>0</v>
      </c>
      <c r="N90" s="165"/>
      <c r="O90" s="214"/>
      <c r="P90" s="158"/>
      <c r="Q90" s="212"/>
      <c r="R90" s="158"/>
      <c r="S90" s="212"/>
      <c r="T90" s="212"/>
      <c r="U90" s="167"/>
      <c r="V90" s="162">
        <f t="shared" si="10"/>
        <v>0</v>
      </c>
      <c r="W90" s="167"/>
      <c r="X90" s="212"/>
      <c r="Y90" s="167"/>
      <c r="Z90" s="215">
        <f t="shared" si="11"/>
        <v>0</v>
      </c>
      <c r="AA90" s="252"/>
    </row>
    <row r="91" spans="1:28" s="60" customFormat="1" x14ac:dyDescent="0.2">
      <c r="A91" s="184"/>
      <c r="B91" s="220" t="s">
        <v>103</v>
      </c>
      <c r="C91" s="221"/>
      <c r="D91" s="222">
        <f>SUM(D63:D90)</f>
        <v>0</v>
      </c>
      <c r="E91" s="188"/>
      <c r="F91" s="189"/>
      <c r="G91" s="222">
        <f>SUM(G63:G90)</f>
        <v>0</v>
      </c>
      <c r="H91" s="189"/>
      <c r="I91" s="222">
        <f>SUM(I63:I90)</f>
        <v>0</v>
      </c>
      <c r="J91" s="190"/>
      <c r="K91" s="222">
        <f>SUM(K63:K90)</f>
        <v>0</v>
      </c>
      <c r="L91" s="191"/>
      <c r="M91" s="192">
        <f>SUM(M63:M90)</f>
        <v>0</v>
      </c>
      <c r="N91" s="193"/>
      <c r="O91" s="222">
        <f>SUM(O63:O90)</f>
        <v>0</v>
      </c>
      <c r="P91" s="191"/>
      <c r="Q91" s="222">
        <f>SUM(Q63:Q90)</f>
        <v>0</v>
      </c>
      <c r="R91" s="185"/>
      <c r="S91" s="222">
        <f>SUM(S63:S90)</f>
        <v>0</v>
      </c>
      <c r="T91" s="222">
        <f>SUM(T63:T90)</f>
        <v>0</v>
      </c>
      <c r="U91" s="185"/>
      <c r="V91" s="222">
        <f>SUM(V63:V90)</f>
        <v>0</v>
      </c>
      <c r="W91" s="185"/>
      <c r="X91" s="222">
        <f>SUM(X63:X90)</f>
        <v>0</v>
      </c>
      <c r="Y91" s="185"/>
      <c r="Z91" s="222">
        <f>SUM(Z63:Z90)</f>
        <v>0</v>
      </c>
      <c r="AA91" s="328"/>
      <c r="AB91" s="332"/>
    </row>
    <row r="92" spans="1:28" ht="14.25" customHeight="1" x14ac:dyDescent="0.25">
      <c r="A92" s="151" t="s">
        <v>77</v>
      </c>
      <c r="B92" s="167"/>
      <c r="C92" s="194"/>
      <c r="D92" s="195"/>
      <c r="E92" s="196"/>
      <c r="F92" s="197"/>
      <c r="G92" s="195"/>
      <c r="H92" s="197"/>
      <c r="I92" s="195"/>
      <c r="J92" s="163"/>
      <c r="K92" s="195"/>
      <c r="L92" s="195"/>
      <c r="M92" s="195"/>
      <c r="N92" s="165"/>
      <c r="O92" s="167"/>
      <c r="P92" s="167"/>
      <c r="Q92" s="167"/>
      <c r="R92" s="167"/>
      <c r="S92" s="167"/>
      <c r="T92" s="167"/>
      <c r="U92" s="167"/>
      <c r="V92" s="167"/>
      <c r="W92" s="167"/>
      <c r="X92" s="167"/>
      <c r="Y92" s="167"/>
      <c r="Z92" s="167"/>
      <c r="AA92" s="252"/>
    </row>
    <row r="93" spans="1:28" ht="15" x14ac:dyDescent="0.25">
      <c r="A93" s="144" t="s">
        <v>191</v>
      </c>
      <c r="B93" s="223"/>
      <c r="C93" s="194"/>
      <c r="D93" s="195"/>
      <c r="E93" s="196"/>
      <c r="F93" s="197"/>
      <c r="G93" s="199"/>
      <c r="H93" s="197"/>
      <c r="I93" s="195"/>
      <c r="J93" s="163"/>
      <c r="K93" s="195"/>
      <c r="L93" s="195"/>
      <c r="M93" s="195"/>
      <c r="N93" s="165"/>
      <c r="O93" s="167"/>
      <c r="P93" s="167"/>
      <c r="Q93" s="167"/>
      <c r="R93" s="167"/>
      <c r="S93" s="167"/>
      <c r="T93" s="167"/>
      <c r="U93" s="167"/>
      <c r="V93" s="167"/>
      <c r="W93" s="167"/>
      <c r="X93" s="167"/>
      <c r="Y93" s="167"/>
      <c r="Z93" s="167"/>
      <c r="AA93" s="252"/>
    </row>
    <row r="94" spans="1:28" x14ac:dyDescent="0.2">
      <c r="A94" s="157" t="s">
        <v>104</v>
      </c>
      <c r="B94" s="167"/>
      <c r="C94" s="194"/>
      <c r="D94" s="212"/>
      <c r="E94" s="196"/>
      <c r="F94" s="197"/>
      <c r="G94" s="212"/>
      <c r="H94" s="197"/>
      <c r="I94" s="162">
        <f t="shared" ref="I94:I119" si="12">D94+G94</f>
        <v>0</v>
      </c>
      <c r="J94" s="163"/>
      <c r="K94" s="212"/>
      <c r="L94" s="213"/>
      <c r="M94" s="315">
        <f t="shared" ref="M94:M119" si="13">+I94+K94</f>
        <v>0</v>
      </c>
      <c r="N94" s="165"/>
      <c r="O94" s="214"/>
      <c r="P94" s="158"/>
      <c r="Q94" s="212"/>
      <c r="R94" s="158"/>
      <c r="S94" s="212"/>
      <c r="T94" s="212"/>
      <c r="U94" s="167"/>
      <c r="V94" s="162">
        <f t="shared" ref="V94:V119" si="14">+I94+SUM(O94:T94)</f>
        <v>0</v>
      </c>
      <c r="W94" s="167"/>
      <c r="X94" s="212"/>
      <c r="Y94" s="167"/>
      <c r="Z94" s="215">
        <f t="shared" ref="Z94:Z119" si="15">V94-X94</f>
        <v>0</v>
      </c>
      <c r="AA94" s="252"/>
    </row>
    <row r="95" spans="1:28" x14ac:dyDescent="0.2">
      <c r="A95" s="157" t="s">
        <v>105</v>
      </c>
      <c r="B95" s="167"/>
      <c r="C95" s="194"/>
      <c r="D95" s="212"/>
      <c r="E95" s="196"/>
      <c r="F95" s="197"/>
      <c r="G95" s="212"/>
      <c r="H95" s="197"/>
      <c r="I95" s="162">
        <f t="shared" si="12"/>
        <v>0</v>
      </c>
      <c r="J95" s="163"/>
      <c r="K95" s="212"/>
      <c r="L95" s="213"/>
      <c r="M95" s="315">
        <f t="shared" si="13"/>
        <v>0</v>
      </c>
      <c r="N95" s="165"/>
      <c r="O95" s="214"/>
      <c r="P95" s="158"/>
      <c r="Q95" s="212"/>
      <c r="R95" s="158"/>
      <c r="S95" s="212"/>
      <c r="T95" s="212"/>
      <c r="U95" s="167"/>
      <c r="V95" s="162">
        <f t="shared" si="14"/>
        <v>0</v>
      </c>
      <c r="W95" s="167"/>
      <c r="X95" s="212"/>
      <c r="Y95" s="167"/>
      <c r="Z95" s="215">
        <f t="shared" si="15"/>
        <v>0</v>
      </c>
      <c r="AA95" s="252"/>
    </row>
    <row r="96" spans="1:28" x14ac:dyDescent="0.2">
      <c r="A96" s="157" t="s">
        <v>106</v>
      </c>
      <c r="B96" s="167"/>
      <c r="C96" s="194"/>
      <c r="D96" s="212"/>
      <c r="E96" s="196"/>
      <c r="F96" s="197"/>
      <c r="G96" s="212"/>
      <c r="H96" s="197"/>
      <c r="I96" s="162">
        <f t="shared" si="12"/>
        <v>0</v>
      </c>
      <c r="J96" s="163"/>
      <c r="K96" s="212"/>
      <c r="L96" s="213"/>
      <c r="M96" s="315">
        <f t="shared" si="13"/>
        <v>0</v>
      </c>
      <c r="N96" s="165"/>
      <c r="O96" s="214"/>
      <c r="P96" s="158"/>
      <c r="Q96" s="212"/>
      <c r="R96" s="158"/>
      <c r="S96" s="212"/>
      <c r="T96" s="212"/>
      <c r="U96" s="167"/>
      <c r="V96" s="162">
        <f t="shared" si="14"/>
        <v>0</v>
      </c>
      <c r="W96" s="167"/>
      <c r="X96" s="212"/>
      <c r="Y96" s="167"/>
      <c r="Z96" s="215">
        <f t="shared" si="15"/>
        <v>0</v>
      </c>
      <c r="AA96" s="252"/>
    </row>
    <row r="97" spans="1:27" x14ac:dyDescent="0.2">
      <c r="A97" s="157" t="s">
        <v>107</v>
      </c>
      <c r="B97" s="167"/>
      <c r="C97" s="194"/>
      <c r="D97" s="212"/>
      <c r="E97" s="196"/>
      <c r="F97" s="197"/>
      <c r="G97" s="212"/>
      <c r="H97" s="197"/>
      <c r="I97" s="162">
        <f t="shared" si="12"/>
        <v>0</v>
      </c>
      <c r="J97" s="163"/>
      <c r="K97" s="212"/>
      <c r="L97" s="213"/>
      <c r="M97" s="315">
        <f t="shared" si="13"/>
        <v>0</v>
      </c>
      <c r="N97" s="165"/>
      <c r="O97" s="214"/>
      <c r="P97" s="158"/>
      <c r="Q97" s="212"/>
      <c r="R97" s="158"/>
      <c r="S97" s="212"/>
      <c r="T97" s="212"/>
      <c r="U97" s="167"/>
      <c r="V97" s="162">
        <f t="shared" si="14"/>
        <v>0</v>
      </c>
      <c r="W97" s="167"/>
      <c r="X97" s="212"/>
      <c r="Y97" s="167"/>
      <c r="Z97" s="215">
        <f t="shared" si="15"/>
        <v>0</v>
      </c>
      <c r="AA97" s="252"/>
    </row>
    <row r="98" spans="1:27" x14ac:dyDescent="0.2">
      <c r="A98" s="157" t="s">
        <v>108</v>
      </c>
      <c r="B98" s="167"/>
      <c r="C98" s="194"/>
      <c r="D98" s="212"/>
      <c r="E98" s="196"/>
      <c r="F98" s="197"/>
      <c r="G98" s="212"/>
      <c r="H98" s="197"/>
      <c r="I98" s="162">
        <f t="shared" si="12"/>
        <v>0</v>
      </c>
      <c r="J98" s="163"/>
      <c r="K98" s="212"/>
      <c r="L98" s="213"/>
      <c r="M98" s="315">
        <f t="shared" si="13"/>
        <v>0</v>
      </c>
      <c r="N98" s="165"/>
      <c r="O98" s="214"/>
      <c r="P98" s="158"/>
      <c r="Q98" s="212"/>
      <c r="R98" s="158"/>
      <c r="S98" s="212"/>
      <c r="T98" s="212"/>
      <c r="U98" s="167"/>
      <c r="V98" s="162">
        <f t="shared" si="14"/>
        <v>0</v>
      </c>
      <c r="W98" s="167"/>
      <c r="X98" s="212"/>
      <c r="Y98" s="167"/>
      <c r="Z98" s="215">
        <f t="shared" si="15"/>
        <v>0</v>
      </c>
      <c r="AA98" s="252"/>
    </row>
    <row r="99" spans="1:27" x14ac:dyDescent="0.2">
      <c r="A99" s="157" t="s">
        <v>109</v>
      </c>
      <c r="B99" s="167"/>
      <c r="C99" s="194"/>
      <c r="D99" s="212"/>
      <c r="E99" s="196"/>
      <c r="F99" s="197"/>
      <c r="G99" s="212"/>
      <c r="H99" s="197"/>
      <c r="I99" s="162">
        <f t="shared" si="12"/>
        <v>0</v>
      </c>
      <c r="J99" s="163"/>
      <c r="K99" s="212"/>
      <c r="L99" s="213"/>
      <c r="M99" s="315">
        <f t="shared" si="13"/>
        <v>0</v>
      </c>
      <c r="N99" s="165"/>
      <c r="O99" s="214"/>
      <c r="P99" s="158"/>
      <c r="Q99" s="212"/>
      <c r="R99" s="158"/>
      <c r="S99" s="212"/>
      <c r="T99" s="212"/>
      <c r="U99" s="167"/>
      <c r="V99" s="162">
        <f t="shared" si="14"/>
        <v>0</v>
      </c>
      <c r="W99" s="167"/>
      <c r="X99" s="212"/>
      <c r="Y99" s="167"/>
      <c r="Z99" s="215">
        <f t="shared" si="15"/>
        <v>0</v>
      </c>
      <c r="AA99" s="252"/>
    </row>
    <row r="100" spans="1:27" x14ac:dyDescent="0.2">
      <c r="A100" s="157" t="s">
        <v>110</v>
      </c>
      <c r="B100" s="167"/>
      <c r="C100" s="194"/>
      <c r="D100" s="212"/>
      <c r="E100" s="196"/>
      <c r="F100" s="197"/>
      <c r="G100" s="212"/>
      <c r="H100" s="197"/>
      <c r="I100" s="162">
        <f t="shared" si="12"/>
        <v>0</v>
      </c>
      <c r="J100" s="163"/>
      <c r="K100" s="212"/>
      <c r="L100" s="213"/>
      <c r="M100" s="315">
        <f t="shared" si="13"/>
        <v>0</v>
      </c>
      <c r="N100" s="165"/>
      <c r="O100" s="214"/>
      <c r="P100" s="158"/>
      <c r="Q100" s="212"/>
      <c r="R100" s="158"/>
      <c r="S100" s="212"/>
      <c r="T100" s="212"/>
      <c r="U100" s="167"/>
      <c r="V100" s="162">
        <f t="shared" si="14"/>
        <v>0</v>
      </c>
      <c r="W100" s="167"/>
      <c r="X100" s="212"/>
      <c r="Y100" s="167"/>
      <c r="Z100" s="215">
        <f t="shared" si="15"/>
        <v>0</v>
      </c>
      <c r="AA100" s="252"/>
    </row>
    <row r="101" spans="1:27" x14ac:dyDescent="0.2">
      <c r="A101" s="182" t="s">
        <v>192</v>
      </c>
      <c r="B101" s="158"/>
      <c r="C101" s="198"/>
      <c r="D101" s="212"/>
      <c r="E101" s="196"/>
      <c r="F101" s="197"/>
      <c r="G101" s="212"/>
      <c r="H101" s="197"/>
      <c r="I101" s="162">
        <f t="shared" si="12"/>
        <v>0</v>
      </c>
      <c r="J101" s="163"/>
      <c r="K101" s="212"/>
      <c r="L101" s="213"/>
      <c r="M101" s="315">
        <f t="shared" si="13"/>
        <v>0</v>
      </c>
      <c r="N101" s="165"/>
      <c r="O101" s="214"/>
      <c r="P101" s="158"/>
      <c r="Q101" s="212"/>
      <c r="R101" s="158"/>
      <c r="S101" s="212"/>
      <c r="T101" s="212"/>
      <c r="U101" s="167"/>
      <c r="V101" s="162">
        <f t="shared" si="14"/>
        <v>0</v>
      </c>
      <c r="W101" s="167"/>
      <c r="X101" s="212"/>
      <c r="Y101" s="167"/>
      <c r="Z101" s="215">
        <f t="shared" si="15"/>
        <v>0</v>
      </c>
      <c r="AA101" s="252"/>
    </row>
    <row r="102" spans="1:27" x14ac:dyDescent="0.2">
      <c r="A102" s="182"/>
      <c r="B102" s="158"/>
      <c r="C102" s="198"/>
      <c r="D102" s="212"/>
      <c r="E102" s="196"/>
      <c r="F102" s="197"/>
      <c r="G102" s="212"/>
      <c r="H102" s="197"/>
      <c r="I102" s="162">
        <f t="shared" si="12"/>
        <v>0</v>
      </c>
      <c r="J102" s="163"/>
      <c r="K102" s="212"/>
      <c r="L102" s="213"/>
      <c r="M102" s="315">
        <f t="shared" si="13"/>
        <v>0</v>
      </c>
      <c r="N102" s="165"/>
      <c r="O102" s="214"/>
      <c r="P102" s="158"/>
      <c r="Q102" s="212"/>
      <c r="R102" s="158"/>
      <c r="S102" s="212"/>
      <c r="T102" s="212"/>
      <c r="U102" s="167"/>
      <c r="V102" s="162">
        <f t="shared" si="14"/>
        <v>0</v>
      </c>
      <c r="W102" s="167"/>
      <c r="X102" s="212"/>
      <c r="Y102" s="167"/>
      <c r="Z102" s="215">
        <f t="shared" si="15"/>
        <v>0</v>
      </c>
      <c r="AA102" s="252"/>
    </row>
    <row r="103" spans="1:27" x14ac:dyDescent="0.2">
      <c r="A103" s="182"/>
      <c r="B103" s="158"/>
      <c r="C103" s="198"/>
      <c r="D103" s="212"/>
      <c r="E103" s="196"/>
      <c r="F103" s="197"/>
      <c r="G103" s="212"/>
      <c r="H103" s="197"/>
      <c r="I103" s="162">
        <f t="shared" si="12"/>
        <v>0</v>
      </c>
      <c r="J103" s="163"/>
      <c r="K103" s="212"/>
      <c r="L103" s="213"/>
      <c r="M103" s="315">
        <f t="shared" si="13"/>
        <v>0</v>
      </c>
      <c r="N103" s="165"/>
      <c r="O103" s="214"/>
      <c r="P103" s="158"/>
      <c r="Q103" s="212"/>
      <c r="R103" s="158"/>
      <c r="S103" s="212"/>
      <c r="T103" s="212"/>
      <c r="U103" s="167"/>
      <c r="V103" s="162">
        <f t="shared" si="14"/>
        <v>0</v>
      </c>
      <c r="W103" s="167"/>
      <c r="X103" s="212"/>
      <c r="Y103" s="167"/>
      <c r="Z103" s="215">
        <f t="shared" si="15"/>
        <v>0</v>
      </c>
      <c r="AA103" s="252"/>
    </row>
    <row r="104" spans="1:27" x14ac:dyDescent="0.2">
      <c r="A104" s="182"/>
      <c r="B104" s="158"/>
      <c r="C104" s="198"/>
      <c r="D104" s="212"/>
      <c r="E104" s="196"/>
      <c r="F104" s="197"/>
      <c r="G104" s="212"/>
      <c r="H104" s="197"/>
      <c r="I104" s="162">
        <f t="shared" si="12"/>
        <v>0</v>
      </c>
      <c r="J104" s="163"/>
      <c r="K104" s="212"/>
      <c r="L104" s="213"/>
      <c r="M104" s="315">
        <f t="shared" si="13"/>
        <v>0</v>
      </c>
      <c r="N104" s="165"/>
      <c r="O104" s="214"/>
      <c r="P104" s="158"/>
      <c r="Q104" s="212"/>
      <c r="R104" s="158"/>
      <c r="S104" s="212"/>
      <c r="T104" s="212"/>
      <c r="U104" s="167"/>
      <c r="V104" s="162">
        <f t="shared" si="14"/>
        <v>0</v>
      </c>
      <c r="W104" s="167"/>
      <c r="X104" s="212"/>
      <c r="Y104" s="167"/>
      <c r="Z104" s="215">
        <f t="shared" si="15"/>
        <v>0</v>
      </c>
      <c r="AA104" s="252"/>
    </row>
    <row r="105" spans="1:27" x14ac:dyDescent="0.2">
      <c r="A105" s="182"/>
      <c r="B105" s="158"/>
      <c r="C105" s="198"/>
      <c r="D105" s="212"/>
      <c r="E105" s="196"/>
      <c r="F105" s="197"/>
      <c r="G105" s="212"/>
      <c r="H105" s="197"/>
      <c r="I105" s="162">
        <f t="shared" si="12"/>
        <v>0</v>
      </c>
      <c r="J105" s="163"/>
      <c r="K105" s="212"/>
      <c r="L105" s="213"/>
      <c r="M105" s="315">
        <f t="shared" si="13"/>
        <v>0</v>
      </c>
      <c r="N105" s="165"/>
      <c r="O105" s="214"/>
      <c r="P105" s="158"/>
      <c r="Q105" s="212"/>
      <c r="R105" s="158"/>
      <c r="S105" s="212"/>
      <c r="T105" s="212"/>
      <c r="U105" s="167"/>
      <c r="V105" s="162">
        <f t="shared" si="14"/>
        <v>0</v>
      </c>
      <c r="W105" s="167"/>
      <c r="X105" s="212"/>
      <c r="Y105" s="167"/>
      <c r="Z105" s="215">
        <f t="shared" si="15"/>
        <v>0</v>
      </c>
      <c r="AA105" s="252"/>
    </row>
    <row r="106" spans="1:27" x14ac:dyDescent="0.2">
      <c r="A106" s="182"/>
      <c r="B106" s="158"/>
      <c r="C106" s="198"/>
      <c r="D106" s="212"/>
      <c r="E106" s="196"/>
      <c r="F106" s="197"/>
      <c r="G106" s="212"/>
      <c r="H106" s="197"/>
      <c r="I106" s="162">
        <f t="shared" si="12"/>
        <v>0</v>
      </c>
      <c r="J106" s="163"/>
      <c r="K106" s="212"/>
      <c r="L106" s="213"/>
      <c r="M106" s="315">
        <f t="shared" si="13"/>
        <v>0</v>
      </c>
      <c r="N106" s="165"/>
      <c r="O106" s="214"/>
      <c r="P106" s="158"/>
      <c r="Q106" s="212"/>
      <c r="R106" s="158"/>
      <c r="S106" s="212"/>
      <c r="T106" s="212"/>
      <c r="U106" s="167"/>
      <c r="V106" s="162">
        <f t="shared" si="14"/>
        <v>0</v>
      </c>
      <c r="W106" s="167"/>
      <c r="X106" s="212"/>
      <c r="Y106" s="167"/>
      <c r="Z106" s="215">
        <f t="shared" si="15"/>
        <v>0</v>
      </c>
      <c r="AA106" s="252"/>
    </row>
    <row r="107" spans="1:27" x14ac:dyDescent="0.2">
      <c r="A107" s="182"/>
      <c r="B107" s="158"/>
      <c r="C107" s="198"/>
      <c r="D107" s="212"/>
      <c r="E107" s="196"/>
      <c r="F107" s="197"/>
      <c r="G107" s="212"/>
      <c r="H107" s="197"/>
      <c r="I107" s="162">
        <f t="shared" si="12"/>
        <v>0</v>
      </c>
      <c r="J107" s="163"/>
      <c r="K107" s="212"/>
      <c r="L107" s="213"/>
      <c r="M107" s="315">
        <f t="shared" si="13"/>
        <v>0</v>
      </c>
      <c r="N107" s="165"/>
      <c r="O107" s="214"/>
      <c r="P107" s="158"/>
      <c r="Q107" s="212"/>
      <c r="R107" s="158"/>
      <c r="S107" s="212"/>
      <c r="T107" s="212"/>
      <c r="U107" s="167"/>
      <c r="V107" s="162">
        <f t="shared" si="14"/>
        <v>0</v>
      </c>
      <c r="W107" s="167"/>
      <c r="X107" s="212"/>
      <c r="Y107" s="167"/>
      <c r="Z107" s="215">
        <f t="shared" si="15"/>
        <v>0</v>
      </c>
      <c r="AA107" s="252"/>
    </row>
    <row r="108" spans="1:27" x14ac:dyDescent="0.2">
      <c r="A108" s="182"/>
      <c r="B108" s="158"/>
      <c r="C108" s="198"/>
      <c r="D108" s="212"/>
      <c r="E108" s="196"/>
      <c r="F108" s="197"/>
      <c r="G108" s="212"/>
      <c r="H108" s="197"/>
      <c r="I108" s="162">
        <f t="shared" si="12"/>
        <v>0</v>
      </c>
      <c r="J108" s="163"/>
      <c r="K108" s="212"/>
      <c r="L108" s="213"/>
      <c r="M108" s="315">
        <f t="shared" si="13"/>
        <v>0</v>
      </c>
      <c r="N108" s="165"/>
      <c r="O108" s="214"/>
      <c r="P108" s="158"/>
      <c r="Q108" s="212"/>
      <c r="R108" s="158"/>
      <c r="S108" s="212"/>
      <c r="T108" s="212"/>
      <c r="U108" s="167"/>
      <c r="V108" s="162">
        <f t="shared" si="14"/>
        <v>0</v>
      </c>
      <c r="W108" s="167"/>
      <c r="X108" s="212"/>
      <c r="Y108" s="167"/>
      <c r="Z108" s="215">
        <f t="shared" si="15"/>
        <v>0</v>
      </c>
      <c r="AA108" s="252"/>
    </row>
    <row r="109" spans="1:27" x14ac:dyDescent="0.2">
      <c r="A109" s="182"/>
      <c r="B109" s="158"/>
      <c r="C109" s="198"/>
      <c r="D109" s="212"/>
      <c r="E109" s="196"/>
      <c r="F109" s="197"/>
      <c r="G109" s="212"/>
      <c r="H109" s="197"/>
      <c r="I109" s="162">
        <f t="shared" si="12"/>
        <v>0</v>
      </c>
      <c r="J109" s="163"/>
      <c r="K109" s="212"/>
      <c r="L109" s="213"/>
      <c r="M109" s="315">
        <f t="shared" si="13"/>
        <v>0</v>
      </c>
      <c r="N109" s="165"/>
      <c r="O109" s="214"/>
      <c r="P109" s="158"/>
      <c r="Q109" s="212"/>
      <c r="R109" s="158"/>
      <c r="S109" s="212"/>
      <c r="T109" s="212"/>
      <c r="U109" s="167"/>
      <c r="V109" s="162">
        <f t="shared" si="14"/>
        <v>0</v>
      </c>
      <c r="W109" s="167"/>
      <c r="X109" s="212"/>
      <c r="Y109" s="167"/>
      <c r="Z109" s="215">
        <f t="shared" si="15"/>
        <v>0</v>
      </c>
      <c r="AA109" s="252"/>
    </row>
    <row r="110" spans="1:27" x14ac:dyDescent="0.2">
      <c r="A110" s="182"/>
      <c r="B110" s="158"/>
      <c r="C110" s="198"/>
      <c r="D110" s="212"/>
      <c r="E110" s="196"/>
      <c r="F110" s="197"/>
      <c r="G110" s="212"/>
      <c r="H110" s="197"/>
      <c r="I110" s="162">
        <f t="shared" si="12"/>
        <v>0</v>
      </c>
      <c r="J110" s="163"/>
      <c r="K110" s="212"/>
      <c r="L110" s="213"/>
      <c r="M110" s="315">
        <f t="shared" si="13"/>
        <v>0</v>
      </c>
      <c r="N110" s="165"/>
      <c r="O110" s="214"/>
      <c r="P110" s="158"/>
      <c r="Q110" s="212"/>
      <c r="R110" s="158"/>
      <c r="S110" s="212"/>
      <c r="T110" s="212"/>
      <c r="U110" s="167"/>
      <c r="V110" s="162">
        <f t="shared" si="14"/>
        <v>0</v>
      </c>
      <c r="W110" s="167"/>
      <c r="X110" s="212"/>
      <c r="Y110" s="167"/>
      <c r="Z110" s="215">
        <f t="shared" si="15"/>
        <v>0</v>
      </c>
      <c r="AA110" s="252"/>
    </row>
    <row r="111" spans="1:27" x14ac:dyDescent="0.2">
      <c r="A111" s="182"/>
      <c r="B111" s="158"/>
      <c r="C111" s="198"/>
      <c r="D111" s="212"/>
      <c r="E111" s="196"/>
      <c r="F111" s="197"/>
      <c r="G111" s="212"/>
      <c r="H111" s="197"/>
      <c r="I111" s="162">
        <f t="shared" si="12"/>
        <v>0</v>
      </c>
      <c r="J111" s="163"/>
      <c r="K111" s="212"/>
      <c r="L111" s="213"/>
      <c r="M111" s="315">
        <f t="shared" si="13"/>
        <v>0</v>
      </c>
      <c r="N111" s="165"/>
      <c r="O111" s="214"/>
      <c r="P111" s="158"/>
      <c r="Q111" s="212"/>
      <c r="R111" s="158"/>
      <c r="S111" s="212"/>
      <c r="T111" s="212"/>
      <c r="U111" s="167"/>
      <c r="V111" s="162">
        <f t="shared" si="14"/>
        <v>0</v>
      </c>
      <c r="W111" s="167"/>
      <c r="X111" s="212"/>
      <c r="Y111" s="167"/>
      <c r="Z111" s="215">
        <f t="shared" si="15"/>
        <v>0</v>
      </c>
      <c r="AA111" s="252"/>
    </row>
    <row r="112" spans="1:27" x14ac:dyDescent="0.2">
      <c r="A112" s="182"/>
      <c r="B112" s="158"/>
      <c r="C112" s="198"/>
      <c r="D112" s="212"/>
      <c r="E112" s="196"/>
      <c r="F112" s="197"/>
      <c r="G112" s="212"/>
      <c r="H112" s="197"/>
      <c r="I112" s="162">
        <f t="shared" si="12"/>
        <v>0</v>
      </c>
      <c r="J112" s="163"/>
      <c r="K112" s="212"/>
      <c r="L112" s="213"/>
      <c r="M112" s="315">
        <f t="shared" si="13"/>
        <v>0</v>
      </c>
      <c r="N112" s="165"/>
      <c r="O112" s="214"/>
      <c r="P112" s="158"/>
      <c r="Q112" s="212"/>
      <c r="R112" s="158"/>
      <c r="S112" s="212"/>
      <c r="T112" s="212"/>
      <c r="U112" s="167"/>
      <c r="V112" s="162">
        <f t="shared" si="14"/>
        <v>0</v>
      </c>
      <c r="W112" s="167"/>
      <c r="X112" s="212"/>
      <c r="Y112" s="167"/>
      <c r="Z112" s="215">
        <f t="shared" si="15"/>
        <v>0</v>
      </c>
      <c r="AA112" s="252"/>
    </row>
    <row r="113" spans="1:28" x14ac:dyDescent="0.2">
      <c r="A113" s="182"/>
      <c r="B113" s="158"/>
      <c r="C113" s="198"/>
      <c r="D113" s="212"/>
      <c r="E113" s="196"/>
      <c r="F113" s="197"/>
      <c r="G113" s="212"/>
      <c r="H113" s="197"/>
      <c r="I113" s="162">
        <f t="shared" si="12"/>
        <v>0</v>
      </c>
      <c r="J113" s="163"/>
      <c r="K113" s="212"/>
      <c r="L113" s="213"/>
      <c r="M113" s="315">
        <f t="shared" si="13"/>
        <v>0</v>
      </c>
      <c r="N113" s="165"/>
      <c r="O113" s="214"/>
      <c r="P113" s="158"/>
      <c r="Q113" s="212"/>
      <c r="R113" s="158"/>
      <c r="S113" s="212"/>
      <c r="T113" s="212"/>
      <c r="U113" s="167"/>
      <c r="V113" s="162">
        <f t="shared" si="14"/>
        <v>0</v>
      </c>
      <c r="W113" s="167"/>
      <c r="X113" s="212"/>
      <c r="Y113" s="167"/>
      <c r="Z113" s="215">
        <f t="shared" si="15"/>
        <v>0</v>
      </c>
      <c r="AA113" s="252"/>
    </row>
    <row r="114" spans="1:28" x14ac:dyDescent="0.2">
      <c r="A114" s="182"/>
      <c r="B114" s="158"/>
      <c r="C114" s="198"/>
      <c r="D114" s="212"/>
      <c r="E114" s="196"/>
      <c r="F114" s="197"/>
      <c r="G114" s="212"/>
      <c r="H114" s="197"/>
      <c r="I114" s="162">
        <f t="shared" si="12"/>
        <v>0</v>
      </c>
      <c r="J114" s="163"/>
      <c r="K114" s="212"/>
      <c r="L114" s="213"/>
      <c r="M114" s="315">
        <f t="shared" si="13"/>
        <v>0</v>
      </c>
      <c r="N114" s="165"/>
      <c r="O114" s="214"/>
      <c r="P114" s="158"/>
      <c r="Q114" s="212"/>
      <c r="R114" s="158"/>
      <c r="S114" s="212"/>
      <c r="T114" s="212"/>
      <c r="U114" s="167"/>
      <c r="V114" s="162">
        <f t="shared" si="14"/>
        <v>0</v>
      </c>
      <c r="W114" s="167"/>
      <c r="X114" s="212"/>
      <c r="Y114" s="167"/>
      <c r="Z114" s="215">
        <f t="shared" si="15"/>
        <v>0</v>
      </c>
      <c r="AA114" s="252"/>
    </row>
    <row r="115" spans="1:28" x14ac:dyDescent="0.2">
      <c r="A115" s="182"/>
      <c r="B115" s="158"/>
      <c r="C115" s="198"/>
      <c r="D115" s="212"/>
      <c r="E115" s="196"/>
      <c r="F115" s="197"/>
      <c r="G115" s="212"/>
      <c r="H115" s="197"/>
      <c r="I115" s="162">
        <f t="shared" si="12"/>
        <v>0</v>
      </c>
      <c r="J115" s="163"/>
      <c r="K115" s="212"/>
      <c r="L115" s="213"/>
      <c r="M115" s="315">
        <f t="shared" si="13"/>
        <v>0</v>
      </c>
      <c r="N115" s="165"/>
      <c r="O115" s="214"/>
      <c r="P115" s="158"/>
      <c r="Q115" s="212"/>
      <c r="R115" s="158"/>
      <c r="S115" s="212"/>
      <c r="T115" s="212"/>
      <c r="U115" s="167"/>
      <c r="V115" s="162">
        <f t="shared" si="14"/>
        <v>0</v>
      </c>
      <c r="W115" s="167"/>
      <c r="X115" s="212"/>
      <c r="Y115" s="167"/>
      <c r="Z115" s="215">
        <f t="shared" si="15"/>
        <v>0</v>
      </c>
      <c r="AA115" s="252"/>
    </row>
    <row r="116" spans="1:28" x14ac:dyDescent="0.2">
      <c r="A116" s="182"/>
      <c r="B116" s="158"/>
      <c r="C116" s="198"/>
      <c r="D116" s="212"/>
      <c r="E116" s="196"/>
      <c r="F116" s="197"/>
      <c r="G116" s="212"/>
      <c r="H116" s="197"/>
      <c r="I116" s="162">
        <f t="shared" si="12"/>
        <v>0</v>
      </c>
      <c r="J116" s="163"/>
      <c r="K116" s="212"/>
      <c r="L116" s="213"/>
      <c r="M116" s="315">
        <f t="shared" si="13"/>
        <v>0</v>
      </c>
      <c r="N116" s="165"/>
      <c r="O116" s="214"/>
      <c r="P116" s="158"/>
      <c r="Q116" s="212"/>
      <c r="R116" s="158"/>
      <c r="S116" s="212"/>
      <c r="T116" s="212"/>
      <c r="U116" s="167"/>
      <c r="V116" s="162">
        <f t="shared" si="14"/>
        <v>0</v>
      </c>
      <c r="W116" s="167"/>
      <c r="X116" s="212"/>
      <c r="Y116" s="167"/>
      <c r="Z116" s="215">
        <f t="shared" si="15"/>
        <v>0</v>
      </c>
      <c r="AA116" s="252"/>
    </row>
    <row r="117" spans="1:28" x14ac:dyDescent="0.2">
      <c r="A117" s="182"/>
      <c r="B117" s="158"/>
      <c r="C117" s="198"/>
      <c r="D117" s="212"/>
      <c r="E117" s="196"/>
      <c r="F117" s="197"/>
      <c r="G117" s="212"/>
      <c r="H117" s="197"/>
      <c r="I117" s="162">
        <f t="shared" si="12"/>
        <v>0</v>
      </c>
      <c r="J117" s="163"/>
      <c r="K117" s="212"/>
      <c r="L117" s="213"/>
      <c r="M117" s="315">
        <f t="shared" si="13"/>
        <v>0</v>
      </c>
      <c r="N117" s="165"/>
      <c r="O117" s="214"/>
      <c r="P117" s="158"/>
      <c r="Q117" s="212"/>
      <c r="R117" s="158"/>
      <c r="S117" s="212"/>
      <c r="T117" s="212"/>
      <c r="U117" s="167"/>
      <c r="V117" s="162">
        <f t="shared" si="14"/>
        <v>0</v>
      </c>
      <c r="W117" s="167"/>
      <c r="X117" s="212"/>
      <c r="Y117" s="167"/>
      <c r="Z117" s="215">
        <f t="shared" si="15"/>
        <v>0</v>
      </c>
      <c r="AA117" s="252"/>
    </row>
    <row r="118" spans="1:28" x14ac:dyDescent="0.2">
      <c r="A118" s="182"/>
      <c r="B118" s="158"/>
      <c r="C118" s="198"/>
      <c r="D118" s="212"/>
      <c r="E118" s="196"/>
      <c r="F118" s="197"/>
      <c r="G118" s="212"/>
      <c r="H118" s="197"/>
      <c r="I118" s="162">
        <f t="shared" si="12"/>
        <v>0</v>
      </c>
      <c r="J118" s="163"/>
      <c r="K118" s="212"/>
      <c r="L118" s="213"/>
      <c r="M118" s="315">
        <f t="shared" si="13"/>
        <v>0</v>
      </c>
      <c r="N118" s="165"/>
      <c r="O118" s="214"/>
      <c r="P118" s="158"/>
      <c r="Q118" s="212"/>
      <c r="R118" s="158"/>
      <c r="S118" s="212"/>
      <c r="T118" s="212"/>
      <c r="U118" s="167"/>
      <c r="V118" s="162">
        <f t="shared" si="14"/>
        <v>0</v>
      </c>
      <c r="W118" s="167"/>
      <c r="X118" s="212"/>
      <c r="Y118" s="167"/>
      <c r="Z118" s="215">
        <f t="shared" si="15"/>
        <v>0</v>
      </c>
      <c r="AA118" s="252"/>
    </row>
    <row r="119" spans="1:28" x14ac:dyDescent="0.2">
      <c r="A119" s="182"/>
      <c r="B119" s="158"/>
      <c r="C119" s="198"/>
      <c r="D119" s="212"/>
      <c r="E119" s="196"/>
      <c r="F119" s="197"/>
      <c r="G119" s="212"/>
      <c r="H119" s="197"/>
      <c r="I119" s="162">
        <f t="shared" si="12"/>
        <v>0</v>
      </c>
      <c r="J119" s="163"/>
      <c r="K119" s="212"/>
      <c r="L119" s="213"/>
      <c r="M119" s="315">
        <f t="shared" si="13"/>
        <v>0</v>
      </c>
      <c r="N119" s="165"/>
      <c r="O119" s="214"/>
      <c r="P119" s="158"/>
      <c r="Q119" s="212"/>
      <c r="R119" s="158"/>
      <c r="S119" s="212"/>
      <c r="T119" s="212"/>
      <c r="U119" s="167"/>
      <c r="V119" s="162">
        <f t="shared" si="14"/>
        <v>0</v>
      </c>
      <c r="W119" s="167"/>
      <c r="X119" s="212"/>
      <c r="Y119" s="167"/>
      <c r="Z119" s="215">
        <f t="shared" si="15"/>
        <v>0</v>
      </c>
      <c r="AA119" s="252"/>
    </row>
    <row r="120" spans="1:28" s="60" customFormat="1" x14ac:dyDescent="0.2">
      <c r="A120" s="184"/>
      <c r="B120" s="220" t="s">
        <v>111</v>
      </c>
      <c r="C120" s="221"/>
      <c r="D120" s="222">
        <f>SUM(D93:D119)</f>
        <v>0</v>
      </c>
      <c r="E120" s="188"/>
      <c r="F120" s="189"/>
      <c r="G120" s="222">
        <f>SUM(G94:G119)</f>
        <v>0</v>
      </c>
      <c r="H120" s="189"/>
      <c r="I120" s="222">
        <f>SUM(I94:I119)</f>
        <v>0</v>
      </c>
      <c r="J120" s="190"/>
      <c r="K120" s="222">
        <f>SUM(K94:K119)</f>
        <v>0</v>
      </c>
      <c r="L120" s="191"/>
      <c r="M120" s="192">
        <f>SUM(M94:M119)</f>
        <v>0</v>
      </c>
      <c r="N120" s="193"/>
      <c r="O120" s="222">
        <f>SUM(O94:O119)</f>
        <v>0</v>
      </c>
      <c r="P120" s="191"/>
      <c r="Q120" s="222">
        <f>SUM(Q94:Q119)</f>
        <v>0</v>
      </c>
      <c r="R120" s="185"/>
      <c r="S120" s="222">
        <f>SUM(S94:S119)</f>
        <v>0</v>
      </c>
      <c r="T120" s="222">
        <f>SUM(T94:T119)</f>
        <v>0</v>
      </c>
      <c r="U120" s="185"/>
      <c r="V120" s="222">
        <f>SUM(V94:V119)</f>
        <v>0</v>
      </c>
      <c r="W120" s="185"/>
      <c r="X120" s="222">
        <f>SUM(X94:X119)</f>
        <v>0</v>
      </c>
      <c r="Y120" s="185"/>
      <c r="Z120" s="222">
        <f>SUM(Z94:Z119)</f>
        <v>0</v>
      </c>
      <c r="AA120" s="328"/>
      <c r="AB120" s="332"/>
    </row>
    <row r="121" spans="1:28" ht="7.5" customHeight="1" x14ac:dyDescent="0.2">
      <c r="A121" s="157"/>
      <c r="B121" s="167"/>
      <c r="C121" s="194"/>
      <c r="D121" s="195"/>
      <c r="E121" s="196"/>
      <c r="F121" s="197"/>
      <c r="G121" s="195"/>
      <c r="H121" s="197"/>
      <c r="I121" s="195"/>
      <c r="J121" s="163"/>
      <c r="K121" s="195"/>
      <c r="L121" s="195"/>
      <c r="M121" s="195"/>
      <c r="N121" s="165"/>
      <c r="O121" s="167"/>
      <c r="P121" s="167"/>
      <c r="Q121" s="167"/>
      <c r="R121" s="167"/>
      <c r="S121" s="167"/>
      <c r="T121" s="167"/>
      <c r="U121" s="167"/>
      <c r="V121" s="224"/>
      <c r="W121" s="167"/>
      <c r="X121" s="167"/>
      <c r="Y121" s="167"/>
      <c r="Z121" s="224"/>
      <c r="AA121" s="252"/>
    </row>
    <row r="122" spans="1:28" ht="8.25" customHeight="1" x14ac:dyDescent="0.2">
      <c r="A122" s="157"/>
      <c r="B122" s="167"/>
      <c r="C122" s="194"/>
      <c r="D122" s="195"/>
      <c r="E122" s="196"/>
      <c r="F122" s="197"/>
      <c r="G122" s="195"/>
      <c r="H122" s="197"/>
      <c r="I122" s="195"/>
      <c r="J122" s="163"/>
      <c r="K122" s="195"/>
      <c r="L122" s="195"/>
      <c r="M122" s="195"/>
      <c r="N122" s="165"/>
      <c r="O122" s="167"/>
      <c r="P122" s="167"/>
      <c r="Q122" s="167"/>
      <c r="R122" s="167"/>
      <c r="S122" s="167"/>
      <c r="T122" s="167"/>
      <c r="U122" s="167"/>
      <c r="V122" s="167"/>
      <c r="W122" s="167"/>
      <c r="X122" s="167"/>
      <c r="Y122" s="167"/>
      <c r="Z122" s="167"/>
      <c r="AA122" s="252"/>
    </row>
    <row r="123" spans="1:28" ht="6.2" customHeight="1" x14ac:dyDescent="0.2">
      <c r="A123" s="157"/>
      <c r="B123" s="167"/>
      <c r="C123" s="194"/>
      <c r="D123" s="195"/>
      <c r="E123" s="196"/>
      <c r="F123" s="197"/>
      <c r="G123" s="195"/>
      <c r="H123" s="197"/>
      <c r="I123" s="195"/>
      <c r="J123" s="163"/>
      <c r="K123" s="195"/>
      <c r="L123" s="195"/>
      <c r="M123" s="195"/>
      <c r="N123" s="165"/>
      <c r="O123" s="167"/>
      <c r="P123" s="167"/>
      <c r="Q123" s="167"/>
      <c r="R123" s="167"/>
      <c r="S123" s="167"/>
      <c r="T123" s="167"/>
      <c r="U123" s="167"/>
      <c r="V123" s="167"/>
      <c r="W123" s="167"/>
      <c r="X123" s="167"/>
      <c r="Y123" s="167"/>
      <c r="Z123" s="167"/>
      <c r="AA123" s="252"/>
    </row>
    <row r="124" spans="1:28" s="60" customFormat="1" ht="15.75" x14ac:dyDescent="0.25">
      <c r="A124" s="85" t="s">
        <v>193</v>
      </c>
      <c r="B124" s="225"/>
      <c r="C124" s="226">
        <f>C120+C91+C59+C56</f>
        <v>0</v>
      </c>
      <c r="D124" s="227">
        <f>D120+D91+D59+D56</f>
        <v>0</v>
      </c>
      <c r="E124" s="228" t="e">
        <f>+M124/M261</f>
        <v>#N/A</v>
      </c>
      <c r="F124" s="229"/>
      <c r="G124" s="227">
        <f>G120+G91+G59+G56</f>
        <v>0</v>
      </c>
      <c r="H124" s="229"/>
      <c r="I124" s="227">
        <f>I120+I91+I59+I56</f>
        <v>0</v>
      </c>
      <c r="J124" s="230"/>
      <c r="K124" s="227">
        <f>K120+K91+K59+K56</f>
        <v>0</v>
      </c>
      <c r="L124" s="231"/>
      <c r="M124" s="232">
        <f>M120+M91+M59+M56</f>
        <v>0</v>
      </c>
      <c r="N124" s="233"/>
      <c r="O124" s="234">
        <f>O120+O91+O59+O56</f>
        <v>0</v>
      </c>
      <c r="P124" s="231"/>
      <c r="Q124" s="227">
        <f>Q120+Q91+Q59+Q56</f>
        <v>0</v>
      </c>
      <c r="R124" s="223"/>
      <c r="S124" s="227">
        <f>S120+S91+S59+S56</f>
        <v>0</v>
      </c>
      <c r="T124" s="227">
        <f>T120+T91+T59+T56</f>
        <v>0</v>
      </c>
      <c r="U124" s="223"/>
      <c r="V124" s="227">
        <f>V120+V91+V59+V56</f>
        <v>0</v>
      </c>
      <c r="W124" s="223"/>
      <c r="X124" s="227">
        <f>X120+X91+X59+X56</f>
        <v>0</v>
      </c>
      <c r="Y124" s="223"/>
      <c r="Z124" s="227">
        <f>Z120+Z91+Z59+Z56</f>
        <v>0</v>
      </c>
      <c r="AA124" s="328"/>
      <c r="AB124" s="332"/>
    </row>
    <row r="125" spans="1:28" ht="15.75" x14ac:dyDescent="0.25">
      <c r="A125" s="85"/>
      <c r="B125" s="225"/>
      <c r="C125" s="194"/>
      <c r="D125" s="210"/>
      <c r="E125" s="196"/>
      <c r="F125" s="197"/>
      <c r="G125" s="210"/>
      <c r="H125" s="197"/>
      <c r="I125" s="210"/>
      <c r="J125" s="163"/>
      <c r="K125" s="210"/>
      <c r="L125" s="210"/>
      <c r="M125" s="210"/>
      <c r="N125" s="165"/>
      <c r="O125" s="167"/>
      <c r="P125" s="167"/>
      <c r="Q125" s="167"/>
      <c r="R125" s="167"/>
      <c r="S125" s="167"/>
      <c r="T125" s="167"/>
      <c r="U125" s="167"/>
      <c r="V125" s="167"/>
      <c r="W125" s="167"/>
      <c r="X125" s="167"/>
      <c r="Y125" s="167"/>
      <c r="Z125" s="167"/>
      <c r="AA125" s="252"/>
    </row>
    <row r="126" spans="1:28" ht="15" x14ac:dyDescent="0.25">
      <c r="A126" s="235" t="s">
        <v>194</v>
      </c>
      <c r="B126" s="236"/>
      <c r="C126" s="237"/>
      <c r="D126" s="236"/>
      <c r="E126" s="196"/>
      <c r="F126" s="197"/>
      <c r="G126" s="236"/>
      <c r="H126" s="197"/>
      <c r="I126" s="236"/>
      <c r="J126" s="163"/>
      <c r="K126" s="236"/>
      <c r="L126" s="236"/>
      <c r="M126" s="236"/>
      <c r="N126" s="165"/>
      <c r="O126" s="167"/>
      <c r="P126" s="167"/>
      <c r="Q126" s="167"/>
      <c r="R126" s="167"/>
      <c r="S126" s="167"/>
      <c r="T126" s="167"/>
      <c r="U126" s="167"/>
      <c r="V126" s="167"/>
      <c r="W126" s="167"/>
      <c r="X126" s="167"/>
      <c r="Y126" s="167"/>
      <c r="Z126" s="167"/>
      <c r="AA126" s="252"/>
    </row>
    <row r="127" spans="1:28" ht="15" x14ac:dyDescent="0.25">
      <c r="A127" s="144" t="s">
        <v>195</v>
      </c>
      <c r="B127" s="223"/>
      <c r="C127" s="238"/>
      <c r="D127" s="239"/>
      <c r="E127" s="196"/>
      <c r="F127" s="197"/>
      <c r="G127" s="239"/>
      <c r="H127" s="197"/>
      <c r="I127" s="239"/>
      <c r="J127" s="163"/>
      <c r="K127" s="239"/>
      <c r="L127" s="210"/>
      <c r="M127" s="239"/>
      <c r="N127" s="165"/>
      <c r="O127" s="167"/>
      <c r="P127" s="167"/>
      <c r="Q127" s="167"/>
      <c r="R127" s="167"/>
      <c r="S127" s="167"/>
      <c r="T127" s="167"/>
      <c r="U127" s="167"/>
      <c r="V127" s="167"/>
      <c r="W127" s="167"/>
      <c r="X127" s="167"/>
      <c r="Y127" s="167"/>
      <c r="Z127" s="167"/>
      <c r="AA127" s="252"/>
    </row>
    <row r="128" spans="1:28" x14ac:dyDescent="0.2">
      <c r="A128" s="157" t="s">
        <v>112</v>
      </c>
      <c r="B128" s="158"/>
      <c r="C128" s="240"/>
      <c r="D128" s="241"/>
      <c r="E128" s="196"/>
      <c r="F128" s="197"/>
      <c r="G128" s="241"/>
      <c r="H128" s="197"/>
      <c r="I128" s="162">
        <f t="shared" ref="I128:I154" si="16">D128+G128</f>
        <v>0</v>
      </c>
      <c r="J128" s="163"/>
      <c r="K128" s="212"/>
      <c r="L128" s="213"/>
      <c r="M128" s="315">
        <f t="shared" ref="M128:M154" si="17">+I128+K128</f>
        <v>0</v>
      </c>
      <c r="N128" s="165"/>
      <c r="O128" s="204"/>
      <c r="P128" s="167"/>
      <c r="Q128" s="212"/>
      <c r="R128" s="158"/>
      <c r="S128" s="212"/>
      <c r="T128" s="212"/>
      <c r="U128" s="167"/>
      <c r="V128" s="162">
        <f t="shared" ref="V128:V154" si="18">+I128+SUM(O128:T128)</f>
        <v>0</v>
      </c>
      <c r="W128" s="167"/>
      <c r="X128" s="212"/>
      <c r="Y128" s="167"/>
      <c r="Z128" s="215">
        <f t="shared" ref="Z128:Z154" si="19">V128-X128</f>
        <v>0</v>
      </c>
      <c r="AA128" s="252"/>
    </row>
    <row r="129" spans="1:27" x14ac:dyDescent="0.2">
      <c r="A129" s="157" t="s">
        <v>113</v>
      </c>
      <c r="B129" s="158"/>
      <c r="C129" s="240"/>
      <c r="D129" s="241"/>
      <c r="E129" s="196"/>
      <c r="F129" s="197"/>
      <c r="G129" s="241"/>
      <c r="H129" s="197"/>
      <c r="I129" s="162">
        <f t="shared" si="16"/>
        <v>0</v>
      </c>
      <c r="J129" s="163"/>
      <c r="K129" s="212"/>
      <c r="L129" s="213"/>
      <c r="M129" s="315">
        <f t="shared" si="17"/>
        <v>0</v>
      </c>
      <c r="N129" s="165"/>
      <c r="O129" s="204"/>
      <c r="P129" s="167"/>
      <c r="Q129" s="212"/>
      <c r="R129" s="158"/>
      <c r="S129" s="212"/>
      <c r="T129" s="212"/>
      <c r="U129" s="167"/>
      <c r="V129" s="162">
        <f t="shared" si="18"/>
        <v>0</v>
      </c>
      <c r="W129" s="167"/>
      <c r="X129" s="212"/>
      <c r="Y129" s="167"/>
      <c r="Z129" s="215">
        <f t="shared" si="19"/>
        <v>0</v>
      </c>
      <c r="AA129" s="252"/>
    </row>
    <row r="130" spans="1:27" x14ac:dyDescent="0.2">
      <c r="A130" s="157" t="s">
        <v>114</v>
      </c>
      <c r="B130" s="158"/>
      <c r="C130" s="240"/>
      <c r="D130" s="212"/>
      <c r="E130" s="196"/>
      <c r="F130" s="197"/>
      <c r="G130" s="212"/>
      <c r="H130" s="197"/>
      <c r="I130" s="162">
        <f t="shared" si="16"/>
        <v>0</v>
      </c>
      <c r="J130" s="163"/>
      <c r="K130" s="212"/>
      <c r="L130" s="213"/>
      <c r="M130" s="315">
        <f t="shared" si="17"/>
        <v>0</v>
      </c>
      <c r="N130" s="165"/>
      <c r="O130" s="204"/>
      <c r="P130" s="167"/>
      <c r="Q130" s="212"/>
      <c r="R130" s="158"/>
      <c r="S130" s="212"/>
      <c r="T130" s="212"/>
      <c r="U130" s="167"/>
      <c r="V130" s="162">
        <f t="shared" si="18"/>
        <v>0</v>
      </c>
      <c r="W130" s="167"/>
      <c r="X130" s="212"/>
      <c r="Y130" s="167"/>
      <c r="Z130" s="215">
        <f t="shared" si="19"/>
        <v>0</v>
      </c>
      <c r="AA130" s="252"/>
    </row>
    <row r="131" spans="1:27" x14ac:dyDescent="0.2">
      <c r="A131" s="157" t="s">
        <v>115</v>
      </c>
      <c r="B131" s="158"/>
      <c r="C131" s="240"/>
      <c r="D131" s="241"/>
      <c r="E131" s="196"/>
      <c r="F131" s="197"/>
      <c r="G131" s="241"/>
      <c r="H131" s="197"/>
      <c r="I131" s="162">
        <f t="shared" si="16"/>
        <v>0</v>
      </c>
      <c r="J131" s="163"/>
      <c r="K131" s="212"/>
      <c r="L131" s="213"/>
      <c r="M131" s="315">
        <f t="shared" si="17"/>
        <v>0</v>
      </c>
      <c r="N131" s="165"/>
      <c r="O131" s="204"/>
      <c r="P131" s="167"/>
      <c r="Q131" s="212"/>
      <c r="R131" s="158"/>
      <c r="S131" s="212"/>
      <c r="T131" s="212"/>
      <c r="U131" s="167"/>
      <c r="V131" s="162">
        <f t="shared" si="18"/>
        <v>0</v>
      </c>
      <c r="W131" s="167"/>
      <c r="X131" s="212"/>
      <c r="Y131" s="167"/>
      <c r="Z131" s="215">
        <f t="shared" si="19"/>
        <v>0</v>
      </c>
      <c r="AA131" s="252"/>
    </row>
    <row r="132" spans="1:27" x14ac:dyDescent="0.2">
      <c r="A132" s="157" t="s">
        <v>116</v>
      </c>
      <c r="B132" s="158"/>
      <c r="C132" s="240"/>
      <c r="D132" s="241"/>
      <c r="E132" s="196"/>
      <c r="F132" s="197"/>
      <c r="G132" s="241"/>
      <c r="H132" s="197"/>
      <c r="I132" s="162">
        <f t="shared" si="16"/>
        <v>0</v>
      </c>
      <c r="J132" s="163"/>
      <c r="K132" s="212"/>
      <c r="L132" s="213"/>
      <c r="M132" s="315">
        <f t="shared" si="17"/>
        <v>0</v>
      </c>
      <c r="N132" s="165"/>
      <c r="O132" s="204"/>
      <c r="P132" s="167"/>
      <c r="Q132" s="212"/>
      <c r="R132" s="158"/>
      <c r="S132" s="212"/>
      <c r="T132" s="212"/>
      <c r="U132" s="167"/>
      <c r="V132" s="162">
        <f t="shared" si="18"/>
        <v>0</v>
      </c>
      <c r="W132" s="167"/>
      <c r="X132" s="212"/>
      <c r="Y132" s="167"/>
      <c r="Z132" s="215">
        <f t="shared" si="19"/>
        <v>0</v>
      </c>
      <c r="AA132" s="252"/>
    </row>
    <row r="133" spans="1:27" x14ac:dyDescent="0.2">
      <c r="A133" s="157" t="s">
        <v>117</v>
      </c>
      <c r="B133" s="158"/>
      <c r="C133" s="240"/>
      <c r="D133" s="241"/>
      <c r="E133" s="196"/>
      <c r="F133" s="197"/>
      <c r="G133" s="241"/>
      <c r="H133" s="197"/>
      <c r="I133" s="162">
        <f t="shared" si="16"/>
        <v>0</v>
      </c>
      <c r="J133" s="163"/>
      <c r="K133" s="212"/>
      <c r="L133" s="213"/>
      <c r="M133" s="315">
        <f t="shared" si="17"/>
        <v>0</v>
      </c>
      <c r="N133" s="165"/>
      <c r="O133" s="204"/>
      <c r="P133" s="167"/>
      <c r="Q133" s="212"/>
      <c r="R133" s="158"/>
      <c r="S133" s="212"/>
      <c r="T133" s="212"/>
      <c r="U133" s="167"/>
      <c r="V133" s="162">
        <f t="shared" si="18"/>
        <v>0</v>
      </c>
      <c r="W133" s="167"/>
      <c r="X133" s="212"/>
      <c r="Y133" s="167"/>
      <c r="Z133" s="215">
        <f t="shared" si="19"/>
        <v>0</v>
      </c>
      <c r="AA133" s="252"/>
    </row>
    <row r="134" spans="1:27" x14ac:dyDescent="0.2">
      <c r="A134" s="157" t="s">
        <v>118</v>
      </c>
      <c r="B134" s="158"/>
      <c r="C134" s="240"/>
      <c r="D134" s="241"/>
      <c r="E134" s="196"/>
      <c r="F134" s="197"/>
      <c r="G134" s="241"/>
      <c r="H134" s="197"/>
      <c r="I134" s="162">
        <f t="shared" si="16"/>
        <v>0</v>
      </c>
      <c r="J134" s="163"/>
      <c r="K134" s="212"/>
      <c r="L134" s="213"/>
      <c r="M134" s="315">
        <f t="shared" si="17"/>
        <v>0</v>
      </c>
      <c r="N134" s="165"/>
      <c r="O134" s="204"/>
      <c r="P134" s="167"/>
      <c r="Q134" s="212"/>
      <c r="R134" s="158"/>
      <c r="S134" s="212"/>
      <c r="T134" s="212"/>
      <c r="U134" s="167"/>
      <c r="V134" s="162">
        <f t="shared" si="18"/>
        <v>0</v>
      </c>
      <c r="W134" s="167"/>
      <c r="X134" s="212"/>
      <c r="Y134" s="167"/>
      <c r="Z134" s="215">
        <f t="shared" si="19"/>
        <v>0</v>
      </c>
      <c r="AA134" s="252"/>
    </row>
    <row r="135" spans="1:27" x14ac:dyDescent="0.2">
      <c r="A135" s="157" t="s">
        <v>92</v>
      </c>
      <c r="B135" s="158"/>
      <c r="C135" s="240"/>
      <c r="D135" s="212"/>
      <c r="E135" s="196"/>
      <c r="F135" s="197"/>
      <c r="G135" s="212"/>
      <c r="H135" s="197"/>
      <c r="I135" s="162">
        <f t="shared" si="16"/>
        <v>0</v>
      </c>
      <c r="J135" s="163"/>
      <c r="K135" s="212"/>
      <c r="L135" s="213"/>
      <c r="M135" s="315">
        <f t="shared" si="17"/>
        <v>0</v>
      </c>
      <c r="N135" s="165"/>
      <c r="O135" s="204"/>
      <c r="P135" s="167"/>
      <c r="Q135" s="212"/>
      <c r="R135" s="158"/>
      <c r="S135" s="212"/>
      <c r="T135" s="212"/>
      <c r="U135" s="167"/>
      <c r="V135" s="162">
        <f t="shared" si="18"/>
        <v>0</v>
      </c>
      <c r="W135" s="167"/>
      <c r="X135" s="212"/>
      <c r="Y135" s="167"/>
      <c r="Z135" s="215">
        <f t="shared" si="19"/>
        <v>0</v>
      </c>
      <c r="AA135" s="252"/>
    </row>
    <row r="136" spans="1:27" x14ac:dyDescent="0.2">
      <c r="A136" s="182" t="s">
        <v>187</v>
      </c>
      <c r="B136" s="158"/>
      <c r="C136" s="240"/>
      <c r="D136" s="212"/>
      <c r="E136" s="196"/>
      <c r="F136" s="197"/>
      <c r="G136" s="212"/>
      <c r="H136" s="197"/>
      <c r="I136" s="162">
        <f t="shared" si="16"/>
        <v>0</v>
      </c>
      <c r="J136" s="163"/>
      <c r="K136" s="212"/>
      <c r="L136" s="213"/>
      <c r="M136" s="315">
        <f t="shared" si="17"/>
        <v>0</v>
      </c>
      <c r="N136" s="165"/>
      <c r="O136" s="204"/>
      <c r="P136" s="167"/>
      <c r="Q136" s="212"/>
      <c r="R136" s="158"/>
      <c r="S136" s="212"/>
      <c r="T136" s="212"/>
      <c r="U136" s="167"/>
      <c r="V136" s="162">
        <f t="shared" si="18"/>
        <v>0</v>
      </c>
      <c r="W136" s="167"/>
      <c r="X136" s="212"/>
      <c r="Y136" s="167"/>
      <c r="Z136" s="215">
        <f t="shared" si="19"/>
        <v>0</v>
      </c>
      <c r="AA136" s="252"/>
    </row>
    <row r="137" spans="1:27" x14ac:dyDescent="0.2">
      <c r="A137" s="182"/>
      <c r="B137" s="158"/>
      <c r="C137" s="240"/>
      <c r="D137" s="212"/>
      <c r="E137" s="196"/>
      <c r="F137" s="197"/>
      <c r="G137" s="212"/>
      <c r="H137" s="197"/>
      <c r="I137" s="162">
        <f t="shared" si="16"/>
        <v>0</v>
      </c>
      <c r="J137" s="163"/>
      <c r="K137" s="212"/>
      <c r="L137" s="213"/>
      <c r="M137" s="315">
        <f t="shared" si="17"/>
        <v>0</v>
      </c>
      <c r="N137" s="165"/>
      <c r="O137" s="204"/>
      <c r="P137" s="167"/>
      <c r="Q137" s="212"/>
      <c r="R137" s="158"/>
      <c r="S137" s="212"/>
      <c r="T137" s="212"/>
      <c r="U137" s="167"/>
      <c r="V137" s="162">
        <f t="shared" si="18"/>
        <v>0</v>
      </c>
      <c r="W137" s="167"/>
      <c r="X137" s="212"/>
      <c r="Y137" s="167"/>
      <c r="Z137" s="215">
        <f t="shared" si="19"/>
        <v>0</v>
      </c>
      <c r="AA137" s="252"/>
    </row>
    <row r="138" spans="1:27" x14ac:dyDescent="0.2">
      <c r="A138" s="182"/>
      <c r="B138" s="158"/>
      <c r="C138" s="240"/>
      <c r="D138" s="212"/>
      <c r="E138" s="196"/>
      <c r="F138" s="197"/>
      <c r="G138" s="212"/>
      <c r="H138" s="197"/>
      <c r="I138" s="162">
        <f t="shared" si="16"/>
        <v>0</v>
      </c>
      <c r="J138" s="163"/>
      <c r="K138" s="212"/>
      <c r="L138" s="213"/>
      <c r="M138" s="315">
        <f t="shared" si="17"/>
        <v>0</v>
      </c>
      <c r="N138" s="165"/>
      <c r="O138" s="204"/>
      <c r="P138" s="167"/>
      <c r="Q138" s="212"/>
      <c r="R138" s="158"/>
      <c r="S138" s="212"/>
      <c r="T138" s="212"/>
      <c r="U138" s="167"/>
      <c r="V138" s="162">
        <f t="shared" si="18"/>
        <v>0</v>
      </c>
      <c r="W138" s="167"/>
      <c r="X138" s="212"/>
      <c r="Y138" s="167"/>
      <c r="Z138" s="215">
        <f t="shared" si="19"/>
        <v>0</v>
      </c>
      <c r="AA138" s="252"/>
    </row>
    <row r="139" spans="1:27" x14ac:dyDescent="0.2">
      <c r="A139" s="182"/>
      <c r="B139" s="158"/>
      <c r="C139" s="240"/>
      <c r="D139" s="212"/>
      <c r="E139" s="196"/>
      <c r="F139" s="197"/>
      <c r="G139" s="212"/>
      <c r="H139" s="197"/>
      <c r="I139" s="162">
        <f t="shared" si="16"/>
        <v>0</v>
      </c>
      <c r="J139" s="163"/>
      <c r="K139" s="212"/>
      <c r="L139" s="213"/>
      <c r="M139" s="315">
        <f t="shared" si="17"/>
        <v>0</v>
      </c>
      <c r="N139" s="165"/>
      <c r="O139" s="204"/>
      <c r="P139" s="167"/>
      <c r="Q139" s="212"/>
      <c r="R139" s="158"/>
      <c r="S139" s="212"/>
      <c r="T139" s="212"/>
      <c r="U139" s="167"/>
      <c r="V139" s="162">
        <f t="shared" si="18"/>
        <v>0</v>
      </c>
      <c r="W139" s="167"/>
      <c r="X139" s="212"/>
      <c r="Y139" s="167"/>
      <c r="Z139" s="215">
        <f t="shared" si="19"/>
        <v>0</v>
      </c>
      <c r="AA139" s="252"/>
    </row>
    <row r="140" spans="1:27" x14ac:dyDescent="0.2">
      <c r="A140" s="182"/>
      <c r="B140" s="158"/>
      <c r="C140" s="240"/>
      <c r="D140" s="212"/>
      <c r="E140" s="196"/>
      <c r="F140" s="197"/>
      <c r="G140" s="212"/>
      <c r="H140" s="197"/>
      <c r="I140" s="162">
        <f t="shared" si="16"/>
        <v>0</v>
      </c>
      <c r="J140" s="163"/>
      <c r="K140" s="212"/>
      <c r="L140" s="213"/>
      <c r="M140" s="315">
        <f t="shared" si="17"/>
        <v>0</v>
      </c>
      <c r="N140" s="165"/>
      <c r="O140" s="204"/>
      <c r="P140" s="167"/>
      <c r="Q140" s="212"/>
      <c r="R140" s="158"/>
      <c r="S140" s="212"/>
      <c r="T140" s="212"/>
      <c r="U140" s="167"/>
      <c r="V140" s="162">
        <f t="shared" si="18"/>
        <v>0</v>
      </c>
      <c r="W140" s="167"/>
      <c r="X140" s="212"/>
      <c r="Y140" s="167"/>
      <c r="Z140" s="215">
        <f t="shared" si="19"/>
        <v>0</v>
      </c>
      <c r="AA140" s="252"/>
    </row>
    <row r="141" spans="1:27" x14ac:dyDescent="0.2">
      <c r="A141" s="182"/>
      <c r="B141" s="158"/>
      <c r="C141" s="240"/>
      <c r="D141" s="212"/>
      <c r="E141" s="196"/>
      <c r="F141" s="197"/>
      <c r="G141" s="212"/>
      <c r="H141" s="197"/>
      <c r="I141" s="162">
        <f t="shared" si="16"/>
        <v>0</v>
      </c>
      <c r="J141" s="163"/>
      <c r="K141" s="212"/>
      <c r="L141" s="213"/>
      <c r="M141" s="315">
        <f t="shared" si="17"/>
        <v>0</v>
      </c>
      <c r="N141" s="165"/>
      <c r="O141" s="204"/>
      <c r="P141" s="167"/>
      <c r="Q141" s="212"/>
      <c r="R141" s="158"/>
      <c r="S141" s="212"/>
      <c r="T141" s="212"/>
      <c r="U141" s="167"/>
      <c r="V141" s="162">
        <f t="shared" si="18"/>
        <v>0</v>
      </c>
      <c r="W141" s="167"/>
      <c r="X141" s="212"/>
      <c r="Y141" s="167"/>
      <c r="Z141" s="215">
        <f t="shared" si="19"/>
        <v>0</v>
      </c>
      <c r="AA141" s="252"/>
    </row>
    <row r="142" spans="1:27" x14ac:dyDescent="0.2">
      <c r="A142" s="182"/>
      <c r="B142" s="158"/>
      <c r="C142" s="240"/>
      <c r="D142" s="212"/>
      <c r="E142" s="196"/>
      <c r="F142" s="197"/>
      <c r="G142" s="212"/>
      <c r="H142" s="197"/>
      <c r="I142" s="162">
        <f t="shared" si="16"/>
        <v>0</v>
      </c>
      <c r="J142" s="163"/>
      <c r="K142" s="212"/>
      <c r="L142" s="213"/>
      <c r="M142" s="315">
        <f t="shared" si="17"/>
        <v>0</v>
      </c>
      <c r="N142" s="165"/>
      <c r="O142" s="204"/>
      <c r="P142" s="167"/>
      <c r="Q142" s="212"/>
      <c r="R142" s="158"/>
      <c r="S142" s="212"/>
      <c r="T142" s="212"/>
      <c r="U142" s="167"/>
      <c r="V142" s="162">
        <f t="shared" si="18"/>
        <v>0</v>
      </c>
      <c r="W142" s="167"/>
      <c r="X142" s="212"/>
      <c r="Y142" s="167"/>
      <c r="Z142" s="215">
        <f t="shared" si="19"/>
        <v>0</v>
      </c>
      <c r="AA142" s="252"/>
    </row>
    <row r="143" spans="1:27" x14ac:dyDescent="0.2">
      <c r="A143" s="182"/>
      <c r="B143" s="158"/>
      <c r="C143" s="240"/>
      <c r="D143" s="212"/>
      <c r="E143" s="196"/>
      <c r="F143" s="197"/>
      <c r="G143" s="212"/>
      <c r="H143" s="197"/>
      <c r="I143" s="162">
        <f t="shared" si="16"/>
        <v>0</v>
      </c>
      <c r="J143" s="163"/>
      <c r="K143" s="212"/>
      <c r="L143" s="213"/>
      <c r="M143" s="315">
        <f t="shared" si="17"/>
        <v>0</v>
      </c>
      <c r="N143" s="165"/>
      <c r="O143" s="204"/>
      <c r="P143" s="167"/>
      <c r="Q143" s="212"/>
      <c r="R143" s="158"/>
      <c r="S143" s="212"/>
      <c r="T143" s="212"/>
      <c r="U143" s="167"/>
      <c r="V143" s="162">
        <f t="shared" si="18"/>
        <v>0</v>
      </c>
      <c r="W143" s="167"/>
      <c r="X143" s="212"/>
      <c r="Y143" s="167"/>
      <c r="Z143" s="215">
        <f t="shared" si="19"/>
        <v>0</v>
      </c>
      <c r="AA143" s="252"/>
    </row>
    <row r="144" spans="1:27" x14ac:dyDescent="0.2">
      <c r="A144" s="182"/>
      <c r="B144" s="158"/>
      <c r="C144" s="240"/>
      <c r="D144" s="212"/>
      <c r="E144" s="196"/>
      <c r="F144" s="197"/>
      <c r="G144" s="212"/>
      <c r="H144" s="197"/>
      <c r="I144" s="162">
        <f t="shared" si="16"/>
        <v>0</v>
      </c>
      <c r="J144" s="163"/>
      <c r="K144" s="212"/>
      <c r="L144" s="213"/>
      <c r="M144" s="315">
        <f t="shared" si="17"/>
        <v>0</v>
      </c>
      <c r="N144" s="165"/>
      <c r="O144" s="204"/>
      <c r="P144" s="167"/>
      <c r="Q144" s="212"/>
      <c r="R144" s="158"/>
      <c r="S144" s="212"/>
      <c r="T144" s="212"/>
      <c r="U144" s="167"/>
      <c r="V144" s="162">
        <f t="shared" si="18"/>
        <v>0</v>
      </c>
      <c r="W144" s="167"/>
      <c r="X144" s="212"/>
      <c r="Y144" s="167"/>
      <c r="Z144" s="215">
        <f t="shared" si="19"/>
        <v>0</v>
      </c>
      <c r="AA144" s="252"/>
    </row>
    <row r="145" spans="1:28" x14ac:dyDescent="0.2">
      <c r="A145" s="182"/>
      <c r="B145" s="158"/>
      <c r="C145" s="240"/>
      <c r="D145" s="212"/>
      <c r="E145" s="196"/>
      <c r="F145" s="197"/>
      <c r="G145" s="212"/>
      <c r="H145" s="197"/>
      <c r="I145" s="162">
        <f t="shared" si="16"/>
        <v>0</v>
      </c>
      <c r="J145" s="163"/>
      <c r="K145" s="212"/>
      <c r="L145" s="213"/>
      <c r="M145" s="315">
        <f t="shared" si="17"/>
        <v>0</v>
      </c>
      <c r="N145" s="165"/>
      <c r="O145" s="204"/>
      <c r="P145" s="167"/>
      <c r="Q145" s="212"/>
      <c r="R145" s="158"/>
      <c r="S145" s="212"/>
      <c r="T145" s="212"/>
      <c r="U145" s="167"/>
      <c r="V145" s="162">
        <f t="shared" si="18"/>
        <v>0</v>
      </c>
      <c r="W145" s="167"/>
      <c r="X145" s="212"/>
      <c r="Y145" s="167"/>
      <c r="Z145" s="215">
        <f t="shared" si="19"/>
        <v>0</v>
      </c>
      <c r="AA145" s="252"/>
    </row>
    <row r="146" spans="1:28" x14ac:dyDescent="0.2">
      <c r="A146" s="182"/>
      <c r="B146" s="158"/>
      <c r="C146" s="240"/>
      <c r="D146" s="212"/>
      <c r="E146" s="196"/>
      <c r="F146" s="197"/>
      <c r="G146" s="212"/>
      <c r="H146" s="197"/>
      <c r="I146" s="162">
        <f t="shared" si="16"/>
        <v>0</v>
      </c>
      <c r="J146" s="163"/>
      <c r="K146" s="212"/>
      <c r="L146" s="213"/>
      <c r="M146" s="315">
        <f t="shared" si="17"/>
        <v>0</v>
      </c>
      <c r="N146" s="165"/>
      <c r="O146" s="204"/>
      <c r="P146" s="167"/>
      <c r="Q146" s="212"/>
      <c r="R146" s="158"/>
      <c r="S146" s="212"/>
      <c r="T146" s="212"/>
      <c r="U146" s="167"/>
      <c r="V146" s="162">
        <f t="shared" si="18"/>
        <v>0</v>
      </c>
      <c r="W146" s="167"/>
      <c r="X146" s="212"/>
      <c r="Y146" s="167"/>
      <c r="Z146" s="215">
        <f t="shared" si="19"/>
        <v>0</v>
      </c>
      <c r="AA146" s="252"/>
    </row>
    <row r="147" spans="1:28" x14ac:dyDescent="0.2">
      <c r="A147" s="182"/>
      <c r="B147" s="158"/>
      <c r="C147" s="240"/>
      <c r="D147" s="212"/>
      <c r="E147" s="196"/>
      <c r="F147" s="197"/>
      <c r="G147" s="212"/>
      <c r="H147" s="197"/>
      <c r="I147" s="162">
        <f t="shared" si="16"/>
        <v>0</v>
      </c>
      <c r="J147" s="163"/>
      <c r="K147" s="212"/>
      <c r="L147" s="213"/>
      <c r="M147" s="315">
        <f t="shared" si="17"/>
        <v>0</v>
      </c>
      <c r="N147" s="165"/>
      <c r="O147" s="204"/>
      <c r="P147" s="167"/>
      <c r="Q147" s="212"/>
      <c r="R147" s="158"/>
      <c r="S147" s="212"/>
      <c r="T147" s="212"/>
      <c r="U147" s="167"/>
      <c r="V147" s="162">
        <f t="shared" si="18"/>
        <v>0</v>
      </c>
      <c r="W147" s="167"/>
      <c r="X147" s="212"/>
      <c r="Y147" s="167"/>
      <c r="Z147" s="215">
        <f t="shared" si="19"/>
        <v>0</v>
      </c>
      <c r="AA147" s="252"/>
    </row>
    <row r="148" spans="1:28" x14ac:dyDescent="0.2">
      <c r="A148" s="182"/>
      <c r="B148" s="158"/>
      <c r="C148" s="240"/>
      <c r="D148" s="212"/>
      <c r="E148" s="196"/>
      <c r="F148" s="197"/>
      <c r="G148" s="212"/>
      <c r="H148" s="197"/>
      <c r="I148" s="162">
        <f t="shared" si="16"/>
        <v>0</v>
      </c>
      <c r="J148" s="163"/>
      <c r="K148" s="212"/>
      <c r="L148" s="213"/>
      <c r="M148" s="315">
        <f t="shared" si="17"/>
        <v>0</v>
      </c>
      <c r="N148" s="165"/>
      <c r="O148" s="204"/>
      <c r="P148" s="167"/>
      <c r="Q148" s="212"/>
      <c r="R148" s="158"/>
      <c r="S148" s="212"/>
      <c r="T148" s="212"/>
      <c r="U148" s="167"/>
      <c r="V148" s="162">
        <f t="shared" si="18"/>
        <v>0</v>
      </c>
      <c r="W148" s="167"/>
      <c r="X148" s="212"/>
      <c r="Y148" s="167"/>
      <c r="Z148" s="215">
        <f t="shared" si="19"/>
        <v>0</v>
      </c>
      <c r="AA148" s="252"/>
    </row>
    <row r="149" spans="1:28" x14ac:dyDescent="0.2">
      <c r="A149" s="182"/>
      <c r="B149" s="158"/>
      <c r="C149" s="240"/>
      <c r="D149" s="212"/>
      <c r="E149" s="196"/>
      <c r="F149" s="197"/>
      <c r="G149" s="212"/>
      <c r="H149" s="197"/>
      <c r="I149" s="162">
        <f t="shared" si="16"/>
        <v>0</v>
      </c>
      <c r="J149" s="163"/>
      <c r="K149" s="212"/>
      <c r="L149" s="213"/>
      <c r="M149" s="315">
        <f t="shared" si="17"/>
        <v>0</v>
      </c>
      <c r="N149" s="165"/>
      <c r="O149" s="204"/>
      <c r="P149" s="167"/>
      <c r="Q149" s="212"/>
      <c r="R149" s="158"/>
      <c r="S149" s="212"/>
      <c r="T149" s="212"/>
      <c r="U149" s="167"/>
      <c r="V149" s="162">
        <f t="shared" si="18"/>
        <v>0</v>
      </c>
      <c r="W149" s="167"/>
      <c r="X149" s="212"/>
      <c r="Y149" s="167"/>
      <c r="Z149" s="215">
        <f t="shared" si="19"/>
        <v>0</v>
      </c>
      <c r="AA149" s="252"/>
    </row>
    <row r="150" spans="1:28" x14ac:dyDescent="0.2">
      <c r="A150" s="182"/>
      <c r="B150" s="158"/>
      <c r="C150" s="240"/>
      <c r="D150" s="212"/>
      <c r="E150" s="196"/>
      <c r="F150" s="197"/>
      <c r="G150" s="212"/>
      <c r="H150" s="197"/>
      <c r="I150" s="162">
        <f t="shared" si="16"/>
        <v>0</v>
      </c>
      <c r="J150" s="163"/>
      <c r="K150" s="212"/>
      <c r="L150" s="213"/>
      <c r="M150" s="315">
        <f t="shared" si="17"/>
        <v>0</v>
      </c>
      <c r="N150" s="165"/>
      <c r="O150" s="204"/>
      <c r="P150" s="167"/>
      <c r="Q150" s="212"/>
      <c r="R150" s="158"/>
      <c r="S150" s="212"/>
      <c r="T150" s="212"/>
      <c r="U150" s="167"/>
      <c r="V150" s="162">
        <f t="shared" si="18"/>
        <v>0</v>
      </c>
      <c r="W150" s="167"/>
      <c r="X150" s="212"/>
      <c r="Y150" s="167"/>
      <c r="Z150" s="215">
        <f t="shared" si="19"/>
        <v>0</v>
      </c>
      <c r="AA150" s="252"/>
    </row>
    <row r="151" spans="1:28" x14ac:dyDescent="0.2">
      <c r="A151" s="182"/>
      <c r="B151" s="158"/>
      <c r="C151" s="240"/>
      <c r="D151" s="212"/>
      <c r="E151" s="196"/>
      <c r="F151" s="197"/>
      <c r="G151" s="212"/>
      <c r="H151" s="197"/>
      <c r="I151" s="162">
        <f t="shared" si="16"/>
        <v>0</v>
      </c>
      <c r="J151" s="163"/>
      <c r="K151" s="212"/>
      <c r="L151" s="213"/>
      <c r="M151" s="315">
        <f t="shared" si="17"/>
        <v>0</v>
      </c>
      <c r="N151" s="165"/>
      <c r="O151" s="204"/>
      <c r="P151" s="167"/>
      <c r="Q151" s="212"/>
      <c r="R151" s="158"/>
      <c r="S151" s="212"/>
      <c r="T151" s="212"/>
      <c r="U151" s="167"/>
      <c r="V151" s="162">
        <f t="shared" si="18"/>
        <v>0</v>
      </c>
      <c r="W151" s="167"/>
      <c r="X151" s="212"/>
      <c r="Y151" s="167"/>
      <c r="Z151" s="215">
        <f t="shared" si="19"/>
        <v>0</v>
      </c>
      <c r="AA151" s="252"/>
    </row>
    <row r="152" spans="1:28" x14ac:dyDescent="0.2">
      <c r="A152" s="182"/>
      <c r="B152" s="158"/>
      <c r="C152" s="240"/>
      <c r="D152" s="212"/>
      <c r="E152" s="196"/>
      <c r="F152" s="197"/>
      <c r="G152" s="212"/>
      <c r="H152" s="197"/>
      <c r="I152" s="162">
        <f t="shared" si="16"/>
        <v>0</v>
      </c>
      <c r="J152" s="163"/>
      <c r="K152" s="212"/>
      <c r="L152" s="213"/>
      <c r="M152" s="315">
        <f t="shared" si="17"/>
        <v>0</v>
      </c>
      <c r="N152" s="165"/>
      <c r="O152" s="204"/>
      <c r="P152" s="167"/>
      <c r="Q152" s="212"/>
      <c r="R152" s="158"/>
      <c r="S152" s="212"/>
      <c r="T152" s="212"/>
      <c r="U152" s="167"/>
      <c r="V152" s="162">
        <f t="shared" si="18"/>
        <v>0</v>
      </c>
      <c r="W152" s="167"/>
      <c r="X152" s="212"/>
      <c r="Y152" s="167"/>
      <c r="Z152" s="215">
        <f t="shared" si="19"/>
        <v>0</v>
      </c>
      <c r="AA152" s="252"/>
    </row>
    <row r="153" spans="1:28" x14ac:dyDescent="0.2">
      <c r="A153" s="182"/>
      <c r="B153" s="158"/>
      <c r="C153" s="240"/>
      <c r="D153" s="212"/>
      <c r="E153" s="196"/>
      <c r="F153" s="197"/>
      <c r="G153" s="212"/>
      <c r="H153" s="197"/>
      <c r="I153" s="162">
        <f t="shared" si="16"/>
        <v>0</v>
      </c>
      <c r="J153" s="163"/>
      <c r="K153" s="212"/>
      <c r="L153" s="213"/>
      <c r="M153" s="315">
        <f t="shared" si="17"/>
        <v>0</v>
      </c>
      <c r="N153" s="165"/>
      <c r="O153" s="204"/>
      <c r="P153" s="167"/>
      <c r="Q153" s="212"/>
      <c r="R153" s="158"/>
      <c r="S153" s="212"/>
      <c r="T153" s="212"/>
      <c r="U153" s="167"/>
      <c r="V153" s="162">
        <f t="shared" si="18"/>
        <v>0</v>
      </c>
      <c r="W153" s="167"/>
      <c r="X153" s="212"/>
      <c r="Y153" s="167"/>
      <c r="Z153" s="215">
        <f t="shared" si="19"/>
        <v>0</v>
      </c>
      <c r="AA153" s="252"/>
    </row>
    <row r="154" spans="1:28" x14ac:dyDescent="0.2">
      <c r="A154" s="182"/>
      <c r="B154" s="158"/>
      <c r="C154" s="240"/>
      <c r="D154" s="212"/>
      <c r="E154" s="196"/>
      <c r="F154" s="197"/>
      <c r="G154" s="212"/>
      <c r="H154" s="197"/>
      <c r="I154" s="162">
        <f t="shared" si="16"/>
        <v>0</v>
      </c>
      <c r="J154" s="163"/>
      <c r="K154" s="212"/>
      <c r="L154" s="213"/>
      <c r="M154" s="315">
        <f t="shared" si="17"/>
        <v>0</v>
      </c>
      <c r="N154" s="165"/>
      <c r="O154" s="204"/>
      <c r="P154" s="167"/>
      <c r="Q154" s="212"/>
      <c r="R154" s="158"/>
      <c r="S154" s="212"/>
      <c r="T154" s="212"/>
      <c r="U154" s="167"/>
      <c r="V154" s="162">
        <f t="shared" si="18"/>
        <v>0</v>
      </c>
      <c r="W154" s="167"/>
      <c r="X154" s="212"/>
      <c r="Y154" s="167"/>
      <c r="Z154" s="242">
        <f t="shared" si="19"/>
        <v>0</v>
      </c>
      <c r="AA154" s="252"/>
    </row>
    <row r="155" spans="1:28" s="60" customFormat="1" x14ac:dyDescent="0.2">
      <c r="A155" s="184"/>
      <c r="B155" s="243" t="s">
        <v>93</v>
      </c>
      <c r="C155" s="244">
        <f>SUM(C127:C154)</f>
        <v>0</v>
      </c>
      <c r="D155" s="222">
        <f>SUM(D127:D154)</f>
        <v>0</v>
      </c>
      <c r="E155" s="188"/>
      <c r="F155" s="189"/>
      <c r="G155" s="222">
        <f>SUM(G127:G154)</f>
        <v>0</v>
      </c>
      <c r="H155" s="189"/>
      <c r="I155" s="222">
        <f>SUM(I127:I154)</f>
        <v>0</v>
      </c>
      <c r="J155" s="190"/>
      <c r="K155" s="222">
        <f>SUM(K127:K154)</f>
        <v>0</v>
      </c>
      <c r="L155" s="191"/>
      <c r="M155" s="222">
        <f>SUM(M127:M154)</f>
        <v>0</v>
      </c>
      <c r="N155" s="193"/>
      <c r="O155" s="204"/>
      <c r="P155" s="191"/>
      <c r="Q155" s="222">
        <f>SUM(Q127:Q154)</f>
        <v>0</v>
      </c>
      <c r="R155" s="185"/>
      <c r="S155" s="222">
        <f>SUM(S127:S154)</f>
        <v>0</v>
      </c>
      <c r="T155" s="222">
        <f>SUM(T127:T154)</f>
        <v>0</v>
      </c>
      <c r="U155" s="185"/>
      <c r="V155" s="222">
        <f>SUM(V127:V154)</f>
        <v>0</v>
      </c>
      <c r="W155" s="185"/>
      <c r="X155" s="222">
        <f>SUM(X127:X154)</f>
        <v>0</v>
      </c>
      <c r="Y155" s="185"/>
      <c r="Z155" s="222">
        <f>SUM(Z127:Z154)</f>
        <v>0</v>
      </c>
      <c r="AA155" s="328"/>
      <c r="AB155" s="332"/>
    </row>
    <row r="156" spans="1:28" ht="6.2" customHeight="1" x14ac:dyDescent="0.2">
      <c r="A156" s="157"/>
      <c r="B156" s="167"/>
      <c r="C156" s="245"/>
      <c r="D156" s="210"/>
      <c r="E156" s="196"/>
      <c r="F156" s="197"/>
      <c r="G156" s="246"/>
      <c r="H156" s="197"/>
      <c r="I156" s="246"/>
      <c r="J156" s="163"/>
      <c r="K156" s="246"/>
      <c r="L156" s="210"/>
      <c r="M156" s="246"/>
      <c r="N156" s="165"/>
      <c r="O156" s="167"/>
      <c r="P156" s="167"/>
      <c r="Q156" s="167"/>
      <c r="R156" s="167"/>
      <c r="S156" s="167"/>
      <c r="T156" s="167"/>
      <c r="U156" s="167"/>
      <c r="V156" s="167"/>
      <c r="W156" s="167"/>
      <c r="X156" s="167"/>
      <c r="Y156" s="167"/>
      <c r="Z156" s="167"/>
      <c r="AA156" s="252"/>
    </row>
    <row r="157" spans="1:28" s="252" customFormat="1" ht="15" x14ac:dyDescent="0.25">
      <c r="A157" s="157"/>
      <c r="B157" s="211"/>
      <c r="C157" s="198"/>
      <c r="D157" s="247"/>
      <c r="E157" s="248"/>
      <c r="F157" s="249"/>
      <c r="G157" s="247"/>
      <c r="H157" s="249"/>
      <c r="I157" s="210"/>
      <c r="J157" s="250"/>
      <c r="K157" s="247"/>
      <c r="L157" s="247"/>
      <c r="M157" s="321"/>
      <c r="N157" s="251"/>
      <c r="O157" s="158"/>
      <c r="P157" s="158"/>
      <c r="Q157" s="158"/>
      <c r="R157" s="158"/>
      <c r="S157" s="158"/>
      <c r="T157" s="158"/>
      <c r="U157" s="158"/>
      <c r="V157" s="158"/>
      <c r="W157" s="158"/>
      <c r="X157" s="158"/>
      <c r="Y157" s="158"/>
      <c r="Z157" s="158"/>
    </row>
    <row r="158" spans="1:28" s="60" customFormat="1" ht="15" x14ac:dyDescent="0.25">
      <c r="A158" s="144" t="s">
        <v>188</v>
      </c>
      <c r="B158" s="185" t="s">
        <v>189</v>
      </c>
      <c r="C158" s="202"/>
      <c r="D158" s="307"/>
      <c r="E158" s="326"/>
      <c r="F158" s="327"/>
      <c r="G158" s="307"/>
      <c r="H158" s="323"/>
      <c r="I158" s="201">
        <f>D158+G158</f>
        <v>0</v>
      </c>
      <c r="J158" s="324"/>
      <c r="K158" s="307"/>
      <c r="L158" s="325"/>
      <c r="M158" s="222">
        <f>+I158+K158</f>
        <v>0</v>
      </c>
      <c r="N158" s="254"/>
      <c r="O158" s="204"/>
      <c r="P158" s="202"/>
      <c r="Q158" s="307"/>
      <c r="R158" s="185"/>
      <c r="S158" s="307"/>
      <c r="T158" s="307"/>
      <c r="U158" s="185"/>
      <c r="V158" s="222">
        <f>+I158+SUM(O158:T158)</f>
        <v>0</v>
      </c>
      <c r="W158" s="185"/>
      <c r="X158" s="307"/>
      <c r="Y158" s="185"/>
      <c r="Z158" s="222">
        <f>+V158-X158</f>
        <v>0</v>
      </c>
      <c r="AA158" s="328"/>
      <c r="AB158" s="332"/>
    </row>
    <row r="159" spans="1:28" x14ac:dyDescent="0.2">
      <c r="A159" s="184"/>
      <c r="B159" s="185"/>
      <c r="C159" s="194"/>
      <c r="D159" s="224"/>
      <c r="E159" s="255"/>
      <c r="F159" s="256"/>
      <c r="G159" s="224"/>
      <c r="H159" s="256"/>
      <c r="I159" s="224"/>
      <c r="J159" s="163"/>
      <c r="K159" s="224"/>
      <c r="L159" s="224"/>
      <c r="M159" s="224"/>
      <c r="N159" s="165"/>
      <c r="O159" s="167"/>
      <c r="P159" s="167"/>
      <c r="Q159" s="167"/>
      <c r="R159" s="167"/>
      <c r="S159" s="167"/>
      <c r="T159" s="167"/>
      <c r="U159" s="167"/>
      <c r="V159" s="167"/>
      <c r="W159" s="167"/>
      <c r="X159" s="167"/>
      <c r="Y159" s="167"/>
      <c r="Z159" s="167"/>
      <c r="AA159" s="252"/>
    </row>
    <row r="160" spans="1:28" x14ac:dyDescent="0.2">
      <c r="A160" s="184"/>
      <c r="B160" s="185"/>
      <c r="C160" s="194"/>
      <c r="D160" s="224"/>
      <c r="E160" s="255"/>
      <c r="F160" s="256"/>
      <c r="G160" s="224"/>
      <c r="H160" s="256"/>
      <c r="I160" s="224"/>
      <c r="J160" s="163"/>
      <c r="K160" s="224"/>
      <c r="L160" s="224"/>
      <c r="M160" s="224"/>
      <c r="N160" s="165"/>
      <c r="O160" s="167"/>
      <c r="P160" s="167"/>
      <c r="Q160" s="167"/>
      <c r="R160" s="167"/>
      <c r="S160" s="167"/>
      <c r="T160" s="167"/>
      <c r="U160" s="167"/>
      <c r="V160" s="167"/>
      <c r="W160" s="167"/>
      <c r="X160" s="167"/>
      <c r="Y160" s="167"/>
      <c r="Z160" s="167"/>
      <c r="AA160" s="252"/>
    </row>
    <row r="161" spans="1:27" ht="6.2" customHeight="1" x14ac:dyDescent="0.2">
      <c r="A161" s="157"/>
      <c r="B161" s="167"/>
      <c r="C161" s="194"/>
      <c r="D161" s="210"/>
      <c r="E161" s="196"/>
      <c r="F161" s="197"/>
      <c r="G161" s="210"/>
      <c r="H161" s="197"/>
      <c r="I161" s="210"/>
      <c r="J161" s="163"/>
      <c r="K161" s="210"/>
      <c r="L161" s="210"/>
      <c r="M161" s="210"/>
      <c r="N161" s="165"/>
      <c r="O161" s="167"/>
      <c r="P161" s="167"/>
      <c r="Q161" s="167"/>
      <c r="R161" s="167"/>
      <c r="S161" s="167"/>
      <c r="T161" s="167"/>
      <c r="U161" s="167"/>
      <c r="V161" s="167"/>
      <c r="W161" s="167"/>
      <c r="X161" s="167"/>
      <c r="Y161" s="167"/>
      <c r="Z161" s="167"/>
      <c r="AA161" s="252"/>
    </row>
    <row r="162" spans="1:27" ht="15" x14ac:dyDescent="0.25">
      <c r="A162" s="235" t="s">
        <v>196</v>
      </c>
      <c r="B162" s="236"/>
      <c r="C162" s="237"/>
      <c r="D162" s="236"/>
      <c r="E162" s="196"/>
      <c r="F162" s="197"/>
      <c r="G162" s="236"/>
      <c r="H162" s="197"/>
      <c r="I162" s="236"/>
      <c r="J162" s="163"/>
      <c r="K162" s="236"/>
      <c r="L162" s="236"/>
      <c r="M162" s="236"/>
      <c r="N162" s="165"/>
      <c r="O162" s="167"/>
      <c r="P162" s="167"/>
      <c r="Q162" s="167"/>
      <c r="R162" s="167"/>
      <c r="S162" s="167"/>
      <c r="T162" s="167"/>
      <c r="U162" s="167"/>
      <c r="V162" s="167"/>
      <c r="W162" s="167"/>
      <c r="X162" s="167"/>
      <c r="Y162" s="167"/>
      <c r="Z162" s="167"/>
      <c r="AA162" s="252"/>
    </row>
    <row r="163" spans="1:27" ht="15" x14ac:dyDescent="0.25">
      <c r="A163" s="144" t="s">
        <v>94</v>
      </c>
      <c r="B163" s="223"/>
      <c r="C163" s="194"/>
      <c r="D163" s="239"/>
      <c r="E163" s="196"/>
      <c r="F163" s="197"/>
      <c r="G163" s="239"/>
      <c r="H163" s="197"/>
      <c r="I163" s="239"/>
      <c r="J163" s="163"/>
      <c r="K163" s="239"/>
      <c r="L163" s="210"/>
      <c r="M163" s="239"/>
      <c r="N163" s="165"/>
      <c r="O163" s="167"/>
      <c r="P163" s="167"/>
      <c r="Q163" s="167"/>
      <c r="R163" s="167"/>
      <c r="S163" s="167"/>
      <c r="T163" s="167"/>
      <c r="U163" s="167"/>
      <c r="V163" s="167"/>
      <c r="W163" s="167"/>
      <c r="X163" s="167"/>
      <c r="Y163" s="167"/>
      <c r="Z163" s="167"/>
      <c r="AA163" s="252"/>
    </row>
    <row r="164" spans="1:27" x14ac:dyDescent="0.2">
      <c r="A164" s="157" t="s">
        <v>119</v>
      </c>
      <c r="B164" s="158"/>
      <c r="C164" s="194"/>
      <c r="D164" s="212"/>
      <c r="E164" s="196"/>
      <c r="F164" s="197"/>
      <c r="G164" s="212"/>
      <c r="H164" s="197"/>
      <c r="I164" s="162">
        <f t="shared" ref="I164:I204" si="20">D164+G164</f>
        <v>0</v>
      </c>
      <c r="J164" s="163"/>
      <c r="K164" s="212"/>
      <c r="L164" s="210"/>
      <c r="M164" s="315">
        <f t="shared" ref="M164:M204" si="21">+I164+K164</f>
        <v>0</v>
      </c>
      <c r="N164" s="165"/>
      <c r="O164" s="212"/>
      <c r="P164" s="158"/>
      <c r="Q164" s="212"/>
      <c r="R164" s="158"/>
      <c r="S164" s="212"/>
      <c r="T164" s="212"/>
      <c r="U164" s="167"/>
      <c r="V164" s="162">
        <f t="shared" ref="V164:V204" si="22">+I164+SUM(O164:T164)</f>
        <v>0</v>
      </c>
      <c r="W164" s="167"/>
      <c r="X164" s="212"/>
      <c r="Y164" s="167"/>
      <c r="Z164" s="215">
        <f t="shared" ref="Z164:Z204" si="23">V164-X164</f>
        <v>0</v>
      </c>
      <c r="AA164" s="252"/>
    </row>
    <row r="165" spans="1:27" hidden="1" x14ac:dyDescent="0.2">
      <c r="A165" s="157" t="s">
        <v>120</v>
      </c>
      <c r="B165" s="158"/>
      <c r="C165" s="194"/>
      <c r="D165" s="257"/>
      <c r="E165" s="196"/>
      <c r="F165" s="197"/>
      <c r="G165" s="257"/>
      <c r="H165" s="197"/>
      <c r="I165" s="162">
        <f t="shared" si="20"/>
        <v>0</v>
      </c>
      <c r="J165" s="163"/>
      <c r="K165" s="212"/>
      <c r="L165" s="210"/>
      <c r="M165" s="315">
        <f t="shared" si="21"/>
        <v>0</v>
      </c>
      <c r="N165" s="165"/>
      <c r="O165" s="212"/>
      <c r="P165" s="158"/>
      <c r="Q165" s="212"/>
      <c r="R165" s="158"/>
      <c r="S165" s="212"/>
      <c r="T165" s="212"/>
      <c r="U165" s="167"/>
      <c r="V165" s="162">
        <f t="shared" si="22"/>
        <v>0</v>
      </c>
      <c r="W165" s="167"/>
      <c r="X165" s="212"/>
      <c r="Y165" s="167"/>
      <c r="Z165" s="215">
        <f t="shared" si="23"/>
        <v>0</v>
      </c>
      <c r="AA165" s="252"/>
    </row>
    <row r="166" spans="1:27" hidden="1" x14ac:dyDescent="0.2">
      <c r="A166" s="157" t="s">
        <v>121</v>
      </c>
      <c r="B166" s="158"/>
      <c r="C166" s="194"/>
      <c r="D166" s="212"/>
      <c r="E166" s="196"/>
      <c r="F166" s="197"/>
      <c r="G166" s="212"/>
      <c r="H166" s="197"/>
      <c r="I166" s="162">
        <f t="shared" si="20"/>
        <v>0</v>
      </c>
      <c r="J166" s="163"/>
      <c r="K166" s="212"/>
      <c r="L166" s="210"/>
      <c r="M166" s="315">
        <f t="shared" si="21"/>
        <v>0</v>
      </c>
      <c r="N166" s="165"/>
      <c r="O166" s="212"/>
      <c r="P166" s="158"/>
      <c r="Q166" s="212"/>
      <c r="R166" s="158"/>
      <c r="S166" s="212"/>
      <c r="T166" s="212"/>
      <c r="U166" s="167"/>
      <c r="V166" s="162">
        <f t="shared" si="22"/>
        <v>0</v>
      </c>
      <c r="W166" s="167"/>
      <c r="X166" s="212"/>
      <c r="Y166" s="167"/>
      <c r="Z166" s="215">
        <f t="shared" si="23"/>
        <v>0</v>
      </c>
      <c r="AA166" s="252"/>
    </row>
    <row r="167" spans="1:27" hidden="1" x14ac:dyDescent="0.2">
      <c r="A167" s="157" t="s">
        <v>96</v>
      </c>
      <c r="B167" s="158"/>
      <c r="C167" s="194"/>
      <c r="D167" s="212"/>
      <c r="E167" s="196"/>
      <c r="F167" s="197"/>
      <c r="G167" s="212"/>
      <c r="H167" s="197"/>
      <c r="I167" s="162">
        <f t="shared" si="20"/>
        <v>0</v>
      </c>
      <c r="J167" s="163"/>
      <c r="K167" s="212"/>
      <c r="L167" s="210"/>
      <c r="M167" s="315">
        <f t="shared" si="21"/>
        <v>0</v>
      </c>
      <c r="N167" s="165"/>
      <c r="O167" s="212"/>
      <c r="P167" s="158"/>
      <c r="Q167" s="212"/>
      <c r="R167" s="158"/>
      <c r="S167" s="212"/>
      <c r="T167" s="212"/>
      <c r="U167" s="167"/>
      <c r="V167" s="162">
        <f t="shared" si="22"/>
        <v>0</v>
      </c>
      <c r="W167" s="167"/>
      <c r="X167" s="212"/>
      <c r="Y167" s="167"/>
      <c r="Z167" s="215">
        <f t="shared" si="23"/>
        <v>0</v>
      </c>
      <c r="AA167" s="252"/>
    </row>
    <row r="168" spans="1:27" hidden="1" x14ac:dyDescent="0.2">
      <c r="A168" s="157" t="s">
        <v>29</v>
      </c>
      <c r="B168" s="158"/>
      <c r="C168" s="194"/>
      <c r="D168" s="212"/>
      <c r="E168" s="196"/>
      <c r="F168" s="197"/>
      <c r="G168" s="212"/>
      <c r="H168" s="197"/>
      <c r="I168" s="162">
        <f t="shared" si="20"/>
        <v>0</v>
      </c>
      <c r="J168" s="163"/>
      <c r="K168" s="212"/>
      <c r="L168" s="210"/>
      <c r="M168" s="315">
        <f t="shared" si="21"/>
        <v>0</v>
      </c>
      <c r="N168" s="165"/>
      <c r="O168" s="212"/>
      <c r="P168" s="158"/>
      <c r="Q168" s="212"/>
      <c r="R168" s="158"/>
      <c r="S168" s="212"/>
      <c r="T168" s="212"/>
      <c r="U168" s="167"/>
      <c r="V168" s="162">
        <f t="shared" si="22"/>
        <v>0</v>
      </c>
      <c r="W168" s="167"/>
      <c r="X168" s="212"/>
      <c r="Y168" s="167"/>
      <c r="Z168" s="215">
        <f t="shared" si="23"/>
        <v>0</v>
      </c>
      <c r="AA168" s="252"/>
    </row>
    <row r="169" spans="1:27" x14ac:dyDescent="0.2">
      <c r="A169" s="157" t="s">
        <v>122</v>
      </c>
      <c r="B169" s="158"/>
      <c r="C169" s="194"/>
      <c r="D169" s="216"/>
      <c r="E169" s="196"/>
      <c r="F169" s="197"/>
      <c r="G169" s="216"/>
      <c r="H169" s="197"/>
      <c r="I169" s="162">
        <f t="shared" si="20"/>
        <v>0</v>
      </c>
      <c r="J169" s="163"/>
      <c r="K169" s="212"/>
      <c r="L169" s="213"/>
      <c r="M169" s="315">
        <f t="shared" si="21"/>
        <v>0</v>
      </c>
      <c r="N169" s="165"/>
      <c r="O169" s="212"/>
      <c r="P169" s="158"/>
      <c r="Q169" s="212"/>
      <c r="R169" s="158"/>
      <c r="S169" s="212"/>
      <c r="T169" s="212"/>
      <c r="U169" s="167"/>
      <c r="V169" s="162">
        <f t="shared" si="22"/>
        <v>0</v>
      </c>
      <c r="W169" s="167"/>
      <c r="X169" s="212"/>
      <c r="Y169" s="167"/>
      <c r="Z169" s="215">
        <f t="shared" si="23"/>
        <v>0</v>
      </c>
      <c r="AA169" s="252"/>
    </row>
    <row r="170" spans="1:27" x14ac:dyDescent="0.2">
      <c r="A170" s="157" t="s">
        <v>123</v>
      </c>
      <c r="B170" s="158"/>
      <c r="C170" s="194"/>
      <c r="D170" s="216"/>
      <c r="E170" s="196"/>
      <c r="F170" s="197"/>
      <c r="G170" s="216"/>
      <c r="H170" s="197"/>
      <c r="I170" s="162">
        <f t="shared" si="20"/>
        <v>0</v>
      </c>
      <c r="J170" s="163"/>
      <c r="K170" s="212"/>
      <c r="L170" s="213"/>
      <c r="M170" s="315">
        <f t="shared" si="21"/>
        <v>0</v>
      </c>
      <c r="N170" s="165"/>
      <c r="O170" s="212"/>
      <c r="P170" s="158"/>
      <c r="Q170" s="212"/>
      <c r="R170" s="158"/>
      <c r="S170" s="212"/>
      <c r="T170" s="212"/>
      <c r="U170" s="167"/>
      <c r="V170" s="162">
        <f t="shared" si="22"/>
        <v>0</v>
      </c>
      <c r="W170" s="167"/>
      <c r="X170" s="212"/>
      <c r="Y170" s="167"/>
      <c r="Z170" s="215">
        <f t="shared" si="23"/>
        <v>0</v>
      </c>
      <c r="AA170" s="252"/>
    </row>
    <row r="171" spans="1:27" x14ac:dyDescent="0.2">
      <c r="A171" s="157" t="s">
        <v>100</v>
      </c>
      <c r="B171" s="158"/>
      <c r="C171" s="194"/>
      <c r="D171" s="216"/>
      <c r="E171" s="196"/>
      <c r="F171" s="197"/>
      <c r="G171" s="216"/>
      <c r="H171" s="197"/>
      <c r="I171" s="162">
        <f t="shared" si="20"/>
        <v>0</v>
      </c>
      <c r="J171" s="163"/>
      <c r="K171" s="212"/>
      <c r="L171" s="213"/>
      <c r="M171" s="315">
        <f t="shared" si="21"/>
        <v>0</v>
      </c>
      <c r="N171" s="165"/>
      <c r="O171" s="212"/>
      <c r="P171" s="158"/>
      <c r="Q171" s="212"/>
      <c r="R171" s="158"/>
      <c r="S171" s="212"/>
      <c r="T171" s="212"/>
      <c r="U171" s="167"/>
      <c r="V171" s="162">
        <f t="shared" si="22"/>
        <v>0</v>
      </c>
      <c r="W171" s="167"/>
      <c r="X171" s="212"/>
      <c r="Y171" s="167"/>
      <c r="Z171" s="215">
        <f t="shared" si="23"/>
        <v>0</v>
      </c>
      <c r="AA171" s="252"/>
    </row>
    <row r="172" spans="1:27" x14ac:dyDescent="0.2">
      <c r="A172" s="157" t="s">
        <v>124</v>
      </c>
      <c r="B172" s="158"/>
      <c r="C172" s="194"/>
      <c r="D172" s="216"/>
      <c r="E172" s="196"/>
      <c r="F172" s="197"/>
      <c r="G172" s="216"/>
      <c r="H172" s="197"/>
      <c r="I172" s="162">
        <f t="shared" si="20"/>
        <v>0</v>
      </c>
      <c r="J172" s="163"/>
      <c r="K172" s="212"/>
      <c r="L172" s="213"/>
      <c r="M172" s="315">
        <f t="shared" si="21"/>
        <v>0</v>
      </c>
      <c r="N172" s="165"/>
      <c r="O172" s="212"/>
      <c r="P172" s="158"/>
      <c r="Q172" s="212"/>
      <c r="R172" s="158"/>
      <c r="S172" s="212"/>
      <c r="T172" s="212"/>
      <c r="U172" s="167"/>
      <c r="V172" s="162">
        <f t="shared" si="22"/>
        <v>0</v>
      </c>
      <c r="W172" s="167"/>
      <c r="X172" s="212"/>
      <c r="Y172" s="167"/>
      <c r="Z172" s="215">
        <f t="shared" si="23"/>
        <v>0</v>
      </c>
      <c r="AA172" s="252"/>
    </row>
    <row r="173" spans="1:27" x14ac:dyDescent="0.2">
      <c r="A173" s="157" t="s">
        <v>125</v>
      </c>
      <c r="B173" s="158"/>
      <c r="C173" s="194"/>
      <c r="D173" s="216"/>
      <c r="E173" s="196"/>
      <c r="F173" s="197"/>
      <c r="G173" s="216"/>
      <c r="H173" s="197"/>
      <c r="I173" s="162">
        <f t="shared" si="20"/>
        <v>0</v>
      </c>
      <c r="J173" s="163"/>
      <c r="K173" s="212"/>
      <c r="L173" s="213"/>
      <c r="M173" s="315">
        <f t="shared" si="21"/>
        <v>0</v>
      </c>
      <c r="N173" s="165"/>
      <c r="O173" s="212"/>
      <c r="P173" s="158"/>
      <c r="Q173" s="212"/>
      <c r="R173" s="158"/>
      <c r="S173" s="212"/>
      <c r="T173" s="212"/>
      <c r="U173" s="167"/>
      <c r="V173" s="162">
        <f t="shared" si="22"/>
        <v>0</v>
      </c>
      <c r="W173" s="167"/>
      <c r="X173" s="212"/>
      <c r="Y173" s="167"/>
      <c r="Z173" s="215">
        <f t="shared" si="23"/>
        <v>0</v>
      </c>
      <c r="AA173" s="252"/>
    </row>
    <row r="174" spans="1:27" x14ac:dyDescent="0.2">
      <c r="A174" s="157" t="s">
        <v>126</v>
      </c>
      <c r="B174" s="158"/>
      <c r="C174" s="194"/>
      <c r="D174" s="216"/>
      <c r="E174" s="196"/>
      <c r="F174" s="197"/>
      <c r="G174" s="216"/>
      <c r="H174" s="197"/>
      <c r="I174" s="162">
        <f t="shared" si="20"/>
        <v>0</v>
      </c>
      <c r="J174" s="163"/>
      <c r="K174" s="212"/>
      <c r="L174" s="213"/>
      <c r="M174" s="315">
        <f t="shared" si="21"/>
        <v>0</v>
      </c>
      <c r="N174" s="165"/>
      <c r="O174" s="212"/>
      <c r="P174" s="158"/>
      <c r="Q174" s="212"/>
      <c r="R174" s="158"/>
      <c r="S174" s="212"/>
      <c r="T174" s="212"/>
      <c r="U174" s="167"/>
      <c r="V174" s="162">
        <f t="shared" si="22"/>
        <v>0</v>
      </c>
      <c r="W174" s="167"/>
      <c r="X174" s="212"/>
      <c r="Y174" s="167"/>
      <c r="Z174" s="215">
        <f t="shared" si="23"/>
        <v>0</v>
      </c>
      <c r="AA174" s="252"/>
    </row>
    <row r="175" spans="1:27" x14ac:dyDescent="0.2">
      <c r="A175" s="157" t="s">
        <v>127</v>
      </c>
      <c r="B175" s="158"/>
      <c r="C175" s="194"/>
      <c r="D175" s="216"/>
      <c r="E175" s="196"/>
      <c r="F175" s="197"/>
      <c r="G175" s="216"/>
      <c r="H175" s="197"/>
      <c r="I175" s="162">
        <f t="shared" si="20"/>
        <v>0</v>
      </c>
      <c r="J175" s="163"/>
      <c r="K175" s="212"/>
      <c r="L175" s="213"/>
      <c r="M175" s="315">
        <f t="shared" si="21"/>
        <v>0</v>
      </c>
      <c r="N175" s="165"/>
      <c r="O175" s="212"/>
      <c r="P175" s="158"/>
      <c r="Q175" s="212"/>
      <c r="R175" s="158"/>
      <c r="S175" s="212"/>
      <c r="T175" s="212"/>
      <c r="U175" s="167"/>
      <c r="V175" s="162">
        <f t="shared" si="22"/>
        <v>0</v>
      </c>
      <c r="W175" s="167"/>
      <c r="X175" s="212"/>
      <c r="Y175" s="167"/>
      <c r="Z175" s="215">
        <f t="shared" si="23"/>
        <v>0</v>
      </c>
      <c r="AA175" s="252"/>
    </row>
    <row r="176" spans="1:27" x14ac:dyDescent="0.2">
      <c r="A176" s="157" t="s">
        <v>128</v>
      </c>
      <c r="B176" s="158"/>
      <c r="C176" s="194"/>
      <c r="D176" s="216"/>
      <c r="E176" s="196"/>
      <c r="F176" s="197"/>
      <c r="G176" s="216"/>
      <c r="H176" s="197"/>
      <c r="I176" s="162">
        <f t="shared" si="20"/>
        <v>0</v>
      </c>
      <c r="J176" s="163"/>
      <c r="K176" s="212"/>
      <c r="L176" s="213"/>
      <c r="M176" s="315">
        <f t="shared" si="21"/>
        <v>0</v>
      </c>
      <c r="N176" s="165"/>
      <c r="O176" s="212"/>
      <c r="P176" s="158"/>
      <c r="Q176" s="212"/>
      <c r="R176" s="158"/>
      <c r="S176" s="212"/>
      <c r="T176" s="212"/>
      <c r="U176" s="167"/>
      <c r="V176" s="162">
        <f t="shared" si="22"/>
        <v>0</v>
      </c>
      <c r="W176" s="167"/>
      <c r="X176" s="212"/>
      <c r="Y176" s="167"/>
      <c r="Z176" s="215">
        <f t="shared" si="23"/>
        <v>0</v>
      </c>
      <c r="AA176" s="252"/>
    </row>
    <row r="177" spans="1:27" x14ac:dyDescent="0.2">
      <c r="A177" s="157" t="s">
        <v>129</v>
      </c>
      <c r="B177" s="158"/>
      <c r="C177" s="194"/>
      <c r="D177" s="216"/>
      <c r="E177" s="196"/>
      <c r="F177" s="197"/>
      <c r="G177" s="216"/>
      <c r="H177" s="197"/>
      <c r="I177" s="162">
        <f t="shared" si="20"/>
        <v>0</v>
      </c>
      <c r="J177" s="163"/>
      <c r="K177" s="212"/>
      <c r="L177" s="213"/>
      <c r="M177" s="315">
        <f t="shared" si="21"/>
        <v>0</v>
      </c>
      <c r="N177" s="165"/>
      <c r="O177" s="212"/>
      <c r="P177" s="158"/>
      <c r="Q177" s="212"/>
      <c r="R177" s="158"/>
      <c r="S177" s="212"/>
      <c r="T177" s="212"/>
      <c r="U177" s="167"/>
      <c r="V177" s="162">
        <f t="shared" si="22"/>
        <v>0</v>
      </c>
      <c r="W177" s="167"/>
      <c r="X177" s="212"/>
      <c r="Y177" s="167"/>
      <c r="Z177" s="215">
        <f t="shared" si="23"/>
        <v>0</v>
      </c>
      <c r="AA177" s="252"/>
    </row>
    <row r="178" spans="1:27" ht="13.5" customHeight="1" x14ac:dyDescent="0.2">
      <c r="A178" s="168" t="e">
        <f>"MPS Admin Fee @ "&amp;TEXT(VLOOKUP('01 Tran Cov Sheet'!C9,'Drop-Down'!B4:C17,2,FALSE),"0%")&amp;"---automatically calculates"</f>
        <v>#N/A</v>
      </c>
      <c r="B178" s="258"/>
      <c r="C178" s="194"/>
      <c r="D178" s="162" t="e">
        <f>ROUND((+D10*VLOOKUP('01 Tran Cov Sheet'!C9,'Drop-Down'!B4:C17,2,FALSE)),0)</f>
        <v>#N/A</v>
      </c>
      <c r="E178" s="218"/>
      <c r="F178" s="167"/>
      <c r="G178" s="216"/>
      <c r="H178" s="167"/>
      <c r="I178" s="162" t="e">
        <f t="shared" si="20"/>
        <v>#N/A</v>
      </c>
      <c r="J178" s="163"/>
      <c r="K178" s="212"/>
      <c r="L178" s="213"/>
      <c r="M178" s="315" t="e">
        <f t="shared" si="21"/>
        <v>#N/A</v>
      </c>
      <c r="N178" s="165"/>
      <c r="O178" s="212"/>
      <c r="P178" s="158"/>
      <c r="Q178" s="212"/>
      <c r="R178" s="158"/>
      <c r="S178" s="212"/>
      <c r="T178" s="212"/>
      <c r="U178" s="167"/>
      <c r="V178" s="162" t="e">
        <f t="shared" si="22"/>
        <v>#N/A</v>
      </c>
      <c r="W178" s="167"/>
      <c r="X178" s="212"/>
      <c r="Y178" s="167"/>
      <c r="Z178" s="215" t="e">
        <f t="shared" si="23"/>
        <v>#N/A</v>
      </c>
      <c r="AA178" s="252"/>
    </row>
    <row r="179" spans="1:27" x14ac:dyDescent="0.2">
      <c r="A179" s="150" t="s">
        <v>197</v>
      </c>
      <c r="B179" s="516"/>
      <c r="C179" s="194"/>
      <c r="D179" s="216"/>
      <c r="E179" s="218"/>
      <c r="F179" s="167"/>
      <c r="G179" s="216"/>
      <c r="H179" s="167"/>
      <c r="I179" s="162">
        <f>D179+G179</f>
        <v>0</v>
      </c>
      <c r="J179" s="163"/>
      <c r="K179" s="212"/>
      <c r="L179" s="213"/>
      <c r="M179" s="315">
        <f t="shared" si="21"/>
        <v>0</v>
      </c>
      <c r="N179" s="165"/>
      <c r="O179" s="212"/>
      <c r="P179" s="158"/>
      <c r="Q179" s="212"/>
      <c r="R179" s="158"/>
      <c r="S179" s="212"/>
      <c r="T179" s="212"/>
      <c r="U179" s="167"/>
      <c r="V179" s="162">
        <f t="shared" si="22"/>
        <v>0</v>
      </c>
      <c r="W179" s="167"/>
      <c r="X179" s="212"/>
      <c r="Y179" s="167"/>
      <c r="Z179" s="215">
        <f>V179-X179</f>
        <v>0</v>
      </c>
      <c r="AA179" s="252"/>
    </row>
    <row r="180" spans="1:27" ht="13.5" thickBot="1" x14ac:dyDescent="0.25">
      <c r="A180" s="150" t="s">
        <v>198</v>
      </c>
      <c r="B180" s="517"/>
      <c r="C180" s="194"/>
      <c r="D180" s="259"/>
      <c r="E180" s="253"/>
      <c r="F180" s="256"/>
      <c r="G180" s="259"/>
      <c r="H180" s="197"/>
      <c r="I180" s="162">
        <f t="shared" si="20"/>
        <v>0</v>
      </c>
      <c r="J180" s="163"/>
      <c r="K180" s="212"/>
      <c r="L180" s="213"/>
      <c r="M180" s="315">
        <f t="shared" si="21"/>
        <v>0</v>
      </c>
      <c r="N180" s="165"/>
      <c r="O180" s="212"/>
      <c r="P180" s="158"/>
      <c r="Q180" s="212"/>
      <c r="R180" s="158"/>
      <c r="S180" s="212"/>
      <c r="T180" s="212"/>
      <c r="U180" s="167"/>
      <c r="V180" s="162">
        <f t="shared" si="22"/>
        <v>0</v>
      </c>
      <c r="W180" s="167"/>
      <c r="X180" s="212"/>
      <c r="Y180" s="167"/>
      <c r="Z180" s="215">
        <f t="shared" ref="Z180:Z203" si="24">V180-X180</f>
        <v>0</v>
      </c>
      <c r="AA180" s="252"/>
    </row>
    <row r="181" spans="1:27" ht="13.5" thickBot="1" x14ac:dyDescent="0.25">
      <c r="A181" s="260" t="s">
        <v>199</v>
      </c>
      <c r="B181" s="261"/>
      <c r="C181" s="194"/>
      <c r="D181" s="215">
        <f>ROUND((B181*0.8),0)</f>
        <v>0</v>
      </c>
      <c r="E181" s="188"/>
      <c r="F181" s="197"/>
      <c r="G181" s="215">
        <f>+B181-D181</f>
        <v>0</v>
      </c>
      <c r="H181" s="197"/>
      <c r="I181" s="162">
        <f>D181+G181</f>
        <v>0</v>
      </c>
      <c r="J181" s="163"/>
      <c r="K181" s="212"/>
      <c r="L181" s="213"/>
      <c r="M181" s="315">
        <f t="shared" si="21"/>
        <v>0</v>
      </c>
      <c r="N181" s="165"/>
      <c r="O181" s="212"/>
      <c r="P181" s="158"/>
      <c r="Q181" s="212"/>
      <c r="R181" s="158"/>
      <c r="S181" s="212"/>
      <c r="T181" s="212"/>
      <c r="U181" s="167"/>
      <c r="V181" s="162">
        <f t="shared" si="22"/>
        <v>0</v>
      </c>
      <c r="W181" s="167"/>
      <c r="X181" s="212"/>
      <c r="Y181" s="167"/>
      <c r="Z181" s="215">
        <f t="shared" si="24"/>
        <v>0</v>
      </c>
      <c r="AA181" s="252"/>
    </row>
    <row r="182" spans="1:27" x14ac:dyDescent="0.2">
      <c r="A182" s="157" t="s">
        <v>130</v>
      </c>
      <c r="B182" s="167"/>
      <c r="C182" s="194"/>
      <c r="D182" s="259"/>
      <c r="E182" s="253"/>
      <c r="F182" s="256"/>
      <c r="G182" s="259"/>
      <c r="H182" s="197"/>
      <c r="I182" s="162">
        <f t="shared" si="20"/>
        <v>0</v>
      </c>
      <c r="J182" s="163"/>
      <c r="K182" s="212"/>
      <c r="L182" s="213"/>
      <c r="M182" s="315">
        <f t="shared" si="21"/>
        <v>0</v>
      </c>
      <c r="N182" s="165"/>
      <c r="O182" s="212"/>
      <c r="P182" s="158"/>
      <c r="Q182" s="212"/>
      <c r="R182" s="158"/>
      <c r="S182" s="212"/>
      <c r="T182" s="212"/>
      <c r="U182" s="167"/>
      <c r="V182" s="162">
        <f t="shared" si="22"/>
        <v>0</v>
      </c>
      <c r="W182" s="167"/>
      <c r="X182" s="212"/>
      <c r="Y182" s="167"/>
      <c r="Z182" s="215">
        <f t="shared" si="24"/>
        <v>0</v>
      </c>
      <c r="AA182" s="252"/>
    </row>
    <row r="183" spans="1:27" x14ac:dyDescent="0.2">
      <c r="A183" s="182" t="s">
        <v>187</v>
      </c>
      <c r="B183" s="158"/>
      <c r="C183" s="198"/>
      <c r="D183" s="212"/>
      <c r="E183" s="196"/>
      <c r="F183" s="197"/>
      <c r="G183" s="212"/>
      <c r="H183" s="197"/>
      <c r="I183" s="162">
        <f t="shared" si="20"/>
        <v>0</v>
      </c>
      <c r="J183" s="163"/>
      <c r="K183" s="212"/>
      <c r="L183" s="213"/>
      <c r="M183" s="315">
        <f t="shared" si="21"/>
        <v>0</v>
      </c>
      <c r="N183" s="165"/>
      <c r="O183" s="212"/>
      <c r="P183" s="158"/>
      <c r="Q183" s="212"/>
      <c r="R183" s="158"/>
      <c r="S183" s="212"/>
      <c r="T183" s="212"/>
      <c r="U183" s="167"/>
      <c r="V183" s="162">
        <f t="shared" si="22"/>
        <v>0</v>
      </c>
      <c r="W183" s="167"/>
      <c r="X183" s="212"/>
      <c r="Y183" s="167"/>
      <c r="Z183" s="215">
        <f t="shared" si="24"/>
        <v>0</v>
      </c>
      <c r="AA183" s="252"/>
    </row>
    <row r="184" spans="1:27" x14ac:dyDescent="0.2">
      <c r="A184" s="182"/>
      <c r="B184" s="158"/>
      <c r="C184" s="198"/>
      <c r="D184" s="216"/>
      <c r="E184" s="196"/>
      <c r="F184" s="197"/>
      <c r="G184" s="216"/>
      <c r="H184" s="197"/>
      <c r="I184" s="162">
        <f t="shared" si="20"/>
        <v>0</v>
      </c>
      <c r="J184" s="163"/>
      <c r="K184" s="212"/>
      <c r="L184" s="213"/>
      <c r="M184" s="315">
        <f t="shared" si="21"/>
        <v>0</v>
      </c>
      <c r="N184" s="165"/>
      <c r="O184" s="212"/>
      <c r="P184" s="158"/>
      <c r="Q184" s="212"/>
      <c r="R184" s="158"/>
      <c r="S184" s="212"/>
      <c r="T184" s="212"/>
      <c r="U184" s="167"/>
      <c r="V184" s="162">
        <f t="shared" si="22"/>
        <v>0</v>
      </c>
      <c r="W184" s="167"/>
      <c r="X184" s="212"/>
      <c r="Y184" s="167"/>
      <c r="Z184" s="215">
        <f t="shared" si="24"/>
        <v>0</v>
      </c>
      <c r="AA184" s="252"/>
    </row>
    <row r="185" spans="1:27" x14ac:dyDescent="0.2">
      <c r="A185" s="182"/>
      <c r="B185" s="158"/>
      <c r="C185" s="198"/>
      <c r="D185" s="216"/>
      <c r="E185" s="196"/>
      <c r="F185" s="197"/>
      <c r="G185" s="216"/>
      <c r="H185" s="197"/>
      <c r="I185" s="162">
        <f t="shared" si="20"/>
        <v>0</v>
      </c>
      <c r="J185" s="163"/>
      <c r="K185" s="212"/>
      <c r="L185" s="213"/>
      <c r="M185" s="315">
        <f t="shared" si="21"/>
        <v>0</v>
      </c>
      <c r="N185" s="165"/>
      <c r="O185" s="212"/>
      <c r="P185" s="158"/>
      <c r="Q185" s="212"/>
      <c r="R185" s="158"/>
      <c r="S185" s="212"/>
      <c r="T185" s="212"/>
      <c r="U185" s="167"/>
      <c r="V185" s="162">
        <f t="shared" si="22"/>
        <v>0</v>
      </c>
      <c r="W185" s="167"/>
      <c r="X185" s="212"/>
      <c r="Y185" s="167"/>
      <c r="Z185" s="215">
        <f t="shared" si="24"/>
        <v>0</v>
      </c>
      <c r="AA185" s="252"/>
    </row>
    <row r="186" spans="1:27" x14ac:dyDescent="0.2">
      <c r="A186" s="182"/>
      <c r="B186" s="158"/>
      <c r="C186" s="198"/>
      <c r="D186" s="216"/>
      <c r="E186" s="196"/>
      <c r="F186" s="197"/>
      <c r="G186" s="216"/>
      <c r="H186" s="197"/>
      <c r="I186" s="162">
        <f t="shared" si="20"/>
        <v>0</v>
      </c>
      <c r="J186" s="163"/>
      <c r="K186" s="212"/>
      <c r="L186" s="213"/>
      <c r="M186" s="315">
        <f t="shared" si="21"/>
        <v>0</v>
      </c>
      <c r="N186" s="165"/>
      <c r="O186" s="212"/>
      <c r="P186" s="158"/>
      <c r="Q186" s="212"/>
      <c r="R186" s="158"/>
      <c r="S186" s="212"/>
      <c r="T186" s="212"/>
      <c r="U186" s="167"/>
      <c r="V186" s="162">
        <f t="shared" si="22"/>
        <v>0</v>
      </c>
      <c r="W186" s="167"/>
      <c r="X186" s="212"/>
      <c r="Y186" s="167"/>
      <c r="Z186" s="215">
        <f t="shared" si="24"/>
        <v>0</v>
      </c>
      <c r="AA186" s="252"/>
    </row>
    <row r="187" spans="1:27" x14ac:dyDescent="0.2">
      <c r="A187" s="182"/>
      <c r="B187" s="158"/>
      <c r="C187" s="198"/>
      <c r="D187" s="216"/>
      <c r="E187" s="196"/>
      <c r="F187" s="197"/>
      <c r="G187" s="216"/>
      <c r="H187" s="197"/>
      <c r="I187" s="162">
        <f t="shared" si="20"/>
        <v>0</v>
      </c>
      <c r="J187" s="163"/>
      <c r="K187" s="212"/>
      <c r="L187" s="213"/>
      <c r="M187" s="315">
        <f t="shared" si="21"/>
        <v>0</v>
      </c>
      <c r="N187" s="165"/>
      <c r="O187" s="212"/>
      <c r="P187" s="158"/>
      <c r="Q187" s="212"/>
      <c r="R187" s="158"/>
      <c r="S187" s="212"/>
      <c r="T187" s="212"/>
      <c r="U187" s="167"/>
      <c r="V187" s="162">
        <f t="shared" si="22"/>
        <v>0</v>
      </c>
      <c r="W187" s="167"/>
      <c r="X187" s="212"/>
      <c r="Y187" s="167"/>
      <c r="Z187" s="215">
        <f t="shared" si="24"/>
        <v>0</v>
      </c>
      <c r="AA187" s="252"/>
    </row>
    <row r="188" spans="1:27" x14ac:dyDescent="0.2">
      <c r="A188" s="182"/>
      <c r="B188" s="158"/>
      <c r="C188" s="198"/>
      <c r="D188" s="216"/>
      <c r="E188" s="196"/>
      <c r="F188" s="197"/>
      <c r="G188" s="216"/>
      <c r="H188" s="197"/>
      <c r="I188" s="162">
        <f t="shared" si="20"/>
        <v>0</v>
      </c>
      <c r="J188" s="163"/>
      <c r="K188" s="212"/>
      <c r="L188" s="213"/>
      <c r="M188" s="315">
        <f t="shared" si="21"/>
        <v>0</v>
      </c>
      <c r="N188" s="165"/>
      <c r="O188" s="212"/>
      <c r="P188" s="158"/>
      <c r="Q188" s="212"/>
      <c r="R188" s="158"/>
      <c r="S188" s="212"/>
      <c r="T188" s="212"/>
      <c r="U188" s="167"/>
      <c r="V188" s="162">
        <f t="shared" si="22"/>
        <v>0</v>
      </c>
      <c r="W188" s="167"/>
      <c r="X188" s="212"/>
      <c r="Y188" s="167"/>
      <c r="Z188" s="215">
        <f t="shared" si="24"/>
        <v>0</v>
      </c>
      <c r="AA188" s="252"/>
    </row>
    <row r="189" spans="1:27" x14ac:dyDescent="0.2">
      <c r="A189" s="182"/>
      <c r="B189" s="158"/>
      <c r="C189" s="198"/>
      <c r="D189" s="216"/>
      <c r="E189" s="196"/>
      <c r="F189" s="197"/>
      <c r="G189" s="216"/>
      <c r="H189" s="197"/>
      <c r="I189" s="162">
        <f t="shared" si="20"/>
        <v>0</v>
      </c>
      <c r="J189" s="163"/>
      <c r="K189" s="212"/>
      <c r="L189" s="213"/>
      <c r="M189" s="315">
        <f t="shared" si="21"/>
        <v>0</v>
      </c>
      <c r="N189" s="165"/>
      <c r="O189" s="212"/>
      <c r="P189" s="158"/>
      <c r="Q189" s="212"/>
      <c r="R189" s="158"/>
      <c r="S189" s="212"/>
      <c r="T189" s="212"/>
      <c r="U189" s="167"/>
      <c r="V189" s="162">
        <f t="shared" si="22"/>
        <v>0</v>
      </c>
      <c r="W189" s="167"/>
      <c r="X189" s="212"/>
      <c r="Y189" s="167"/>
      <c r="Z189" s="215">
        <f t="shared" si="24"/>
        <v>0</v>
      </c>
      <c r="AA189" s="252"/>
    </row>
    <row r="190" spans="1:27" x14ac:dyDescent="0.2">
      <c r="A190" s="182"/>
      <c r="B190" s="158"/>
      <c r="C190" s="198"/>
      <c r="D190" s="216"/>
      <c r="E190" s="196"/>
      <c r="F190" s="197"/>
      <c r="G190" s="216"/>
      <c r="H190" s="197"/>
      <c r="I190" s="162">
        <f t="shared" si="20"/>
        <v>0</v>
      </c>
      <c r="J190" s="163"/>
      <c r="K190" s="212"/>
      <c r="L190" s="213"/>
      <c r="M190" s="315">
        <f t="shared" si="21"/>
        <v>0</v>
      </c>
      <c r="N190" s="165"/>
      <c r="O190" s="212"/>
      <c r="P190" s="158"/>
      <c r="Q190" s="212"/>
      <c r="R190" s="158"/>
      <c r="S190" s="212"/>
      <c r="T190" s="212"/>
      <c r="U190" s="167"/>
      <c r="V190" s="162">
        <f t="shared" si="22"/>
        <v>0</v>
      </c>
      <c r="W190" s="167"/>
      <c r="X190" s="212"/>
      <c r="Y190" s="167"/>
      <c r="Z190" s="215">
        <f t="shared" si="24"/>
        <v>0</v>
      </c>
      <c r="AA190" s="252"/>
    </row>
    <row r="191" spans="1:27" x14ac:dyDescent="0.2">
      <c r="A191" s="182"/>
      <c r="B191" s="158"/>
      <c r="C191" s="198"/>
      <c r="D191" s="216"/>
      <c r="E191" s="196"/>
      <c r="F191" s="197"/>
      <c r="G191" s="216"/>
      <c r="H191" s="197"/>
      <c r="I191" s="162">
        <f t="shared" si="20"/>
        <v>0</v>
      </c>
      <c r="J191" s="163"/>
      <c r="K191" s="212"/>
      <c r="L191" s="213"/>
      <c r="M191" s="315">
        <f t="shared" si="21"/>
        <v>0</v>
      </c>
      <c r="N191" s="165"/>
      <c r="O191" s="212"/>
      <c r="P191" s="158"/>
      <c r="Q191" s="212"/>
      <c r="R191" s="158"/>
      <c r="S191" s="212"/>
      <c r="T191" s="212"/>
      <c r="U191" s="167"/>
      <c r="V191" s="162">
        <f t="shared" si="22"/>
        <v>0</v>
      </c>
      <c r="W191" s="167"/>
      <c r="X191" s="212"/>
      <c r="Y191" s="167"/>
      <c r="Z191" s="215">
        <f t="shared" si="24"/>
        <v>0</v>
      </c>
      <c r="AA191" s="252"/>
    </row>
    <row r="192" spans="1:27" x14ac:dyDescent="0.2">
      <c r="A192" s="182"/>
      <c r="B192" s="158"/>
      <c r="C192" s="198"/>
      <c r="D192" s="216"/>
      <c r="E192" s="196"/>
      <c r="F192" s="197"/>
      <c r="G192" s="216"/>
      <c r="H192" s="197"/>
      <c r="I192" s="162">
        <f t="shared" si="20"/>
        <v>0</v>
      </c>
      <c r="J192" s="163"/>
      <c r="K192" s="212"/>
      <c r="L192" s="213"/>
      <c r="M192" s="315">
        <f t="shared" si="21"/>
        <v>0</v>
      </c>
      <c r="N192" s="165"/>
      <c r="O192" s="212"/>
      <c r="P192" s="158"/>
      <c r="Q192" s="212"/>
      <c r="R192" s="158"/>
      <c r="S192" s="212"/>
      <c r="T192" s="212"/>
      <c r="U192" s="167"/>
      <c r="V192" s="162">
        <f t="shared" si="22"/>
        <v>0</v>
      </c>
      <c r="W192" s="167"/>
      <c r="X192" s="212"/>
      <c r="Y192" s="167"/>
      <c r="Z192" s="215">
        <f t="shared" si="24"/>
        <v>0</v>
      </c>
      <c r="AA192" s="252"/>
    </row>
    <row r="193" spans="1:28" x14ac:dyDescent="0.2">
      <c r="A193" s="182"/>
      <c r="B193" s="158"/>
      <c r="C193" s="198"/>
      <c r="D193" s="216"/>
      <c r="E193" s="196"/>
      <c r="F193" s="197"/>
      <c r="G193" s="216"/>
      <c r="H193" s="197"/>
      <c r="I193" s="162">
        <f t="shared" si="20"/>
        <v>0</v>
      </c>
      <c r="J193" s="163"/>
      <c r="K193" s="212"/>
      <c r="L193" s="213"/>
      <c r="M193" s="315">
        <f t="shared" si="21"/>
        <v>0</v>
      </c>
      <c r="N193" s="165"/>
      <c r="O193" s="212"/>
      <c r="P193" s="158"/>
      <c r="Q193" s="212"/>
      <c r="R193" s="158"/>
      <c r="S193" s="212"/>
      <c r="T193" s="212"/>
      <c r="U193" s="167"/>
      <c r="V193" s="162">
        <f t="shared" si="22"/>
        <v>0</v>
      </c>
      <c r="W193" s="167"/>
      <c r="X193" s="212"/>
      <c r="Y193" s="167"/>
      <c r="Z193" s="215">
        <f t="shared" si="24"/>
        <v>0</v>
      </c>
      <c r="AA193" s="252"/>
    </row>
    <row r="194" spans="1:28" x14ac:dyDescent="0.2">
      <c r="A194" s="182"/>
      <c r="B194" s="158"/>
      <c r="C194" s="198"/>
      <c r="D194" s="216"/>
      <c r="E194" s="196"/>
      <c r="F194" s="197"/>
      <c r="G194" s="216"/>
      <c r="H194" s="197"/>
      <c r="I194" s="162">
        <f t="shared" si="20"/>
        <v>0</v>
      </c>
      <c r="J194" s="163"/>
      <c r="K194" s="212"/>
      <c r="L194" s="213"/>
      <c r="M194" s="315">
        <f t="shared" si="21"/>
        <v>0</v>
      </c>
      <c r="N194" s="165"/>
      <c r="O194" s="212"/>
      <c r="P194" s="158"/>
      <c r="Q194" s="212"/>
      <c r="R194" s="158"/>
      <c r="S194" s="212"/>
      <c r="T194" s="212"/>
      <c r="U194" s="167"/>
      <c r="V194" s="162">
        <f t="shared" si="22"/>
        <v>0</v>
      </c>
      <c r="W194" s="167"/>
      <c r="X194" s="212"/>
      <c r="Y194" s="167"/>
      <c r="Z194" s="215">
        <f t="shared" si="24"/>
        <v>0</v>
      </c>
      <c r="AA194" s="252"/>
    </row>
    <row r="195" spans="1:28" x14ac:dyDescent="0.2">
      <c r="A195" s="182"/>
      <c r="B195" s="158"/>
      <c r="C195" s="198"/>
      <c r="D195" s="216"/>
      <c r="E195" s="196"/>
      <c r="F195" s="197"/>
      <c r="G195" s="216"/>
      <c r="H195" s="197"/>
      <c r="I195" s="162">
        <f t="shared" si="20"/>
        <v>0</v>
      </c>
      <c r="J195" s="163"/>
      <c r="K195" s="212"/>
      <c r="L195" s="213"/>
      <c r="M195" s="315">
        <f t="shared" si="21"/>
        <v>0</v>
      </c>
      <c r="N195" s="165"/>
      <c r="O195" s="212"/>
      <c r="P195" s="158"/>
      <c r="Q195" s="212"/>
      <c r="R195" s="158"/>
      <c r="S195" s="212"/>
      <c r="T195" s="212"/>
      <c r="U195" s="167"/>
      <c r="V195" s="162">
        <f t="shared" si="22"/>
        <v>0</v>
      </c>
      <c r="W195" s="167"/>
      <c r="X195" s="212"/>
      <c r="Y195" s="167"/>
      <c r="Z195" s="215">
        <f t="shared" si="24"/>
        <v>0</v>
      </c>
      <c r="AA195" s="252"/>
    </row>
    <row r="196" spans="1:28" x14ac:dyDescent="0.2">
      <c r="A196" s="182"/>
      <c r="B196" s="158"/>
      <c r="C196" s="198"/>
      <c r="D196" s="216"/>
      <c r="E196" s="196"/>
      <c r="F196" s="197"/>
      <c r="G196" s="216"/>
      <c r="H196" s="197"/>
      <c r="I196" s="162">
        <f t="shared" si="20"/>
        <v>0</v>
      </c>
      <c r="J196" s="163"/>
      <c r="K196" s="212"/>
      <c r="L196" s="213"/>
      <c r="M196" s="315">
        <f t="shared" si="21"/>
        <v>0</v>
      </c>
      <c r="N196" s="165"/>
      <c r="O196" s="212"/>
      <c r="P196" s="158"/>
      <c r="Q196" s="212"/>
      <c r="R196" s="158"/>
      <c r="S196" s="212"/>
      <c r="T196" s="212"/>
      <c r="U196" s="167"/>
      <c r="V196" s="162">
        <f t="shared" si="22"/>
        <v>0</v>
      </c>
      <c r="W196" s="167"/>
      <c r="X196" s="212"/>
      <c r="Y196" s="167"/>
      <c r="Z196" s="215">
        <f t="shared" si="24"/>
        <v>0</v>
      </c>
      <c r="AA196" s="252"/>
    </row>
    <row r="197" spans="1:28" x14ac:dyDescent="0.2">
      <c r="A197" s="182"/>
      <c r="B197" s="158"/>
      <c r="C197" s="198"/>
      <c r="D197" s="216"/>
      <c r="E197" s="196"/>
      <c r="F197" s="197"/>
      <c r="G197" s="216"/>
      <c r="H197" s="197"/>
      <c r="I197" s="162">
        <f t="shared" si="20"/>
        <v>0</v>
      </c>
      <c r="J197" s="163"/>
      <c r="K197" s="212"/>
      <c r="L197" s="213"/>
      <c r="M197" s="315">
        <f t="shared" si="21"/>
        <v>0</v>
      </c>
      <c r="N197" s="165"/>
      <c r="O197" s="212"/>
      <c r="P197" s="158"/>
      <c r="Q197" s="212"/>
      <c r="R197" s="158"/>
      <c r="S197" s="212"/>
      <c r="T197" s="212"/>
      <c r="U197" s="167"/>
      <c r="V197" s="162">
        <f t="shared" si="22"/>
        <v>0</v>
      </c>
      <c r="W197" s="167"/>
      <c r="X197" s="212"/>
      <c r="Y197" s="167"/>
      <c r="Z197" s="215">
        <f t="shared" si="24"/>
        <v>0</v>
      </c>
      <c r="AA197" s="252"/>
    </row>
    <row r="198" spans="1:28" x14ac:dyDescent="0.2">
      <c r="A198" s="182"/>
      <c r="B198" s="158"/>
      <c r="C198" s="198"/>
      <c r="D198" s="216"/>
      <c r="E198" s="196"/>
      <c r="F198" s="197"/>
      <c r="G198" s="216"/>
      <c r="H198" s="197"/>
      <c r="I198" s="162">
        <f t="shared" si="20"/>
        <v>0</v>
      </c>
      <c r="J198" s="163"/>
      <c r="K198" s="212"/>
      <c r="L198" s="213"/>
      <c r="M198" s="315">
        <f t="shared" si="21"/>
        <v>0</v>
      </c>
      <c r="N198" s="165"/>
      <c r="O198" s="212"/>
      <c r="P198" s="158"/>
      <c r="Q198" s="212"/>
      <c r="R198" s="158"/>
      <c r="S198" s="212"/>
      <c r="T198" s="212"/>
      <c r="U198" s="167"/>
      <c r="V198" s="162">
        <f t="shared" si="22"/>
        <v>0</v>
      </c>
      <c r="W198" s="167"/>
      <c r="X198" s="212"/>
      <c r="Y198" s="167"/>
      <c r="Z198" s="215">
        <f t="shared" si="24"/>
        <v>0</v>
      </c>
      <c r="AA198" s="252"/>
    </row>
    <row r="199" spans="1:28" x14ac:dyDescent="0.2">
      <c r="A199" s="182"/>
      <c r="B199" s="158"/>
      <c r="C199" s="198"/>
      <c r="D199" s="216"/>
      <c r="E199" s="196"/>
      <c r="F199" s="197"/>
      <c r="G199" s="216"/>
      <c r="H199" s="197"/>
      <c r="I199" s="162">
        <f t="shared" si="20"/>
        <v>0</v>
      </c>
      <c r="J199" s="163"/>
      <c r="K199" s="212"/>
      <c r="L199" s="213"/>
      <c r="M199" s="315">
        <f t="shared" si="21"/>
        <v>0</v>
      </c>
      <c r="N199" s="165"/>
      <c r="O199" s="212"/>
      <c r="P199" s="158"/>
      <c r="Q199" s="212"/>
      <c r="R199" s="158"/>
      <c r="S199" s="212"/>
      <c r="T199" s="212"/>
      <c r="U199" s="167"/>
      <c r="V199" s="162">
        <f t="shared" si="22"/>
        <v>0</v>
      </c>
      <c r="W199" s="167"/>
      <c r="X199" s="212"/>
      <c r="Y199" s="167"/>
      <c r="Z199" s="215">
        <f t="shared" si="24"/>
        <v>0</v>
      </c>
      <c r="AA199" s="252"/>
    </row>
    <row r="200" spans="1:28" x14ac:dyDescent="0.2">
      <c r="A200" s="182"/>
      <c r="B200" s="158"/>
      <c r="C200" s="198"/>
      <c r="D200" s="216"/>
      <c r="E200" s="196"/>
      <c r="F200" s="197"/>
      <c r="G200" s="216"/>
      <c r="H200" s="197"/>
      <c r="I200" s="162">
        <f t="shared" si="20"/>
        <v>0</v>
      </c>
      <c r="J200" s="163"/>
      <c r="K200" s="212"/>
      <c r="L200" s="213"/>
      <c r="M200" s="315">
        <f t="shared" si="21"/>
        <v>0</v>
      </c>
      <c r="N200" s="165"/>
      <c r="O200" s="212"/>
      <c r="P200" s="158"/>
      <c r="Q200" s="212"/>
      <c r="R200" s="158"/>
      <c r="S200" s="212"/>
      <c r="T200" s="212"/>
      <c r="U200" s="167"/>
      <c r="V200" s="162">
        <f t="shared" si="22"/>
        <v>0</v>
      </c>
      <c r="W200" s="167"/>
      <c r="X200" s="212"/>
      <c r="Y200" s="167"/>
      <c r="Z200" s="215">
        <f t="shared" si="24"/>
        <v>0</v>
      </c>
      <c r="AA200" s="252"/>
    </row>
    <row r="201" spans="1:28" x14ac:dyDescent="0.2">
      <c r="A201" s="182"/>
      <c r="B201" s="158"/>
      <c r="C201" s="198"/>
      <c r="D201" s="216"/>
      <c r="E201" s="196"/>
      <c r="F201" s="197"/>
      <c r="G201" s="216"/>
      <c r="H201" s="197"/>
      <c r="I201" s="162">
        <f t="shared" si="20"/>
        <v>0</v>
      </c>
      <c r="J201" s="163"/>
      <c r="K201" s="212"/>
      <c r="L201" s="213"/>
      <c r="M201" s="315">
        <f t="shared" si="21"/>
        <v>0</v>
      </c>
      <c r="N201" s="165"/>
      <c r="O201" s="212"/>
      <c r="P201" s="158"/>
      <c r="Q201" s="212"/>
      <c r="R201" s="158"/>
      <c r="S201" s="212"/>
      <c r="T201" s="212"/>
      <c r="U201" s="167"/>
      <c r="V201" s="162">
        <f t="shared" si="22"/>
        <v>0</v>
      </c>
      <c r="W201" s="167"/>
      <c r="X201" s="212"/>
      <c r="Y201" s="167"/>
      <c r="Z201" s="215">
        <f t="shared" si="24"/>
        <v>0</v>
      </c>
      <c r="AA201" s="252"/>
    </row>
    <row r="202" spans="1:28" x14ac:dyDescent="0.2">
      <c r="A202" s="182"/>
      <c r="B202" s="158"/>
      <c r="C202" s="198"/>
      <c r="D202" s="216"/>
      <c r="E202" s="196"/>
      <c r="F202" s="197"/>
      <c r="G202" s="216"/>
      <c r="H202" s="197"/>
      <c r="I202" s="162">
        <f t="shared" si="20"/>
        <v>0</v>
      </c>
      <c r="J202" s="163"/>
      <c r="K202" s="212"/>
      <c r="L202" s="213"/>
      <c r="M202" s="315">
        <f t="shared" si="21"/>
        <v>0</v>
      </c>
      <c r="N202" s="165"/>
      <c r="O202" s="212"/>
      <c r="P202" s="158"/>
      <c r="Q202" s="212"/>
      <c r="R202" s="158"/>
      <c r="S202" s="212"/>
      <c r="T202" s="212"/>
      <c r="U202" s="167"/>
      <c r="V202" s="162">
        <f t="shared" si="22"/>
        <v>0</v>
      </c>
      <c r="W202" s="167"/>
      <c r="X202" s="212"/>
      <c r="Y202" s="167"/>
      <c r="Z202" s="215">
        <f t="shared" si="24"/>
        <v>0</v>
      </c>
      <c r="AA202" s="252"/>
    </row>
    <row r="203" spans="1:28" x14ac:dyDescent="0.2">
      <c r="A203" s="182"/>
      <c r="B203" s="158"/>
      <c r="C203" s="198"/>
      <c r="D203" s="216"/>
      <c r="E203" s="196"/>
      <c r="F203" s="197"/>
      <c r="G203" s="216"/>
      <c r="H203" s="197"/>
      <c r="I203" s="162">
        <f t="shared" si="20"/>
        <v>0</v>
      </c>
      <c r="J203" s="163"/>
      <c r="K203" s="212"/>
      <c r="L203" s="213"/>
      <c r="M203" s="315">
        <f t="shared" si="21"/>
        <v>0</v>
      </c>
      <c r="N203" s="165"/>
      <c r="O203" s="212"/>
      <c r="P203" s="158"/>
      <c r="Q203" s="212"/>
      <c r="R203" s="158"/>
      <c r="S203" s="212"/>
      <c r="T203" s="212"/>
      <c r="U203" s="167"/>
      <c r="V203" s="162">
        <f t="shared" si="22"/>
        <v>0</v>
      </c>
      <c r="W203" s="167"/>
      <c r="X203" s="212"/>
      <c r="Y203" s="167"/>
      <c r="Z203" s="215">
        <f t="shared" si="24"/>
        <v>0</v>
      </c>
      <c r="AA203" s="252"/>
    </row>
    <row r="204" spans="1:28" x14ac:dyDescent="0.2">
      <c r="A204" s="182"/>
      <c r="B204" s="158"/>
      <c r="C204" s="198"/>
      <c r="D204" s="219"/>
      <c r="E204" s="196"/>
      <c r="F204" s="197"/>
      <c r="G204" s="219"/>
      <c r="H204" s="197"/>
      <c r="I204" s="162">
        <f t="shared" si="20"/>
        <v>0</v>
      </c>
      <c r="J204" s="163"/>
      <c r="K204" s="212"/>
      <c r="L204" s="213"/>
      <c r="M204" s="315">
        <f t="shared" si="21"/>
        <v>0</v>
      </c>
      <c r="N204" s="165"/>
      <c r="O204" s="212"/>
      <c r="P204" s="158"/>
      <c r="Q204" s="212"/>
      <c r="R204" s="158"/>
      <c r="S204" s="212"/>
      <c r="T204" s="212"/>
      <c r="U204" s="167"/>
      <c r="V204" s="162">
        <f t="shared" si="22"/>
        <v>0</v>
      </c>
      <c r="W204" s="167"/>
      <c r="X204" s="212"/>
      <c r="Y204" s="167"/>
      <c r="Z204" s="242">
        <f t="shared" si="23"/>
        <v>0</v>
      </c>
      <c r="AA204" s="252"/>
    </row>
    <row r="205" spans="1:28" s="60" customFormat="1" x14ac:dyDescent="0.2">
      <c r="A205" s="184"/>
      <c r="B205" s="220" t="s">
        <v>103</v>
      </c>
      <c r="C205" s="194"/>
      <c r="D205" s="222" t="e">
        <f>SUM(D164:D204)</f>
        <v>#N/A</v>
      </c>
      <c r="E205" s="188"/>
      <c r="F205" s="189"/>
      <c r="G205" s="222">
        <f>SUM(G164:G204)</f>
        <v>0</v>
      </c>
      <c r="H205" s="189"/>
      <c r="I205" s="222" t="e">
        <f>SUM(I164:I204)</f>
        <v>#N/A</v>
      </c>
      <c r="J205" s="190"/>
      <c r="K205" s="222">
        <f>SUM(K164:K204)</f>
        <v>0</v>
      </c>
      <c r="L205" s="191"/>
      <c r="M205" s="192" t="e">
        <f>SUM(M164:M204)</f>
        <v>#N/A</v>
      </c>
      <c r="N205" s="193"/>
      <c r="O205" s="222">
        <f>SUM(O164:O204)</f>
        <v>0</v>
      </c>
      <c r="P205" s="191"/>
      <c r="Q205" s="222">
        <f>SUM(Q164:Q204)</f>
        <v>0</v>
      </c>
      <c r="R205" s="185"/>
      <c r="S205" s="222">
        <f>SUM(S164:S204)</f>
        <v>0</v>
      </c>
      <c r="T205" s="222">
        <f>SUM(T164:T204)</f>
        <v>0</v>
      </c>
      <c r="U205" s="185"/>
      <c r="V205" s="222" t="e">
        <f>SUM(V164:V204)</f>
        <v>#N/A</v>
      </c>
      <c r="W205" s="185"/>
      <c r="X205" s="222">
        <f>SUM(X164:X204)</f>
        <v>0</v>
      </c>
      <c r="Y205" s="185"/>
      <c r="Z205" s="222" t="e">
        <f>SUM(Z164:Z204)</f>
        <v>#N/A</v>
      </c>
      <c r="AA205" s="328"/>
      <c r="AB205" s="332"/>
    </row>
    <row r="206" spans="1:28" ht="6.2" customHeight="1" x14ac:dyDescent="0.2">
      <c r="A206" s="157"/>
      <c r="B206" s="167"/>
      <c r="C206" s="194"/>
      <c r="D206" s="246"/>
      <c r="E206" s="196"/>
      <c r="F206" s="197"/>
      <c r="G206" s="246"/>
      <c r="H206" s="197"/>
      <c r="I206" s="246"/>
      <c r="J206" s="163"/>
      <c r="K206" s="246"/>
      <c r="L206" s="210"/>
      <c r="M206" s="246"/>
      <c r="N206" s="165"/>
      <c r="O206" s="167"/>
      <c r="P206" s="167"/>
      <c r="Q206" s="167"/>
      <c r="R206" s="167"/>
      <c r="S206" s="167"/>
      <c r="T206" s="167"/>
      <c r="U206" s="167"/>
      <c r="V206" s="167"/>
      <c r="W206" s="167"/>
      <c r="X206" s="167"/>
      <c r="Y206" s="167"/>
      <c r="Z206" s="167"/>
      <c r="AA206" s="252"/>
    </row>
    <row r="207" spans="1:28" ht="15" x14ac:dyDescent="0.25">
      <c r="A207" s="144" t="s">
        <v>131</v>
      </c>
      <c r="B207" s="223"/>
      <c r="C207" s="194"/>
      <c r="D207" s="195"/>
      <c r="E207" s="196"/>
      <c r="F207" s="197"/>
      <c r="G207" s="195"/>
      <c r="H207" s="197"/>
      <c r="I207" s="195"/>
      <c r="J207" s="163"/>
      <c r="K207" s="195"/>
      <c r="L207" s="195"/>
      <c r="M207" s="195"/>
      <c r="N207" s="165"/>
      <c r="O207" s="167"/>
      <c r="P207" s="167"/>
      <c r="Q207" s="167"/>
      <c r="R207" s="167"/>
      <c r="S207" s="167"/>
      <c r="T207" s="167"/>
      <c r="U207" s="167"/>
      <c r="V207" s="167"/>
      <c r="W207" s="167"/>
      <c r="X207" s="167"/>
      <c r="Y207" s="167"/>
      <c r="Z207" s="167"/>
      <c r="AA207" s="252"/>
    </row>
    <row r="208" spans="1:28" x14ac:dyDescent="0.2">
      <c r="A208" s="157" t="s">
        <v>132</v>
      </c>
      <c r="B208" s="158"/>
      <c r="C208" s="194"/>
      <c r="D208" s="212"/>
      <c r="E208" s="196"/>
      <c r="F208" s="197"/>
      <c r="G208" s="212"/>
      <c r="H208" s="197"/>
      <c r="I208" s="162">
        <f t="shared" ref="I208:I242" si="25">D208+G208</f>
        <v>0</v>
      </c>
      <c r="J208" s="163"/>
      <c r="K208" s="212"/>
      <c r="L208" s="213"/>
      <c r="M208" s="315">
        <f t="shared" ref="M208:M242" si="26">+I208+K208</f>
        <v>0</v>
      </c>
      <c r="N208" s="165"/>
      <c r="O208" s="212"/>
      <c r="P208" s="158"/>
      <c r="Q208" s="212"/>
      <c r="R208" s="158"/>
      <c r="S208" s="212"/>
      <c r="T208" s="212"/>
      <c r="U208" s="167"/>
      <c r="V208" s="162">
        <f t="shared" ref="V208:V242" si="27">+I208+SUM(O208:T208)</f>
        <v>0</v>
      </c>
      <c r="W208" s="167"/>
      <c r="X208" s="212"/>
      <c r="Y208" s="167"/>
      <c r="Z208" s="215">
        <f t="shared" ref="Z208:Z242" si="28">V208-X208</f>
        <v>0</v>
      </c>
      <c r="AA208" s="252"/>
    </row>
    <row r="209" spans="1:27" x14ac:dyDescent="0.2">
      <c r="A209" s="157" t="s">
        <v>133</v>
      </c>
      <c r="B209" s="158"/>
      <c r="C209" s="194"/>
      <c r="D209" s="212"/>
      <c r="E209" s="196"/>
      <c r="F209" s="197"/>
      <c r="G209" s="212"/>
      <c r="H209" s="197"/>
      <c r="I209" s="162">
        <f t="shared" si="25"/>
        <v>0</v>
      </c>
      <c r="J209" s="163"/>
      <c r="K209" s="212"/>
      <c r="L209" s="213"/>
      <c r="M209" s="315">
        <f t="shared" si="26"/>
        <v>0</v>
      </c>
      <c r="N209" s="165"/>
      <c r="O209" s="212"/>
      <c r="P209" s="158"/>
      <c r="Q209" s="212"/>
      <c r="R209" s="158"/>
      <c r="S209" s="212"/>
      <c r="T209" s="212"/>
      <c r="U209" s="167"/>
      <c r="V209" s="162">
        <f t="shared" si="27"/>
        <v>0</v>
      </c>
      <c r="W209" s="167"/>
      <c r="X209" s="212"/>
      <c r="Y209" s="167"/>
      <c r="Z209" s="215">
        <f t="shared" si="28"/>
        <v>0</v>
      </c>
      <c r="AA209" s="252"/>
    </row>
    <row r="210" spans="1:27" x14ac:dyDescent="0.2">
      <c r="A210" s="157" t="s">
        <v>134</v>
      </c>
      <c r="B210" s="158"/>
      <c r="C210" s="194"/>
      <c r="D210" s="212"/>
      <c r="E210" s="196"/>
      <c r="F210" s="197"/>
      <c r="G210" s="212"/>
      <c r="H210" s="197"/>
      <c r="I210" s="162">
        <f t="shared" si="25"/>
        <v>0</v>
      </c>
      <c r="J210" s="163"/>
      <c r="K210" s="212"/>
      <c r="L210" s="213"/>
      <c r="M210" s="315">
        <f t="shared" si="26"/>
        <v>0</v>
      </c>
      <c r="N210" s="165"/>
      <c r="O210" s="212"/>
      <c r="P210" s="158"/>
      <c r="Q210" s="212"/>
      <c r="R210" s="158"/>
      <c r="S210" s="212"/>
      <c r="T210" s="212"/>
      <c r="U210" s="167"/>
      <c r="V210" s="162">
        <f t="shared" si="27"/>
        <v>0</v>
      </c>
      <c r="W210" s="167"/>
      <c r="X210" s="212"/>
      <c r="Y210" s="167"/>
      <c r="Z210" s="215">
        <f t="shared" si="28"/>
        <v>0</v>
      </c>
      <c r="AA210" s="252"/>
    </row>
    <row r="211" spans="1:27" x14ac:dyDescent="0.2">
      <c r="A211" s="157" t="s">
        <v>135</v>
      </c>
      <c r="B211" s="158"/>
      <c r="C211" s="194"/>
      <c r="D211" s="212"/>
      <c r="E211" s="196"/>
      <c r="F211" s="197"/>
      <c r="G211" s="212"/>
      <c r="H211" s="197"/>
      <c r="I211" s="162">
        <f t="shared" si="25"/>
        <v>0</v>
      </c>
      <c r="J211" s="163"/>
      <c r="K211" s="212"/>
      <c r="L211" s="213"/>
      <c r="M211" s="315">
        <f t="shared" si="26"/>
        <v>0</v>
      </c>
      <c r="N211" s="165"/>
      <c r="O211" s="212"/>
      <c r="P211" s="158"/>
      <c r="Q211" s="212"/>
      <c r="R211" s="158"/>
      <c r="S211" s="212"/>
      <c r="T211" s="212"/>
      <c r="U211" s="167"/>
      <c r="V211" s="162">
        <f t="shared" si="27"/>
        <v>0</v>
      </c>
      <c r="W211" s="167"/>
      <c r="X211" s="212"/>
      <c r="Y211" s="167"/>
      <c r="Z211" s="215">
        <f t="shared" si="28"/>
        <v>0</v>
      </c>
      <c r="AA211" s="252"/>
    </row>
    <row r="212" spans="1:27" x14ac:dyDescent="0.2">
      <c r="A212" s="157" t="s">
        <v>136</v>
      </c>
      <c r="B212" s="158"/>
      <c r="C212" s="194"/>
      <c r="D212" s="212"/>
      <c r="E212" s="196"/>
      <c r="F212" s="197"/>
      <c r="G212" s="212"/>
      <c r="H212" s="197"/>
      <c r="I212" s="162">
        <f t="shared" si="25"/>
        <v>0</v>
      </c>
      <c r="J212" s="163"/>
      <c r="K212" s="212"/>
      <c r="L212" s="213"/>
      <c r="M212" s="315">
        <f t="shared" si="26"/>
        <v>0</v>
      </c>
      <c r="N212" s="165"/>
      <c r="O212" s="212"/>
      <c r="P212" s="158"/>
      <c r="Q212" s="212"/>
      <c r="R212" s="158"/>
      <c r="S212" s="212"/>
      <c r="T212" s="212"/>
      <c r="U212" s="167"/>
      <c r="V212" s="162">
        <f t="shared" si="27"/>
        <v>0</v>
      </c>
      <c r="W212" s="167"/>
      <c r="X212" s="212"/>
      <c r="Y212" s="167"/>
      <c r="Z212" s="215">
        <f t="shared" si="28"/>
        <v>0</v>
      </c>
      <c r="AA212" s="252"/>
    </row>
    <row r="213" spans="1:27" x14ac:dyDescent="0.2">
      <c r="A213" s="157" t="s">
        <v>109</v>
      </c>
      <c r="B213" s="158"/>
      <c r="C213" s="194"/>
      <c r="D213" s="212"/>
      <c r="E213" s="196"/>
      <c r="F213" s="197"/>
      <c r="G213" s="212"/>
      <c r="H213" s="197"/>
      <c r="I213" s="162">
        <f t="shared" si="25"/>
        <v>0</v>
      </c>
      <c r="J213" s="163"/>
      <c r="K213" s="212"/>
      <c r="L213" s="213"/>
      <c r="M213" s="315">
        <f t="shared" si="26"/>
        <v>0</v>
      </c>
      <c r="N213" s="165"/>
      <c r="O213" s="212"/>
      <c r="P213" s="158"/>
      <c r="Q213" s="212"/>
      <c r="R213" s="158"/>
      <c r="S213" s="212"/>
      <c r="T213" s="212"/>
      <c r="U213" s="167"/>
      <c r="V213" s="162">
        <f t="shared" si="27"/>
        <v>0</v>
      </c>
      <c r="W213" s="167"/>
      <c r="X213" s="212"/>
      <c r="Y213" s="167"/>
      <c r="Z213" s="215">
        <f t="shared" si="28"/>
        <v>0</v>
      </c>
      <c r="AA213" s="252"/>
    </row>
    <row r="214" spans="1:27" x14ac:dyDescent="0.2">
      <c r="A214" s="157" t="s">
        <v>137</v>
      </c>
      <c r="B214" s="158"/>
      <c r="C214" s="194"/>
      <c r="D214" s="212"/>
      <c r="E214" s="196"/>
      <c r="F214" s="197"/>
      <c r="G214" s="212"/>
      <c r="H214" s="197"/>
      <c r="I214" s="162">
        <f t="shared" si="25"/>
        <v>0</v>
      </c>
      <c r="J214" s="163"/>
      <c r="K214" s="212"/>
      <c r="L214" s="213"/>
      <c r="M214" s="315">
        <f t="shared" si="26"/>
        <v>0</v>
      </c>
      <c r="N214" s="165"/>
      <c r="O214" s="212"/>
      <c r="P214" s="158"/>
      <c r="Q214" s="212"/>
      <c r="R214" s="158"/>
      <c r="S214" s="212"/>
      <c r="T214" s="212"/>
      <c r="U214" s="167"/>
      <c r="V214" s="162">
        <f t="shared" si="27"/>
        <v>0</v>
      </c>
      <c r="W214" s="167"/>
      <c r="X214" s="212"/>
      <c r="Y214" s="167"/>
      <c r="Z214" s="215">
        <f t="shared" si="28"/>
        <v>0</v>
      </c>
      <c r="AA214" s="252"/>
    </row>
    <row r="215" spans="1:27" hidden="1" x14ac:dyDescent="0.2">
      <c r="A215" s="157" t="s">
        <v>110</v>
      </c>
      <c r="B215" s="158"/>
      <c r="C215" s="194"/>
      <c r="D215" s="212"/>
      <c r="E215" s="196"/>
      <c r="F215" s="197"/>
      <c r="G215" s="212"/>
      <c r="H215" s="197"/>
      <c r="I215" s="162">
        <f t="shared" si="25"/>
        <v>0</v>
      </c>
      <c r="J215" s="163"/>
      <c r="K215" s="212"/>
      <c r="L215" s="213"/>
      <c r="M215" s="315">
        <f t="shared" si="26"/>
        <v>0</v>
      </c>
      <c r="N215" s="165"/>
      <c r="O215" s="212"/>
      <c r="P215" s="158"/>
      <c r="Q215" s="212"/>
      <c r="R215" s="158"/>
      <c r="S215" s="212"/>
      <c r="T215" s="212"/>
      <c r="U215" s="167"/>
      <c r="V215" s="162">
        <f t="shared" si="27"/>
        <v>0</v>
      </c>
      <c r="W215" s="167"/>
      <c r="X215" s="212"/>
      <c r="Y215" s="167"/>
      <c r="Z215" s="215">
        <f t="shared" si="28"/>
        <v>0</v>
      </c>
      <c r="AA215" s="252"/>
    </row>
    <row r="216" spans="1:27" x14ac:dyDescent="0.2">
      <c r="A216" s="182" t="s">
        <v>192</v>
      </c>
      <c r="B216" s="158"/>
      <c r="C216" s="198"/>
      <c r="D216" s="212"/>
      <c r="E216" s="196"/>
      <c r="F216" s="197"/>
      <c r="G216" s="212"/>
      <c r="H216" s="197"/>
      <c r="I216" s="162">
        <f t="shared" si="25"/>
        <v>0</v>
      </c>
      <c r="J216" s="163"/>
      <c r="K216" s="212"/>
      <c r="L216" s="213"/>
      <c r="M216" s="315">
        <f t="shared" si="26"/>
        <v>0</v>
      </c>
      <c r="N216" s="165"/>
      <c r="O216" s="212"/>
      <c r="P216" s="158"/>
      <c r="Q216" s="212"/>
      <c r="R216" s="158"/>
      <c r="S216" s="212"/>
      <c r="T216" s="212"/>
      <c r="U216" s="167"/>
      <c r="V216" s="162">
        <f t="shared" si="27"/>
        <v>0</v>
      </c>
      <c r="W216" s="167"/>
      <c r="X216" s="212"/>
      <c r="Y216" s="167"/>
      <c r="Z216" s="215">
        <f t="shared" si="28"/>
        <v>0</v>
      </c>
      <c r="AA216" s="252"/>
    </row>
    <row r="217" spans="1:27" x14ac:dyDescent="0.2">
      <c r="A217" s="182"/>
      <c r="B217" s="158"/>
      <c r="C217" s="198"/>
      <c r="D217" s="212"/>
      <c r="E217" s="196"/>
      <c r="F217" s="197"/>
      <c r="G217" s="212"/>
      <c r="H217" s="197"/>
      <c r="I217" s="162">
        <f t="shared" si="25"/>
        <v>0</v>
      </c>
      <c r="J217" s="163"/>
      <c r="K217" s="212"/>
      <c r="L217" s="213"/>
      <c r="M217" s="315">
        <f t="shared" si="26"/>
        <v>0</v>
      </c>
      <c r="N217" s="165"/>
      <c r="O217" s="212"/>
      <c r="P217" s="158"/>
      <c r="Q217" s="212"/>
      <c r="R217" s="158"/>
      <c r="S217" s="212"/>
      <c r="T217" s="212"/>
      <c r="U217" s="167"/>
      <c r="V217" s="162">
        <f t="shared" si="27"/>
        <v>0</v>
      </c>
      <c r="W217" s="167"/>
      <c r="X217" s="212"/>
      <c r="Y217" s="167"/>
      <c r="Z217" s="215">
        <f t="shared" si="28"/>
        <v>0</v>
      </c>
      <c r="AA217" s="252"/>
    </row>
    <row r="218" spans="1:27" x14ac:dyDescent="0.2">
      <c r="A218" s="182"/>
      <c r="B218" s="158"/>
      <c r="C218" s="198"/>
      <c r="D218" s="212"/>
      <c r="E218" s="196"/>
      <c r="F218" s="197"/>
      <c r="G218" s="212"/>
      <c r="H218" s="197"/>
      <c r="I218" s="162">
        <f t="shared" si="25"/>
        <v>0</v>
      </c>
      <c r="J218" s="163"/>
      <c r="K218" s="212"/>
      <c r="L218" s="213"/>
      <c r="M218" s="315">
        <f t="shared" si="26"/>
        <v>0</v>
      </c>
      <c r="N218" s="165"/>
      <c r="O218" s="212"/>
      <c r="P218" s="158"/>
      <c r="Q218" s="212"/>
      <c r="R218" s="158"/>
      <c r="S218" s="212"/>
      <c r="T218" s="212"/>
      <c r="U218" s="167"/>
      <c r="V218" s="162">
        <f t="shared" si="27"/>
        <v>0</v>
      </c>
      <c r="W218" s="167"/>
      <c r="X218" s="212"/>
      <c r="Y218" s="167"/>
      <c r="Z218" s="215">
        <f t="shared" si="28"/>
        <v>0</v>
      </c>
      <c r="AA218" s="252"/>
    </row>
    <row r="219" spans="1:27" x14ac:dyDescent="0.2">
      <c r="A219" s="182"/>
      <c r="B219" s="158"/>
      <c r="C219" s="198"/>
      <c r="D219" s="212"/>
      <c r="E219" s="196"/>
      <c r="F219" s="197"/>
      <c r="G219" s="212"/>
      <c r="H219" s="197"/>
      <c r="I219" s="162">
        <f t="shared" si="25"/>
        <v>0</v>
      </c>
      <c r="J219" s="163"/>
      <c r="K219" s="212"/>
      <c r="L219" s="213"/>
      <c r="M219" s="315">
        <f t="shared" si="26"/>
        <v>0</v>
      </c>
      <c r="N219" s="165"/>
      <c r="O219" s="212"/>
      <c r="P219" s="158"/>
      <c r="Q219" s="212"/>
      <c r="R219" s="158"/>
      <c r="S219" s="212"/>
      <c r="T219" s="212"/>
      <c r="U219" s="167"/>
      <c r="V219" s="162">
        <f t="shared" si="27"/>
        <v>0</v>
      </c>
      <c r="W219" s="167"/>
      <c r="X219" s="212"/>
      <c r="Y219" s="167"/>
      <c r="Z219" s="215">
        <f t="shared" si="28"/>
        <v>0</v>
      </c>
      <c r="AA219" s="252"/>
    </row>
    <row r="220" spans="1:27" x14ac:dyDescent="0.2">
      <c r="A220" s="182"/>
      <c r="B220" s="158"/>
      <c r="C220" s="198"/>
      <c r="D220" s="212"/>
      <c r="E220" s="196"/>
      <c r="F220" s="197"/>
      <c r="G220" s="212"/>
      <c r="H220" s="197"/>
      <c r="I220" s="162">
        <f t="shared" si="25"/>
        <v>0</v>
      </c>
      <c r="J220" s="163"/>
      <c r="K220" s="212"/>
      <c r="L220" s="213"/>
      <c r="M220" s="315">
        <f t="shared" si="26"/>
        <v>0</v>
      </c>
      <c r="N220" s="165"/>
      <c r="O220" s="212"/>
      <c r="P220" s="158"/>
      <c r="Q220" s="212"/>
      <c r="R220" s="158"/>
      <c r="S220" s="212"/>
      <c r="T220" s="212"/>
      <c r="U220" s="167"/>
      <c r="V220" s="162">
        <f t="shared" si="27"/>
        <v>0</v>
      </c>
      <c r="W220" s="167"/>
      <c r="X220" s="212"/>
      <c r="Y220" s="167"/>
      <c r="Z220" s="215">
        <f t="shared" si="28"/>
        <v>0</v>
      </c>
      <c r="AA220" s="252"/>
    </row>
    <row r="221" spans="1:27" x14ac:dyDescent="0.2">
      <c r="A221" s="182"/>
      <c r="B221" s="158"/>
      <c r="C221" s="198"/>
      <c r="D221" s="212"/>
      <c r="E221" s="196"/>
      <c r="F221" s="197"/>
      <c r="G221" s="212"/>
      <c r="H221" s="197"/>
      <c r="I221" s="162">
        <f t="shared" si="25"/>
        <v>0</v>
      </c>
      <c r="J221" s="163"/>
      <c r="K221" s="212"/>
      <c r="L221" s="213"/>
      <c r="M221" s="315">
        <f t="shared" si="26"/>
        <v>0</v>
      </c>
      <c r="N221" s="165"/>
      <c r="O221" s="212"/>
      <c r="P221" s="158"/>
      <c r="Q221" s="212"/>
      <c r="R221" s="158"/>
      <c r="S221" s="212"/>
      <c r="T221" s="212"/>
      <c r="U221" s="167"/>
      <c r="V221" s="162">
        <f t="shared" si="27"/>
        <v>0</v>
      </c>
      <c r="W221" s="167"/>
      <c r="X221" s="212"/>
      <c r="Y221" s="167"/>
      <c r="Z221" s="215">
        <f t="shared" si="28"/>
        <v>0</v>
      </c>
      <c r="AA221" s="252"/>
    </row>
    <row r="222" spans="1:27" x14ac:dyDescent="0.2">
      <c r="A222" s="182"/>
      <c r="B222" s="158"/>
      <c r="C222" s="198"/>
      <c r="D222" s="212"/>
      <c r="E222" s="196"/>
      <c r="F222" s="197"/>
      <c r="G222" s="212"/>
      <c r="H222" s="197"/>
      <c r="I222" s="162">
        <f t="shared" si="25"/>
        <v>0</v>
      </c>
      <c r="J222" s="163"/>
      <c r="K222" s="212"/>
      <c r="L222" s="213"/>
      <c r="M222" s="315">
        <f t="shared" si="26"/>
        <v>0</v>
      </c>
      <c r="N222" s="165"/>
      <c r="O222" s="212"/>
      <c r="P222" s="158"/>
      <c r="Q222" s="212"/>
      <c r="R222" s="158"/>
      <c r="S222" s="212"/>
      <c r="T222" s="212"/>
      <c r="U222" s="167"/>
      <c r="V222" s="162">
        <f t="shared" si="27"/>
        <v>0</v>
      </c>
      <c r="W222" s="167"/>
      <c r="X222" s="212"/>
      <c r="Y222" s="167"/>
      <c r="Z222" s="215">
        <f t="shared" si="28"/>
        <v>0</v>
      </c>
      <c r="AA222" s="252"/>
    </row>
    <row r="223" spans="1:27" x14ac:dyDescent="0.2">
      <c r="A223" s="182"/>
      <c r="B223" s="158"/>
      <c r="C223" s="198"/>
      <c r="D223" s="212"/>
      <c r="E223" s="196"/>
      <c r="F223" s="197"/>
      <c r="G223" s="212"/>
      <c r="H223" s="197"/>
      <c r="I223" s="162">
        <f t="shared" si="25"/>
        <v>0</v>
      </c>
      <c r="J223" s="163"/>
      <c r="K223" s="212"/>
      <c r="L223" s="213"/>
      <c r="M223" s="315">
        <f t="shared" si="26"/>
        <v>0</v>
      </c>
      <c r="N223" s="165"/>
      <c r="O223" s="212"/>
      <c r="P223" s="158"/>
      <c r="Q223" s="212"/>
      <c r="R223" s="158"/>
      <c r="S223" s="212"/>
      <c r="T223" s="212"/>
      <c r="U223" s="167"/>
      <c r="V223" s="162">
        <f t="shared" si="27"/>
        <v>0</v>
      </c>
      <c r="W223" s="167"/>
      <c r="X223" s="212"/>
      <c r="Y223" s="167"/>
      <c r="Z223" s="215">
        <f t="shared" si="28"/>
        <v>0</v>
      </c>
      <c r="AA223" s="252"/>
    </row>
    <row r="224" spans="1:27" x14ac:dyDescent="0.2">
      <c r="A224" s="182"/>
      <c r="B224" s="158"/>
      <c r="C224" s="198"/>
      <c r="D224" s="212"/>
      <c r="E224" s="196"/>
      <c r="F224" s="197"/>
      <c r="G224" s="212"/>
      <c r="H224" s="197"/>
      <c r="I224" s="162">
        <f t="shared" si="25"/>
        <v>0</v>
      </c>
      <c r="J224" s="163"/>
      <c r="K224" s="212"/>
      <c r="L224" s="213"/>
      <c r="M224" s="315">
        <f t="shared" si="26"/>
        <v>0</v>
      </c>
      <c r="N224" s="165"/>
      <c r="O224" s="212"/>
      <c r="P224" s="158"/>
      <c r="Q224" s="212"/>
      <c r="R224" s="158"/>
      <c r="S224" s="212"/>
      <c r="T224" s="212"/>
      <c r="U224" s="167"/>
      <c r="V224" s="162">
        <f t="shared" si="27"/>
        <v>0</v>
      </c>
      <c r="W224" s="167"/>
      <c r="X224" s="212"/>
      <c r="Y224" s="167"/>
      <c r="Z224" s="215">
        <f t="shared" si="28"/>
        <v>0</v>
      </c>
      <c r="AA224" s="252"/>
    </row>
    <row r="225" spans="1:27" x14ac:dyDescent="0.2">
      <c r="A225" s="182"/>
      <c r="B225" s="158"/>
      <c r="C225" s="198"/>
      <c r="D225" s="212"/>
      <c r="E225" s="196"/>
      <c r="F225" s="197"/>
      <c r="G225" s="212"/>
      <c r="H225" s="197"/>
      <c r="I225" s="162">
        <f t="shared" si="25"/>
        <v>0</v>
      </c>
      <c r="J225" s="163"/>
      <c r="K225" s="212"/>
      <c r="L225" s="213"/>
      <c r="M225" s="315">
        <f t="shared" si="26"/>
        <v>0</v>
      </c>
      <c r="N225" s="165"/>
      <c r="O225" s="212"/>
      <c r="P225" s="158"/>
      <c r="Q225" s="212"/>
      <c r="R225" s="158"/>
      <c r="S225" s="212"/>
      <c r="T225" s="212"/>
      <c r="U225" s="167"/>
      <c r="V225" s="162">
        <f t="shared" si="27"/>
        <v>0</v>
      </c>
      <c r="W225" s="167"/>
      <c r="X225" s="212"/>
      <c r="Y225" s="167"/>
      <c r="Z225" s="215">
        <f t="shared" si="28"/>
        <v>0</v>
      </c>
      <c r="AA225" s="252"/>
    </row>
    <row r="226" spans="1:27" x14ac:dyDescent="0.2">
      <c r="A226" s="182"/>
      <c r="B226" s="158"/>
      <c r="C226" s="198"/>
      <c r="D226" s="212"/>
      <c r="E226" s="196"/>
      <c r="F226" s="197"/>
      <c r="G226" s="212"/>
      <c r="H226" s="197"/>
      <c r="I226" s="162">
        <f t="shared" si="25"/>
        <v>0</v>
      </c>
      <c r="J226" s="163"/>
      <c r="K226" s="212"/>
      <c r="L226" s="213"/>
      <c r="M226" s="315">
        <f t="shared" si="26"/>
        <v>0</v>
      </c>
      <c r="N226" s="165"/>
      <c r="O226" s="212"/>
      <c r="P226" s="158"/>
      <c r="Q226" s="212"/>
      <c r="R226" s="158"/>
      <c r="S226" s="212"/>
      <c r="T226" s="212"/>
      <c r="U226" s="167"/>
      <c r="V226" s="162">
        <f t="shared" si="27"/>
        <v>0</v>
      </c>
      <c r="W226" s="167"/>
      <c r="X226" s="212"/>
      <c r="Y226" s="167"/>
      <c r="Z226" s="215">
        <f t="shared" si="28"/>
        <v>0</v>
      </c>
      <c r="AA226" s="252"/>
    </row>
    <row r="227" spans="1:27" x14ac:dyDescent="0.2">
      <c r="A227" s="182"/>
      <c r="B227" s="158"/>
      <c r="C227" s="198"/>
      <c r="D227" s="212"/>
      <c r="E227" s="196"/>
      <c r="F227" s="197"/>
      <c r="G227" s="212"/>
      <c r="H227" s="197"/>
      <c r="I227" s="162">
        <f t="shared" si="25"/>
        <v>0</v>
      </c>
      <c r="J227" s="163"/>
      <c r="K227" s="212"/>
      <c r="L227" s="213"/>
      <c r="M227" s="315">
        <f t="shared" si="26"/>
        <v>0</v>
      </c>
      <c r="N227" s="165"/>
      <c r="O227" s="212"/>
      <c r="P227" s="158"/>
      <c r="Q227" s="212"/>
      <c r="R227" s="158"/>
      <c r="S227" s="212"/>
      <c r="T227" s="212"/>
      <c r="U227" s="167"/>
      <c r="V227" s="162">
        <f t="shared" si="27"/>
        <v>0</v>
      </c>
      <c r="W227" s="167"/>
      <c r="X227" s="212"/>
      <c r="Y227" s="167"/>
      <c r="Z227" s="215">
        <f t="shared" si="28"/>
        <v>0</v>
      </c>
      <c r="AA227" s="252"/>
    </row>
    <row r="228" spans="1:27" x14ac:dyDescent="0.2">
      <c r="A228" s="182"/>
      <c r="B228" s="158"/>
      <c r="C228" s="198"/>
      <c r="D228" s="212"/>
      <c r="E228" s="196"/>
      <c r="F228" s="197"/>
      <c r="G228" s="212"/>
      <c r="H228" s="197"/>
      <c r="I228" s="162">
        <f t="shared" si="25"/>
        <v>0</v>
      </c>
      <c r="J228" s="163"/>
      <c r="K228" s="212"/>
      <c r="L228" s="213"/>
      <c r="M228" s="315">
        <f t="shared" si="26"/>
        <v>0</v>
      </c>
      <c r="N228" s="165"/>
      <c r="O228" s="212"/>
      <c r="P228" s="158"/>
      <c r="Q228" s="212"/>
      <c r="R228" s="158"/>
      <c r="S228" s="212"/>
      <c r="T228" s="212"/>
      <c r="U228" s="167"/>
      <c r="V228" s="162">
        <f t="shared" si="27"/>
        <v>0</v>
      </c>
      <c r="W228" s="167"/>
      <c r="X228" s="212"/>
      <c r="Y228" s="167"/>
      <c r="Z228" s="215">
        <f t="shared" si="28"/>
        <v>0</v>
      </c>
      <c r="AA228" s="252"/>
    </row>
    <row r="229" spans="1:27" x14ac:dyDescent="0.2">
      <c r="A229" s="182"/>
      <c r="B229" s="158"/>
      <c r="C229" s="198"/>
      <c r="D229" s="212"/>
      <c r="E229" s="196"/>
      <c r="F229" s="197"/>
      <c r="G229" s="212"/>
      <c r="H229" s="197"/>
      <c r="I229" s="162">
        <f t="shared" si="25"/>
        <v>0</v>
      </c>
      <c r="J229" s="163"/>
      <c r="K229" s="212"/>
      <c r="L229" s="213"/>
      <c r="M229" s="315">
        <f t="shared" si="26"/>
        <v>0</v>
      </c>
      <c r="N229" s="165"/>
      <c r="O229" s="212"/>
      <c r="P229" s="158"/>
      <c r="Q229" s="212"/>
      <c r="R229" s="158"/>
      <c r="S229" s="212"/>
      <c r="T229" s="212"/>
      <c r="U229" s="167"/>
      <c r="V229" s="162">
        <f t="shared" si="27"/>
        <v>0</v>
      </c>
      <c r="W229" s="167"/>
      <c r="X229" s="212"/>
      <c r="Y229" s="167"/>
      <c r="Z229" s="215">
        <f t="shared" si="28"/>
        <v>0</v>
      </c>
      <c r="AA229" s="252"/>
    </row>
    <row r="230" spans="1:27" x14ac:dyDescent="0.2">
      <c r="A230" s="182"/>
      <c r="B230" s="158"/>
      <c r="C230" s="198"/>
      <c r="D230" s="212"/>
      <c r="E230" s="196"/>
      <c r="F230" s="197"/>
      <c r="G230" s="212"/>
      <c r="H230" s="197"/>
      <c r="I230" s="162">
        <f t="shared" si="25"/>
        <v>0</v>
      </c>
      <c r="J230" s="163"/>
      <c r="K230" s="212"/>
      <c r="L230" s="213"/>
      <c r="M230" s="315">
        <f t="shared" si="26"/>
        <v>0</v>
      </c>
      <c r="N230" s="165"/>
      <c r="O230" s="212"/>
      <c r="P230" s="158"/>
      <c r="Q230" s="212"/>
      <c r="R230" s="158"/>
      <c r="S230" s="212"/>
      <c r="T230" s="212"/>
      <c r="U230" s="167"/>
      <c r="V230" s="162">
        <f t="shared" si="27"/>
        <v>0</v>
      </c>
      <c r="W230" s="167"/>
      <c r="X230" s="212"/>
      <c r="Y230" s="167"/>
      <c r="Z230" s="215">
        <f t="shared" si="28"/>
        <v>0</v>
      </c>
      <c r="AA230" s="252"/>
    </row>
    <row r="231" spans="1:27" x14ac:dyDescent="0.2">
      <c r="A231" s="182"/>
      <c r="B231" s="158"/>
      <c r="C231" s="198"/>
      <c r="D231" s="212"/>
      <c r="E231" s="196"/>
      <c r="F231" s="197"/>
      <c r="G231" s="212"/>
      <c r="H231" s="197"/>
      <c r="I231" s="162">
        <f t="shared" si="25"/>
        <v>0</v>
      </c>
      <c r="J231" s="163"/>
      <c r="K231" s="212"/>
      <c r="L231" s="213"/>
      <c r="M231" s="315">
        <f t="shared" si="26"/>
        <v>0</v>
      </c>
      <c r="N231" s="165"/>
      <c r="O231" s="212"/>
      <c r="P231" s="158"/>
      <c r="Q231" s="212"/>
      <c r="R231" s="158"/>
      <c r="S231" s="212"/>
      <c r="T231" s="212"/>
      <c r="U231" s="167"/>
      <c r="V231" s="162">
        <f t="shared" si="27"/>
        <v>0</v>
      </c>
      <c r="W231" s="167"/>
      <c r="X231" s="212"/>
      <c r="Y231" s="167"/>
      <c r="Z231" s="215">
        <f t="shared" si="28"/>
        <v>0</v>
      </c>
      <c r="AA231" s="252"/>
    </row>
    <row r="232" spans="1:27" x14ac:dyDescent="0.2">
      <c r="A232" s="182"/>
      <c r="B232" s="158"/>
      <c r="C232" s="198"/>
      <c r="D232" s="212"/>
      <c r="E232" s="196"/>
      <c r="F232" s="197"/>
      <c r="G232" s="212"/>
      <c r="H232" s="197"/>
      <c r="I232" s="162">
        <f t="shared" si="25"/>
        <v>0</v>
      </c>
      <c r="J232" s="163"/>
      <c r="K232" s="212"/>
      <c r="L232" s="213"/>
      <c r="M232" s="315">
        <f t="shared" si="26"/>
        <v>0</v>
      </c>
      <c r="N232" s="165"/>
      <c r="O232" s="212"/>
      <c r="P232" s="158"/>
      <c r="Q232" s="212"/>
      <c r="R232" s="158"/>
      <c r="S232" s="212"/>
      <c r="T232" s="212"/>
      <c r="U232" s="167"/>
      <c r="V232" s="162">
        <f t="shared" si="27"/>
        <v>0</v>
      </c>
      <c r="W232" s="167"/>
      <c r="X232" s="212"/>
      <c r="Y232" s="167"/>
      <c r="Z232" s="215">
        <f t="shared" si="28"/>
        <v>0</v>
      </c>
      <c r="AA232" s="252"/>
    </row>
    <row r="233" spans="1:27" x14ac:dyDescent="0.2">
      <c r="A233" s="182"/>
      <c r="B233" s="158"/>
      <c r="C233" s="198"/>
      <c r="D233" s="212"/>
      <c r="E233" s="196"/>
      <c r="F233" s="197"/>
      <c r="G233" s="212"/>
      <c r="H233" s="197"/>
      <c r="I233" s="162">
        <f t="shared" si="25"/>
        <v>0</v>
      </c>
      <c r="J233" s="163"/>
      <c r="K233" s="212"/>
      <c r="L233" s="213"/>
      <c r="M233" s="315">
        <f t="shared" si="26"/>
        <v>0</v>
      </c>
      <c r="N233" s="165"/>
      <c r="O233" s="212"/>
      <c r="P233" s="158"/>
      <c r="Q233" s="212"/>
      <c r="R233" s="158"/>
      <c r="S233" s="212"/>
      <c r="T233" s="212"/>
      <c r="U233" s="167"/>
      <c r="V233" s="162">
        <f t="shared" si="27"/>
        <v>0</v>
      </c>
      <c r="W233" s="167"/>
      <c r="X233" s="212"/>
      <c r="Y233" s="167"/>
      <c r="Z233" s="215">
        <f t="shared" si="28"/>
        <v>0</v>
      </c>
      <c r="AA233" s="252"/>
    </row>
    <row r="234" spans="1:27" x14ac:dyDescent="0.2">
      <c r="A234" s="182"/>
      <c r="B234" s="158"/>
      <c r="C234" s="198"/>
      <c r="D234" s="212"/>
      <c r="E234" s="196"/>
      <c r="F234" s="197"/>
      <c r="G234" s="212"/>
      <c r="H234" s="197"/>
      <c r="I234" s="162">
        <f t="shared" si="25"/>
        <v>0</v>
      </c>
      <c r="J234" s="163"/>
      <c r="K234" s="212"/>
      <c r="L234" s="213"/>
      <c r="M234" s="315">
        <f t="shared" si="26"/>
        <v>0</v>
      </c>
      <c r="N234" s="165"/>
      <c r="O234" s="212"/>
      <c r="P234" s="158"/>
      <c r="Q234" s="212"/>
      <c r="R234" s="158"/>
      <c r="S234" s="212"/>
      <c r="T234" s="212"/>
      <c r="U234" s="167"/>
      <c r="V234" s="162">
        <f t="shared" si="27"/>
        <v>0</v>
      </c>
      <c r="W234" s="167"/>
      <c r="X234" s="212"/>
      <c r="Y234" s="167"/>
      <c r="Z234" s="215">
        <f t="shared" si="28"/>
        <v>0</v>
      </c>
      <c r="AA234" s="252"/>
    </row>
    <row r="235" spans="1:27" x14ac:dyDescent="0.2">
      <c r="A235" s="182"/>
      <c r="B235" s="158"/>
      <c r="C235" s="198"/>
      <c r="D235" s="212"/>
      <c r="E235" s="196"/>
      <c r="F235" s="197"/>
      <c r="G235" s="212"/>
      <c r="H235" s="197"/>
      <c r="I235" s="162">
        <f t="shared" si="25"/>
        <v>0</v>
      </c>
      <c r="J235" s="163"/>
      <c r="K235" s="212"/>
      <c r="L235" s="213"/>
      <c r="M235" s="315">
        <f t="shared" si="26"/>
        <v>0</v>
      </c>
      <c r="N235" s="165"/>
      <c r="O235" s="212"/>
      <c r="P235" s="158"/>
      <c r="Q235" s="212"/>
      <c r="R235" s="158"/>
      <c r="S235" s="212"/>
      <c r="T235" s="212"/>
      <c r="U235" s="167"/>
      <c r="V235" s="162">
        <f t="shared" si="27"/>
        <v>0</v>
      </c>
      <c r="W235" s="167"/>
      <c r="X235" s="212"/>
      <c r="Y235" s="167"/>
      <c r="Z235" s="215">
        <f t="shared" si="28"/>
        <v>0</v>
      </c>
      <c r="AA235" s="252"/>
    </row>
    <row r="236" spans="1:27" x14ac:dyDescent="0.2">
      <c r="A236" s="182"/>
      <c r="B236" s="158"/>
      <c r="C236" s="198"/>
      <c r="D236" s="212"/>
      <c r="E236" s="196"/>
      <c r="F236" s="197"/>
      <c r="G236" s="212"/>
      <c r="H236" s="197"/>
      <c r="I236" s="162">
        <f t="shared" si="25"/>
        <v>0</v>
      </c>
      <c r="J236" s="163"/>
      <c r="K236" s="212"/>
      <c r="L236" s="213"/>
      <c r="M236" s="315">
        <f t="shared" si="26"/>
        <v>0</v>
      </c>
      <c r="N236" s="165"/>
      <c r="O236" s="212"/>
      <c r="P236" s="158"/>
      <c r="Q236" s="212"/>
      <c r="R236" s="158"/>
      <c r="S236" s="212"/>
      <c r="T236" s="212"/>
      <c r="U236" s="167"/>
      <c r="V236" s="162">
        <f t="shared" si="27"/>
        <v>0</v>
      </c>
      <c r="W236" s="167"/>
      <c r="X236" s="212"/>
      <c r="Y236" s="167"/>
      <c r="Z236" s="215">
        <f t="shared" si="28"/>
        <v>0</v>
      </c>
      <c r="AA236" s="252"/>
    </row>
    <row r="237" spans="1:27" x14ac:dyDescent="0.2">
      <c r="A237" s="182"/>
      <c r="B237" s="158"/>
      <c r="C237" s="198"/>
      <c r="D237" s="212"/>
      <c r="E237" s="196"/>
      <c r="F237" s="197"/>
      <c r="G237" s="212"/>
      <c r="H237" s="197"/>
      <c r="I237" s="162">
        <f t="shared" si="25"/>
        <v>0</v>
      </c>
      <c r="J237" s="163"/>
      <c r="K237" s="212"/>
      <c r="L237" s="213"/>
      <c r="M237" s="315">
        <f t="shared" si="26"/>
        <v>0</v>
      </c>
      <c r="N237" s="165"/>
      <c r="O237" s="212"/>
      <c r="P237" s="158"/>
      <c r="Q237" s="212"/>
      <c r="R237" s="158"/>
      <c r="S237" s="212"/>
      <c r="T237" s="212"/>
      <c r="U237" s="167"/>
      <c r="V237" s="162">
        <f t="shared" si="27"/>
        <v>0</v>
      </c>
      <c r="W237" s="167"/>
      <c r="X237" s="212"/>
      <c r="Y237" s="167"/>
      <c r="Z237" s="215">
        <f t="shared" si="28"/>
        <v>0</v>
      </c>
      <c r="AA237" s="252"/>
    </row>
    <row r="238" spans="1:27" x14ac:dyDescent="0.2">
      <c r="A238" s="182"/>
      <c r="B238" s="158"/>
      <c r="C238" s="198"/>
      <c r="D238" s="212"/>
      <c r="E238" s="196"/>
      <c r="F238" s="197"/>
      <c r="G238" s="212"/>
      <c r="H238" s="197"/>
      <c r="I238" s="162">
        <f t="shared" si="25"/>
        <v>0</v>
      </c>
      <c r="J238" s="163"/>
      <c r="K238" s="212"/>
      <c r="L238" s="213"/>
      <c r="M238" s="315">
        <f t="shared" si="26"/>
        <v>0</v>
      </c>
      <c r="N238" s="165"/>
      <c r="O238" s="212"/>
      <c r="P238" s="158"/>
      <c r="Q238" s="212"/>
      <c r="R238" s="158"/>
      <c r="S238" s="212"/>
      <c r="T238" s="212"/>
      <c r="U238" s="167"/>
      <c r="V238" s="162">
        <f t="shared" si="27"/>
        <v>0</v>
      </c>
      <c r="W238" s="167"/>
      <c r="X238" s="212"/>
      <c r="Y238" s="167"/>
      <c r="Z238" s="215">
        <f t="shared" si="28"/>
        <v>0</v>
      </c>
      <c r="AA238" s="252"/>
    </row>
    <row r="239" spans="1:27" x14ac:dyDescent="0.2">
      <c r="A239" s="182"/>
      <c r="B239" s="158"/>
      <c r="C239" s="198"/>
      <c r="D239" s="212"/>
      <c r="E239" s="196"/>
      <c r="F239" s="197"/>
      <c r="G239" s="212"/>
      <c r="H239" s="197"/>
      <c r="I239" s="162">
        <f t="shared" si="25"/>
        <v>0</v>
      </c>
      <c r="J239" s="163"/>
      <c r="K239" s="212"/>
      <c r="L239" s="213"/>
      <c r="M239" s="315">
        <f t="shared" si="26"/>
        <v>0</v>
      </c>
      <c r="N239" s="165"/>
      <c r="O239" s="212"/>
      <c r="P239" s="158"/>
      <c r="Q239" s="212"/>
      <c r="R239" s="158"/>
      <c r="S239" s="212"/>
      <c r="T239" s="212"/>
      <c r="U239" s="167"/>
      <c r="V239" s="162">
        <f t="shared" si="27"/>
        <v>0</v>
      </c>
      <c r="W239" s="167"/>
      <c r="X239" s="212"/>
      <c r="Y239" s="167"/>
      <c r="Z239" s="215">
        <f t="shared" si="28"/>
        <v>0</v>
      </c>
      <c r="AA239" s="252"/>
    </row>
    <row r="240" spans="1:27" x14ac:dyDescent="0.2">
      <c r="A240" s="182"/>
      <c r="B240" s="158"/>
      <c r="C240" s="198"/>
      <c r="D240" s="212"/>
      <c r="E240" s="196"/>
      <c r="F240" s="197"/>
      <c r="G240" s="212"/>
      <c r="H240" s="197"/>
      <c r="I240" s="162">
        <f t="shared" si="25"/>
        <v>0</v>
      </c>
      <c r="J240" s="163"/>
      <c r="K240" s="212"/>
      <c r="L240" s="213"/>
      <c r="M240" s="315">
        <f t="shared" si="26"/>
        <v>0</v>
      </c>
      <c r="N240" s="165"/>
      <c r="O240" s="212"/>
      <c r="P240" s="158"/>
      <c r="Q240" s="212"/>
      <c r="R240" s="158"/>
      <c r="S240" s="212"/>
      <c r="T240" s="212"/>
      <c r="U240" s="167"/>
      <c r="V240" s="162">
        <f t="shared" si="27"/>
        <v>0</v>
      </c>
      <c r="W240" s="167"/>
      <c r="X240" s="212"/>
      <c r="Y240" s="167"/>
      <c r="Z240" s="215">
        <f t="shared" si="28"/>
        <v>0</v>
      </c>
      <c r="AA240" s="252"/>
    </row>
    <row r="241" spans="1:28" x14ac:dyDescent="0.2">
      <c r="A241" s="182"/>
      <c r="B241" s="158"/>
      <c r="C241" s="198"/>
      <c r="D241" s="212"/>
      <c r="E241" s="196"/>
      <c r="F241" s="197"/>
      <c r="G241" s="212"/>
      <c r="H241" s="197"/>
      <c r="I241" s="162">
        <f t="shared" si="25"/>
        <v>0</v>
      </c>
      <c r="J241" s="163"/>
      <c r="K241" s="212"/>
      <c r="L241" s="213"/>
      <c r="M241" s="315">
        <f t="shared" si="26"/>
        <v>0</v>
      </c>
      <c r="N241" s="165"/>
      <c r="O241" s="212"/>
      <c r="P241" s="158"/>
      <c r="Q241" s="212"/>
      <c r="R241" s="158"/>
      <c r="S241" s="212"/>
      <c r="T241" s="212"/>
      <c r="U241" s="167"/>
      <c r="V241" s="162">
        <f t="shared" si="27"/>
        <v>0</v>
      </c>
      <c r="W241" s="167"/>
      <c r="X241" s="212"/>
      <c r="Y241" s="167"/>
      <c r="Z241" s="215">
        <f t="shared" si="28"/>
        <v>0</v>
      </c>
      <c r="AA241" s="252"/>
    </row>
    <row r="242" spans="1:28" x14ac:dyDescent="0.2">
      <c r="A242" s="182"/>
      <c r="B242" s="158"/>
      <c r="C242" s="198"/>
      <c r="D242" s="212"/>
      <c r="E242" s="196"/>
      <c r="F242" s="197"/>
      <c r="G242" s="212"/>
      <c r="H242" s="197"/>
      <c r="I242" s="162">
        <f t="shared" si="25"/>
        <v>0</v>
      </c>
      <c r="J242" s="163"/>
      <c r="K242" s="212"/>
      <c r="L242" s="213"/>
      <c r="M242" s="315">
        <f t="shared" si="26"/>
        <v>0</v>
      </c>
      <c r="N242" s="165"/>
      <c r="O242" s="212"/>
      <c r="P242" s="158"/>
      <c r="Q242" s="212"/>
      <c r="R242" s="158"/>
      <c r="S242" s="212"/>
      <c r="T242" s="212"/>
      <c r="U242" s="167"/>
      <c r="V242" s="162">
        <f t="shared" si="27"/>
        <v>0</v>
      </c>
      <c r="W242" s="167"/>
      <c r="X242" s="212"/>
      <c r="Y242" s="167"/>
      <c r="Z242" s="242">
        <f t="shared" si="28"/>
        <v>0</v>
      </c>
      <c r="AA242" s="252"/>
    </row>
    <row r="243" spans="1:28" s="60" customFormat="1" x14ac:dyDescent="0.2">
      <c r="A243" s="184"/>
      <c r="B243" s="220" t="s">
        <v>111</v>
      </c>
      <c r="C243" s="221"/>
      <c r="D243" s="222">
        <f>SUM(D208:D242)</f>
        <v>0</v>
      </c>
      <c r="E243" s="188"/>
      <c r="F243" s="189"/>
      <c r="G243" s="222">
        <f>SUM(G208:G242)</f>
        <v>0</v>
      </c>
      <c r="H243" s="189"/>
      <c r="I243" s="222">
        <f>SUM(I208:I242)</f>
        <v>0</v>
      </c>
      <c r="J243" s="190"/>
      <c r="K243" s="222">
        <f>SUM(K208:K242)</f>
        <v>0</v>
      </c>
      <c r="L243" s="191"/>
      <c r="M243" s="192">
        <f>SUM(M208:M242)</f>
        <v>0</v>
      </c>
      <c r="N243" s="193"/>
      <c r="O243" s="222">
        <f>SUM(O208:O242)</f>
        <v>0</v>
      </c>
      <c r="P243" s="191"/>
      <c r="Q243" s="222">
        <f>SUM(Q208:Q242)</f>
        <v>0</v>
      </c>
      <c r="R243" s="185"/>
      <c r="S243" s="222">
        <f>SUM(S208:S242)</f>
        <v>0</v>
      </c>
      <c r="T243" s="222">
        <f>SUM(T208:T242)</f>
        <v>0</v>
      </c>
      <c r="U243" s="185"/>
      <c r="V243" s="222">
        <f>SUM(V208:V242)</f>
        <v>0</v>
      </c>
      <c r="W243" s="185"/>
      <c r="X243" s="222">
        <f>SUM(X207:X242)</f>
        <v>0</v>
      </c>
      <c r="Y243" s="185"/>
      <c r="Z243" s="222">
        <f>SUM(Z208:Z242)</f>
        <v>0</v>
      </c>
      <c r="AA243" s="328"/>
      <c r="AB243" s="332"/>
    </row>
    <row r="244" spans="1:28" ht="6.2" customHeight="1" x14ac:dyDescent="0.2">
      <c r="A244" s="157"/>
      <c r="B244" s="167"/>
      <c r="C244" s="194"/>
      <c r="D244" s="210"/>
      <c r="E244" s="196"/>
      <c r="F244" s="197"/>
      <c r="G244" s="210"/>
      <c r="H244" s="197"/>
      <c r="I244" s="210"/>
      <c r="J244" s="163"/>
      <c r="K244" s="210"/>
      <c r="L244" s="210"/>
      <c r="M244" s="210"/>
      <c r="N244" s="165"/>
      <c r="O244" s="167"/>
      <c r="P244" s="167"/>
      <c r="Q244" s="167"/>
      <c r="R244" s="167"/>
      <c r="S244" s="167"/>
      <c r="T244" s="167"/>
      <c r="U244" s="167"/>
      <c r="V244" s="167"/>
      <c r="W244" s="167"/>
      <c r="X244" s="167"/>
      <c r="Y244" s="167"/>
      <c r="Z244" s="167"/>
      <c r="AA244" s="252"/>
    </row>
    <row r="245" spans="1:28" ht="15" x14ac:dyDescent="0.25">
      <c r="A245" s="144" t="s">
        <v>138</v>
      </c>
      <c r="B245" s="223"/>
      <c r="C245" s="194"/>
      <c r="D245" s="239"/>
      <c r="E245" s="196"/>
      <c r="F245" s="197"/>
      <c r="G245" s="239"/>
      <c r="H245" s="197"/>
      <c r="I245" s="239"/>
      <c r="J245" s="163"/>
      <c r="K245" s="239"/>
      <c r="L245" s="210"/>
      <c r="M245" s="239"/>
      <c r="N245" s="165"/>
      <c r="O245" s="167"/>
      <c r="P245" s="167"/>
      <c r="Q245" s="167"/>
      <c r="R245" s="167"/>
      <c r="S245" s="167"/>
      <c r="T245" s="167"/>
      <c r="U245" s="167"/>
      <c r="V245" s="167"/>
      <c r="W245" s="167"/>
      <c r="X245" s="167"/>
      <c r="Y245" s="167"/>
      <c r="Z245" s="167"/>
      <c r="AA245" s="252"/>
    </row>
    <row r="246" spans="1:28" hidden="1" x14ac:dyDescent="0.2">
      <c r="A246" s="157" t="s">
        <v>139</v>
      </c>
      <c r="B246" s="167"/>
      <c r="C246" s="194"/>
      <c r="D246" s="262"/>
      <c r="E246" s="196"/>
      <c r="F246" s="197"/>
      <c r="G246" s="262"/>
      <c r="H246" s="197"/>
      <c r="I246" s="262"/>
      <c r="J246" s="163"/>
      <c r="K246" s="262"/>
      <c r="L246" s="210"/>
      <c r="M246" s="263"/>
      <c r="N246" s="165"/>
      <c r="O246" s="167"/>
      <c r="P246" s="167"/>
      <c r="Q246" s="167"/>
      <c r="R246" s="167"/>
      <c r="S246" s="167"/>
      <c r="T246" s="167"/>
      <c r="U246" s="167"/>
      <c r="V246" s="167"/>
      <c r="W246" s="167"/>
      <c r="X246" s="167"/>
      <c r="Y246" s="167"/>
      <c r="Z246" s="167"/>
      <c r="AA246" s="252"/>
    </row>
    <row r="247" spans="1:28" hidden="1" x14ac:dyDescent="0.2">
      <c r="A247" s="157" t="s">
        <v>140</v>
      </c>
      <c r="B247" s="167"/>
      <c r="C247" s="194"/>
      <c r="D247" s="262"/>
      <c r="E247" s="196"/>
      <c r="F247" s="197"/>
      <c r="G247" s="262"/>
      <c r="H247" s="197"/>
      <c r="I247" s="262"/>
      <c r="J247" s="163"/>
      <c r="K247" s="262"/>
      <c r="L247" s="210"/>
      <c r="M247" s="263"/>
      <c r="N247" s="165"/>
      <c r="O247" s="167"/>
      <c r="P247" s="167"/>
      <c r="Q247" s="167"/>
      <c r="R247" s="167"/>
      <c r="S247" s="167"/>
      <c r="T247" s="167"/>
      <c r="U247" s="167"/>
      <c r="V247" s="167"/>
      <c r="W247" s="167"/>
      <c r="X247" s="167"/>
      <c r="Y247" s="167"/>
      <c r="Z247" s="167"/>
      <c r="AA247" s="252"/>
    </row>
    <row r="248" spans="1:28" hidden="1" x14ac:dyDescent="0.2">
      <c r="A248" s="157" t="s">
        <v>141</v>
      </c>
      <c r="B248" s="167"/>
      <c r="C248" s="194"/>
      <c r="D248" s="262"/>
      <c r="E248" s="196"/>
      <c r="F248" s="197"/>
      <c r="G248" s="262"/>
      <c r="H248" s="197"/>
      <c r="I248" s="262"/>
      <c r="J248" s="163"/>
      <c r="K248" s="262"/>
      <c r="L248" s="210"/>
      <c r="M248" s="263"/>
      <c r="N248" s="165"/>
      <c r="O248" s="167"/>
      <c r="P248" s="167"/>
      <c r="Q248" s="167"/>
      <c r="R248" s="167"/>
      <c r="S248" s="167"/>
      <c r="T248" s="167"/>
      <c r="U248" s="167"/>
      <c r="V248" s="167"/>
      <c r="W248" s="167"/>
      <c r="X248" s="167"/>
      <c r="Y248" s="167"/>
      <c r="Z248" s="167"/>
      <c r="AA248" s="252"/>
    </row>
    <row r="249" spans="1:28" x14ac:dyDescent="0.2">
      <c r="A249" s="157" t="s">
        <v>142</v>
      </c>
      <c r="B249" s="167"/>
      <c r="C249" s="194"/>
      <c r="D249" s="212"/>
      <c r="E249" s="196"/>
      <c r="F249" s="197"/>
      <c r="G249" s="216"/>
      <c r="H249" s="197"/>
      <c r="I249" s="162">
        <f>D249+G249</f>
        <v>0</v>
      </c>
      <c r="J249" s="163"/>
      <c r="K249" s="212"/>
      <c r="L249" s="213"/>
      <c r="M249" s="315">
        <f>+I249+K249</f>
        <v>0</v>
      </c>
      <c r="N249" s="165"/>
      <c r="O249" s="212"/>
      <c r="P249" s="158"/>
      <c r="Q249" s="212"/>
      <c r="R249" s="158"/>
      <c r="S249" s="212"/>
      <c r="T249" s="212"/>
      <c r="U249" s="167"/>
      <c r="V249" s="162">
        <f>+I249+SUM(O249:T249)</f>
        <v>0</v>
      </c>
      <c r="W249" s="167"/>
      <c r="X249" s="212"/>
      <c r="Y249" s="167"/>
      <c r="Z249" s="215">
        <f>V249-X249</f>
        <v>0</v>
      </c>
      <c r="AA249" s="252"/>
    </row>
    <row r="250" spans="1:28" x14ac:dyDescent="0.2">
      <c r="A250" s="182" t="s">
        <v>192</v>
      </c>
      <c r="B250" s="158"/>
      <c r="C250" s="198"/>
      <c r="D250" s="212"/>
      <c r="E250" s="196"/>
      <c r="F250" s="197"/>
      <c r="G250" s="216"/>
      <c r="H250" s="197"/>
      <c r="I250" s="162">
        <f>D250+G250</f>
        <v>0</v>
      </c>
      <c r="J250" s="163"/>
      <c r="K250" s="212"/>
      <c r="L250" s="213"/>
      <c r="M250" s="315">
        <f>+I250+K250</f>
        <v>0</v>
      </c>
      <c r="N250" s="165"/>
      <c r="O250" s="212"/>
      <c r="P250" s="158"/>
      <c r="Q250" s="212"/>
      <c r="R250" s="158"/>
      <c r="S250" s="212"/>
      <c r="T250" s="212"/>
      <c r="U250" s="167"/>
      <c r="V250" s="162">
        <f>+I250+SUM(O250:T250)</f>
        <v>0</v>
      </c>
      <c r="W250" s="167"/>
      <c r="X250" s="212"/>
      <c r="Y250" s="167"/>
      <c r="Z250" s="215">
        <f>V250-X250</f>
        <v>0</v>
      </c>
      <c r="AA250" s="252"/>
    </row>
    <row r="251" spans="1:28" x14ac:dyDescent="0.2">
      <c r="A251" s="182"/>
      <c r="B251" s="158"/>
      <c r="C251" s="198"/>
      <c r="D251" s="212"/>
      <c r="E251" s="196"/>
      <c r="F251" s="197"/>
      <c r="G251" s="216"/>
      <c r="H251" s="197"/>
      <c r="I251" s="162">
        <f t="shared" ref="I251:I256" si="29">D251+G251</f>
        <v>0</v>
      </c>
      <c r="J251" s="163"/>
      <c r="K251" s="212"/>
      <c r="L251" s="213"/>
      <c r="M251" s="315">
        <f t="shared" ref="M251:M256" si="30">+I251+K251</f>
        <v>0</v>
      </c>
      <c r="N251" s="165"/>
      <c r="O251" s="212"/>
      <c r="P251" s="158"/>
      <c r="Q251" s="212"/>
      <c r="R251" s="158"/>
      <c r="S251" s="212"/>
      <c r="T251" s="212"/>
      <c r="U251" s="167"/>
      <c r="V251" s="162">
        <f t="shared" ref="V251:V256" si="31">+I251+SUM(O251:T251)</f>
        <v>0</v>
      </c>
      <c r="W251" s="167"/>
      <c r="X251" s="212"/>
      <c r="Y251" s="167"/>
      <c r="Z251" s="215">
        <f t="shared" ref="Z251:Z256" si="32">V251-X251</f>
        <v>0</v>
      </c>
      <c r="AA251" s="252"/>
    </row>
    <row r="252" spans="1:28" x14ac:dyDescent="0.2">
      <c r="A252" s="182"/>
      <c r="B252" s="158"/>
      <c r="C252" s="198"/>
      <c r="D252" s="212"/>
      <c r="E252" s="196"/>
      <c r="F252" s="197"/>
      <c r="G252" s="216"/>
      <c r="H252" s="197"/>
      <c r="I252" s="162">
        <f t="shared" si="29"/>
        <v>0</v>
      </c>
      <c r="J252" s="163"/>
      <c r="K252" s="212"/>
      <c r="L252" s="213"/>
      <c r="M252" s="315">
        <f t="shared" si="30"/>
        <v>0</v>
      </c>
      <c r="N252" s="165"/>
      <c r="O252" s="212"/>
      <c r="P252" s="158"/>
      <c r="Q252" s="212"/>
      <c r="R252" s="158"/>
      <c r="S252" s="212"/>
      <c r="T252" s="212"/>
      <c r="U252" s="167"/>
      <c r="V252" s="162">
        <f t="shared" si="31"/>
        <v>0</v>
      </c>
      <c r="W252" s="167"/>
      <c r="X252" s="212"/>
      <c r="Y252" s="167"/>
      <c r="Z252" s="215">
        <f t="shared" si="32"/>
        <v>0</v>
      </c>
      <c r="AA252" s="252"/>
    </row>
    <row r="253" spans="1:28" x14ac:dyDescent="0.2">
      <c r="A253" s="182"/>
      <c r="B253" s="158"/>
      <c r="C253" s="198"/>
      <c r="D253" s="212"/>
      <c r="E253" s="196"/>
      <c r="F253" s="197"/>
      <c r="G253" s="216"/>
      <c r="H253" s="197"/>
      <c r="I253" s="162">
        <f t="shared" si="29"/>
        <v>0</v>
      </c>
      <c r="J253" s="163"/>
      <c r="K253" s="212"/>
      <c r="L253" s="213"/>
      <c r="M253" s="315">
        <f t="shared" si="30"/>
        <v>0</v>
      </c>
      <c r="N253" s="165"/>
      <c r="O253" s="212"/>
      <c r="P253" s="158"/>
      <c r="Q253" s="212"/>
      <c r="R253" s="158"/>
      <c r="S253" s="212"/>
      <c r="T253" s="212"/>
      <c r="U253" s="167"/>
      <c r="V253" s="162">
        <f t="shared" si="31"/>
        <v>0</v>
      </c>
      <c r="W253" s="167"/>
      <c r="X253" s="212"/>
      <c r="Y253" s="167"/>
      <c r="Z253" s="215">
        <f t="shared" si="32"/>
        <v>0</v>
      </c>
      <c r="AA253" s="252"/>
    </row>
    <row r="254" spans="1:28" x14ac:dyDescent="0.2">
      <c r="A254" s="182"/>
      <c r="B254" s="158"/>
      <c r="C254" s="198"/>
      <c r="D254" s="212"/>
      <c r="E254" s="196"/>
      <c r="F254" s="197"/>
      <c r="G254" s="216"/>
      <c r="H254" s="197"/>
      <c r="I254" s="162">
        <f t="shared" si="29"/>
        <v>0</v>
      </c>
      <c r="J254" s="163"/>
      <c r="K254" s="212"/>
      <c r="L254" s="213"/>
      <c r="M254" s="315">
        <f t="shared" si="30"/>
        <v>0</v>
      </c>
      <c r="N254" s="165"/>
      <c r="O254" s="212"/>
      <c r="P254" s="158"/>
      <c r="Q254" s="212"/>
      <c r="R254" s="158"/>
      <c r="S254" s="212"/>
      <c r="T254" s="212"/>
      <c r="U254" s="167"/>
      <c r="V254" s="162">
        <f t="shared" si="31"/>
        <v>0</v>
      </c>
      <c r="W254" s="167"/>
      <c r="X254" s="212"/>
      <c r="Y254" s="167"/>
      <c r="Z254" s="215">
        <f t="shared" si="32"/>
        <v>0</v>
      </c>
      <c r="AA254" s="252"/>
    </row>
    <row r="255" spans="1:28" x14ac:dyDescent="0.2">
      <c r="A255" s="182"/>
      <c r="B255" s="158"/>
      <c r="C255" s="198"/>
      <c r="D255" s="212"/>
      <c r="E255" s="196"/>
      <c r="F255" s="197"/>
      <c r="G255" s="216"/>
      <c r="H255" s="197"/>
      <c r="I255" s="162">
        <f t="shared" si="29"/>
        <v>0</v>
      </c>
      <c r="J255" s="163"/>
      <c r="K255" s="212"/>
      <c r="L255" s="213"/>
      <c r="M255" s="315">
        <f t="shared" si="30"/>
        <v>0</v>
      </c>
      <c r="N255" s="165"/>
      <c r="O255" s="212"/>
      <c r="P255" s="158"/>
      <c r="Q255" s="212"/>
      <c r="R255" s="158"/>
      <c r="S255" s="212"/>
      <c r="T255" s="212"/>
      <c r="U255" s="167"/>
      <c r="V255" s="162">
        <f t="shared" si="31"/>
        <v>0</v>
      </c>
      <c r="W255" s="167"/>
      <c r="X255" s="212"/>
      <c r="Y255" s="167"/>
      <c r="Z255" s="215">
        <f t="shared" si="32"/>
        <v>0</v>
      </c>
      <c r="AA255" s="252"/>
    </row>
    <row r="256" spans="1:28" x14ac:dyDescent="0.2">
      <c r="A256" s="182"/>
      <c r="B256" s="158"/>
      <c r="C256" s="198"/>
      <c r="D256" s="212"/>
      <c r="E256" s="196"/>
      <c r="F256" s="197"/>
      <c r="G256" s="216"/>
      <c r="H256" s="197"/>
      <c r="I256" s="162">
        <f t="shared" si="29"/>
        <v>0</v>
      </c>
      <c r="J256" s="163"/>
      <c r="K256" s="212"/>
      <c r="L256" s="213"/>
      <c r="M256" s="315">
        <f t="shared" si="30"/>
        <v>0</v>
      </c>
      <c r="N256" s="165"/>
      <c r="O256" s="212"/>
      <c r="P256" s="158"/>
      <c r="Q256" s="212"/>
      <c r="R256" s="158"/>
      <c r="S256" s="212"/>
      <c r="T256" s="212"/>
      <c r="U256" s="167"/>
      <c r="V256" s="162">
        <f t="shared" si="31"/>
        <v>0</v>
      </c>
      <c r="W256" s="167"/>
      <c r="X256" s="212"/>
      <c r="Y256" s="167"/>
      <c r="Z256" s="215">
        <f t="shared" si="32"/>
        <v>0</v>
      </c>
      <c r="AA256" s="252"/>
    </row>
    <row r="257" spans="1:28" s="60" customFormat="1" x14ac:dyDescent="0.2">
      <c r="A257" s="264"/>
      <c r="B257" s="220" t="s">
        <v>143</v>
      </c>
      <c r="C257" s="221"/>
      <c r="D257" s="222">
        <f>SUM(D249:D256)</f>
        <v>0</v>
      </c>
      <c r="E257" s="188"/>
      <c r="F257" s="189"/>
      <c r="G257" s="222">
        <f>SUM(G249:G256)</f>
        <v>0</v>
      </c>
      <c r="H257" s="189"/>
      <c r="I257" s="222">
        <f>SUM(I249:I256)</f>
        <v>0</v>
      </c>
      <c r="J257" s="190"/>
      <c r="K257" s="222">
        <f>SUM(K249:K256)</f>
        <v>0</v>
      </c>
      <c r="L257" s="191"/>
      <c r="M257" s="222">
        <f>SUM(M249:M256)</f>
        <v>0</v>
      </c>
      <c r="N257" s="193"/>
      <c r="O257" s="222">
        <f>SUM(O249:O256)</f>
        <v>0</v>
      </c>
      <c r="P257" s="191"/>
      <c r="Q257" s="222">
        <f>SUM(Q249:Q256)</f>
        <v>0</v>
      </c>
      <c r="R257" s="185"/>
      <c r="S257" s="222">
        <f>SUM(S249:S256)</f>
        <v>0</v>
      </c>
      <c r="T257" s="222">
        <f>SUM(T249:T256)</f>
        <v>0</v>
      </c>
      <c r="U257" s="185"/>
      <c r="V257" s="222">
        <f>SUM(V249:V256)</f>
        <v>0</v>
      </c>
      <c r="W257" s="185"/>
      <c r="X257" s="222">
        <f>SUM(X249:X256)</f>
        <v>0</v>
      </c>
      <c r="Y257" s="185"/>
      <c r="Z257" s="222">
        <f>SUM(Z249:Z256)</f>
        <v>0</v>
      </c>
      <c r="AA257" s="328"/>
      <c r="AB257" s="332"/>
    </row>
    <row r="258" spans="1:28" ht="13.15" customHeight="1" x14ac:dyDescent="0.2">
      <c r="A258" s="157"/>
      <c r="B258" s="167"/>
      <c r="C258" s="238"/>
      <c r="D258" s="265" t="s">
        <v>70</v>
      </c>
      <c r="E258" s="196"/>
      <c r="F258" s="197"/>
      <c r="G258" s="265" t="s">
        <v>70</v>
      </c>
      <c r="H258" s="197"/>
      <c r="I258" s="265"/>
      <c r="J258" s="163"/>
      <c r="K258" s="265"/>
      <c r="L258" s="210"/>
      <c r="M258" s="265"/>
      <c r="N258" s="165"/>
      <c r="O258" s="167"/>
      <c r="P258" s="167"/>
      <c r="Q258" s="167"/>
      <c r="R258" s="167"/>
      <c r="S258" s="167"/>
      <c r="T258" s="167"/>
      <c r="U258" s="167"/>
      <c r="V258" s="167"/>
      <c r="W258" s="167"/>
      <c r="X258" s="167"/>
      <c r="Y258" s="167"/>
      <c r="Z258" s="167"/>
      <c r="AA258" s="252"/>
    </row>
    <row r="259" spans="1:28" s="60" customFormat="1" ht="15.75" x14ac:dyDescent="0.25">
      <c r="A259" s="85" t="s">
        <v>144</v>
      </c>
      <c r="B259" s="225"/>
      <c r="C259" s="266">
        <f>C257+C243+C205+C158+C155</f>
        <v>0</v>
      </c>
      <c r="D259" s="227" t="e">
        <f>D257+D243+D205+D158+D155</f>
        <v>#N/A</v>
      </c>
      <c r="E259" s="228" t="e">
        <f>M259/M261</f>
        <v>#N/A</v>
      </c>
      <c r="F259" s="229"/>
      <c r="G259" s="227">
        <f>G257+G243+G205+G158+G155</f>
        <v>0</v>
      </c>
      <c r="H259" s="229"/>
      <c r="I259" s="227" t="e">
        <f>I257+I243+I205+I158+I155</f>
        <v>#N/A</v>
      </c>
      <c r="J259" s="230"/>
      <c r="K259" s="227">
        <f>K257+K243+K205+K158+K155</f>
        <v>0</v>
      </c>
      <c r="L259" s="231"/>
      <c r="M259" s="232" t="e">
        <f>M257+M243+M205+M158+M155</f>
        <v>#N/A</v>
      </c>
      <c r="N259" s="233"/>
      <c r="O259" s="234">
        <f>O257+O243+O205+O158+O155</f>
        <v>0</v>
      </c>
      <c r="P259" s="231"/>
      <c r="Q259" s="227">
        <f>Q257+Q243+Q205+Q158+Q155</f>
        <v>0</v>
      </c>
      <c r="R259" s="267"/>
      <c r="S259" s="227">
        <f>S257+S243+S205+S158+S155</f>
        <v>0</v>
      </c>
      <c r="T259" s="227">
        <f>T257+T243+T205+T158+T155</f>
        <v>0</v>
      </c>
      <c r="U259" s="267"/>
      <c r="V259" s="227" t="e">
        <f>V257+V243+V205+V158+V155</f>
        <v>#N/A</v>
      </c>
      <c r="W259" s="223"/>
      <c r="X259" s="227">
        <f>X257+X243+X205+X158+X155</f>
        <v>0</v>
      </c>
      <c r="Y259" s="223"/>
      <c r="Z259" s="227" t="e">
        <f>Z257+Z243+Z205+Z158+Z155</f>
        <v>#N/A</v>
      </c>
      <c r="AA259" s="328"/>
      <c r="AB259" s="332"/>
    </row>
    <row r="260" spans="1:28" ht="17.25" customHeight="1" x14ac:dyDescent="0.25">
      <c r="A260" s="85"/>
      <c r="B260" s="225"/>
      <c r="C260" s="194"/>
      <c r="D260" s="210"/>
      <c r="E260" s="196"/>
      <c r="F260" s="197"/>
      <c r="G260" s="210"/>
      <c r="H260" s="197"/>
      <c r="I260" s="210"/>
      <c r="J260" s="163"/>
      <c r="K260" s="210"/>
      <c r="L260" s="210"/>
      <c r="M260" s="210"/>
      <c r="N260" s="165"/>
      <c r="O260" s="167"/>
      <c r="P260" s="167"/>
      <c r="Q260" s="167"/>
      <c r="R260" s="167"/>
      <c r="S260" s="167"/>
      <c r="T260" s="167"/>
      <c r="U260" s="167"/>
      <c r="V260" s="167"/>
      <c r="W260" s="167"/>
      <c r="X260" s="167"/>
      <c r="Y260" s="167"/>
      <c r="Z260" s="167"/>
      <c r="AA260" s="252"/>
    </row>
    <row r="261" spans="1:28" s="60" customFormat="1" ht="15.75" x14ac:dyDescent="0.25">
      <c r="A261" s="85" t="s">
        <v>145</v>
      </c>
      <c r="B261" s="225"/>
      <c r="C261" s="268">
        <f>C259+C124</f>
        <v>0</v>
      </c>
      <c r="D261" s="269" t="e">
        <f>D259+D124</f>
        <v>#N/A</v>
      </c>
      <c r="E261" s="270" t="e">
        <f>E259+E124</f>
        <v>#N/A</v>
      </c>
      <c r="F261" s="271"/>
      <c r="G261" s="269">
        <f>G259+G124</f>
        <v>0</v>
      </c>
      <c r="H261" s="271"/>
      <c r="I261" s="269" t="e">
        <f>I259+I124</f>
        <v>#N/A</v>
      </c>
      <c r="J261" s="272"/>
      <c r="K261" s="269">
        <f>K259+K124</f>
        <v>0</v>
      </c>
      <c r="L261" s="273"/>
      <c r="M261" s="274" t="e">
        <f>M259+M124</f>
        <v>#N/A</v>
      </c>
      <c r="N261" s="275"/>
      <c r="O261" s="276">
        <f>O259+O124</f>
        <v>0</v>
      </c>
      <c r="P261" s="273"/>
      <c r="Q261" s="269">
        <f>Q259+Q124</f>
        <v>0</v>
      </c>
      <c r="R261" s="225"/>
      <c r="S261" s="269">
        <f>S259+S124</f>
        <v>0</v>
      </c>
      <c r="T261" s="269">
        <f>T259+T124</f>
        <v>0</v>
      </c>
      <c r="U261" s="225"/>
      <c r="V261" s="269" t="e">
        <f>V259+V124</f>
        <v>#N/A</v>
      </c>
      <c r="W261" s="225"/>
      <c r="X261" s="269">
        <f>X259+X124</f>
        <v>0</v>
      </c>
      <c r="Y261" s="225"/>
      <c r="Z261" s="269" t="e">
        <f>Z259+Z124</f>
        <v>#N/A</v>
      </c>
      <c r="AA261" s="328"/>
      <c r="AB261" s="332"/>
    </row>
    <row r="262" spans="1:28" ht="15.75" x14ac:dyDescent="0.25">
      <c r="A262" s="85"/>
      <c r="B262" s="225"/>
      <c r="C262" s="167"/>
      <c r="D262" s="210"/>
      <c r="E262" s="277"/>
      <c r="F262" s="277"/>
      <c r="G262" s="210"/>
      <c r="H262" s="277"/>
      <c r="I262" s="269" t="e">
        <f>+D261+G261</f>
        <v>#N/A</v>
      </c>
      <c r="J262" s="163"/>
      <c r="K262" s="163"/>
      <c r="L262" s="163"/>
      <c r="M262" s="269" t="e">
        <f>+I261+K261</f>
        <v>#N/A</v>
      </c>
      <c r="N262" s="167"/>
      <c r="O262" s="167"/>
      <c r="P262" s="167"/>
      <c r="Q262" s="167"/>
      <c r="R262" s="167"/>
      <c r="S262" s="167"/>
      <c r="T262" s="167"/>
      <c r="U262" s="167"/>
      <c r="V262" s="269" t="e">
        <f>+I261+O261+Q261+S261+T261</f>
        <v>#N/A</v>
      </c>
      <c r="W262" s="167"/>
      <c r="X262" s="167"/>
      <c r="Y262" s="167"/>
      <c r="Z262" s="269" t="e">
        <f>+V261-X261</f>
        <v>#N/A</v>
      </c>
      <c r="AA262" s="252"/>
    </row>
    <row r="263" spans="1:28" ht="16.5" thickBot="1" x14ac:dyDescent="0.3">
      <c r="A263" s="85" t="s">
        <v>146</v>
      </c>
      <c r="B263" s="278">
        <f>SUM(B38:B260)</f>
        <v>0</v>
      </c>
      <c r="C263" s="279"/>
      <c r="D263" s="280"/>
      <c r="E263" s="196"/>
      <c r="F263" s="196"/>
      <c r="G263" s="281"/>
      <c r="H263" s="57"/>
      <c r="I263" s="280"/>
      <c r="J263" s="155"/>
      <c r="K263" s="155"/>
      <c r="L263" s="155"/>
      <c r="M263" s="155"/>
      <c r="N263" s="157"/>
      <c r="O263" s="157"/>
      <c r="P263" s="157"/>
      <c r="Q263" s="157"/>
      <c r="R263" s="157"/>
      <c r="S263" s="157"/>
      <c r="T263" s="157"/>
      <c r="U263" s="157"/>
      <c r="V263" s="157"/>
      <c r="W263" s="157"/>
      <c r="X263" s="157"/>
      <c r="Y263" s="157"/>
      <c r="Z263" s="157"/>
    </row>
    <row r="264" spans="1:28" ht="9.4" customHeight="1" thickTop="1" thickBot="1" x14ac:dyDescent="0.3">
      <c r="A264" s="85"/>
      <c r="B264" s="225"/>
      <c r="C264" s="279"/>
      <c r="D264" s="280"/>
      <c r="E264" s="196"/>
      <c r="F264" s="196"/>
      <c r="G264" s="281"/>
      <c r="H264" s="57"/>
      <c r="I264" s="280"/>
      <c r="J264" s="155"/>
      <c r="K264" s="155"/>
      <c r="L264" s="155"/>
      <c r="M264" s="155"/>
      <c r="N264" s="157"/>
      <c r="O264" s="157"/>
      <c r="P264" s="157"/>
      <c r="Q264" s="157"/>
      <c r="R264" s="157"/>
      <c r="S264" s="157"/>
      <c r="T264" s="157"/>
      <c r="U264" s="157"/>
      <c r="V264" s="157"/>
      <c r="W264" s="157"/>
      <c r="X264" s="157"/>
      <c r="Y264" s="157"/>
      <c r="Z264" s="157"/>
    </row>
    <row r="265" spans="1:28" ht="17.25" thickTop="1" thickBot="1" x14ac:dyDescent="0.3">
      <c r="A265" s="282" t="s">
        <v>147</v>
      </c>
      <c r="B265" s="283"/>
      <c r="C265" s="279"/>
      <c r="D265" s="280"/>
      <c r="E265" s="196"/>
      <c r="F265" s="196"/>
      <c r="G265" s="281"/>
      <c r="H265" s="57"/>
      <c r="I265" s="280"/>
      <c r="J265" s="155"/>
      <c r="K265" s="507"/>
      <c r="L265" s="507"/>
      <c r="M265" s="155"/>
      <c r="N265" s="157"/>
      <c r="O265" s="157"/>
      <c r="P265" s="157"/>
      <c r="Q265" s="157"/>
      <c r="R265" s="157"/>
      <c r="S265" s="157"/>
      <c r="T265" s="157"/>
      <c r="U265" s="157"/>
      <c r="V265" s="157"/>
      <c r="W265" s="157"/>
      <c r="X265" s="157"/>
      <c r="Y265" s="157"/>
      <c r="Z265" s="157"/>
    </row>
    <row r="266" spans="1:28" ht="15.75" x14ac:dyDescent="0.25">
      <c r="A266" s="284" t="s">
        <v>148</v>
      </c>
      <c r="B266" s="285">
        <f>+B69</f>
        <v>0</v>
      </c>
      <c r="C266" s="279"/>
      <c r="D266" s="280"/>
      <c r="E266" s="196"/>
      <c r="F266" s="196"/>
      <c r="G266" s="281"/>
      <c r="H266" s="57"/>
      <c r="I266" s="280"/>
      <c r="J266" s="508"/>
      <c r="K266" s="508"/>
      <c r="L266" s="508"/>
      <c r="M266" s="155"/>
      <c r="N266" s="157"/>
      <c r="O266" s="157"/>
      <c r="P266" s="157"/>
      <c r="Q266" s="157"/>
      <c r="R266" s="157"/>
      <c r="S266" s="157"/>
      <c r="T266" s="157"/>
      <c r="U266" s="157"/>
      <c r="V266" s="157"/>
      <c r="W266" s="157"/>
      <c r="X266" s="157"/>
      <c r="Y266" s="157"/>
      <c r="Z266" s="157"/>
    </row>
    <row r="267" spans="1:28" ht="15.75" x14ac:dyDescent="0.25">
      <c r="A267" s="284" t="s">
        <v>149</v>
      </c>
      <c r="B267" s="285">
        <f>+B38+B60</f>
        <v>0</v>
      </c>
      <c r="C267" s="279"/>
      <c r="D267" s="280"/>
      <c r="E267" s="196"/>
      <c r="F267" s="196"/>
      <c r="G267" s="281"/>
      <c r="H267" s="57"/>
      <c r="I267" s="280"/>
      <c r="J267" s="155"/>
      <c r="K267" s="155"/>
      <c r="L267" s="155"/>
      <c r="M267" s="155"/>
      <c r="N267" s="157"/>
      <c r="O267" s="157"/>
      <c r="P267" s="157"/>
      <c r="Q267" s="157"/>
      <c r="R267" s="157"/>
      <c r="S267" s="157"/>
      <c r="T267" s="157"/>
      <c r="U267" s="157"/>
      <c r="V267" s="157"/>
      <c r="W267" s="157"/>
      <c r="X267" s="157"/>
      <c r="Y267" s="157"/>
      <c r="Z267" s="157"/>
    </row>
    <row r="268" spans="1:28" ht="15.75" x14ac:dyDescent="0.25">
      <c r="A268" s="284" t="s">
        <v>150</v>
      </c>
      <c r="B268" s="285">
        <f>+B181</f>
        <v>0</v>
      </c>
      <c r="C268" s="279"/>
      <c r="D268" s="280"/>
      <c r="E268" s="196"/>
      <c r="F268" s="196"/>
      <c r="G268" s="281"/>
      <c r="H268" s="57"/>
      <c r="I268" s="280"/>
      <c r="J268" s="155"/>
      <c r="K268" s="155"/>
      <c r="L268" s="155"/>
      <c r="M268" s="155"/>
      <c r="N268" s="157"/>
      <c r="O268" s="157"/>
      <c r="P268" s="157"/>
      <c r="Q268" s="157"/>
      <c r="R268" s="157"/>
      <c r="S268" s="157"/>
      <c r="T268" s="157"/>
      <c r="U268" s="157"/>
      <c r="V268" s="157"/>
      <c r="W268" s="157"/>
      <c r="X268" s="157"/>
      <c r="Y268" s="157"/>
      <c r="Z268" s="157"/>
    </row>
    <row r="269" spans="1:28" ht="16.5" thickBot="1" x14ac:dyDescent="0.3">
      <c r="A269" s="286" t="s">
        <v>146</v>
      </c>
      <c r="B269" s="287">
        <f>SUM(B266:B268)</f>
        <v>0</v>
      </c>
      <c r="C269" s="279"/>
      <c r="D269" s="280"/>
      <c r="E269" s="196"/>
      <c r="F269" s="196"/>
      <c r="G269" s="288"/>
      <c r="H269" s="57"/>
      <c r="I269" s="280"/>
      <c r="J269" s="155"/>
      <c r="K269" s="155"/>
      <c r="L269" s="155"/>
      <c r="M269" s="155"/>
      <c r="N269" s="157"/>
      <c r="O269" s="157"/>
      <c r="P269" s="157"/>
      <c r="Q269" s="157"/>
      <c r="R269" s="157"/>
      <c r="S269" s="157"/>
      <c r="T269" s="157"/>
      <c r="U269" s="157"/>
      <c r="V269" s="157"/>
      <c r="W269" s="157"/>
      <c r="X269" s="157"/>
      <c r="Y269" s="157"/>
      <c r="Z269" s="157"/>
    </row>
    <row r="270" spans="1:28" ht="17.25" thickTop="1" thickBot="1" x14ac:dyDescent="0.3">
      <c r="A270" s="289"/>
      <c r="B270" s="290">
        <f>+B263-B269</f>
        <v>0</v>
      </c>
      <c r="C270" s="279"/>
      <c r="D270" s="280"/>
      <c r="E270" s="196"/>
      <c r="F270" s="196"/>
      <c r="G270" s="288"/>
      <c r="H270" s="57"/>
      <c r="I270" s="280"/>
      <c r="J270" s="155"/>
      <c r="K270" s="155"/>
      <c r="L270" s="155"/>
      <c r="M270" s="155"/>
      <c r="N270" s="157"/>
      <c r="O270" s="157"/>
      <c r="P270" s="157"/>
      <c r="Q270" s="157"/>
      <c r="R270" s="157"/>
      <c r="S270" s="157"/>
      <c r="T270" s="157"/>
      <c r="U270" s="157"/>
      <c r="V270" s="157"/>
      <c r="W270" s="157"/>
      <c r="X270" s="157"/>
      <c r="Y270" s="157"/>
      <c r="Z270" s="157"/>
    </row>
    <row r="271" spans="1:28" ht="16.5" thickTop="1" x14ac:dyDescent="0.25">
      <c r="A271" s="85"/>
      <c r="B271" s="291"/>
      <c r="C271" s="279"/>
      <c r="D271" s="280"/>
      <c r="E271" s="196"/>
      <c r="F271" s="196"/>
      <c r="G271" s="288"/>
      <c r="H271" s="57"/>
      <c r="I271" s="280"/>
      <c r="J271" s="155"/>
      <c r="K271" s="155"/>
      <c r="L271" s="155"/>
      <c r="M271" s="155"/>
      <c r="N271" s="157"/>
      <c r="O271" s="157"/>
      <c r="P271" s="157"/>
      <c r="Q271" s="157"/>
      <c r="R271" s="157"/>
      <c r="S271" s="157"/>
      <c r="T271" s="157"/>
      <c r="U271" s="157"/>
      <c r="V271" s="157"/>
      <c r="W271" s="157"/>
      <c r="X271" s="157"/>
      <c r="Y271" s="157"/>
      <c r="Z271" s="157"/>
    </row>
    <row r="272" spans="1:28" ht="15.75" x14ac:dyDescent="0.25">
      <c r="A272" s="157"/>
      <c r="C272" s="292" t="s">
        <v>200</v>
      </c>
      <c r="D272" s="293">
        <f>+D10</f>
        <v>0</v>
      </c>
      <c r="E272" s="197"/>
      <c r="F272" s="197"/>
      <c r="G272" s="293">
        <f>+D13</f>
        <v>0</v>
      </c>
      <c r="H272" s="293"/>
      <c r="I272" s="293">
        <f>+D14</f>
        <v>0</v>
      </c>
      <c r="J272" s="163"/>
      <c r="K272" s="163"/>
      <c r="L272" s="163"/>
      <c r="M272" s="163"/>
      <c r="N272" s="167"/>
      <c r="O272" s="293">
        <f>+V11</f>
        <v>0</v>
      </c>
      <c r="P272" s="167"/>
      <c r="Q272" s="293">
        <f>+V10-D10</f>
        <v>0</v>
      </c>
      <c r="R272" s="167"/>
      <c r="S272" s="293">
        <f>+V12</f>
        <v>0</v>
      </c>
      <c r="T272" s="293">
        <f>+V13-G272</f>
        <v>0</v>
      </c>
      <c r="U272" s="167"/>
      <c r="V272" s="293">
        <f>+V14</f>
        <v>0</v>
      </c>
      <c r="W272" s="167"/>
      <c r="X272" s="167"/>
      <c r="Y272" s="157"/>
      <c r="Z272" s="157"/>
    </row>
    <row r="273" spans="1:26" ht="6.2" customHeight="1" x14ac:dyDescent="0.2">
      <c r="A273" s="157"/>
      <c r="C273" s="294"/>
      <c r="D273" s="195"/>
      <c r="E273" s="197"/>
      <c r="F273" s="197"/>
      <c r="G273" s="197"/>
      <c r="H273" s="197"/>
      <c r="I273" s="195"/>
      <c r="J273" s="163"/>
      <c r="K273" s="163"/>
      <c r="L273" s="163"/>
      <c r="M273" s="163"/>
      <c r="N273" s="167"/>
      <c r="O273" s="195"/>
      <c r="P273" s="167"/>
      <c r="Q273" s="195"/>
      <c r="R273" s="167"/>
      <c r="S273" s="195"/>
      <c r="T273" s="195"/>
      <c r="U273" s="167"/>
      <c r="V273" s="195"/>
      <c r="W273" s="167"/>
      <c r="X273" s="167"/>
      <c r="Y273" s="157"/>
      <c r="Z273" s="157"/>
    </row>
    <row r="274" spans="1:26" ht="18.75" thickBot="1" x14ac:dyDescent="0.3">
      <c r="A274" s="157"/>
      <c r="C274" s="292" t="s">
        <v>201</v>
      </c>
      <c r="D274" s="295" t="e">
        <f>+D261-D272</f>
        <v>#N/A</v>
      </c>
      <c r="E274" s="189"/>
      <c r="F274" s="189"/>
      <c r="G274" s="295">
        <f>+G261-G272</f>
        <v>0</v>
      </c>
      <c r="H274" s="189"/>
      <c r="I274" s="295" t="e">
        <f>+I261-I272</f>
        <v>#N/A</v>
      </c>
      <c r="J274" s="190"/>
      <c r="K274" s="190"/>
      <c r="L274" s="190"/>
      <c r="M274" s="190"/>
      <c r="N274" s="185"/>
      <c r="O274" s="295">
        <f>+O261-O272</f>
        <v>0</v>
      </c>
      <c r="P274" s="185"/>
      <c r="Q274" s="295">
        <f>+Q261-Q272</f>
        <v>0</v>
      </c>
      <c r="R274" s="185"/>
      <c r="S274" s="295">
        <f>+S261-S272</f>
        <v>0</v>
      </c>
      <c r="T274" s="295">
        <f>+T261-T272</f>
        <v>0</v>
      </c>
      <c r="U274" s="185"/>
      <c r="V274" s="296" t="e">
        <f>+V261-V272</f>
        <v>#N/A</v>
      </c>
      <c r="W274" s="342"/>
      <c r="X274" s="297" t="e">
        <f>+I274+O274+Q274+T274</f>
        <v>#N/A</v>
      </c>
      <c r="Y274" s="157"/>
      <c r="Z274" s="157"/>
    </row>
    <row r="275" spans="1:26" ht="14.25" thickTop="1" thickBot="1" x14ac:dyDescent="0.25">
      <c r="A275" s="157"/>
      <c r="B275" s="157"/>
      <c r="C275" s="55"/>
      <c r="D275" s="56"/>
      <c r="E275" s="57"/>
      <c r="F275" s="57"/>
      <c r="G275" s="57"/>
      <c r="H275" s="57"/>
      <c r="I275" s="56"/>
      <c r="J275" s="155"/>
      <c r="K275" s="155"/>
      <c r="L275" s="155"/>
      <c r="M275" s="155"/>
      <c r="N275" s="157"/>
      <c r="O275" s="157"/>
      <c r="P275" s="157"/>
      <c r="Q275" s="157"/>
      <c r="R275" s="157"/>
      <c r="S275" s="157"/>
      <c r="T275" s="157"/>
      <c r="U275" s="157"/>
      <c r="V275" s="157"/>
      <c r="W275" s="157"/>
      <c r="X275" s="157"/>
      <c r="Y275" s="157"/>
      <c r="Z275" s="157"/>
    </row>
    <row r="276" spans="1:26" ht="25.5" customHeight="1" thickTop="1" x14ac:dyDescent="0.35">
      <c r="A276" s="298" t="s">
        <v>202</v>
      </c>
      <c r="B276" s="299" t="s">
        <v>151</v>
      </c>
      <c r="C276" s="55"/>
      <c r="D276" s="56"/>
      <c r="E276" s="57"/>
      <c r="F276" s="57"/>
      <c r="G276" s="57"/>
      <c r="H276" s="57"/>
      <c r="I276" s="56"/>
      <c r="J276" s="155"/>
      <c r="K276" s="155"/>
      <c r="L276" s="155"/>
      <c r="M276" s="155"/>
      <c r="N276" s="157"/>
      <c r="O276" s="157"/>
      <c r="P276" s="157"/>
      <c r="Q276" s="157"/>
      <c r="R276" s="157"/>
      <c r="S276" s="157"/>
      <c r="T276" s="157"/>
      <c r="U276" s="157"/>
      <c r="V276" s="157"/>
      <c r="W276" s="157"/>
      <c r="X276" s="157"/>
      <c r="Y276" s="157"/>
      <c r="Z276" s="157"/>
    </row>
    <row r="277" spans="1:26" ht="17.100000000000001" customHeight="1" x14ac:dyDescent="0.25">
      <c r="A277" s="308"/>
      <c r="B277" s="309"/>
      <c r="C277" s="55"/>
      <c r="D277" s="56"/>
      <c r="E277" s="57"/>
      <c r="F277" s="57"/>
      <c r="G277" s="57"/>
      <c r="H277" s="57"/>
      <c r="I277" s="56"/>
      <c r="J277" s="155"/>
      <c r="K277" s="155"/>
      <c r="L277" s="155"/>
      <c r="M277" s="155"/>
      <c r="N277" s="157"/>
      <c r="O277" s="157"/>
      <c r="P277" s="157"/>
      <c r="Q277" s="157"/>
      <c r="R277" s="157"/>
      <c r="S277" s="157"/>
      <c r="T277" s="157"/>
      <c r="U277" s="157"/>
      <c r="V277" s="157"/>
      <c r="W277" s="157"/>
      <c r="X277" s="157"/>
      <c r="Y277" s="157"/>
      <c r="Z277" s="157"/>
    </row>
    <row r="278" spans="1:26" ht="17.100000000000001" customHeight="1" x14ac:dyDescent="0.25">
      <c r="A278" s="308"/>
      <c r="B278" s="309"/>
      <c r="C278" s="55"/>
      <c r="D278" s="56"/>
      <c r="E278" s="57"/>
      <c r="F278" s="57"/>
      <c r="G278" s="57"/>
      <c r="H278" s="57"/>
      <c r="I278" s="56"/>
      <c r="J278" s="155"/>
      <c r="K278" s="155"/>
      <c r="L278" s="155"/>
      <c r="M278" s="155"/>
      <c r="N278" s="157"/>
      <c r="O278" s="157"/>
      <c r="P278" s="157"/>
      <c r="Q278" s="157"/>
      <c r="R278" s="157"/>
      <c r="S278" s="157"/>
      <c r="T278" s="157"/>
      <c r="U278" s="157"/>
      <c r="V278" s="157"/>
      <c r="W278" s="157"/>
      <c r="X278" s="157"/>
      <c r="Y278" s="157"/>
      <c r="Z278" s="157"/>
    </row>
    <row r="279" spans="1:26" ht="17.100000000000001" customHeight="1" x14ac:dyDescent="0.25">
      <c r="A279" s="308"/>
      <c r="B279" s="309"/>
      <c r="C279" s="55"/>
      <c r="D279" s="56"/>
      <c r="E279" s="57"/>
      <c r="F279" s="57"/>
      <c r="G279" s="57"/>
      <c r="H279" s="57"/>
      <c r="I279" s="56"/>
      <c r="J279" s="155"/>
      <c r="K279" s="155"/>
      <c r="L279" s="155"/>
      <c r="M279" s="155"/>
      <c r="N279" s="157"/>
      <c r="O279" s="157"/>
      <c r="P279" s="157"/>
      <c r="Q279" s="157"/>
      <c r="R279" s="157"/>
      <c r="S279" s="157"/>
      <c r="T279" s="157"/>
      <c r="U279" s="157"/>
      <c r="V279" s="157"/>
      <c r="W279" s="157"/>
      <c r="X279" s="157"/>
      <c r="Y279" s="157"/>
      <c r="Z279" s="157"/>
    </row>
    <row r="280" spans="1:26" ht="17.100000000000001" customHeight="1" x14ac:dyDescent="0.25">
      <c r="A280" s="308"/>
      <c r="B280" s="309"/>
      <c r="C280" s="55"/>
      <c r="D280" s="56"/>
      <c r="E280" s="57"/>
      <c r="F280" s="57"/>
      <c r="G280" s="57"/>
      <c r="H280" s="57"/>
      <c r="I280" s="56"/>
      <c r="J280" s="155"/>
      <c r="K280" s="155"/>
      <c r="L280" s="155"/>
      <c r="M280" s="155"/>
      <c r="N280" s="157"/>
      <c r="O280" s="157"/>
      <c r="P280" s="157"/>
      <c r="Q280" s="157"/>
      <c r="R280" s="157"/>
      <c r="S280" s="157"/>
      <c r="T280" s="157"/>
      <c r="U280" s="157"/>
      <c r="V280" s="157"/>
      <c r="W280" s="157"/>
      <c r="X280" s="157"/>
      <c r="Y280" s="157"/>
      <c r="Z280" s="157"/>
    </row>
    <row r="281" spans="1:26" ht="17.100000000000001" customHeight="1" x14ac:dyDescent="0.25">
      <c r="A281" s="308"/>
      <c r="B281" s="309"/>
      <c r="C281" s="55"/>
      <c r="D281" s="56"/>
      <c r="E281" s="57"/>
      <c r="F281" s="57"/>
      <c r="G281" s="57"/>
      <c r="H281" s="57"/>
      <c r="I281" s="56"/>
      <c r="J281" s="155"/>
      <c r="K281" s="155"/>
      <c r="L281" s="155"/>
      <c r="M281" s="155"/>
      <c r="N281" s="157"/>
      <c r="O281" s="157"/>
      <c r="P281" s="157"/>
      <c r="Q281" s="157"/>
      <c r="R281" s="157"/>
      <c r="S281" s="157"/>
      <c r="T281" s="157"/>
      <c r="U281" s="157"/>
      <c r="V281" s="157"/>
      <c r="W281" s="157"/>
      <c r="X281" s="157"/>
      <c r="Y281" s="157"/>
      <c r="Z281" s="157"/>
    </row>
    <row r="282" spans="1:26" ht="17.100000000000001" customHeight="1" x14ac:dyDescent="0.25">
      <c r="A282" s="308"/>
      <c r="B282" s="309"/>
      <c r="C282" s="55"/>
      <c r="D282" s="56"/>
      <c r="E282" s="57"/>
      <c r="F282" s="57"/>
      <c r="G282" s="57"/>
      <c r="H282" s="57"/>
      <c r="I282" s="56"/>
      <c r="J282" s="155"/>
      <c r="K282" s="155"/>
      <c r="L282" s="155"/>
      <c r="M282" s="155"/>
      <c r="N282" s="157"/>
      <c r="O282" s="157"/>
      <c r="P282" s="157"/>
      <c r="Q282" s="157"/>
      <c r="R282" s="157"/>
      <c r="S282" s="157"/>
      <c r="T282" s="157"/>
      <c r="U282" s="157"/>
      <c r="V282" s="157"/>
      <c r="W282" s="157"/>
      <c r="X282" s="157"/>
      <c r="Y282" s="157"/>
      <c r="Z282" s="157"/>
    </row>
    <row r="283" spans="1:26" ht="17.100000000000001" customHeight="1" x14ac:dyDescent="0.25">
      <c r="A283" s="308"/>
      <c r="B283" s="309"/>
      <c r="C283" s="55"/>
      <c r="D283" s="56"/>
      <c r="E283" s="57"/>
      <c r="F283" s="57"/>
      <c r="G283" s="57"/>
      <c r="H283" s="57"/>
      <c r="I283" s="56"/>
      <c r="J283" s="155"/>
      <c r="K283" s="155"/>
      <c r="L283" s="155"/>
      <c r="M283" s="155"/>
      <c r="N283" s="157"/>
      <c r="O283" s="157"/>
      <c r="P283" s="157"/>
      <c r="Q283" s="157"/>
      <c r="R283" s="157"/>
      <c r="S283" s="157"/>
      <c r="T283" s="157"/>
      <c r="U283" s="157"/>
      <c r="V283" s="157"/>
      <c r="W283" s="157"/>
      <c r="X283" s="157"/>
      <c r="Y283" s="157"/>
      <c r="Z283" s="157"/>
    </row>
    <row r="284" spans="1:26" ht="17.100000000000001" customHeight="1" x14ac:dyDescent="0.25">
      <c r="A284" s="310"/>
      <c r="B284" s="311"/>
      <c r="C284" s="55"/>
      <c r="D284" s="56"/>
      <c r="E284" s="57"/>
      <c r="F284" s="57"/>
      <c r="G284" s="57"/>
      <c r="H284" s="57"/>
      <c r="I284" s="56"/>
      <c r="J284" s="155"/>
      <c r="K284" s="155"/>
      <c r="L284" s="155"/>
      <c r="M284" s="155"/>
      <c r="N284" s="157"/>
      <c r="O284" s="157"/>
      <c r="P284" s="157"/>
      <c r="Q284" s="157"/>
      <c r="R284" s="157"/>
      <c r="S284" s="157"/>
      <c r="T284" s="157"/>
      <c r="U284" s="157"/>
      <c r="V284" s="157"/>
      <c r="W284" s="157"/>
      <c r="X284" s="157"/>
      <c r="Y284" s="157"/>
      <c r="Z284" s="157"/>
    </row>
    <row r="285" spans="1:26" ht="17.100000000000001" customHeight="1" x14ac:dyDescent="0.25">
      <c r="A285" s="310"/>
      <c r="B285" s="311"/>
      <c r="C285" s="55"/>
      <c r="D285" s="56"/>
      <c r="E285" s="57"/>
      <c r="F285" s="57"/>
      <c r="G285" s="57"/>
      <c r="H285" s="57"/>
      <c r="I285" s="56"/>
      <c r="J285" s="155"/>
      <c r="K285" s="155"/>
      <c r="L285" s="155"/>
      <c r="M285" s="155"/>
      <c r="N285" s="157"/>
      <c r="O285" s="157"/>
      <c r="P285" s="157"/>
      <c r="Q285" s="157"/>
      <c r="R285" s="157"/>
      <c r="S285" s="157"/>
      <c r="T285" s="157"/>
      <c r="U285" s="157"/>
      <c r="V285" s="157"/>
      <c r="W285" s="157"/>
      <c r="X285" s="157"/>
      <c r="Y285" s="157"/>
      <c r="Z285" s="157"/>
    </row>
    <row r="286" spans="1:26" ht="17.100000000000001" customHeight="1" x14ac:dyDescent="0.25">
      <c r="A286" s="310"/>
      <c r="B286" s="311"/>
      <c r="C286" s="55"/>
      <c r="D286" s="56"/>
      <c r="E286" s="57"/>
      <c r="F286" s="57"/>
      <c r="G286" s="57"/>
      <c r="H286" s="57"/>
      <c r="I286" s="56"/>
      <c r="J286" s="155"/>
      <c r="K286" s="155"/>
      <c r="L286" s="155"/>
      <c r="M286" s="155"/>
      <c r="N286" s="157"/>
      <c r="O286" s="157"/>
      <c r="P286" s="157"/>
      <c r="Q286" s="157"/>
      <c r="R286" s="157"/>
      <c r="S286" s="157"/>
      <c r="T286" s="157"/>
      <c r="U286" s="157"/>
      <c r="V286" s="157"/>
      <c r="W286" s="157"/>
      <c r="X286" s="157"/>
      <c r="Y286" s="157"/>
      <c r="Z286" s="157"/>
    </row>
    <row r="287" spans="1:26" ht="17.100000000000001" customHeight="1" x14ac:dyDescent="0.25">
      <c r="A287" s="310"/>
      <c r="B287" s="311"/>
      <c r="C287" s="55"/>
      <c r="D287" s="56"/>
      <c r="E287" s="57"/>
      <c r="F287" s="57"/>
      <c r="G287" s="57"/>
      <c r="H287" s="57"/>
      <c r="I287" s="56"/>
      <c r="J287" s="155"/>
      <c r="K287" s="155"/>
      <c r="L287" s="155"/>
      <c r="M287" s="155"/>
      <c r="N287" s="157"/>
      <c r="O287" s="157"/>
      <c r="P287" s="157"/>
      <c r="Q287" s="157"/>
      <c r="R287" s="157"/>
      <c r="S287" s="157"/>
      <c r="T287" s="157"/>
      <c r="U287" s="157"/>
      <c r="V287" s="157"/>
      <c r="W287" s="157"/>
      <c r="X287" s="157"/>
      <c r="Y287" s="157"/>
      <c r="Z287" s="157"/>
    </row>
    <row r="288" spans="1:26" ht="17.100000000000001" customHeight="1" x14ac:dyDescent="0.25">
      <c r="A288" s="310"/>
      <c r="B288" s="311"/>
      <c r="C288" s="55"/>
      <c r="D288" s="56"/>
      <c r="E288" s="57"/>
      <c r="F288" s="57"/>
      <c r="G288" s="57"/>
      <c r="H288" s="57"/>
      <c r="I288" s="56"/>
      <c r="J288" s="155"/>
      <c r="K288" s="155"/>
      <c r="L288" s="155"/>
      <c r="M288" s="155"/>
      <c r="N288" s="157"/>
      <c r="O288" s="157"/>
      <c r="P288" s="157"/>
      <c r="Q288" s="157"/>
      <c r="R288" s="157"/>
      <c r="S288" s="157"/>
      <c r="T288" s="157"/>
      <c r="U288" s="157"/>
      <c r="V288" s="157"/>
      <c r="W288" s="157"/>
      <c r="X288" s="157"/>
      <c r="Y288" s="157"/>
      <c r="Z288" s="157"/>
    </row>
    <row r="289" spans="1:28" ht="17.100000000000001" customHeight="1" x14ac:dyDescent="0.25">
      <c r="A289" s="310"/>
      <c r="B289" s="311"/>
      <c r="C289" s="55"/>
      <c r="D289" s="56"/>
      <c r="E289" s="57"/>
      <c r="F289" s="57"/>
      <c r="G289" s="57"/>
      <c r="H289" s="57"/>
      <c r="I289" s="56"/>
      <c r="J289" s="155"/>
      <c r="K289" s="155"/>
      <c r="L289" s="155"/>
      <c r="M289" s="155"/>
      <c r="N289" s="157"/>
      <c r="O289" s="157"/>
      <c r="P289" s="157"/>
      <c r="Q289" s="157"/>
      <c r="R289" s="157"/>
      <c r="S289" s="157"/>
      <c r="T289" s="157"/>
      <c r="U289" s="157"/>
      <c r="V289" s="157"/>
      <c r="W289" s="157"/>
      <c r="X289" s="157"/>
      <c r="Y289" s="157"/>
      <c r="Z289" s="157"/>
    </row>
    <row r="290" spans="1:28" ht="17.100000000000001" customHeight="1" x14ac:dyDescent="0.25">
      <c r="A290" s="310"/>
      <c r="B290" s="311"/>
      <c r="C290" s="55"/>
      <c r="D290" s="56"/>
      <c r="E290" s="57"/>
      <c r="F290" s="57"/>
      <c r="G290" s="57"/>
      <c r="H290" s="57"/>
      <c r="I290" s="56"/>
      <c r="J290" s="155"/>
      <c r="K290" s="155"/>
      <c r="L290" s="155"/>
      <c r="M290" s="155"/>
      <c r="N290" s="157"/>
      <c r="O290" s="157"/>
      <c r="P290" s="157"/>
      <c r="Q290" s="157"/>
      <c r="R290" s="157"/>
      <c r="S290" s="157"/>
      <c r="T290" s="157"/>
      <c r="U290" s="157"/>
      <c r="V290" s="157"/>
      <c r="W290" s="157"/>
      <c r="X290" s="157"/>
      <c r="Y290" s="157"/>
      <c r="Z290" s="157"/>
    </row>
    <row r="291" spans="1:28" ht="17.100000000000001" customHeight="1" thickBot="1" x14ac:dyDescent="0.3">
      <c r="A291" s="312"/>
      <c r="B291" s="313"/>
      <c r="C291" s="55"/>
      <c r="D291" s="56"/>
      <c r="E291" s="57"/>
      <c r="F291" s="57"/>
      <c r="G291" s="57"/>
      <c r="H291" s="57"/>
      <c r="I291" s="56"/>
      <c r="J291" s="155"/>
      <c r="K291" s="155"/>
      <c r="L291" s="155"/>
      <c r="M291" s="155"/>
      <c r="N291" s="157"/>
      <c r="O291" s="157"/>
      <c r="P291" s="157"/>
      <c r="Q291" s="157"/>
      <c r="R291" s="157"/>
      <c r="S291" s="157"/>
      <c r="T291" s="157"/>
      <c r="U291" s="157"/>
      <c r="V291" s="157"/>
      <c r="W291" s="157"/>
      <c r="X291" s="157"/>
      <c r="Y291" s="157"/>
      <c r="Z291" s="157"/>
    </row>
    <row r="292" spans="1:28" ht="17.100000000000001" customHeight="1" x14ac:dyDescent="0.25">
      <c r="A292" s="300" t="s">
        <v>152</v>
      </c>
      <c r="B292" s="317">
        <f>SUM(B277:B291)</f>
        <v>0</v>
      </c>
      <c r="C292" s="55"/>
      <c r="D292" s="56"/>
      <c r="E292" s="57"/>
      <c r="F292" s="57"/>
      <c r="G292" s="57"/>
      <c r="H292" s="57"/>
      <c r="I292" s="56"/>
      <c r="J292" s="155"/>
      <c r="K292" s="155"/>
      <c r="L292" s="155"/>
      <c r="M292" s="155"/>
      <c r="N292" s="157"/>
      <c r="O292" s="157"/>
      <c r="P292" s="157"/>
      <c r="Q292" s="157"/>
      <c r="R292" s="157"/>
      <c r="S292" s="157"/>
      <c r="T292" s="157"/>
      <c r="U292" s="157"/>
      <c r="V292" s="157"/>
      <c r="W292" s="157"/>
      <c r="X292" s="157"/>
      <c r="Y292" s="157"/>
      <c r="Z292" s="157"/>
    </row>
    <row r="293" spans="1:28" ht="17.100000000000001" customHeight="1" thickBot="1" x14ac:dyDescent="0.3">
      <c r="A293" s="301" t="s">
        <v>153</v>
      </c>
      <c r="B293" s="318">
        <f>+K261</f>
        <v>0</v>
      </c>
      <c r="C293" s="55"/>
      <c r="D293" s="56"/>
      <c r="E293" s="57"/>
      <c r="F293" s="57"/>
      <c r="G293" s="57"/>
      <c r="H293" s="57"/>
      <c r="I293" s="56"/>
      <c r="J293" s="155"/>
      <c r="K293" s="155"/>
      <c r="L293" s="155"/>
      <c r="M293" s="155"/>
      <c r="N293" s="157"/>
      <c r="O293" s="157"/>
      <c r="P293" s="157"/>
      <c r="Q293" s="157"/>
      <c r="R293" s="157"/>
      <c r="S293" s="157"/>
      <c r="T293" s="157"/>
      <c r="U293" s="157"/>
      <c r="V293" s="157"/>
      <c r="W293" s="157"/>
      <c r="X293" s="157"/>
      <c r="Y293" s="157"/>
      <c r="Z293" s="157"/>
    </row>
    <row r="294" spans="1:28" ht="24.2" customHeight="1" thickBot="1" x14ac:dyDescent="0.3">
      <c r="A294" s="302" t="s">
        <v>154</v>
      </c>
      <c r="B294" s="319">
        <f>+B292-B293</f>
        <v>0</v>
      </c>
      <c r="C294" s="55"/>
      <c r="D294" s="56"/>
      <c r="E294" s="57"/>
      <c r="F294" s="57"/>
      <c r="G294" s="57"/>
      <c r="H294" s="57"/>
      <c r="I294" s="56"/>
      <c r="J294" s="155"/>
      <c r="K294" s="155"/>
      <c r="L294" s="155"/>
      <c r="M294" s="155"/>
      <c r="N294" s="157"/>
      <c r="O294" s="157"/>
      <c r="P294" s="157"/>
      <c r="Q294" s="157"/>
      <c r="R294" s="157"/>
      <c r="S294" s="157"/>
      <c r="T294" s="157"/>
      <c r="U294" s="157"/>
      <c r="V294" s="157"/>
      <c r="W294" s="157"/>
      <c r="X294" s="157"/>
      <c r="Y294" s="157"/>
      <c r="Z294" s="157"/>
    </row>
    <row r="295" spans="1:28" ht="17.100000000000001" customHeight="1" thickTop="1" x14ac:dyDescent="0.2">
      <c r="A295" s="157"/>
      <c r="B295" s="157"/>
      <c r="C295" s="55"/>
      <c r="D295" s="56"/>
      <c r="E295" s="57"/>
      <c r="F295" s="57"/>
      <c r="G295" s="57"/>
      <c r="H295" s="57"/>
      <c r="I295" s="56"/>
      <c r="J295" s="155"/>
      <c r="K295" s="155"/>
      <c r="L295" s="155"/>
      <c r="M295" s="155"/>
      <c r="N295" s="157"/>
      <c r="O295" s="157"/>
      <c r="P295" s="157"/>
      <c r="Q295" s="157"/>
      <c r="R295" s="157"/>
      <c r="S295" s="157"/>
      <c r="T295" s="157"/>
      <c r="U295" s="157"/>
      <c r="V295" s="157"/>
      <c r="W295" s="157"/>
      <c r="X295" s="157"/>
      <c r="Y295" s="157"/>
      <c r="Z295" s="157"/>
    </row>
    <row r="296" spans="1:28" s="108" customFormat="1" ht="83.25" customHeight="1" x14ac:dyDescent="0.35">
      <c r="A296" s="509" t="s">
        <v>215</v>
      </c>
      <c r="B296" s="509"/>
      <c r="C296" s="509"/>
      <c r="D296" s="509"/>
      <c r="E296" s="509"/>
      <c r="F296" s="509"/>
      <c r="G296" s="509"/>
      <c r="H296" s="509"/>
      <c r="I296" s="509"/>
      <c r="J296" s="509"/>
      <c r="K296" s="509"/>
      <c r="L296" s="509"/>
      <c r="M296" s="509"/>
      <c r="N296" s="509"/>
      <c r="O296" s="509"/>
      <c r="P296" s="509"/>
      <c r="Q296" s="509"/>
      <c r="R296" s="509"/>
      <c r="S296" s="509"/>
      <c r="T296" s="509"/>
      <c r="U296" s="509"/>
      <c r="V296" s="509"/>
      <c r="W296" s="509"/>
      <c r="X296" s="509"/>
      <c r="Y296" s="509"/>
      <c r="Z296" s="509"/>
      <c r="AB296" s="333"/>
    </row>
    <row r="297" spans="1:28" x14ac:dyDescent="0.2">
      <c r="A297" s="157"/>
      <c r="B297" s="157"/>
      <c r="C297" s="55"/>
      <c r="D297" s="56"/>
      <c r="E297" s="57"/>
      <c r="F297" s="57"/>
      <c r="G297" s="57"/>
      <c r="H297" s="57"/>
      <c r="I297" s="280"/>
      <c r="J297" s="155"/>
      <c r="K297" s="155"/>
      <c r="L297" s="155"/>
      <c r="M297" s="155"/>
      <c r="N297" s="157"/>
      <c r="O297" s="157"/>
      <c r="P297" s="157"/>
      <c r="Q297" s="157"/>
      <c r="R297" s="157"/>
      <c r="S297" s="157"/>
      <c r="T297" s="157"/>
      <c r="U297" s="157"/>
      <c r="V297" s="157"/>
      <c r="W297" s="157"/>
      <c r="X297" s="157"/>
      <c r="Y297" s="157"/>
      <c r="Z297" s="157"/>
    </row>
    <row r="298" spans="1:28" x14ac:dyDescent="0.2">
      <c r="A298" s="157"/>
      <c r="B298" s="157"/>
      <c r="C298" s="55"/>
      <c r="D298" s="56"/>
      <c r="E298" s="57"/>
      <c r="F298" s="57"/>
      <c r="G298" s="57"/>
      <c r="H298" s="57"/>
      <c r="I298" s="280"/>
      <c r="J298" s="155"/>
      <c r="K298" s="155"/>
      <c r="L298" s="155"/>
      <c r="M298" s="155"/>
      <c r="N298" s="157"/>
      <c r="O298" s="157"/>
      <c r="P298" s="157"/>
      <c r="Q298" s="157"/>
      <c r="R298" s="157"/>
      <c r="S298" s="157"/>
      <c r="T298" s="157"/>
      <c r="U298" s="157"/>
      <c r="V298" s="157"/>
      <c r="W298" s="157"/>
      <c r="X298" s="157"/>
      <c r="Y298" s="157"/>
      <c r="Z298" s="157"/>
    </row>
    <row r="299" spans="1:28" x14ac:dyDescent="0.2">
      <c r="A299" s="157"/>
      <c r="B299" s="157"/>
      <c r="C299" s="55"/>
      <c r="D299" s="56"/>
      <c r="E299" s="57"/>
      <c r="F299" s="57"/>
      <c r="G299" s="57"/>
      <c r="H299" s="57"/>
      <c r="I299" s="56"/>
      <c r="J299" s="155"/>
      <c r="K299" s="155"/>
      <c r="L299" s="155"/>
      <c r="M299" s="155"/>
      <c r="N299" s="157"/>
      <c r="O299" s="157"/>
      <c r="P299" s="157"/>
      <c r="Q299" s="157"/>
      <c r="R299" s="157"/>
      <c r="S299" s="157"/>
      <c r="T299" s="157"/>
      <c r="U299" s="157"/>
      <c r="V299" s="157"/>
      <c r="W299" s="157"/>
      <c r="X299" s="157"/>
      <c r="Y299" s="157"/>
      <c r="Z299" s="157"/>
    </row>
    <row r="300" spans="1:28" x14ac:dyDescent="0.2">
      <c r="A300" s="157"/>
      <c r="B300" s="157"/>
      <c r="C300" s="55"/>
      <c r="D300" s="56"/>
      <c r="E300" s="57"/>
      <c r="F300" s="57"/>
      <c r="G300" s="57"/>
      <c r="H300" s="57"/>
      <c r="I300" s="56"/>
      <c r="J300" s="155"/>
      <c r="K300" s="155"/>
      <c r="L300" s="155"/>
      <c r="M300" s="155"/>
      <c r="N300" s="157"/>
      <c r="O300" s="157"/>
      <c r="P300" s="157"/>
      <c r="Q300" s="157"/>
      <c r="R300" s="157"/>
      <c r="S300" s="157"/>
      <c r="T300" s="157"/>
      <c r="U300" s="157"/>
      <c r="V300" s="157"/>
      <c r="W300" s="157"/>
      <c r="X300" s="157"/>
      <c r="Y300" s="157"/>
      <c r="Z300" s="157"/>
    </row>
    <row r="301" spans="1:28" x14ac:dyDescent="0.2">
      <c r="A301" s="157"/>
      <c r="B301" s="157"/>
      <c r="C301" s="55"/>
      <c r="D301" s="56"/>
      <c r="E301" s="57"/>
      <c r="F301" s="57"/>
      <c r="G301" s="57"/>
      <c r="H301" s="57"/>
      <c r="I301" s="56"/>
      <c r="J301" s="157"/>
      <c r="K301" s="157"/>
      <c r="L301" s="157"/>
      <c r="M301" s="157"/>
      <c r="N301" s="157"/>
      <c r="O301" s="157"/>
      <c r="P301" s="157"/>
      <c r="Q301" s="157"/>
      <c r="R301" s="157"/>
      <c r="S301" s="157"/>
      <c r="T301" s="157"/>
      <c r="U301" s="157"/>
      <c r="V301" s="157"/>
      <c r="W301" s="157"/>
      <c r="X301" s="157"/>
      <c r="Y301" s="157"/>
      <c r="Z301" s="157"/>
    </row>
    <row r="302" spans="1:28" x14ac:dyDescent="0.2">
      <c r="A302" s="157"/>
      <c r="B302" s="157"/>
      <c r="C302" s="55"/>
      <c r="D302" s="56"/>
      <c r="E302" s="57"/>
      <c r="F302" s="57"/>
      <c r="G302" s="57"/>
      <c r="H302" s="57"/>
      <c r="I302" s="56"/>
      <c r="J302" s="157"/>
      <c r="K302" s="157"/>
      <c r="L302" s="157"/>
      <c r="M302" s="157"/>
      <c r="N302" s="157"/>
      <c r="O302" s="157"/>
      <c r="P302" s="157"/>
      <c r="Q302" s="157"/>
      <c r="R302" s="157"/>
      <c r="S302" s="157"/>
      <c r="T302" s="157"/>
      <c r="U302" s="157"/>
      <c r="V302" s="157"/>
      <c r="W302" s="157"/>
      <c r="X302" s="157"/>
      <c r="Y302" s="157"/>
      <c r="Z302" s="157"/>
    </row>
    <row r="303" spans="1:28" x14ac:dyDescent="0.2">
      <c r="A303" s="157"/>
      <c r="B303" s="157"/>
      <c r="C303" s="55"/>
      <c r="D303" s="56"/>
      <c r="E303" s="57"/>
      <c r="F303" s="57"/>
      <c r="G303" s="57"/>
      <c r="H303" s="57"/>
      <c r="I303" s="56"/>
      <c r="J303" s="157"/>
      <c r="K303" s="157"/>
      <c r="L303" s="157"/>
      <c r="M303" s="157"/>
      <c r="N303" s="157"/>
      <c r="O303" s="157"/>
      <c r="P303" s="157"/>
      <c r="Q303" s="157"/>
      <c r="R303" s="157"/>
      <c r="S303" s="157"/>
      <c r="T303" s="157"/>
      <c r="U303" s="157"/>
      <c r="V303" s="157"/>
      <c r="W303" s="157"/>
      <c r="X303" s="157"/>
      <c r="Y303" s="157"/>
      <c r="Z303" s="157"/>
    </row>
  </sheetData>
  <sheetProtection algorithmName="SHA-512" hashValue="BaB1/Bt1m0gLGK6OuGrHAaAbX9CY/v/icD5UjtlW3yUCLGM1/YHbYcTgVe6pX9cKXyyd2TskBy4GLGXLHBDwMg==" saltValue="TzLBtNTLSjoW1cBP8Ul/pg==" spinCount="100000" sheet="1" formatCells="0" selectLockedCells="1"/>
  <mergeCells count="38">
    <mergeCell ref="K265:L265"/>
    <mergeCell ref="J266:L266"/>
    <mergeCell ref="A296:Z296"/>
    <mergeCell ref="Z17:Z18"/>
    <mergeCell ref="B19:B20"/>
    <mergeCell ref="D19:D20"/>
    <mergeCell ref="G19:G20"/>
    <mergeCell ref="C22:D22"/>
    <mergeCell ref="B179:B180"/>
    <mergeCell ref="M17:M18"/>
    <mergeCell ref="O17:O18"/>
    <mergeCell ref="Q17:Q18"/>
    <mergeCell ref="S17:S18"/>
    <mergeCell ref="T17:T18"/>
    <mergeCell ref="X17:X18"/>
    <mergeCell ref="E13:M13"/>
    <mergeCell ref="X13:AA13"/>
    <mergeCell ref="E14:K14"/>
    <mergeCell ref="X14:Z14"/>
    <mergeCell ref="B17:B18"/>
    <mergeCell ref="C17:C20"/>
    <mergeCell ref="D17:D18"/>
    <mergeCell ref="G17:G18"/>
    <mergeCell ref="I17:I18"/>
    <mergeCell ref="K17:K18"/>
    <mergeCell ref="A7:A8"/>
    <mergeCell ref="E7:K7"/>
    <mergeCell ref="E10:K10"/>
    <mergeCell ref="X10:Z10"/>
    <mergeCell ref="X11:AA11"/>
    <mergeCell ref="X12:Z12"/>
    <mergeCell ref="B4:F4"/>
    <mergeCell ref="R4:W4"/>
    <mergeCell ref="B5:F5"/>
    <mergeCell ref="R5:W5"/>
    <mergeCell ref="B6:F6"/>
    <mergeCell ref="G6:I6"/>
    <mergeCell ref="R6:W6"/>
  </mergeCells>
  <printOptions horizontalCentered="1" verticalCentered="1"/>
  <pageMargins left="0" right="0" top="0" bottom="0.5" header="0" footer="0"/>
  <pageSetup paperSize="5" scale="48" orientation="landscape" r:id="rId1"/>
  <headerFooter alignWithMargins="0">
    <oddFooter xml:space="preserve">&amp;R&amp;"Times New Roman,Italic"&amp;9http://proxy.milwaukee.k12.wi.us  Budget &amp;&amp;Finance\Budget Preparations - Non-instrumentality Charter Schools
</oddFooter>
  </headerFooter>
  <rowBreaks count="3" manualBreakCount="3">
    <brk id="61" max="16383" man="1"/>
    <brk id="125" max="16383" man="1"/>
    <brk id="20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BF6A6-FC98-4355-A221-4CA79B4D42C3}">
  <sheetPr>
    <pageSetUpPr fitToPage="1"/>
  </sheetPr>
  <dimension ref="A2:L53"/>
  <sheetViews>
    <sheetView showGridLines="0" zoomScaleNormal="100" workbookViewId="0">
      <selection activeCell="E4" sqref="E4"/>
    </sheetView>
  </sheetViews>
  <sheetFormatPr defaultRowHeight="12.75" x14ac:dyDescent="0.2"/>
  <cols>
    <col min="1" max="8" width="9.140625" style="37"/>
    <col min="9" max="9" width="13.7109375" style="37" customWidth="1"/>
    <col min="10" max="264" width="9.140625" style="37"/>
    <col min="265" max="265" width="13.7109375" style="37" customWidth="1"/>
    <col min="266" max="520" width="9.140625" style="37"/>
    <col min="521" max="521" width="13.7109375" style="37" customWidth="1"/>
    <col min="522" max="776" width="9.140625" style="37"/>
    <col min="777" max="777" width="13.7109375" style="37" customWidth="1"/>
    <col min="778" max="1032" width="9.140625" style="37"/>
    <col min="1033" max="1033" width="13.7109375" style="37" customWidth="1"/>
    <col min="1034" max="1288" width="9.140625" style="37"/>
    <col min="1289" max="1289" width="13.7109375" style="37" customWidth="1"/>
    <col min="1290" max="1544" width="9.140625" style="37"/>
    <col min="1545" max="1545" width="13.7109375" style="37" customWidth="1"/>
    <col min="1546" max="1800" width="9.140625" style="37"/>
    <col min="1801" max="1801" width="13.7109375" style="37" customWidth="1"/>
    <col min="1802" max="2056" width="9.140625" style="37"/>
    <col min="2057" max="2057" width="13.7109375" style="37" customWidth="1"/>
    <col min="2058" max="2312" width="9.140625" style="37"/>
    <col min="2313" max="2313" width="13.7109375" style="37" customWidth="1"/>
    <col min="2314" max="2568" width="9.140625" style="37"/>
    <col min="2569" max="2569" width="13.7109375" style="37" customWidth="1"/>
    <col min="2570" max="2824" width="9.140625" style="37"/>
    <col min="2825" max="2825" width="13.7109375" style="37" customWidth="1"/>
    <col min="2826" max="3080" width="9.140625" style="37"/>
    <col min="3081" max="3081" width="13.7109375" style="37" customWidth="1"/>
    <col min="3082" max="3336" width="9.140625" style="37"/>
    <col min="3337" max="3337" width="13.7109375" style="37" customWidth="1"/>
    <col min="3338" max="3592" width="9.140625" style="37"/>
    <col min="3593" max="3593" width="13.7109375" style="37" customWidth="1"/>
    <col min="3594" max="3848" width="9.140625" style="37"/>
    <col min="3849" max="3849" width="13.7109375" style="37" customWidth="1"/>
    <col min="3850" max="4104" width="9.140625" style="37"/>
    <col min="4105" max="4105" width="13.7109375" style="37" customWidth="1"/>
    <col min="4106" max="4360" width="9.140625" style="37"/>
    <col min="4361" max="4361" width="13.7109375" style="37" customWidth="1"/>
    <col min="4362" max="4616" width="9.140625" style="37"/>
    <col min="4617" max="4617" width="13.7109375" style="37" customWidth="1"/>
    <col min="4618" max="4872" width="9.140625" style="37"/>
    <col min="4873" max="4873" width="13.7109375" style="37" customWidth="1"/>
    <col min="4874" max="5128" width="9.140625" style="37"/>
    <col min="5129" max="5129" width="13.7109375" style="37" customWidth="1"/>
    <col min="5130" max="5384" width="9.140625" style="37"/>
    <col min="5385" max="5385" width="13.7109375" style="37" customWidth="1"/>
    <col min="5386" max="5640" width="9.140625" style="37"/>
    <col min="5641" max="5641" width="13.7109375" style="37" customWidth="1"/>
    <col min="5642" max="5896" width="9.140625" style="37"/>
    <col min="5897" max="5897" width="13.7109375" style="37" customWidth="1"/>
    <col min="5898" max="6152" width="9.140625" style="37"/>
    <col min="6153" max="6153" width="13.7109375" style="37" customWidth="1"/>
    <col min="6154" max="6408" width="9.140625" style="37"/>
    <col min="6409" max="6409" width="13.7109375" style="37" customWidth="1"/>
    <col min="6410" max="6664" width="9.140625" style="37"/>
    <col min="6665" max="6665" width="13.7109375" style="37" customWidth="1"/>
    <col min="6666" max="6920" width="9.140625" style="37"/>
    <col min="6921" max="6921" width="13.7109375" style="37" customWidth="1"/>
    <col min="6922" max="7176" width="9.140625" style="37"/>
    <col min="7177" max="7177" width="13.7109375" style="37" customWidth="1"/>
    <col min="7178" max="7432" width="9.140625" style="37"/>
    <col min="7433" max="7433" width="13.7109375" style="37" customWidth="1"/>
    <col min="7434" max="7688" width="9.140625" style="37"/>
    <col min="7689" max="7689" width="13.7109375" style="37" customWidth="1"/>
    <col min="7690" max="7944" width="9.140625" style="37"/>
    <col min="7945" max="7945" width="13.7109375" style="37" customWidth="1"/>
    <col min="7946" max="8200" width="9.140625" style="37"/>
    <col min="8201" max="8201" width="13.7109375" style="37" customWidth="1"/>
    <col min="8202" max="8456" width="9.140625" style="37"/>
    <col min="8457" max="8457" width="13.7109375" style="37" customWidth="1"/>
    <col min="8458" max="8712" width="9.140625" style="37"/>
    <col min="8713" max="8713" width="13.7109375" style="37" customWidth="1"/>
    <col min="8714" max="8968" width="9.140625" style="37"/>
    <col min="8969" max="8969" width="13.7109375" style="37" customWidth="1"/>
    <col min="8970" max="9224" width="9.140625" style="37"/>
    <col min="9225" max="9225" width="13.7109375" style="37" customWidth="1"/>
    <col min="9226" max="9480" width="9.140625" style="37"/>
    <col min="9481" max="9481" width="13.7109375" style="37" customWidth="1"/>
    <col min="9482" max="9736" width="9.140625" style="37"/>
    <col min="9737" max="9737" width="13.7109375" style="37" customWidth="1"/>
    <col min="9738" max="9992" width="9.140625" style="37"/>
    <col min="9993" max="9993" width="13.7109375" style="37" customWidth="1"/>
    <col min="9994" max="10248" width="9.140625" style="37"/>
    <col min="10249" max="10249" width="13.7109375" style="37" customWidth="1"/>
    <col min="10250" max="10504" width="9.140625" style="37"/>
    <col min="10505" max="10505" width="13.7109375" style="37" customWidth="1"/>
    <col min="10506" max="10760" width="9.140625" style="37"/>
    <col min="10761" max="10761" width="13.7109375" style="37" customWidth="1"/>
    <col min="10762" max="11016" width="9.140625" style="37"/>
    <col min="11017" max="11017" width="13.7109375" style="37" customWidth="1"/>
    <col min="11018" max="11272" width="9.140625" style="37"/>
    <col min="11273" max="11273" width="13.7109375" style="37" customWidth="1"/>
    <col min="11274" max="11528" width="9.140625" style="37"/>
    <col min="11529" max="11529" width="13.7109375" style="37" customWidth="1"/>
    <col min="11530" max="11784" width="9.140625" style="37"/>
    <col min="11785" max="11785" width="13.7109375" style="37" customWidth="1"/>
    <col min="11786" max="12040" width="9.140625" style="37"/>
    <col min="12041" max="12041" width="13.7109375" style="37" customWidth="1"/>
    <col min="12042" max="12296" width="9.140625" style="37"/>
    <col min="12297" max="12297" width="13.7109375" style="37" customWidth="1"/>
    <col min="12298" max="12552" width="9.140625" style="37"/>
    <col min="12553" max="12553" width="13.7109375" style="37" customWidth="1"/>
    <col min="12554" max="12808" width="9.140625" style="37"/>
    <col min="12809" max="12809" width="13.7109375" style="37" customWidth="1"/>
    <col min="12810" max="13064" width="9.140625" style="37"/>
    <col min="13065" max="13065" width="13.7109375" style="37" customWidth="1"/>
    <col min="13066" max="13320" width="9.140625" style="37"/>
    <col min="13321" max="13321" width="13.7109375" style="37" customWidth="1"/>
    <col min="13322" max="13576" width="9.140625" style="37"/>
    <col min="13577" max="13577" width="13.7109375" style="37" customWidth="1"/>
    <col min="13578" max="13832" width="9.140625" style="37"/>
    <col min="13833" max="13833" width="13.7109375" style="37" customWidth="1"/>
    <col min="13834" max="14088" width="9.140625" style="37"/>
    <col min="14089" max="14089" width="13.7109375" style="37" customWidth="1"/>
    <col min="14090" max="14344" width="9.140625" style="37"/>
    <col min="14345" max="14345" width="13.7109375" style="37" customWidth="1"/>
    <col min="14346" max="14600" width="9.140625" style="37"/>
    <col min="14601" max="14601" width="13.7109375" style="37" customWidth="1"/>
    <col min="14602" max="14856" width="9.140625" style="37"/>
    <col min="14857" max="14857" width="13.7109375" style="37" customWidth="1"/>
    <col min="14858" max="15112" width="9.140625" style="37"/>
    <col min="15113" max="15113" width="13.7109375" style="37" customWidth="1"/>
    <col min="15114" max="15368" width="9.140625" style="37"/>
    <col min="15369" max="15369" width="13.7109375" style="37" customWidth="1"/>
    <col min="15370" max="15624" width="9.140625" style="37"/>
    <col min="15625" max="15625" width="13.7109375" style="37" customWidth="1"/>
    <col min="15626" max="15880" width="9.140625" style="37"/>
    <col min="15881" max="15881" width="13.7109375" style="37" customWidth="1"/>
    <col min="15882" max="16136" width="9.140625" style="37"/>
    <col min="16137" max="16137" width="13.7109375" style="37" customWidth="1"/>
    <col min="16138" max="16384" width="9.140625" style="37"/>
  </cols>
  <sheetData>
    <row r="2" spans="1:12" x14ac:dyDescent="0.2">
      <c r="B2" s="38"/>
    </row>
    <row r="5" spans="1:12" ht="24.2" customHeight="1" x14ac:dyDescent="0.2"/>
    <row r="6" spans="1:12" ht="13.5" thickBot="1" x14ac:dyDescent="0.25"/>
    <row r="7" spans="1:12" ht="27.4" customHeight="1" thickBot="1" x14ac:dyDescent="0.4">
      <c r="A7" s="519" t="s">
        <v>240</v>
      </c>
      <c r="B7" s="520"/>
      <c r="C7" s="520"/>
      <c r="D7" s="520"/>
      <c r="E7" s="520"/>
      <c r="F7" s="520"/>
      <c r="G7" s="520"/>
      <c r="H7" s="520"/>
      <c r="I7" s="520"/>
      <c r="J7" s="521"/>
      <c r="K7" s="521"/>
      <c r="L7" s="522"/>
    </row>
    <row r="8" spans="1:12" x14ac:dyDescent="0.2">
      <c r="A8" s="39"/>
      <c r="L8" s="40"/>
    </row>
    <row r="9" spans="1:12" x14ac:dyDescent="0.2">
      <c r="A9" s="39"/>
      <c r="D9" s="343"/>
      <c r="L9" s="40"/>
    </row>
    <row r="10" spans="1:12" x14ac:dyDescent="0.2">
      <c r="A10" s="39"/>
      <c r="E10" s="343"/>
      <c r="F10" s="344"/>
      <c r="L10" s="40"/>
    </row>
    <row r="11" spans="1:12" x14ac:dyDescent="0.2">
      <c r="A11" s="39"/>
      <c r="F11" s="344"/>
      <c r="L11" s="40"/>
    </row>
    <row r="12" spans="1:12" x14ac:dyDescent="0.2">
      <c r="A12" s="39"/>
      <c r="D12" s="343"/>
      <c r="E12" s="344"/>
      <c r="L12" s="40"/>
    </row>
    <row r="13" spans="1:12" x14ac:dyDescent="0.2">
      <c r="A13" s="39"/>
      <c r="E13" s="344"/>
      <c r="L13" s="40"/>
    </row>
    <row r="14" spans="1:12" x14ac:dyDescent="0.2">
      <c r="A14" s="39"/>
      <c r="E14" s="344"/>
      <c r="L14" s="40"/>
    </row>
    <row r="15" spans="1:12" x14ac:dyDescent="0.2">
      <c r="A15" s="39"/>
      <c r="D15" s="343" t="s">
        <v>156</v>
      </c>
      <c r="L15" s="40"/>
    </row>
    <row r="16" spans="1:12" x14ac:dyDescent="0.2">
      <c r="A16" s="39"/>
      <c r="L16" s="40"/>
    </row>
    <row r="17" spans="1:12" x14ac:dyDescent="0.2">
      <c r="A17" s="39"/>
      <c r="L17" s="40"/>
    </row>
    <row r="18" spans="1:12" x14ac:dyDescent="0.2">
      <c r="A18" s="39"/>
      <c r="L18" s="40"/>
    </row>
    <row r="19" spans="1:12" x14ac:dyDescent="0.2">
      <c r="A19" s="39"/>
      <c r="L19" s="40"/>
    </row>
    <row r="20" spans="1:12" x14ac:dyDescent="0.2">
      <c r="A20" s="39"/>
      <c r="L20" s="40"/>
    </row>
    <row r="21" spans="1:12" x14ac:dyDescent="0.2">
      <c r="A21" s="39"/>
      <c r="D21" s="343"/>
      <c r="E21" s="343"/>
      <c r="L21" s="40"/>
    </row>
    <row r="22" spans="1:12" x14ac:dyDescent="0.2">
      <c r="A22" s="39"/>
      <c r="L22" s="40"/>
    </row>
    <row r="23" spans="1:12" x14ac:dyDescent="0.2">
      <c r="A23" s="39"/>
      <c r="L23" s="40"/>
    </row>
    <row r="24" spans="1:12" x14ac:dyDescent="0.2">
      <c r="A24" s="39"/>
      <c r="E24" s="343"/>
      <c r="L24" s="40"/>
    </row>
    <row r="25" spans="1:12" x14ac:dyDescent="0.2">
      <c r="A25" s="39"/>
      <c r="L25" s="40"/>
    </row>
    <row r="26" spans="1:12" x14ac:dyDescent="0.2">
      <c r="A26" s="39"/>
      <c r="D26" s="344"/>
      <c r="L26" s="40"/>
    </row>
    <row r="27" spans="1:12" x14ac:dyDescent="0.2">
      <c r="A27" s="39"/>
      <c r="D27" s="343"/>
      <c r="L27" s="40"/>
    </row>
    <row r="28" spans="1:12" x14ac:dyDescent="0.2">
      <c r="A28" s="39"/>
      <c r="E28" s="344"/>
      <c r="L28" s="40"/>
    </row>
    <row r="29" spans="1:12" x14ac:dyDescent="0.2">
      <c r="A29" s="39"/>
      <c r="D29" s="343"/>
      <c r="L29" s="40"/>
    </row>
    <row r="30" spans="1:12" x14ac:dyDescent="0.2">
      <c r="A30" s="39"/>
      <c r="E30" s="344"/>
      <c r="L30" s="40"/>
    </row>
    <row r="31" spans="1:12" x14ac:dyDescent="0.2">
      <c r="A31" s="39"/>
      <c r="L31" s="40"/>
    </row>
    <row r="32" spans="1:12" x14ac:dyDescent="0.2">
      <c r="A32" s="39"/>
      <c r="L32" s="40"/>
    </row>
    <row r="33" spans="1:12" x14ac:dyDescent="0.2">
      <c r="A33" s="39"/>
      <c r="E33" s="343"/>
      <c r="L33" s="40"/>
    </row>
    <row r="34" spans="1:12" x14ac:dyDescent="0.2">
      <c r="A34" s="39"/>
      <c r="L34" s="40"/>
    </row>
    <row r="35" spans="1:12" x14ac:dyDescent="0.2">
      <c r="A35" s="39"/>
      <c r="L35" s="40"/>
    </row>
    <row r="36" spans="1:12" x14ac:dyDescent="0.2">
      <c r="A36" s="39"/>
      <c r="L36" s="40"/>
    </row>
    <row r="37" spans="1:12" x14ac:dyDescent="0.2">
      <c r="A37" s="39"/>
      <c r="L37" s="40"/>
    </row>
    <row r="38" spans="1:12" x14ac:dyDescent="0.2">
      <c r="A38" s="39"/>
      <c r="L38" s="40"/>
    </row>
    <row r="39" spans="1:12" x14ac:dyDescent="0.2">
      <c r="A39" s="39"/>
      <c r="L39" s="40"/>
    </row>
    <row r="40" spans="1:12" x14ac:dyDescent="0.2">
      <c r="A40" s="39"/>
      <c r="L40" s="40"/>
    </row>
    <row r="41" spans="1:12" x14ac:dyDescent="0.2">
      <c r="A41" s="39"/>
      <c r="L41" s="40"/>
    </row>
    <row r="42" spans="1:12" x14ac:dyDescent="0.2">
      <c r="A42" s="39"/>
      <c r="L42" s="40"/>
    </row>
    <row r="43" spans="1:12" ht="9.4" customHeight="1" x14ac:dyDescent="0.2">
      <c r="A43" s="41"/>
      <c r="B43" s="345"/>
      <c r="C43" s="345"/>
      <c r="D43" s="345"/>
      <c r="E43" s="345"/>
      <c r="F43" s="345"/>
      <c r="G43" s="345"/>
      <c r="H43" s="345"/>
      <c r="I43" s="345"/>
      <c r="L43" s="40"/>
    </row>
    <row r="44" spans="1:12" ht="9.4" customHeight="1" x14ac:dyDescent="0.2">
      <c r="A44" s="41"/>
      <c r="B44" s="345"/>
      <c r="C44" s="345"/>
      <c r="D44" s="345"/>
      <c r="E44" s="345"/>
      <c r="F44" s="345"/>
      <c r="G44" s="345"/>
      <c r="H44" s="345"/>
      <c r="I44" s="345"/>
      <c r="L44" s="40"/>
    </row>
    <row r="45" spans="1:12" ht="51" customHeight="1" x14ac:dyDescent="0.2">
      <c r="A45" s="42"/>
      <c r="B45" s="345"/>
      <c r="C45" s="345"/>
      <c r="E45" s="345"/>
      <c r="F45" s="345"/>
      <c r="G45" s="345"/>
      <c r="H45" s="345"/>
      <c r="I45" s="345"/>
      <c r="L45" s="40"/>
    </row>
    <row r="46" spans="1:12" ht="9.4" customHeight="1" x14ac:dyDescent="0.2">
      <c r="A46" s="42"/>
      <c r="B46" s="345"/>
      <c r="C46" s="346"/>
      <c r="E46" s="345"/>
      <c r="F46" s="345"/>
      <c r="G46" s="345"/>
      <c r="H46" s="345"/>
      <c r="I46" s="345"/>
      <c r="L46" s="40"/>
    </row>
    <row r="47" spans="1:12" ht="9.4" customHeight="1" x14ac:dyDescent="0.2">
      <c r="A47" s="41"/>
      <c r="B47" s="345"/>
      <c r="C47" s="346"/>
      <c r="D47" s="345"/>
      <c r="E47" s="345"/>
      <c r="F47" s="345"/>
      <c r="G47" s="345"/>
      <c r="H47" s="345"/>
      <c r="I47" s="345"/>
      <c r="L47" s="40"/>
    </row>
    <row r="48" spans="1:12" ht="83.25" customHeight="1" x14ac:dyDescent="0.2">
      <c r="A48" s="41"/>
      <c r="B48" s="345"/>
      <c r="C48" s="345"/>
      <c r="D48" s="345"/>
      <c r="E48" s="345"/>
      <c r="F48" s="345"/>
      <c r="G48" s="345"/>
      <c r="H48" s="345"/>
      <c r="I48" s="345"/>
      <c r="L48" s="40"/>
    </row>
    <row r="49" spans="1:12" ht="34.700000000000003" customHeight="1" thickBot="1" x14ac:dyDescent="0.25">
      <c r="A49" s="43"/>
      <c r="B49" s="44"/>
      <c r="C49" s="44"/>
      <c r="D49" s="44"/>
      <c r="E49" s="44"/>
      <c r="F49" s="44"/>
      <c r="G49" s="44"/>
      <c r="H49" s="44"/>
      <c r="I49" s="44"/>
      <c r="J49" s="45"/>
      <c r="K49" s="45"/>
      <c r="L49" s="46"/>
    </row>
    <row r="50" spans="1:12" ht="38.450000000000003" customHeight="1" x14ac:dyDescent="0.2">
      <c r="A50" s="523" t="s">
        <v>241</v>
      </c>
      <c r="B50" s="524"/>
      <c r="C50" s="524"/>
      <c r="D50" s="524"/>
      <c r="E50" s="524"/>
      <c r="F50" s="524"/>
      <c r="G50" s="524"/>
      <c r="H50" s="524"/>
      <c r="I50" s="524"/>
      <c r="J50" s="524"/>
      <c r="K50" s="524"/>
      <c r="L50" s="525"/>
    </row>
    <row r="51" spans="1:12" ht="34.9" customHeight="1" x14ac:dyDescent="0.3">
      <c r="A51" s="526" t="s">
        <v>242</v>
      </c>
      <c r="B51" s="527"/>
      <c r="C51" s="527"/>
      <c r="D51" s="527"/>
      <c r="E51" s="527"/>
      <c r="F51" s="527"/>
      <c r="G51" s="527"/>
      <c r="H51" s="527"/>
      <c r="I51" s="527"/>
      <c r="J51" s="527"/>
      <c r="K51" s="527"/>
      <c r="L51" s="528"/>
    </row>
    <row r="52" spans="1:12" ht="21.6" customHeight="1" thickBot="1" x14ac:dyDescent="0.35">
      <c r="A52" s="52" t="s">
        <v>243</v>
      </c>
      <c r="B52" s="47"/>
      <c r="C52" s="48"/>
      <c r="D52" s="47"/>
      <c r="E52" s="47"/>
      <c r="F52" s="47"/>
      <c r="G52" s="47"/>
      <c r="H52" s="47"/>
      <c r="I52" s="47"/>
      <c r="J52" s="49"/>
      <c r="K52" s="49"/>
      <c r="L52" s="50"/>
    </row>
    <row r="53" spans="1:12" x14ac:dyDescent="0.2">
      <c r="C53" s="51"/>
    </row>
  </sheetData>
  <sheetProtection algorithmName="SHA-512" hashValue="wmj7re40m1HXdvjK37OIG7XKmDYPmXJo64k9sZZQJIz5fP/K/z7m3n8q+U+FpElh0v57Qjg0ptUA5aQdl8Wqng==" saltValue="p9fENj0DqRJLjZcpH5ANTw==" spinCount="100000" sheet="1" selectLockedCells="1" selectUnlockedCells="1"/>
  <mergeCells count="3">
    <mergeCell ref="A7:L7"/>
    <mergeCell ref="A50:L50"/>
    <mergeCell ref="A51:L51"/>
  </mergeCells>
  <printOptions horizontalCentered="1"/>
  <pageMargins left="0.75" right="0.75" top="0.75" bottom="0.5" header="0.5" footer="0.6"/>
  <pageSetup scale="78" orientation="portrait" r:id="rId1"/>
  <headerFooter alignWithMargins="0">
    <oddHeader xml:space="preserve">&amp;C&amp;"Arial,Bold"&amp;11
</oddHeader>
    <oddFooter>&amp;LFY27 SpEd Cost Claim &amp; Reimbursement Process&amp;C&amp;A&amp;RPage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E17"/>
  <sheetViews>
    <sheetView workbookViewId="0">
      <selection activeCell="A18" sqref="A18"/>
    </sheetView>
  </sheetViews>
  <sheetFormatPr defaultRowHeight="15" x14ac:dyDescent="0.25"/>
  <cols>
    <col min="1" max="1" width="38.7109375" bestFit="1" customWidth="1"/>
    <col min="2" max="2" width="12.140625" bestFit="1" customWidth="1"/>
    <col min="3" max="3" width="16.7109375" customWidth="1"/>
    <col min="4" max="4" width="11.42578125" bestFit="1" customWidth="1"/>
  </cols>
  <sheetData>
    <row r="1" spans="1:5" x14ac:dyDescent="0.25">
      <c r="A1" t="s">
        <v>49</v>
      </c>
      <c r="B1" t="s">
        <v>49</v>
      </c>
    </row>
    <row r="2" spans="1:5" x14ac:dyDescent="0.25">
      <c r="A2" t="s">
        <v>47</v>
      </c>
      <c r="B2" t="s">
        <v>48</v>
      </c>
    </row>
    <row r="4" spans="1:5" x14ac:dyDescent="0.25">
      <c r="A4" s="338" t="s">
        <v>206</v>
      </c>
      <c r="B4" s="338">
        <v>673</v>
      </c>
      <c r="C4" s="339">
        <v>0.01</v>
      </c>
      <c r="D4" s="338">
        <v>673</v>
      </c>
    </row>
    <row r="5" spans="1:5" x14ac:dyDescent="0.25">
      <c r="A5" s="338" t="s">
        <v>207</v>
      </c>
      <c r="B5" s="338">
        <v>678</v>
      </c>
      <c r="C5" s="339">
        <v>0.01</v>
      </c>
      <c r="D5" s="338">
        <v>678</v>
      </c>
    </row>
    <row r="6" spans="1:5" x14ac:dyDescent="0.25">
      <c r="A6" s="338" t="s">
        <v>208</v>
      </c>
      <c r="B6" s="338">
        <v>451</v>
      </c>
      <c r="C6" s="339">
        <v>0.01</v>
      </c>
      <c r="D6" s="338">
        <v>451</v>
      </c>
    </row>
    <row r="7" spans="1:5" x14ac:dyDescent="0.25">
      <c r="A7" s="340" t="s">
        <v>209</v>
      </c>
      <c r="B7" s="340">
        <v>213</v>
      </c>
      <c r="C7" s="341">
        <v>0.01</v>
      </c>
      <c r="D7" s="340">
        <v>213</v>
      </c>
    </row>
    <row r="8" spans="1:5" x14ac:dyDescent="0.25">
      <c r="A8" s="338" t="s">
        <v>212</v>
      </c>
      <c r="B8" s="338">
        <v>661</v>
      </c>
      <c r="C8" s="339">
        <v>0.01</v>
      </c>
      <c r="D8" s="338">
        <v>661</v>
      </c>
    </row>
    <row r="9" spans="1:5" x14ac:dyDescent="0.25">
      <c r="A9" s="338" t="s">
        <v>211</v>
      </c>
      <c r="B9" s="338">
        <v>667</v>
      </c>
      <c r="C9" s="339">
        <v>0.01</v>
      </c>
      <c r="D9" s="338">
        <v>667</v>
      </c>
    </row>
    <row r="10" spans="1:5" x14ac:dyDescent="0.25">
      <c r="A10" s="338" t="s">
        <v>210</v>
      </c>
      <c r="B10" s="338">
        <v>634</v>
      </c>
      <c r="C10" s="339">
        <v>0.01</v>
      </c>
      <c r="D10" s="338">
        <v>123</v>
      </c>
      <c r="E10" t="s">
        <v>216</v>
      </c>
    </row>
    <row r="11" spans="1:5" x14ac:dyDescent="0.25">
      <c r="A11" s="338" t="s">
        <v>213</v>
      </c>
      <c r="B11" s="338">
        <v>674</v>
      </c>
      <c r="C11" s="339">
        <v>0.01</v>
      </c>
      <c r="D11" s="338">
        <v>121</v>
      </c>
      <c r="E11" t="s">
        <v>216</v>
      </c>
    </row>
    <row r="12" spans="1:5" x14ac:dyDescent="0.25">
      <c r="A12" t="s">
        <v>204</v>
      </c>
      <c r="B12">
        <v>428</v>
      </c>
      <c r="C12" s="335">
        <v>0.02</v>
      </c>
      <c r="D12">
        <v>428</v>
      </c>
    </row>
    <row r="13" spans="1:5" x14ac:dyDescent="0.25">
      <c r="A13" t="s">
        <v>203</v>
      </c>
      <c r="B13">
        <v>676</v>
      </c>
      <c r="C13" s="335">
        <v>0.01</v>
      </c>
      <c r="D13">
        <v>668</v>
      </c>
    </row>
    <row r="14" spans="1:5" x14ac:dyDescent="0.25">
      <c r="A14" s="338" t="s">
        <v>51</v>
      </c>
      <c r="B14" s="338">
        <v>672</v>
      </c>
      <c r="C14" s="339">
        <v>0.03</v>
      </c>
      <c r="D14" s="338">
        <v>497</v>
      </c>
    </row>
    <row r="15" spans="1:5" x14ac:dyDescent="0.25">
      <c r="A15" s="336" t="s">
        <v>217</v>
      </c>
      <c r="B15" s="336">
        <v>615</v>
      </c>
      <c r="C15" s="337">
        <v>0.03</v>
      </c>
      <c r="D15" s="336">
        <v>615</v>
      </c>
    </row>
    <row r="16" spans="1:5" x14ac:dyDescent="0.25">
      <c r="A16" s="338" t="s">
        <v>205</v>
      </c>
      <c r="B16" s="338">
        <v>671</v>
      </c>
      <c r="C16" s="339">
        <v>0.03</v>
      </c>
      <c r="D16" s="338">
        <v>672</v>
      </c>
    </row>
    <row r="17" spans="1:4" x14ac:dyDescent="0.25">
      <c r="A17" s="338" t="s">
        <v>155</v>
      </c>
      <c r="B17" s="338">
        <v>493</v>
      </c>
      <c r="C17" s="339">
        <v>0.03</v>
      </c>
      <c r="D17" s="338">
        <v>493</v>
      </c>
    </row>
  </sheetData>
  <sheetProtection algorithmName="SHA-512" hashValue="3mQcD163aIbhcxyYPt+J6DuZE6MBI9mk3eixEBUxJHl7vncNdDkcTKAtNOdECdy+CtqUD1TaGwo3jl3H+L01fg==" saltValue="tuMSRaMJZg9xLZSmJ950lQ=="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01 Tran Cov Sheet</vt:lpstr>
      <vt:lpstr>02 Optional Sev</vt:lpstr>
      <vt:lpstr>03 FY27 Budget</vt:lpstr>
      <vt:lpstr>04</vt:lpstr>
      <vt:lpstr>Drop-Down</vt:lpstr>
      <vt:lpstr>'01 Tran Cov Sheet'!Print_Area</vt:lpstr>
      <vt:lpstr>'02 Optional Sev'!Print_Area</vt:lpstr>
      <vt:lpstr>'03 FY27 Budget'!Print_Area</vt:lpstr>
      <vt:lpstr>'04'!Print_Area</vt:lpstr>
      <vt:lpstr>'03 FY27 Budget'!Print_Titles</vt:lpstr>
    </vt:vector>
  </TitlesOfParts>
  <Company>MPS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Malicki, Christopher</dc:creator>
  <cp:lastModifiedBy>Anderson, Tangela</cp:lastModifiedBy>
  <cp:lastPrinted>2026-02-13T22:39:16Z</cp:lastPrinted>
  <dcterms:created xsi:type="dcterms:W3CDTF">2014-02-06T22:06:51Z</dcterms:created>
  <dcterms:modified xsi:type="dcterms:W3CDTF">2026-02-23T21:44:22Z</dcterms:modified>
</cp:coreProperties>
</file>