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impact-my.sharepoint.com/personal/pam_durrett_acxion_com/Documents/Texas Bids/Region 1/2026-2027/Trident/"/>
    </mc:Choice>
  </mc:AlternateContent>
  <xr:revisionPtr revIDLastSave="0" documentId="8_{18356BC9-965A-4BFE-9528-AF1BD2084CDC}" xr6:coauthVersionLast="47" xr6:coauthVersionMax="47" xr10:uidLastSave="{00000000-0000-0000-0000-000000000000}"/>
  <workbookProtection workbookPassword="CC8A" lockStructure="1"/>
  <bookViews>
    <workbookView xWindow="-23610" yWindow="1785" windowWidth="18900" windowHeight="11055" xr2:uid="{00000000-000D-0000-FFFF-FFFF00000000}"/>
  </bookViews>
  <sheets>
    <sheet name="Workshee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K15" i="1"/>
  <c r="O15" i="1" s="1"/>
  <c r="K14" i="1"/>
  <c r="O14" i="1" s="1"/>
  <c r="K19" i="1"/>
  <c r="O19" i="1" s="1"/>
  <c r="K20" i="1"/>
  <c r="O20" i="1" s="1"/>
  <c r="K18" i="1"/>
  <c r="O18" i="1"/>
  <c r="K8" i="1"/>
  <c r="O8" i="1" s="1"/>
  <c r="K16" i="1"/>
  <c r="O16" i="1" s="1"/>
  <c r="K17" i="1"/>
  <c r="O17" i="1" s="1"/>
  <c r="K6" i="1"/>
  <c r="O6" i="1" s="1"/>
  <c r="K7" i="1"/>
  <c r="O7" i="1" s="1"/>
  <c r="K9" i="1"/>
  <c r="O9" i="1"/>
  <c r="K10" i="1"/>
  <c r="O10" i="1" s="1"/>
  <c r="K11" i="1"/>
  <c r="O11" i="1"/>
  <c r="K12" i="1"/>
  <c r="O12" i="1"/>
  <c r="K13" i="1"/>
  <c r="O13" i="1" s="1"/>
  <c r="K5" i="1"/>
  <c r="O5" i="1" s="1"/>
  <c r="N22" i="1" l="1"/>
</calcChain>
</file>

<file path=xl/sharedStrings.xml><?xml version="1.0" encoding="utf-8"?>
<sst xmlns="http://schemas.openxmlformats.org/spreadsheetml/2006/main" count="88" uniqueCount="60">
  <si>
    <t>Product Code</t>
  </si>
  <si>
    <t>Product Description</t>
  </si>
  <si>
    <t>Commodity Code</t>
  </si>
  <si>
    <t>Finished Case Weight</t>
  </si>
  <si>
    <t>A</t>
  </si>
  <si>
    <t>B</t>
  </si>
  <si>
    <t>C</t>
  </si>
  <si>
    <t>D</t>
  </si>
  <si>
    <t>E</t>
  </si>
  <si>
    <t>Estimated No of Servings</t>
  </si>
  <si>
    <t>\</t>
  </si>
  <si>
    <t>Servings Per Case</t>
  </si>
  <si>
    <t>Total Finished Cases Needed</t>
  </si>
  <si>
    <t>X</t>
  </si>
  <si>
    <t>=</t>
  </si>
  <si>
    <t>Amount of Commodity DF per case (in pounds)</t>
  </si>
  <si>
    <t>No of Commodity Pounds need to order</t>
  </si>
  <si>
    <t>Meets Meals Pattern Requirement of</t>
  </si>
  <si>
    <t>TOTAL Commodity Pounds Needed</t>
  </si>
  <si>
    <t>Customer's Name</t>
  </si>
  <si>
    <t>Contact</t>
  </si>
  <si>
    <t>Email</t>
  </si>
  <si>
    <t>Address</t>
  </si>
  <si>
    <t>City / State / Zip</t>
  </si>
  <si>
    <t>Phone</t>
  </si>
  <si>
    <t>Your Company LOGO here</t>
  </si>
  <si>
    <t xml:space="preserve">Commodity Processing Worksheet for School Year: </t>
  </si>
  <si>
    <t>CN serving size (oz)</t>
  </si>
  <si>
    <t>Authorized Signature</t>
  </si>
  <si>
    <t>Commodity #:</t>
  </si>
  <si>
    <t>Commodity to be used:</t>
  </si>
  <si>
    <t>10 lb</t>
  </si>
  <si>
    <t>Alaska Pollock</t>
  </si>
  <si>
    <t>2.0m/1.0b</t>
  </si>
  <si>
    <t>2.0m/1.5b</t>
  </si>
  <si>
    <t>2.0m/1.25b</t>
  </si>
  <si>
    <t>2.0m/.50b</t>
  </si>
  <si>
    <t>2.0m/.75b</t>
  </si>
  <si>
    <t xml:space="preserve"> IF YOU HAVE ANY QUESTION PLEASE CONTACT:</t>
  </si>
  <si>
    <t>Donated Fod Value Per Case</t>
  </si>
  <si>
    <t xml:space="preserve">WG Brd Wild Alaska Pollock Portions 3.6 oz </t>
  </si>
  <si>
    <t xml:space="preserve">WG Brd Baja Wild Alaska Pollock Sticks 1 oz </t>
  </si>
  <si>
    <t>WG Brd Wild Alaska Pollock Sticks 1.0 oz</t>
  </si>
  <si>
    <t xml:space="preserve">WG Brd Wild Alaska Pollock Nuggets 1.0 oz </t>
  </si>
  <si>
    <t xml:space="preserve">WG Battered Wild Alaska Pollock Wedges 4oz </t>
  </si>
  <si>
    <t xml:space="preserve">WG Brd Wild Alaska Pollock Portions 3 oz </t>
  </si>
  <si>
    <t xml:space="preserve">WG Brd Wild Alaska Pollock Wedges 3.6 oz </t>
  </si>
  <si>
    <t xml:space="preserve">WG Brd Wild Alaska Pollock Portions 4 oz </t>
  </si>
  <si>
    <t>WG Potato Brd Wild AlaskaPollock Sticks 1.0 oz</t>
  </si>
  <si>
    <t>WG Potato Brd Wild Alaska Pollock Wedge 3.6 oz</t>
  </si>
  <si>
    <t xml:space="preserve">WG Cornmeal Brd Wild Alaska Pollock Strips 1.5 oz </t>
  </si>
  <si>
    <t>WG Cornmeal Brd Wild Alaska Pollock Wedge 3.6 oz</t>
  </si>
  <si>
    <t>25 lb</t>
  </si>
  <si>
    <t>Distributor</t>
  </si>
  <si>
    <t>ryanr@tridentseafoods.com</t>
  </si>
  <si>
    <t>Phone/Cell: (206) 669-7356</t>
  </si>
  <si>
    <t>Ryan Richardson, K12 Sales Manager</t>
  </si>
  <si>
    <t>WG Nacho Cheese Brd Wild Alaska Pollock Dippers 1.33 oz</t>
  </si>
  <si>
    <t>WG Buffalo Brd Wild Alaska Pollock Dippers 1.33 oz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</si>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</sst>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_);[Red]\(&quot;$&quot;#,##0.0000\)"/>
  </numFmts>
  <fonts count="1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2" fontId="10" fillId="0" borderId="7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4" fillId="0" borderId="0" xfId="1" applyBorder="1" applyAlignment="1">
      <alignment horizontal="left"/>
    </xf>
    <xf numFmtId="49" fontId="10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0" fillId="0" borderId="0" xfId="0" applyAlignment="1">
      <alignment horizontal="left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27</xdr:row>
      <xdr:rowOff>133350</xdr:rowOff>
    </xdr:from>
    <xdr:to>
      <xdr:col>5</xdr:col>
      <xdr:colOff>821417</xdr:colOff>
      <xdr:row>34</xdr:row>
      <xdr:rowOff>104776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F9706759-FA76-4DE7-9FAE-E08165BE0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7600950"/>
          <a:ext cx="28384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68036</xdr:colOff>
      <xdr:row>23</xdr:row>
      <xdr:rowOff>0</xdr:rowOff>
    </xdr:from>
    <xdr:to>
      <xdr:col>5</xdr:col>
      <xdr:colOff>90260</xdr:colOff>
      <xdr:row>24</xdr:row>
      <xdr:rowOff>64407</xdr:rowOff>
    </xdr:to>
    <xdr:pic>
      <xdr:nvPicPr>
        <xdr:cNvPr id="4" name="Picture 9" descr="A logo with blue and green squares&#10;&#10;Description automatically generated">
          <a:extLst>
            <a:ext uri="{FF2B5EF4-FFF2-40B4-BE49-F238E27FC236}">
              <a16:creationId xmlns:a16="http://schemas.microsoft.com/office/drawing/2014/main" id="{705B1616-96A9-404E-9540-444F2CAC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3304" y="6474732"/>
          <a:ext cx="1439635" cy="268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yanr@tridentseafoo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showGridLines="0" tabSelected="1" zoomScale="70" zoomScaleNormal="70" workbookViewId="0">
      <selection activeCell="T6" sqref="T6"/>
    </sheetView>
  </sheetViews>
  <sheetFormatPr defaultRowHeight="15" x14ac:dyDescent="0.25"/>
  <cols>
    <col min="1" max="1" width="11" style="5" customWidth="1"/>
    <col min="2" max="2" width="70.140625" customWidth="1"/>
    <col min="3" max="3" width="12.28515625" customWidth="1"/>
    <col min="4" max="4" width="10" customWidth="1"/>
    <col min="5" max="5" width="11.28515625" customWidth="1"/>
    <col min="6" max="6" width="15.28515625" customWidth="1"/>
    <col min="7" max="7" width="12.5703125" customWidth="1"/>
    <col min="8" max="8" width="2.7109375" customWidth="1"/>
    <col min="9" max="9" width="9.28515625" customWidth="1"/>
    <col min="10" max="10" width="2.7109375" style="11" customWidth="1"/>
    <col min="11" max="11" width="11.7109375" customWidth="1"/>
    <col min="12" max="12" width="3" customWidth="1"/>
    <col min="13" max="13" width="12.5703125" customWidth="1"/>
    <col min="14" max="14" width="2.5703125" customWidth="1"/>
    <col min="15" max="15" width="15.7109375" customWidth="1"/>
    <col min="16" max="16" width="12.7109375" customWidth="1"/>
  </cols>
  <sheetData>
    <row r="1" spans="1:16" s="9" customFormat="1" ht="18.75" x14ac:dyDescent="0.4">
      <c r="A1" s="13" t="s">
        <v>26</v>
      </c>
      <c r="B1" s="14"/>
      <c r="C1" s="14"/>
      <c r="D1" s="14" t="s">
        <v>59</v>
      </c>
      <c r="E1" s="14"/>
      <c r="F1" s="14"/>
      <c r="G1" s="14"/>
      <c r="H1" s="14"/>
      <c r="I1" s="14"/>
      <c r="J1" s="15"/>
      <c r="K1" s="14"/>
      <c r="L1" s="14"/>
      <c r="M1" s="14"/>
      <c r="N1" s="14"/>
      <c r="O1" s="14"/>
      <c r="P1" s="14"/>
    </row>
    <row r="2" spans="1:16" ht="15.75" thickBot="1" x14ac:dyDescent="0.3">
      <c r="B2" s="21" t="s">
        <v>30</v>
      </c>
      <c r="D2" t="s">
        <v>32</v>
      </c>
    </row>
    <row r="3" spans="1:16" ht="18.75" thickBot="1" x14ac:dyDescent="0.25">
      <c r="B3" s="22" t="s">
        <v>29</v>
      </c>
      <c r="C3" s="3"/>
      <c r="D3" s="3">
        <v>110601</v>
      </c>
      <c r="E3" s="3"/>
      <c r="F3" s="50">
        <v>1.8579000000000001</v>
      </c>
      <c r="G3" s="20" t="s">
        <v>4</v>
      </c>
      <c r="H3" s="4"/>
      <c r="I3" s="20" t="s">
        <v>5</v>
      </c>
      <c r="J3" s="10"/>
      <c r="K3" s="20" t="s">
        <v>6</v>
      </c>
      <c r="L3" s="4"/>
      <c r="M3" s="20" t="s">
        <v>7</v>
      </c>
      <c r="N3" s="3"/>
      <c r="O3" s="20" t="s">
        <v>8</v>
      </c>
      <c r="P3" s="2"/>
    </row>
    <row r="4" spans="1:16" s="37" customFormat="1" ht="66.75" customHeight="1" thickBot="1" x14ac:dyDescent="0.25">
      <c r="A4" s="16" t="s">
        <v>0</v>
      </c>
      <c r="B4" s="17" t="s">
        <v>1</v>
      </c>
      <c r="C4" s="17" t="s">
        <v>2</v>
      </c>
      <c r="D4" s="17" t="s">
        <v>3</v>
      </c>
      <c r="E4" s="17" t="s">
        <v>27</v>
      </c>
      <c r="F4" s="17" t="s">
        <v>17</v>
      </c>
      <c r="G4" s="17" t="s">
        <v>9</v>
      </c>
      <c r="H4" s="18" t="s">
        <v>10</v>
      </c>
      <c r="I4" s="17" t="s">
        <v>11</v>
      </c>
      <c r="J4" s="18" t="s">
        <v>14</v>
      </c>
      <c r="K4" s="17" t="s">
        <v>12</v>
      </c>
      <c r="L4" s="17" t="s">
        <v>13</v>
      </c>
      <c r="M4" s="17" t="s">
        <v>15</v>
      </c>
      <c r="N4" s="18" t="s">
        <v>14</v>
      </c>
      <c r="O4" s="17" t="s">
        <v>16</v>
      </c>
      <c r="P4" s="19" t="s">
        <v>39</v>
      </c>
    </row>
    <row r="5" spans="1:16" s="2" customFormat="1" ht="20.100000000000001" customHeight="1" x14ac:dyDescent="0.2">
      <c r="A5" s="38">
        <v>418302</v>
      </c>
      <c r="B5" s="42" t="s">
        <v>40</v>
      </c>
      <c r="C5" s="29">
        <v>110601</v>
      </c>
      <c r="D5" s="29" t="s">
        <v>31</v>
      </c>
      <c r="E5" s="23">
        <v>3.64</v>
      </c>
      <c r="F5" s="31" t="s">
        <v>33</v>
      </c>
      <c r="G5" s="46">
        <v>0</v>
      </c>
      <c r="H5" s="60"/>
      <c r="I5" s="25">
        <v>44</v>
      </c>
      <c r="J5" s="62"/>
      <c r="K5" s="33">
        <f>G5/I5</f>
        <v>0</v>
      </c>
      <c r="L5" s="60"/>
      <c r="M5" s="27">
        <v>6.99</v>
      </c>
      <c r="N5" s="60"/>
      <c r="O5" s="32">
        <f>K5*M5</f>
        <v>0</v>
      </c>
      <c r="P5" s="34">
        <f>SUM(F3*M5)</f>
        <v>12.986721000000001</v>
      </c>
    </row>
    <row r="6" spans="1:16" s="2" customFormat="1" ht="20.100000000000001" customHeight="1" x14ac:dyDescent="0.2">
      <c r="A6" s="38">
        <v>418303</v>
      </c>
      <c r="B6" s="42" t="s">
        <v>50</v>
      </c>
      <c r="C6" s="29">
        <v>110601</v>
      </c>
      <c r="D6" s="29" t="s">
        <v>31</v>
      </c>
      <c r="E6" s="23">
        <v>4.5</v>
      </c>
      <c r="F6" s="31" t="s">
        <v>35</v>
      </c>
      <c r="G6" s="46">
        <v>0</v>
      </c>
      <c r="H6" s="61"/>
      <c r="I6" s="25">
        <v>35</v>
      </c>
      <c r="J6" s="63"/>
      <c r="K6" s="33">
        <f t="shared" ref="K6:K17" si="0">G6/I6</f>
        <v>0</v>
      </c>
      <c r="L6" s="61"/>
      <c r="M6" s="27">
        <v>5.59</v>
      </c>
      <c r="N6" s="61"/>
      <c r="O6" s="32">
        <f t="shared" ref="O6:O15" si="1">K6*M6</f>
        <v>0</v>
      </c>
      <c r="P6" s="34">
        <f>SUM(F3*M6)</f>
        <v>10.385661000000001</v>
      </c>
    </row>
    <row r="7" spans="1:16" s="2" customFormat="1" ht="20.100000000000001" customHeight="1" x14ac:dyDescent="0.2">
      <c r="A7" s="38">
        <v>418304</v>
      </c>
      <c r="B7" s="42" t="s">
        <v>41</v>
      </c>
      <c r="C7" s="29">
        <v>110601</v>
      </c>
      <c r="D7" s="29" t="s">
        <v>31</v>
      </c>
      <c r="E7" s="23">
        <v>4</v>
      </c>
      <c r="F7" s="31" t="s">
        <v>35</v>
      </c>
      <c r="G7" s="46">
        <v>0</v>
      </c>
      <c r="H7" s="61"/>
      <c r="I7" s="25">
        <v>40</v>
      </c>
      <c r="J7" s="63"/>
      <c r="K7" s="33">
        <f t="shared" si="0"/>
        <v>0</v>
      </c>
      <c r="L7" s="61"/>
      <c r="M7" s="27">
        <v>6.37</v>
      </c>
      <c r="N7" s="61"/>
      <c r="O7" s="32">
        <f t="shared" si="1"/>
        <v>0</v>
      </c>
      <c r="P7" s="34">
        <f>SUM(F3*M7)</f>
        <v>11.834823</v>
      </c>
    </row>
    <row r="8" spans="1:16" s="2" customFormat="1" ht="20.100000000000001" customHeight="1" x14ac:dyDescent="0.2">
      <c r="A8" s="38">
        <v>427203</v>
      </c>
      <c r="B8" s="42" t="s">
        <v>42</v>
      </c>
      <c r="C8" s="29">
        <v>110601</v>
      </c>
      <c r="D8" s="29" t="s">
        <v>31</v>
      </c>
      <c r="E8" s="23">
        <v>4</v>
      </c>
      <c r="F8" s="31" t="s">
        <v>34</v>
      </c>
      <c r="G8" s="46">
        <v>0</v>
      </c>
      <c r="H8" s="61"/>
      <c r="I8" s="25">
        <v>40</v>
      </c>
      <c r="J8" s="63"/>
      <c r="K8" s="33">
        <f t="shared" si="0"/>
        <v>0</v>
      </c>
      <c r="L8" s="61"/>
      <c r="M8" s="27">
        <v>6.42</v>
      </c>
      <c r="N8" s="61"/>
      <c r="O8" s="32">
        <f t="shared" si="1"/>
        <v>0</v>
      </c>
      <c r="P8" s="34">
        <f>SUM(F3*M8)</f>
        <v>11.927718</v>
      </c>
    </row>
    <row r="9" spans="1:16" s="2" customFormat="1" ht="20.100000000000001" customHeight="1" x14ac:dyDescent="0.2">
      <c r="A9" s="38">
        <v>418305</v>
      </c>
      <c r="B9" s="42" t="s">
        <v>43</v>
      </c>
      <c r="C9" s="29">
        <v>110601</v>
      </c>
      <c r="D9" s="29" t="s">
        <v>31</v>
      </c>
      <c r="E9" s="23">
        <v>4</v>
      </c>
      <c r="F9" s="31" t="s">
        <v>34</v>
      </c>
      <c r="G9" s="46">
        <v>0</v>
      </c>
      <c r="H9" s="61"/>
      <c r="I9" s="25">
        <v>40</v>
      </c>
      <c r="J9" s="63"/>
      <c r="K9" s="33">
        <f t="shared" si="0"/>
        <v>0</v>
      </c>
      <c r="L9" s="61"/>
      <c r="M9" s="27">
        <v>6.29</v>
      </c>
      <c r="N9" s="61"/>
      <c r="O9" s="32">
        <f t="shared" si="1"/>
        <v>0</v>
      </c>
      <c r="P9" s="34">
        <f>SUM(F3*M9)</f>
        <v>11.686191000000001</v>
      </c>
    </row>
    <row r="10" spans="1:16" s="2" customFormat="1" ht="20.100000000000001" customHeight="1" x14ac:dyDescent="0.2">
      <c r="A10" s="38">
        <v>418306</v>
      </c>
      <c r="B10" s="42" t="s">
        <v>44</v>
      </c>
      <c r="C10" s="29">
        <v>110601</v>
      </c>
      <c r="D10" s="29" t="s">
        <v>31</v>
      </c>
      <c r="E10" s="23">
        <v>4</v>
      </c>
      <c r="F10" s="31" t="s">
        <v>33</v>
      </c>
      <c r="G10" s="46">
        <v>0</v>
      </c>
      <c r="H10" s="61"/>
      <c r="I10" s="25">
        <v>40</v>
      </c>
      <c r="J10" s="63"/>
      <c r="K10" s="33">
        <f t="shared" si="0"/>
        <v>0</v>
      </c>
      <c r="L10" s="61"/>
      <c r="M10" s="27">
        <v>6.32</v>
      </c>
      <c r="N10" s="61"/>
      <c r="O10" s="32">
        <f t="shared" si="1"/>
        <v>0</v>
      </c>
      <c r="P10" s="34">
        <f>SUM(F3*M10)</f>
        <v>11.741928000000001</v>
      </c>
    </row>
    <row r="11" spans="1:16" s="2" customFormat="1" ht="20.100000000000001" customHeight="1" x14ac:dyDescent="0.2">
      <c r="A11" s="38">
        <v>418317</v>
      </c>
      <c r="B11" s="42" t="s">
        <v>45</v>
      </c>
      <c r="C11" s="29">
        <v>110601</v>
      </c>
      <c r="D11" s="29" t="s">
        <v>31</v>
      </c>
      <c r="E11" s="23">
        <v>3</v>
      </c>
      <c r="F11" s="31" t="s">
        <v>33</v>
      </c>
      <c r="G11" s="46">
        <v>0</v>
      </c>
      <c r="H11" s="61"/>
      <c r="I11" s="25">
        <v>53</v>
      </c>
      <c r="J11" s="63"/>
      <c r="K11" s="33">
        <f t="shared" si="0"/>
        <v>0</v>
      </c>
      <c r="L11" s="61"/>
      <c r="M11" s="27">
        <v>6.29</v>
      </c>
      <c r="N11" s="61"/>
      <c r="O11" s="32">
        <f t="shared" si="1"/>
        <v>0</v>
      </c>
      <c r="P11" s="34">
        <f>SUM(F3*M11)</f>
        <v>11.686191000000001</v>
      </c>
    </row>
    <row r="12" spans="1:16" s="2" customFormat="1" ht="20.100000000000001" customHeight="1" x14ac:dyDescent="0.2">
      <c r="A12" s="38">
        <v>418320</v>
      </c>
      <c r="B12" s="43" t="s">
        <v>46</v>
      </c>
      <c r="C12" s="29">
        <v>110601</v>
      </c>
      <c r="D12" s="29" t="s">
        <v>31</v>
      </c>
      <c r="E12" s="23">
        <v>3.6</v>
      </c>
      <c r="F12" s="31" t="s">
        <v>33</v>
      </c>
      <c r="G12" s="46">
        <v>0</v>
      </c>
      <c r="H12" s="61"/>
      <c r="I12" s="25">
        <v>44</v>
      </c>
      <c r="J12" s="63"/>
      <c r="K12" s="33">
        <f t="shared" si="0"/>
        <v>0</v>
      </c>
      <c r="L12" s="61"/>
      <c r="M12" s="27">
        <v>6.99</v>
      </c>
      <c r="N12" s="61"/>
      <c r="O12" s="32">
        <f t="shared" si="1"/>
        <v>0</v>
      </c>
      <c r="P12" s="34">
        <f>SUM(F3*M12)</f>
        <v>12.986721000000001</v>
      </c>
    </row>
    <row r="13" spans="1:16" s="2" customFormat="1" ht="20.100000000000001" customHeight="1" x14ac:dyDescent="0.2">
      <c r="A13" s="38">
        <v>418321</v>
      </c>
      <c r="B13" s="43" t="s">
        <v>47</v>
      </c>
      <c r="C13" s="29">
        <v>110601</v>
      </c>
      <c r="D13" s="29" t="s">
        <v>31</v>
      </c>
      <c r="E13" s="23">
        <v>4</v>
      </c>
      <c r="F13" s="31" t="s">
        <v>35</v>
      </c>
      <c r="G13" s="46">
        <v>0</v>
      </c>
      <c r="H13" s="61"/>
      <c r="I13" s="25">
        <v>40</v>
      </c>
      <c r="J13" s="63"/>
      <c r="K13" s="33">
        <f t="shared" si="0"/>
        <v>0</v>
      </c>
      <c r="L13" s="61"/>
      <c r="M13" s="27">
        <v>6.62</v>
      </c>
      <c r="N13" s="61"/>
      <c r="O13" s="32">
        <f t="shared" si="1"/>
        <v>0</v>
      </c>
      <c r="P13" s="34">
        <f>SUM(F3*M13)</f>
        <v>12.299298</v>
      </c>
    </row>
    <row r="14" spans="1:16" s="2" customFormat="1" ht="20.100000000000001" customHeight="1" x14ac:dyDescent="0.2">
      <c r="A14" s="38">
        <v>418322</v>
      </c>
      <c r="B14" s="42" t="s">
        <v>43</v>
      </c>
      <c r="C14" s="29">
        <v>110601</v>
      </c>
      <c r="D14" s="29" t="s">
        <v>52</v>
      </c>
      <c r="E14" s="23">
        <v>4</v>
      </c>
      <c r="F14" s="31" t="s">
        <v>34</v>
      </c>
      <c r="G14" s="46">
        <v>0</v>
      </c>
      <c r="H14" s="61"/>
      <c r="I14" s="25">
        <v>100</v>
      </c>
      <c r="J14" s="63"/>
      <c r="K14" s="33">
        <f t="shared" si="0"/>
        <v>0</v>
      </c>
      <c r="L14" s="61"/>
      <c r="M14" s="27">
        <v>15.73</v>
      </c>
      <c r="N14" s="61"/>
      <c r="O14" s="32">
        <f t="shared" si="1"/>
        <v>0</v>
      </c>
      <c r="P14" s="34">
        <f>SUM(F3*M14)</f>
        <v>29.224767000000003</v>
      </c>
    </row>
    <row r="15" spans="1:16" s="2" customFormat="1" ht="20.100000000000001" customHeight="1" x14ac:dyDescent="0.2">
      <c r="A15" s="38">
        <v>418324</v>
      </c>
      <c r="B15" s="42" t="s">
        <v>40</v>
      </c>
      <c r="C15" s="29">
        <v>110601</v>
      </c>
      <c r="D15" s="29" t="s">
        <v>52</v>
      </c>
      <c r="E15" s="23">
        <v>3.6</v>
      </c>
      <c r="F15" s="31" t="s">
        <v>33</v>
      </c>
      <c r="G15" s="46">
        <v>0</v>
      </c>
      <c r="H15" s="61"/>
      <c r="I15" s="25">
        <v>111</v>
      </c>
      <c r="J15" s="63"/>
      <c r="K15" s="33">
        <f t="shared" si="0"/>
        <v>0</v>
      </c>
      <c r="L15" s="61"/>
      <c r="M15" s="27">
        <v>17.47</v>
      </c>
      <c r="N15" s="61"/>
      <c r="O15" s="32">
        <f t="shared" si="1"/>
        <v>0</v>
      </c>
      <c r="P15" s="34">
        <f>SUM(F3*M15)</f>
        <v>32.457512999999999</v>
      </c>
    </row>
    <row r="16" spans="1:16" s="2" customFormat="1" ht="19.5" customHeight="1" x14ac:dyDescent="0.2">
      <c r="A16" s="39">
        <v>422071</v>
      </c>
      <c r="B16" s="44" t="s">
        <v>48</v>
      </c>
      <c r="C16" s="29">
        <v>110601</v>
      </c>
      <c r="D16" s="29" t="s">
        <v>31</v>
      </c>
      <c r="E16" s="24">
        <v>4</v>
      </c>
      <c r="F16" s="31" t="s">
        <v>37</v>
      </c>
      <c r="G16" s="46">
        <v>0</v>
      </c>
      <c r="H16" s="3"/>
      <c r="I16" s="26">
        <v>40</v>
      </c>
      <c r="J16" s="40"/>
      <c r="K16" s="33">
        <f t="shared" si="0"/>
        <v>0</v>
      </c>
      <c r="L16" s="3"/>
      <c r="M16" s="28">
        <v>6.37</v>
      </c>
      <c r="N16" s="3"/>
      <c r="O16" s="32">
        <f t="shared" ref="O16:O20" si="2">K16*M16</f>
        <v>0</v>
      </c>
      <c r="P16" s="34">
        <f>SUM(F3*M16)</f>
        <v>11.834823</v>
      </c>
    </row>
    <row r="17" spans="1:16" s="2" customFormat="1" ht="20.100000000000001" customHeight="1" x14ac:dyDescent="0.2">
      <c r="A17" s="39">
        <v>422072</v>
      </c>
      <c r="B17" s="44" t="s">
        <v>49</v>
      </c>
      <c r="C17" s="29">
        <v>110601</v>
      </c>
      <c r="D17" s="29" t="s">
        <v>31</v>
      </c>
      <c r="E17" s="24">
        <v>3.6</v>
      </c>
      <c r="F17" s="31" t="s">
        <v>36</v>
      </c>
      <c r="G17" s="46">
        <v>0</v>
      </c>
      <c r="H17" s="3"/>
      <c r="I17" s="26">
        <v>44</v>
      </c>
      <c r="J17" s="40"/>
      <c r="K17" s="33">
        <f t="shared" si="0"/>
        <v>0</v>
      </c>
      <c r="L17" s="3"/>
      <c r="M17" s="28">
        <v>6.99</v>
      </c>
      <c r="N17" s="3"/>
      <c r="O17" s="32">
        <f t="shared" si="2"/>
        <v>0</v>
      </c>
      <c r="P17" s="34">
        <f>SUM(F3*M17)</f>
        <v>12.986721000000001</v>
      </c>
    </row>
    <row r="18" spans="1:16" s="2" customFormat="1" ht="20.100000000000001" customHeight="1" x14ac:dyDescent="0.2">
      <c r="A18" s="39">
        <v>427587</v>
      </c>
      <c r="B18" s="44" t="s">
        <v>51</v>
      </c>
      <c r="C18" s="29">
        <v>110601</v>
      </c>
      <c r="D18" s="29" t="s">
        <v>31</v>
      </c>
      <c r="E18" s="24">
        <v>3.6</v>
      </c>
      <c r="F18" s="31" t="s">
        <v>33</v>
      </c>
      <c r="G18" s="46">
        <v>0</v>
      </c>
      <c r="H18" s="3"/>
      <c r="I18" s="26">
        <v>44</v>
      </c>
      <c r="J18" s="40"/>
      <c r="K18" s="33">
        <f>G18/I18</f>
        <v>0</v>
      </c>
      <c r="L18" s="3"/>
      <c r="M18" s="28">
        <v>7.14</v>
      </c>
      <c r="N18" s="3"/>
      <c r="O18" s="32">
        <f t="shared" si="2"/>
        <v>0</v>
      </c>
      <c r="P18" s="34">
        <f>SUM(F3*M18)</f>
        <v>13.265406</v>
      </c>
    </row>
    <row r="19" spans="1:16" s="2" customFormat="1" ht="20.100000000000001" customHeight="1" x14ac:dyDescent="0.2">
      <c r="A19" s="39">
        <v>429077</v>
      </c>
      <c r="B19" s="44" t="s">
        <v>58</v>
      </c>
      <c r="C19" s="29">
        <v>110601</v>
      </c>
      <c r="D19" s="29" t="s">
        <v>31</v>
      </c>
      <c r="E19" s="24">
        <v>4</v>
      </c>
      <c r="F19" s="31" t="s">
        <v>35</v>
      </c>
      <c r="G19" s="46">
        <v>0</v>
      </c>
      <c r="H19" s="3"/>
      <c r="I19" s="26">
        <v>40</v>
      </c>
      <c r="J19" s="40"/>
      <c r="K19" s="33">
        <f>G19/I19</f>
        <v>0</v>
      </c>
      <c r="L19" s="3"/>
      <c r="M19" s="28">
        <v>6.75</v>
      </c>
      <c r="N19" s="3"/>
      <c r="O19" s="32">
        <f t="shared" si="2"/>
        <v>0</v>
      </c>
      <c r="P19" s="34">
        <f>SUM(F3*M19)</f>
        <v>12.540825</v>
      </c>
    </row>
    <row r="20" spans="1:16" s="41" customFormat="1" ht="20.100000000000001" customHeight="1" x14ac:dyDescent="0.2">
      <c r="A20" s="39">
        <v>429078</v>
      </c>
      <c r="B20" s="44" t="s">
        <v>57</v>
      </c>
      <c r="C20" s="29">
        <v>110601</v>
      </c>
      <c r="D20" s="29" t="s">
        <v>31</v>
      </c>
      <c r="E20" s="24">
        <v>4</v>
      </c>
      <c r="F20" s="31" t="s">
        <v>35</v>
      </c>
      <c r="G20" s="46">
        <v>0</v>
      </c>
      <c r="H20" s="48"/>
      <c r="I20" s="26">
        <v>40</v>
      </c>
      <c r="J20" s="49"/>
      <c r="K20" s="33">
        <f>G20/I20</f>
        <v>0</v>
      </c>
      <c r="L20" s="48"/>
      <c r="M20" s="28">
        <v>6.75</v>
      </c>
      <c r="N20" s="48"/>
      <c r="O20" s="32">
        <f t="shared" si="2"/>
        <v>0</v>
      </c>
      <c r="P20" s="34">
        <f>SUM(F3*M20)</f>
        <v>12.540825</v>
      </c>
    </row>
    <row r="21" spans="1:16" ht="9" customHeight="1" thickBot="1" x14ac:dyDescent="0.3">
      <c r="A21" s="36"/>
      <c r="B21" s="1"/>
      <c r="C21" s="35"/>
      <c r="D21" s="1"/>
      <c r="E21" s="1"/>
      <c r="F21" s="1"/>
      <c r="G21" s="1"/>
      <c r="H21" s="1"/>
      <c r="I21" s="1"/>
      <c r="J21" s="12"/>
      <c r="K21" s="1"/>
      <c r="L21" s="1"/>
      <c r="M21" s="1"/>
      <c r="N21" s="1"/>
      <c r="O21" s="1"/>
      <c r="P21" s="6"/>
    </row>
    <row r="22" spans="1:16" ht="31.5" customHeight="1" thickBot="1" x14ac:dyDescent="0.4">
      <c r="A22" s="47"/>
      <c r="H22" s="64" t="s">
        <v>18</v>
      </c>
      <c r="I22" s="64"/>
      <c r="J22" s="64"/>
      <c r="K22" s="64"/>
      <c r="L22" s="64"/>
      <c r="M22" s="64"/>
      <c r="N22" s="55">
        <f>SUM(O5:O20)</f>
        <v>0</v>
      </c>
      <c r="O22" s="56"/>
    </row>
    <row r="23" spans="1:16" x14ac:dyDescent="0.25">
      <c r="A23" s="8" t="s">
        <v>38</v>
      </c>
      <c r="C23" s="51"/>
      <c r="D23" s="51"/>
      <c r="E23" s="51"/>
      <c r="F23" s="51"/>
    </row>
    <row r="24" spans="1:16" ht="15.75" thickBot="1" x14ac:dyDescent="0.3">
      <c r="A24" s="45"/>
      <c r="C24" s="51"/>
      <c r="D24" s="51"/>
      <c r="E24" s="51"/>
      <c r="F24" s="51"/>
      <c r="G24" s="52" t="s">
        <v>19</v>
      </c>
      <c r="H24" s="52"/>
      <c r="I24" s="52"/>
      <c r="K24" s="59"/>
      <c r="L24" s="59"/>
      <c r="M24" s="59"/>
      <c r="N24" s="59"/>
      <c r="O24" s="59"/>
      <c r="P24" s="59"/>
    </row>
    <row r="25" spans="1:16" x14ac:dyDescent="0.25">
      <c r="A25" s="7" t="s">
        <v>56</v>
      </c>
      <c r="C25" s="51"/>
      <c r="D25" s="51"/>
      <c r="E25" s="51"/>
      <c r="F25" s="51"/>
      <c r="G25" s="7"/>
      <c r="H25" s="7"/>
      <c r="I25" s="7"/>
      <c r="K25" s="57"/>
      <c r="L25" s="57"/>
      <c r="M25" s="57"/>
      <c r="N25" s="57"/>
      <c r="O25" s="57"/>
      <c r="P25" s="57"/>
    </row>
    <row r="26" spans="1:16" ht="15.75" thickBot="1" x14ac:dyDescent="0.3">
      <c r="A26" s="30" t="s">
        <v>54</v>
      </c>
      <c r="C26" s="54" t="s">
        <v>25</v>
      </c>
      <c r="D26" s="54"/>
      <c r="E26" s="54"/>
      <c r="F26" s="54"/>
      <c r="G26" s="52" t="s">
        <v>22</v>
      </c>
      <c r="H26" s="52"/>
      <c r="I26" s="52"/>
      <c r="K26" s="58"/>
      <c r="L26" s="58"/>
      <c r="M26" s="58"/>
      <c r="N26" s="58"/>
      <c r="O26" s="58"/>
      <c r="P26" s="58"/>
    </row>
    <row r="27" spans="1:16" x14ac:dyDescent="0.25">
      <c r="A27" s="7" t="s">
        <v>55</v>
      </c>
      <c r="C27" s="54"/>
      <c r="D27" s="54"/>
      <c r="E27" s="54"/>
      <c r="F27" s="54"/>
      <c r="G27" s="7"/>
      <c r="H27" s="7"/>
      <c r="I27" s="7"/>
      <c r="K27" s="51"/>
      <c r="L27" s="51"/>
      <c r="M27" s="51"/>
      <c r="N27" s="51"/>
      <c r="O27" s="51"/>
      <c r="P27" s="51"/>
    </row>
    <row r="28" spans="1:16" ht="15.75" thickBot="1" x14ac:dyDescent="0.3">
      <c r="A28" s="7"/>
      <c r="C28" s="54"/>
      <c r="D28" s="54"/>
      <c r="E28" s="54"/>
      <c r="F28" s="54"/>
      <c r="G28" s="52" t="s">
        <v>23</v>
      </c>
      <c r="H28" s="52"/>
      <c r="I28" s="52"/>
      <c r="K28" s="59"/>
      <c r="L28" s="59"/>
      <c r="M28" s="59"/>
      <c r="N28" s="59"/>
      <c r="O28" s="59"/>
      <c r="P28" s="59"/>
    </row>
    <row r="29" spans="1:16" x14ac:dyDescent="0.25">
      <c r="A29" s="8"/>
      <c r="C29" s="54"/>
      <c r="D29" s="54"/>
      <c r="E29" s="54"/>
      <c r="F29" s="54"/>
      <c r="G29" s="7"/>
      <c r="H29" s="7"/>
      <c r="I29" s="7"/>
      <c r="K29" s="51"/>
      <c r="L29" s="51"/>
      <c r="M29" s="51"/>
      <c r="N29" s="51"/>
      <c r="O29" s="51"/>
      <c r="P29" s="51"/>
    </row>
    <row r="30" spans="1:16" ht="15.75" thickBot="1" x14ac:dyDescent="0.3">
      <c r="A30" s="45"/>
      <c r="C30" s="54"/>
      <c r="D30" s="54"/>
      <c r="E30" s="54"/>
      <c r="F30" s="54"/>
      <c r="G30" s="52" t="s">
        <v>20</v>
      </c>
      <c r="H30" s="52"/>
      <c r="I30" s="52"/>
      <c r="K30" s="59"/>
      <c r="L30" s="59"/>
      <c r="M30" s="59"/>
      <c r="N30" s="59"/>
      <c r="O30" s="59"/>
      <c r="P30" s="59"/>
    </row>
    <row r="31" spans="1:16" x14ac:dyDescent="0.25">
      <c r="A31" s="7"/>
      <c r="C31" s="54"/>
      <c r="D31" s="54"/>
      <c r="E31" s="54"/>
      <c r="F31" s="54"/>
      <c r="G31" s="7"/>
      <c r="H31" s="7"/>
      <c r="I31" s="7"/>
      <c r="K31" s="51"/>
      <c r="L31" s="51"/>
      <c r="M31" s="51"/>
      <c r="N31" s="51"/>
      <c r="O31" s="51"/>
      <c r="P31" s="51"/>
    </row>
    <row r="32" spans="1:16" ht="15.75" thickBot="1" x14ac:dyDescent="0.3">
      <c r="A32" s="30"/>
      <c r="C32" s="54"/>
      <c r="D32" s="54"/>
      <c r="E32" s="54"/>
      <c r="F32" s="54"/>
      <c r="G32" s="52" t="s">
        <v>21</v>
      </c>
      <c r="H32" s="52"/>
      <c r="I32" s="52"/>
      <c r="K32" s="59"/>
      <c r="L32" s="59"/>
      <c r="M32" s="59"/>
      <c r="N32" s="59"/>
      <c r="O32" s="59"/>
      <c r="P32" s="59"/>
    </row>
    <row r="33" spans="1:16" x14ac:dyDescent="0.25">
      <c r="A33" s="7"/>
      <c r="C33" s="54"/>
      <c r="D33" s="54"/>
      <c r="E33" s="54"/>
      <c r="F33" s="54"/>
      <c r="G33" s="7"/>
      <c r="H33" s="7"/>
      <c r="I33" s="7"/>
      <c r="K33" s="51"/>
      <c r="L33" s="51"/>
      <c r="M33" s="51"/>
      <c r="N33" s="51"/>
      <c r="O33" s="51"/>
      <c r="P33" s="51"/>
    </row>
    <row r="34" spans="1:16" ht="15.75" thickBot="1" x14ac:dyDescent="0.3">
      <c r="C34" s="54"/>
      <c r="D34" s="54"/>
      <c r="E34" s="54"/>
      <c r="F34" s="54"/>
      <c r="G34" s="52" t="s">
        <v>24</v>
      </c>
      <c r="H34" s="52"/>
      <c r="I34" s="52"/>
      <c r="K34" s="59"/>
      <c r="L34" s="59"/>
      <c r="M34" s="59"/>
      <c r="N34" s="59"/>
      <c r="O34" s="59"/>
      <c r="P34" s="59"/>
    </row>
    <row r="35" spans="1:16" x14ac:dyDescent="0.25">
      <c r="C35" s="54"/>
      <c r="D35" s="54"/>
      <c r="E35" s="54"/>
      <c r="F35" s="54"/>
      <c r="G35" s="7"/>
      <c r="H35" s="7"/>
      <c r="I35" s="7"/>
      <c r="K35" s="57"/>
      <c r="L35" s="57"/>
      <c r="M35" s="57"/>
      <c r="N35" s="57"/>
      <c r="O35" s="57"/>
      <c r="P35" s="57"/>
    </row>
    <row r="36" spans="1:16" ht="15.75" thickBot="1" x14ac:dyDescent="0.3">
      <c r="G36" s="52" t="s">
        <v>53</v>
      </c>
      <c r="H36" s="52"/>
      <c r="I36" s="52"/>
      <c r="K36" s="58"/>
      <c r="L36" s="58"/>
      <c r="M36" s="58"/>
      <c r="N36" s="58"/>
      <c r="O36" s="58"/>
      <c r="P36" s="58"/>
    </row>
    <row r="37" spans="1:16" x14ac:dyDescent="0.25">
      <c r="G37" s="5"/>
      <c r="H37" s="5"/>
      <c r="I37" s="5"/>
      <c r="K37" s="57"/>
      <c r="L37" s="57"/>
      <c r="M37" s="57"/>
      <c r="N37" s="57"/>
      <c r="O37" s="57"/>
      <c r="P37" s="57"/>
    </row>
    <row r="38" spans="1:16" ht="15.75" thickBot="1" x14ac:dyDescent="0.3">
      <c r="E38" s="53" t="s">
        <v>28</v>
      </c>
      <c r="F38" s="53"/>
      <c r="G38" s="53"/>
      <c r="H38" s="53"/>
      <c r="I38" s="53"/>
      <c r="K38" s="58"/>
      <c r="L38" s="58"/>
      <c r="M38" s="58"/>
      <c r="N38" s="58"/>
      <c r="O38" s="58"/>
      <c r="P38" s="58"/>
    </row>
  </sheetData>
  <protectedRanges>
    <protectedRange sqref="K24:P38" name="Range2"/>
    <protectedRange sqref="G5:G20" name="Range1"/>
  </protectedRanges>
  <mergeCells count="31">
    <mergeCell ref="K33:P33"/>
    <mergeCell ref="K34:P34"/>
    <mergeCell ref="K35:P35"/>
    <mergeCell ref="K36:P36"/>
    <mergeCell ref="H5:H15"/>
    <mergeCell ref="J5:J15"/>
    <mergeCell ref="L5:L15"/>
    <mergeCell ref="N5:N15"/>
    <mergeCell ref="H22:M22"/>
    <mergeCell ref="G24:I24"/>
    <mergeCell ref="E38:I38"/>
    <mergeCell ref="C26:F35"/>
    <mergeCell ref="G26:I26"/>
    <mergeCell ref="G28:I28"/>
    <mergeCell ref="N22:O22"/>
    <mergeCell ref="K37:P37"/>
    <mergeCell ref="K38:P38"/>
    <mergeCell ref="K24:P24"/>
    <mergeCell ref="K25:P25"/>
    <mergeCell ref="K26:P26"/>
    <mergeCell ref="K27:P27"/>
    <mergeCell ref="K28:P28"/>
    <mergeCell ref="K29:P29"/>
    <mergeCell ref="K30:P30"/>
    <mergeCell ref="K31:P31"/>
    <mergeCell ref="K32:P32"/>
    <mergeCell ref="C23:F25"/>
    <mergeCell ref="G32:I32"/>
    <mergeCell ref="G34:I34"/>
    <mergeCell ref="G36:I36"/>
    <mergeCell ref="G30:I30"/>
  </mergeCells>
  <phoneticPr fontId="0" type="noConversion"/>
  <hyperlinks>
    <hyperlink ref="A26" r:id="rId1" xr:uid="{00000000-0004-0000-0000-000001000000}"/>
  </hyperlinks>
  <pageMargins left="0.2" right="0.2" top="0.41" bottom="0.31" header="0.19" footer="0.17"/>
  <pageSetup scale="66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C4D0FBCE8BB468778ADF50DA82304" ma:contentTypeVersion="13" ma:contentTypeDescription="Create a new document." ma:contentTypeScope="" ma:versionID="8048d0f71a6b05c4e25eb0e455276c86">
  <xsd:schema xmlns:xsd="http://www.w3.org/2001/XMLSchema" xmlns:xs="http://www.w3.org/2001/XMLSchema" xmlns:p="http://schemas.microsoft.com/office/2006/metadata/properties" xmlns:ns3="10fd4ff3-8637-45f3-976b-96e42532af66" xmlns:ns4="48b5bfe8-46bd-46dc-8310-90a961d98cc9" targetNamespace="http://schemas.microsoft.com/office/2006/metadata/properties" ma:root="true" ma:fieldsID="a354178cd1bf0afaaf9f5f39dc0ab24a" ns3:_="" ns4:_="">
    <xsd:import namespace="10fd4ff3-8637-45f3-976b-96e42532af66"/>
    <xsd:import namespace="48b5bfe8-46bd-46dc-8310-90a961d98c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d4ff3-8637-45f3-976b-96e42532a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5bfe8-46bd-46dc-8310-90a961d98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98F108-A83B-4AB2-8FB2-CF8B09DD7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d4ff3-8637-45f3-976b-96e42532af66"/>
    <ds:schemaRef ds:uri="48b5bfe8-46bd-46dc-8310-90a961d98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73CE4-091D-4A8C-99F5-50D527FBDA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9219D-6FA2-4491-8E67-50B18CEC2F9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8b5bfe8-46bd-46dc-8310-90a961d98cc9"/>
    <ds:schemaRef ds:uri="10fd4ff3-8637-45f3-976b-96e42532af6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023f771-b704-44f4-b2bc-6490ec9473ac}" enabled="0" method="" siteId="{3023f771-b704-44f4-b2bc-6490ec9473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ED033798</dc:creator>
  <cp:lastModifiedBy>Pam Durrett</cp:lastModifiedBy>
  <cp:lastPrinted>2018-11-27T16:20:09Z</cp:lastPrinted>
  <dcterms:created xsi:type="dcterms:W3CDTF">2006-09-08T16:39:06Z</dcterms:created>
  <dcterms:modified xsi:type="dcterms:W3CDTF">2025-12-31T15:22:08Z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0x010100911C4D0FBCE8BB468778ADF50DA82304</vt:lpwstr>
  </property>
</Properties>
</file>