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ffoods-my.sharepoint.com/personal/dgrout_sffoodsinc_com/Documents/Commodity Processing/"/>
    </mc:Choice>
  </mc:AlternateContent>
  <xr:revisionPtr revIDLastSave="1" documentId="8_{E40D3179-4E3E-488D-A217-1C68C929CA5A}" xr6:coauthVersionLast="47" xr6:coauthVersionMax="47" xr10:uidLastSave="{F28C9EAF-6573-4174-8D39-3BEFBD721A87}"/>
  <bookViews>
    <workbookView xWindow="5100" yWindow="-16320" windowWidth="29040" windowHeight="15720" xr2:uid="{00000000-000D-0000-FFFF-FFFF00000000}"/>
  </bookViews>
  <sheets>
    <sheet name="110244 Unfrozen Mozz" sheetId="1" r:id="rId1"/>
  </sheets>
  <definedNames>
    <definedName name="_xlnm.Print_Area" localSheetId="0">'110244 Unfrozen Mozz'!$A$1:$T$39</definedName>
    <definedName name="_xlnm.Print_Titles" localSheetId="0">'110244 Unfrozen Mozz'!$1:$8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N28" i="1" s="1"/>
  <c r="R28" i="1" s="1"/>
  <c r="J13" i="1"/>
  <c r="N13" i="1" s="1"/>
  <c r="R13" i="1" s="1"/>
  <c r="J21" i="1"/>
  <c r="N21" i="1" s="1"/>
  <c r="R21" i="1" s="1"/>
  <c r="J19" i="1"/>
  <c r="N19" i="1" s="1"/>
  <c r="R19" i="1" s="1"/>
  <c r="J16" i="1"/>
  <c r="N16" i="1" s="1"/>
  <c r="R16" i="1" s="1"/>
  <c r="J29" i="1"/>
  <c r="N29" i="1" s="1"/>
  <c r="R29" i="1" s="1"/>
  <c r="J27" i="1"/>
  <c r="N27" i="1" s="1"/>
  <c r="R27" i="1" s="1"/>
  <c r="J26" i="1"/>
  <c r="N26" i="1" s="1"/>
  <c r="R26" i="1" s="1"/>
  <c r="J25" i="1"/>
  <c r="N25" i="1" s="1"/>
  <c r="R25" i="1" s="1"/>
  <c r="J24" i="1"/>
  <c r="N24" i="1" s="1"/>
  <c r="R24" i="1" s="1"/>
  <c r="J23" i="1"/>
  <c r="N23" i="1" s="1"/>
  <c r="R23" i="1" s="1"/>
  <c r="J22" i="1"/>
  <c r="N22" i="1" s="1"/>
  <c r="R22" i="1" s="1"/>
  <c r="J20" i="1"/>
  <c r="N20" i="1" s="1"/>
  <c r="R20" i="1" s="1"/>
  <c r="J18" i="1"/>
  <c r="N18" i="1" s="1"/>
  <c r="R18" i="1" s="1"/>
  <c r="J17" i="1"/>
  <c r="N17" i="1" s="1"/>
  <c r="R17" i="1" s="1"/>
  <c r="J15" i="1"/>
  <c r="N15" i="1" s="1"/>
  <c r="R15" i="1" s="1"/>
  <c r="J14" i="1"/>
  <c r="N14" i="1" s="1"/>
  <c r="R14" i="1" s="1"/>
  <c r="J12" i="1"/>
  <c r="N12" i="1" s="1"/>
  <c r="R12" i="1" s="1"/>
  <c r="J11" i="1"/>
  <c r="N11" i="1" s="1"/>
  <c r="R11" i="1" s="1"/>
  <c r="J10" i="1"/>
  <c r="N10" i="1" s="1"/>
  <c r="R10" i="1" s="1"/>
  <c r="J9" i="1"/>
  <c r="N9" i="1" s="1"/>
  <c r="R9" i="1" s="1"/>
  <c r="R30" i="1" l="1"/>
</calcChain>
</file>

<file path=xl/sharedStrings.xml><?xml version="1.0" encoding="utf-8"?>
<sst xmlns="http://schemas.openxmlformats.org/spreadsheetml/2006/main" count="113" uniqueCount="96">
  <si>
    <t>S&amp;F Foods, Inc.</t>
  </si>
  <si>
    <t>MEAL PATTERN</t>
  </si>
  <si>
    <t>A</t>
  </si>
  <si>
    <t>B</t>
  </si>
  <si>
    <t>C</t>
  </si>
  <si>
    <t xml:space="preserve">D </t>
  </si>
  <si>
    <t>E</t>
  </si>
  <si>
    <t>F</t>
  </si>
  <si>
    <t>G</t>
  </si>
  <si>
    <t>Item #</t>
  </si>
  <si>
    <t>Item Description</t>
  </si>
  <si>
    <t>Serving Size(oz.)</t>
  </si>
  <si>
    <t>M/MA   Oz Eq   Veg     Grain</t>
  </si>
  <si>
    <t>Finished Case Net Weight</t>
  </si>
  <si>
    <t>Number of Servings Per Menu</t>
  </si>
  <si>
    <t>/</t>
  </si>
  <si>
    <t>Servings Per Case</t>
  </si>
  <si>
    <t>=</t>
  </si>
  <si>
    <t>Number of Cases Per Menu</t>
  </si>
  <si>
    <t>x</t>
  </si>
  <si>
    <t>Number of Menus per School Year</t>
  </si>
  <si>
    <t>Number of Cases for School Year</t>
  </si>
  <si>
    <t>Pounds of DF Per Case</t>
  </si>
  <si>
    <t>Total Pounds of  DF Needed</t>
  </si>
  <si>
    <t>DF Value Per Case</t>
  </si>
  <si>
    <t>Pepperoni Pizza Breadsticks</t>
  </si>
  <si>
    <t xml:space="preserve">    2     2       1/8c</t>
  </si>
  <si>
    <t>137MC</t>
  </si>
  <si>
    <t>151BC</t>
  </si>
  <si>
    <t xml:space="preserve">    2     2            </t>
  </si>
  <si>
    <t>212BC</t>
  </si>
  <si>
    <t>Meat Lovers Stromboli</t>
  </si>
  <si>
    <t xml:space="preserve">    2     2       </t>
  </si>
  <si>
    <t>9074BC</t>
  </si>
  <si>
    <t>Grand Total (pounds):</t>
  </si>
  <si>
    <t>School District:</t>
  </si>
  <si>
    <t>RA #:</t>
  </si>
  <si>
    <t xml:space="preserve">     If you have any questions, please contact:</t>
  </si>
  <si>
    <t>Contact:</t>
  </si>
  <si>
    <t xml:space="preserve">Rep:  </t>
  </si>
  <si>
    <t>E-Mail Address:</t>
  </si>
  <si>
    <t xml:space="preserve">Email:  </t>
  </si>
  <si>
    <t>Address:</t>
  </si>
  <si>
    <t>City/State/ Zip:</t>
  </si>
  <si>
    <t xml:space="preserve">Cell:  </t>
  </si>
  <si>
    <t>Phone:</t>
  </si>
  <si>
    <t xml:space="preserve">Web:  </t>
  </si>
  <si>
    <t>www.sffoodsinc.com</t>
  </si>
  <si>
    <t>Fax:</t>
  </si>
  <si>
    <t>Distributor:</t>
  </si>
  <si>
    <t xml:space="preserve">110244 Mozzarella </t>
  </si>
  <si>
    <t xml:space="preserve">211BC </t>
  </si>
  <si>
    <t xml:space="preserve">208BC </t>
  </si>
  <si>
    <t xml:space="preserve">5192BC </t>
  </si>
  <si>
    <t>088BC</t>
  </si>
  <si>
    <t>9073BC</t>
  </si>
  <si>
    <t>900MC</t>
  </si>
  <si>
    <t>9075BC</t>
  </si>
  <si>
    <t>Buffalo Style Cheese Bites</t>
  </si>
  <si>
    <t xml:space="preserve">    2      2        </t>
  </si>
  <si>
    <t>Grilled Cheese Bites</t>
  </si>
  <si>
    <t>9077BC</t>
  </si>
  <si>
    <t xml:space="preserve">   2      2</t>
  </si>
  <si>
    <t>9072BC</t>
  </si>
  <si>
    <t>Breakfast Sausage &amp; Gravy Bites</t>
  </si>
  <si>
    <t xml:space="preserve">   1     1.25</t>
  </si>
  <si>
    <t>1500MC</t>
  </si>
  <si>
    <t>Cheese Pizza Breadsticks</t>
  </si>
  <si>
    <t>Cheezy Breadsticks</t>
  </si>
  <si>
    <t>Split Top Pepperoni Flavored Calzone</t>
  </si>
  <si>
    <t>Breakfast Uncured Turkey Ham &amp; Cheese Stuffer - IW</t>
  </si>
  <si>
    <t>Uncured Turkey Ham &amp; Cheese Stuffer</t>
  </si>
  <si>
    <t>Split Top Cheese &amp; Sauce Calzone</t>
  </si>
  <si>
    <t>Mini Cheese Calzones</t>
  </si>
  <si>
    <t>Mini Pepperoni Flavored Calzones</t>
  </si>
  <si>
    <t>fbc.® Gluten Free Pepperoni Pizza Stuffer - IW</t>
  </si>
  <si>
    <t xml:space="preserve">fbc.® Gluten Free Cheese and Sauce Pizza Stuffer - IW </t>
  </si>
  <si>
    <t xml:space="preserve">087BC </t>
  </si>
  <si>
    <t xml:space="preserve"> 089MC</t>
  </si>
  <si>
    <t>Pepperoni Pizza Breadsticks - IW</t>
  </si>
  <si>
    <t>Dan Grout</t>
  </si>
  <si>
    <t>dgrout@sffoodsinc.com</t>
  </si>
  <si>
    <t>208-631-2809</t>
  </si>
  <si>
    <t>SY 2026-2027</t>
  </si>
  <si>
    <t>201MC</t>
  </si>
  <si>
    <t>Split Top Pepperoni Flavored Calzone, IW</t>
  </si>
  <si>
    <t>202MC</t>
  </si>
  <si>
    <t>5195BC</t>
  </si>
  <si>
    <t>Uncured Turkey Ham &amp; Cheese Stromboli</t>
  </si>
  <si>
    <t>140MC</t>
  </si>
  <si>
    <t>Breakfast Turkey Sausage &amp; Gravy Pocket - IW</t>
  </si>
  <si>
    <t xml:space="preserve">    1    1.5  </t>
  </si>
  <si>
    <t xml:space="preserve">    1    1.5     </t>
  </si>
  <si>
    <t>9080BC</t>
  </si>
  <si>
    <t>Mozzarella Cheese Filled Bites</t>
  </si>
  <si>
    <t xml:space="preserve">IW = Individually Mylar Ovenable Wrapped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</si>
</sst>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0"/>
  </numFmts>
  <fonts count="14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/>
    <xf numFmtId="0" fontId="7" fillId="0" borderId="0" xfId="0" applyFont="1"/>
    <xf numFmtId="0" fontId="9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14" fontId="8" fillId="0" borderId="0" xfId="0" applyNumberFormat="1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44" fontId="0" fillId="0" borderId="4" xfId="1" applyFont="1" applyBorder="1" applyAlignment="1">
      <alignment horizontal="center" vertical="center" wrapText="1"/>
    </xf>
    <xf numFmtId="0" fontId="10" fillId="0" borderId="13" xfId="0" applyFont="1" applyBorder="1"/>
    <xf numFmtId="0" fontId="10" fillId="0" borderId="14" xfId="0" applyFont="1" applyBorder="1"/>
    <xf numFmtId="0" fontId="13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2" xfId="0" applyFont="1" applyBorder="1"/>
    <xf numFmtId="44" fontId="13" fillId="0" borderId="2" xfId="1" applyFont="1" applyBorder="1"/>
    <xf numFmtId="2" fontId="13" fillId="0" borderId="14" xfId="0" applyNumberFormat="1" applyFont="1" applyBorder="1"/>
    <xf numFmtId="0" fontId="8" fillId="0" borderId="15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2" fillId="0" borderId="9" xfId="0" applyFont="1" applyBorder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1" fontId="0" fillId="2" borderId="3" xfId="1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8" fillId="0" borderId="1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/>
    <xf numFmtId="44" fontId="0" fillId="0" borderId="20" xfId="1" applyFont="1" applyBorder="1"/>
    <xf numFmtId="2" fontId="0" fillId="0" borderId="20" xfId="0" applyNumberFormat="1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10" fillId="0" borderId="0" xfId="0" applyFont="1"/>
    <xf numFmtId="0" fontId="13" fillId="0" borderId="0" xfId="0" applyFont="1"/>
    <xf numFmtId="2" fontId="13" fillId="0" borderId="0" xfId="0" applyNumberFormat="1" applyFont="1"/>
    <xf numFmtId="44" fontId="0" fillId="0" borderId="0" xfId="1" applyFon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4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6" xfId="0" applyNumberFormat="1" applyBorder="1" applyAlignment="1">
      <alignment horizontal="center"/>
    </xf>
    <xf numFmtId="0" fontId="0" fillId="0" borderId="27" xfId="0" applyBorder="1"/>
    <xf numFmtId="0" fontId="8" fillId="0" borderId="34" xfId="0" applyFont="1" applyBorder="1" applyAlignment="1">
      <alignment horizontal="center" vertical="center" wrapText="1"/>
    </xf>
    <xf numFmtId="44" fontId="0" fillId="0" borderId="35" xfId="1" applyFont="1" applyBorder="1" applyAlignment="1">
      <alignment horizontal="center" vertical="center" wrapText="1"/>
    </xf>
    <xf numFmtId="8" fontId="0" fillId="0" borderId="35" xfId="1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44" fontId="0" fillId="0" borderId="37" xfId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44" fontId="0" fillId="0" borderId="39" xfId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2" fontId="0" fillId="0" borderId="26" xfId="0" applyNumberForma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" fontId="0" fillId="0" borderId="26" xfId="0" applyNumberFormat="1" applyBorder="1" applyAlignment="1">
      <alignment horizontal="center" vertical="center" wrapText="1"/>
    </xf>
    <xf numFmtId="1" fontId="0" fillId="2" borderId="26" xfId="1" applyNumberFormat="1" applyFont="1" applyFill="1" applyBorder="1" applyAlignment="1">
      <alignment horizontal="center" vertical="center" wrapText="1"/>
    </xf>
    <xf numFmtId="44" fontId="0" fillId="0" borderId="26" xfId="1" applyFont="1" applyBorder="1" applyAlignment="1">
      <alignment horizontal="center" vertical="center" wrapText="1"/>
    </xf>
    <xf numFmtId="2" fontId="0" fillId="0" borderId="26" xfId="0" applyNumberFormat="1" applyBorder="1" applyAlignment="1">
      <alignment horizontal="center" vertical="center"/>
    </xf>
    <xf numFmtId="44" fontId="0" fillId="0" borderId="41" xfId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2" fontId="4" fillId="0" borderId="42" xfId="0" applyNumberFormat="1" applyFont="1" applyBorder="1" applyAlignment="1">
      <alignment horizontal="center" vertical="center"/>
    </xf>
    <xf numFmtId="14" fontId="5" fillId="0" borderId="16" xfId="0" quotePrefix="1" applyNumberFormat="1" applyFont="1" applyBorder="1" applyAlignment="1">
      <alignment horizontal="left" vertical="center"/>
    </xf>
    <xf numFmtId="14" fontId="0" fillId="0" borderId="22" xfId="0" applyNumberFormat="1" applyBorder="1" applyAlignment="1">
      <alignment horizontal="center"/>
    </xf>
    <xf numFmtId="1" fontId="0" fillId="0" borderId="20" xfId="0" applyNumberFormat="1" applyBorder="1"/>
    <xf numFmtId="1" fontId="0" fillId="0" borderId="0" xfId="0" applyNumberFormat="1"/>
    <xf numFmtId="1" fontId="0" fillId="0" borderId="26" xfId="0" applyNumberFormat="1" applyBorder="1" applyAlignment="1">
      <alignment horizontal="center"/>
    </xf>
    <xf numFmtId="1" fontId="0" fillId="0" borderId="14" xfId="0" applyNumberFormat="1" applyBorder="1" applyAlignment="1">
      <alignment vertical="center"/>
    </xf>
    <xf numFmtId="0" fontId="6" fillId="0" borderId="10" xfId="2" applyBorder="1" applyAlignment="1" applyProtection="1">
      <alignment horizontal="left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2" borderId="2" xfId="0" applyFill="1" applyBorder="1" applyAlignment="1">
      <alignment horizontal="left"/>
    </xf>
    <xf numFmtId="44" fontId="0" fillId="0" borderId="29" xfId="1" applyFont="1" applyBorder="1" applyAlignment="1">
      <alignment horizontal="center" vertical="center" wrapText="1"/>
    </xf>
    <xf numFmtId="44" fontId="0" fillId="0" borderId="18" xfId="1" applyFont="1" applyBorder="1" applyAlignment="1">
      <alignment horizontal="center" vertical="center" wrapText="1"/>
    </xf>
    <xf numFmtId="0" fontId="0" fillId="2" borderId="6" xfId="0" applyFill="1" applyBorder="1" applyAlignment="1">
      <alignment horizontal="left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" fontId="0" fillId="0" borderId="29" xfId="0" applyNumberFormat="1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8" fontId="10" fillId="0" borderId="2" xfId="0" applyNumberFormat="1" applyFont="1" applyBorder="1"/>
    <xf numFmtId="164" fontId="13" fillId="0" borderId="2" xfId="0" applyNumberFormat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830580</xdr:colOff>
      <xdr:row>0</xdr:row>
      <xdr:rowOff>0</xdr:rowOff>
    </xdr:from>
    <xdr:to>
      <xdr:col>1</xdr:col>
      <xdr:colOff>2115185</xdr:colOff>
      <xdr:row>5</xdr:row>
      <xdr:rowOff>59055</xdr:rowOff>
    </xdr:to>
    <xdr:pic>
      <xdr:nvPicPr>
        <xdr:cNvPr id="1426" name="Picture 4">
          <a:extLst>
            <a:ext uri="{FF2B5EF4-FFF2-40B4-BE49-F238E27FC236}">
              <a16:creationId xmlns:a16="http://schemas.microsoft.com/office/drawing/2014/main" id="{8D39BEFC-7318-4A8E-A285-2A5FF151C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630" y="0"/>
          <a:ext cx="127127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84455</xdr:colOff>
      <xdr:row>1</xdr:row>
      <xdr:rowOff>196215</xdr:rowOff>
    </xdr:from>
    <xdr:to>
      <xdr:col>5</xdr:col>
      <xdr:colOff>543886</xdr:colOff>
      <xdr:row>4</xdr:row>
      <xdr:rowOff>133463</xdr:rowOff>
    </xdr:to>
    <xdr:sp macro="" textlink="">
      <xdr:nvSpPr>
        <xdr:cNvPr id="1391" name="Down Arrow 6">
          <a:extLst>
            <a:ext uri="{FF2B5EF4-FFF2-40B4-BE49-F238E27FC236}">
              <a16:creationId xmlns:a16="http://schemas.microsoft.com/office/drawing/2014/main" id="{AF318A31-8739-4534-BABF-EE8166498B49}"/>
            </a:ext>
          </a:extLst>
        </xdr:cNvPr>
        <xdr:cNvSpPr>
          <a:spLocks noChangeArrowheads="1"/>
        </xdr:cNvSpPr>
      </xdr:nvSpPr>
      <xdr:spPr bwMode="auto">
        <a:xfrm>
          <a:off x="6997700" y="1003300"/>
          <a:ext cx="533400" cy="635000"/>
        </a:xfrm>
        <a:prstGeom prst="downArrow">
          <a:avLst>
            <a:gd name="adj1" fmla="val 50000"/>
            <a:gd name="adj2" fmla="val 52772"/>
          </a:avLst>
        </a:prstGeom>
        <a:solidFill>
          <a:srgbClr val="8EB4E3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grout@sffoodsinc.com" TargetMode="External"/><Relationship Id="rId1" Type="http://schemas.openxmlformats.org/officeDocument/2006/relationships/hyperlink" Target="http://www.sffoodsinc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12" sqref="A12"/>
      <selection pane="bottomRight" activeCell="U23" sqref="U23"/>
    </sheetView>
  </sheetViews>
  <sheetFormatPr defaultColWidth="11.44140625" defaultRowHeight="13.2" x14ac:dyDescent="0.25"/>
  <cols>
    <col min="1" max="1" width="16.88671875" style="1" customWidth="1"/>
    <col min="2" max="2" width="51.88671875" customWidth="1"/>
    <col min="3" max="3" width="8.88671875" bestFit="1" customWidth="1"/>
    <col min="4" max="4" width="17.88671875" bestFit="1" customWidth="1"/>
    <col min="5" max="6" width="9.44140625" bestFit="1" customWidth="1"/>
    <col min="7" max="7" width="2.44140625" customWidth="1"/>
    <col min="8" max="8" width="9.109375" customWidth="1"/>
    <col min="9" max="9" width="2.44140625" customWidth="1"/>
    <col min="10" max="10" width="9.44140625" style="114" customWidth="1"/>
    <col min="11" max="11" width="2.44140625" customWidth="1"/>
    <col min="12" max="12" width="10.44140625" customWidth="1"/>
    <col min="13" max="13" width="2.44140625" customWidth="1"/>
    <col min="14" max="14" width="10.109375" customWidth="1"/>
    <col min="15" max="15" width="2.44140625" customWidth="1"/>
    <col min="16" max="16" width="8.44140625" style="3" customWidth="1"/>
    <col min="17" max="17" width="2.44140625" customWidth="1"/>
    <col min="18" max="18" width="12.44140625" style="9" customWidth="1"/>
    <col min="19" max="19" width="2.44140625" customWidth="1"/>
    <col min="20" max="20" width="8" customWidth="1"/>
  </cols>
  <sheetData>
    <row r="1" spans="1:20" ht="18" thickBot="1" x14ac:dyDescent="0.35">
      <c r="A1" s="61"/>
      <c r="B1" s="62"/>
      <c r="C1" s="62"/>
      <c r="D1" s="62"/>
      <c r="E1" s="62"/>
      <c r="F1" s="62"/>
      <c r="G1" s="63"/>
      <c r="H1" s="63"/>
      <c r="I1" s="63"/>
      <c r="J1" s="113"/>
      <c r="K1" s="62"/>
      <c r="L1" s="62"/>
      <c r="M1" s="62"/>
      <c r="N1" s="62"/>
      <c r="O1" s="62"/>
      <c r="P1" s="64"/>
      <c r="Q1" s="62"/>
      <c r="R1" s="65"/>
      <c r="S1" s="62"/>
      <c r="T1" s="66"/>
    </row>
    <row r="2" spans="1:20" ht="21" x14ac:dyDescent="0.4">
      <c r="A2" s="112">
        <v>46028</v>
      </c>
      <c r="N2" s="17" t="s">
        <v>0</v>
      </c>
      <c r="O2" s="18"/>
      <c r="P2" s="18"/>
      <c r="Q2" s="19"/>
      <c r="R2" s="24"/>
      <c r="S2" s="10"/>
      <c r="T2" s="68"/>
    </row>
    <row r="3" spans="1:20" ht="21" x14ac:dyDescent="0.4">
      <c r="A3" s="67"/>
      <c r="N3" s="20" t="s">
        <v>50</v>
      </c>
      <c r="O3" s="69"/>
      <c r="P3" s="69"/>
      <c r="Q3" s="70"/>
      <c r="R3" s="71"/>
      <c r="S3" s="11"/>
      <c r="T3" s="68"/>
    </row>
    <row r="4" spans="1:20" ht="21.6" thickBot="1" x14ac:dyDescent="0.45">
      <c r="A4" s="67"/>
      <c r="N4" s="21" t="s">
        <v>83</v>
      </c>
      <c r="O4" s="22"/>
      <c r="P4" s="23"/>
      <c r="Q4" s="139"/>
      <c r="R4" s="140">
        <v>1.8265</v>
      </c>
      <c r="S4" s="13"/>
      <c r="T4" s="68"/>
    </row>
    <row r="5" spans="1:20" x14ac:dyDescent="0.25">
      <c r="A5" s="67"/>
      <c r="P5" s="72"/>
      <c r="T5" s="68"/>
    </row>
    <row r="6" spans="1:20" ht="13.8" thickBot="1" x14ac:dyDescent="0.3">
      <c r="A6" s="73"/>
      <c r="B6" s="74"/>
      <c r="C6" s="74"/>
      <c r="D6" s="75" t="s">
        <v>1</v>
      </c>
      <c r="E6" s="74"/>
      <c r="F6" s="76" t="s">
        <v>2</v>
      </c>
      <c r="G6" s="77"/>
      <c r="H6" s="76" t="s">
        <v>3</v>
      </c>
      <c r="I6" s="77"/>
      <c r="J6" s="115" t="s">
        <v>4</v>
      </c>
      <c r="K6" s="77"/>
      <c r="L6" s="76" t="s">
        <v>5</v>
      </c>
      <c r="M6" s="77"/>
      <c r="N6" s="76" t="s">
        <v>6</v>
      </c>
      <c r="O6" s="74"/>
      <c r="P6" s="76" t="s">
        <v>7</v>
      </c>
      <c r="Q6" s="74"/>
      <c r="R6" s="78" t="s">
        <v>8</v>
      </c>
      <c r="S6" s="74"/>
      <c r="T6" s="79"/>
    </row>
    <row r="7" spans="1:20" ht="63.6" customHeight="1" x14ac:dyDescent="0.25">
      <c r="A7" s="133" t="s">
        <v>9</v>
      </c>
      <c r="B7" s="120" t="s">
        <v>10</v>
      </c>
      <c r="C7" s="135" t="s">
        <v>11</v>
      </c>
      <c r="D7" s="137" t="s">
        <v>12</v>
      </c>
      <c r="E7" s="135" t="s">
        <v>13</v>
      </c>
      <c r="F7" s="120" t="s">
        <v>14</v>
      </c>
      <c r="G7" s="120" t="s">
        <v>15</v>
      </c>
      <c r="H7" s="120" t="s">
        <v>16</v>
      </c>
      <c r="I7" s="120" t="s">
        <v>17</v>
      </c>
      <c r="J7" s="131" t="s">
        <v>18</v>
      </c>
      <c r="K7" s="120" t="s">
        <v>19</v>
      </c>
      <c r="L7" s="120" t="s">
        <v>20</v>
      </c>
      <c r="M7" s="124" t="s">
        <v>17</v>
      </c>
      <c r="N7" s="120" t="s">
        <v>21</v>
      </c>
      <c r="O7" s="124" t="s">
        <v>19</v>
      </c>
      <c r="P7" s="129" t="s">
        <v>22</v>
      </c>
      <c r="Q7" s="120" t="s">
        <v>17</v>
      </c>
      <c r="R7" s="127" t="s">
        <v>23</v>
      </c>
      <c r="S7" s="120"/>
      <c r="T7" s="118" t="s">
        <v>24</v>
      </c>
    </row>
    <row r="8" spans="1:20" s="7" customFormat="1" ht="2.25" customHeight="1" x14ac:dyDescent="0.25">
      <c r="A8" s="134"/>
      <c r="B8" s="121"/>
      <c r="C8" s="136"/>
      <c r="D8" s="136"/>
      <c r="E8" s="136"/>
      <c r="F8" s="121"/>
      <c r="G8" s="121"/>
      <c r="H8" s="121"/>
      <c r="I8" s="121"/>
      <c r="J8" s="132"/>
      <c r="K8" s="121"/>
      <c r="L8" s="121"/>
      <c r="M8" s="125"/>
      <c r="N8" s="121"/>
      <c r="O8" s="125"/>
      <c r="P8" s="130"/>
      <c r="Q8" s="121"/>
      <c r="R8" s="128"/>
      <c r="S8" s="121"/>
      <c r="T8" s="119"/>
    </row>
    <row r="9" spans="1:20" s="7" customFormat="1" ht="26.25" customHeight="1" x14ac:dyDescent="0.25">
      <c r="A9" s="80" t="s">
        <v>54</v>
      </c>
      <c r="B9" s="32" t="s">
        <v>67</v>
      </c>
      <c r="C9" s="33">
        <v>4</v>
      </c>
      <c r="D9" s="34" t="s">
        <v>26</v>
      </c>
      <c r="E9" s="35">
        <v>26.25</v>
      </c>
      <c r="F9" s="36"/>
      <c r="G9" s="6"/>
      <c r="H9" s="6">
        <v>105</v>
      </c>
      <c r="I9" s="6"/>
      <c r="J9" s="37">
        <f>F9/H9</f>
        <v>0</v>
      </c>
      <c r="K9" s="6"/>
      <c r="L9" s="36"/>
      <c r="M9" s="8"/>
      <c r="N9" s="37">
        <f>J9*L9</f>
        <v>0</v>
      </c>
      <c r="O9" s="8"/>
      <c r="P9" s="38">
        <v>10.1</v>
      </c>
      <c r="Q9" s="6"/>
      <c r="R9" s="39">
        <f t="shared" ref="R9:R29" si="0">+N9*P9</f>
        <v>0</v>
      </c>
      <c r="S9" s="6"/>
      <c r="T9" s="81">
        <v>18.447649999999999</v>
      </c>
    </row>
    <row r="10" spans="1:20" s="7" customFormat="1" ht="26.25" customHeight="1" x14ac:dyDescent="0.25">
      <c r="A10" s="80" t="s">
        <v>77</v>
      </c>
      <c r="B10" s="32" t="s">
        <v>25</v>
      </c>
      <c r="C10" s="33">
        <v>4</v>
      </c>
      <c r="D10" s="34" t="s">
        <v>26</v>
      </c>
      <c r="E10" s="35">
        <v>26.25</v>
      </c>
      <c r="F10" s="36"/>
      <c r="G10" s="6"/>
      <c r="H10" s="6">
        <v>105</v>
      </c>
      <c r="I10" s="6"/>
      <c r="J10" s="37">
        <f t="shared" ref="J10:J29" si="1">F10/H10</f>
        <v>0</v>
      </c>
      <c r="K10" s="6"/>
      <c r="L10" s="36"/>
      <c r="M10" s="8"/>
      <c r="N10" s="37">
        <f t="shared" ref="N10:N29" si="2">J10*L10</f>
        <v>0</v>
      </c>
      <c r="O10" s="8"/>
      <c r="P10" s="38">
        <v>8.5299999999999994</v>
      </c>
      <c r="Q10" s="6"/>
      <c r="R10" s="39">
        <f>+N10*P10</f>
        <v>0</v>
      </c>
      <c r="S10" s="6"/>
      <c r="T10" s="82">
        <v>15.580044999999998</v>
      </c>
    </row>
    <row r="11" spans="1:20" s="7" customFormat="1" ht="26.25" customHeight="1" x14ac:dyDescent="0.25">
      <c r="A11" s="80" t="s">
        <v>78</v>
      </c>
      <c r="B11" s="32" t="s">
        <v>79</v>
      </c>
      <c r="C11" s="33">
        <v>4</v>
      </c>
      <c r="D11" s="34" t="s">
        <v>26</v>
      </c>
      <c r="E11" s="35">
        <v>26.25</v>
      </c>
      <c r="F11" s="36"/>
      <c r="G11" s="6"/>
      <c r="H11" s="6">
        <v>105</v>
      </c>
      <c r="I11" s="6"/>
      <c r="J11" s="37">
        <f t="shared" si="1"/>
        <v>0</v>
      </c>
      <c r="K11" s="6"/>
      <c r="L11" s="36"/>
      <c r="M11" s="8"/>
      <c r="N11" s="37">
        <f t="shared" si="2"/>
        <v>0</v>
      </c>
      <c r="O11" s="8"/>
      <c r="P11" s="38">
        <v>8.5299999999999994</v>
      </c>
      <c r="Q11" s="6"/>
      <c r="R11" s="39">
        <f t="shared" ref="R11" si="3">+N11*P11</f>
        <v>0</v>
      </c>
      <c r="S11" s="6"/>
      <c r="T11" s="82">
        <v>15.580044999999998</v>
      </c>
    </row>
    <row r="12" spans="1:20" s="7" customFormat="1" ht="26.25" customHeight="1" x14ac:dyDescent="0.25">
      <c r="A12" s="83" t="s">
        <v>27</v>
      </c>
      <c r="B12" s="40" t="s">
        <v>70</v>
      </c>
      <c r="C12" s="41">
        <v>2.75</v>
      </c>
      <c r="D12" s="34" t="s">
        <v>91</v>
      </c>
      <c r="E12" s="42">
        <v>24.06</v>
      </c>
      <c r="F12" s="43"/>
      <c r="G12" s="15"/>
      <c r="H12" s="15">
        <v>140</v>
      </c>
      <c r="I12" s="15"/>
      <c r="J12" s="44">
        <f t="shared" si="1"/>
        <v>0</v>
      </c>
      <c r="K12" s="15"/>
      <c r="L12" s="43"/>
      <c r="M12" s="16"/>
      <c r="N12" s="44">
        <f t="shared" si="2"/>
        <v>0</v>
      </c>
      <c r="O12" s="16"/>
      <c r="P12" s="45">
        <v>5.94</v>
      </c>
      <c r="Q12" s="15"/>
      <c r="R12" s="46">
        <f t="shared" si="0"/>
        <v>0</v>
      </c>
      <c r="S12" s="15"/>
      <c r="T12" s="84">
        <v>10.849410000000001</v>
      </c>
    </row>
    <row r="13" spans="1:20" s="7" customFormat="1" ht="26.25" customHeight="1" x14ac:dyDescent="0.25">
      <c r="A13" s="83" t="s">
        <v>89</v>
      </c>
      <c r="B13" s="40" t="s">
        <v>90</v>
      </c>
      <c r="C13" s="41">
        <v>2.75</v>
      </c>
      <c r="D13" s="34" t="s">
        <v>92</v>
      </c>
      <c r="E13" s="42">
        <v>24.06</v>
      </c>
      <c r="F13" s="43"/>
      <c r="G13" s="15"/>
      <c r="H13" s="15">
        <v>140</v>
      </c>
      <c r="I13" s="15"/>
      <c r="J13" s="44">
        <f t="shared" ref="J13" si="4">F13/H13</f>
        <v>0</v>
      </c>
      <c r="K13" s="15"/>
      <c r="L13" s="43"/>
      <c r="M13" s="16"/>
      <c r="N13" s="44">
        <f t="shared" ref="N13" si="5">J13*L13</f>
        <v>0</v>
      </c>
      <c r="O13" s="16"/>
      <c r="P13" s="45">
        <v>5.94</v>
      </c>
      <c r="Q13" s="15"/>
      <c r="R13" s="46">
        <f t="shared" ref="R13" si="6">+N13*P13</f>
        <v>0</v>
      </c>
      <c r="S13" s="15"/>
      <c r="T13" s="84">
        <v>10.849410000000001</v>
      </c>
    </row>
    <row r="14" spans="1:20" s="7" customFormat="1" ht="26.25" customHeight="1" x14ac:dyDescent="0.25">
      <c r="A14" s="80" t="s">
        <v>28</v>
      </c>
      <c r="B14" s="32" t="s">
        <v>68</v>
      </c>
      <c r="C14" s="33">
        <v>4</v>
      </c>
      <c r="D14" s="34" t="s">
        <v>29</v>
      </c>
      <c r="E14" s="35">
        <v>26.25</v>
      </c>
      <c r="F14" s="36"/>
      <c r="G14" s="6"/>
      <c r="H14" s="6">
        <v>105</v>
      </c>
      <c r="I14" s="6"/>
      <c r="J14" s="37">
        <f t="shared" si="1"/>
        <v>0</v>
      </c>
      <c r="K14" s="6"/>
      <c r="L14" s="36"/>
      <c r="M14" s="8"/>
      <c r="N14" s="37">
        <f t="shared" si="2"/>
        <v>0</v>
      </c>
      <c r="O14" s="8"/>
      <c r="P14" s="38">
        <v>10.1</v>
      </c>
      <c r="Q14" s="6"/>
      <c r="R14" s="39">
        <f t="shared" si="0"/>
        <v>0</v>
      </c>
      <c r="S14" s="6"/>
      <c r="T14" s="81">
        <v>18.447649999999999</v>
      </c>
    </row>
    <row r="15" spans="1:20" s="7" customFormat="1" ht="26.25" customHeight="1" x14ac:dyDescent="0.25">
      <c r="A15" s="80" t="s">
        <v>51</v>
      </c>
      <c r="B15" s="32" t="s">
        <v>69</v>
      </c>
      <c r="C15" s="33">
        <v>5</v>
      </c>
      <c r="D15" s="34" t="s">
        <v>26</v>
      </c>
      <c r="E15" s="35">
        <v>25</v>
      </c>
      <c r="F15" s="36"/>
      <c r="G15" s="6"/>
      <c r="H15" s="6">
        <v>80</v>
      </c>
      <c r="I15" s="6"/>
      <c r="J15" s="37">
        <f t="shared" si="1"/>
        <v>0</v>
      </c>
      <c r="K15" s="6"/>
      <c r="L15" s="36"/>
      <c r="M15" s="8"/>
      <c r="N15" s="37">
        <f t="shared" si="2"/>
        <v>0</v>
      </c>
      <c r="O15" s="8"/>
      <c r="P15" s="38">
        <v>8.76</v>
      </c>
      <c r="Q15" s="6"/>
      <c r="R15" s="39">
        <f t="shared" si="0"/>
        <v>0</v>
      </c>
      <c r="S15" s="6"/>
      <c r="T15" s="81">
        <v>16.000139999999998</v>
      </c>
    </row>
    <row r="16" spans="1:20" s="7" customFormat="1" ht="26.25" customHeight="1" x14ac:dyDescent="0.25">
      <c r="A16" s="80" t="s">
        <v>84</v>
      </c>
      <c r="B16" s="32" t="s">
        <v>85</v>
      </c>
      <c r="C16" s="33">
        <v>5</v>
      </c>
      <c r="D16" s="34" t="s">
        <v>26</v>
      </c>
      <c r="E16" s="35">
        <v>25</v>
      </c>
      <c r="F16" s="36"/>
      <c r="G16" s="6"/>
      <c r="H16" s="6">
        <v>80</v>
      </c>
      <c r="I16" s="6"/>
      <c r="J16" s="37">
        <f t="shared" ref="J16" si="7">F16/H16</f>
        <v>0</v>
      </c>
      <c r="K16" s="6"/>
      <c r="L16" s="36"/>
      <c r="M16" s="8"/>
      <c r="N16" s="37">
        <f t="shared" ref="N16" si="8">J16*L16</f>
        <v>0</v>
      </c>
      <c r="O16" s="8"/>
      <c r="P16" s="38">
        <v>8.76</v>
      </c>
      <c r="Q16" s="6"/>
      <c r="R16" s="39">
        <f t="shared" ref="R16" si="9">+N16*P16</f>
        <v>0</v>
      </c>
      <c r="S16" s="6"/>
      <c r="T16" s="81">
        <v>16.000139999999998</v>
      </c>
    </row>
    <row r="17" spans="1:20" s="7" customFormat="1" ht="25.5" customHeight="1" x14ac:dyDescent="0.25">
      <c r="A17" s="85" t="s">
        <v>52</v>
      </c>
      <c r="B17" s="47" t="s">
        <v>71</v>
      </c>
      <c r="C17" s="48">
        <v>4.8</v>
      </c>
      <c r="D17" s="34" t="s">
        <v>29</v>
      </c>
      <c r="E17" s="35">
        <v>24</v>
      </c>
      <c r="F17" s="36"/>
      <c r="G17" s="6"/>
      <c r="H17" s="6">
        <v>80</v>
      </c>
      <c r="I17" s="6"/>
      <c r="J17" s="37">
        <f t="shared" si="1"/>
        <v>0</v>
      </c>
      <c r="K17" s="6"/>
      <c r="L17" s="49"/>
      <c r="M17" s="8"/>
      <c r="N17" s="37">
        <f t="shared" si="2"/>
        <v>0</v>
      </c>
      <c r="O17" s="8"/>
      <c r="P17" s="38">
        <v>6.4</v>
      </c>
      <c r="Q17" s="6"/>
      <c r="R17" s="39">
        <f t="shared" si="0"/>
        <v>0</v>
      </c>
      <c r="S17" s="6"/>
      <c r="T17" s="81">
        <v>11.6896</v>
      </c>
    </row>
    <row r="18" spans="1:20" s="7" customFormat="1" ht="25.5" customHeight="1" x14ac:dyDescent="0.25">
      <c r="A18" s="86" t="s">
        <v>30</v>
      </c>
      <c r="B18" s="50" t="s">
        <v>72</v>
      </c>
      <c r="C18" s="48">
        <v>5</v>
      </c>
      <c r="D18" s="31" t="s">
        <v>26</v>
      </c>
      <c r="E18" s="35">
        <v>25</v>
      </c>
      <c r="F18" s="36"/>
      <c r="G18" s="6"/>
      <c r="H18" s="6">
        <v>80</v>
      </c>
      <c r="I18" s="6"/>
      <c r="J18" s="37">
        <f t="shared" si="1"/>
        <v>0</v>
      </c>
      <c r="K18" s="6"/>
      <c r="L18" s="49"/>
      <c r="M18" s="8"/>
      <c r="N18" s="37">
        <f t="shared" si="2"/>
        <v>0</v>
      </c>
      <c r="O18" s="8"/>
      <c r="P18" s="38">
        <v>9.82</v>
      </c>
      <c r="Q18" s="6"/>
      <c r="R18" s="39">
        <f t="shared" si="0"/>
        <v>0</v>
      </c>
      <c r="S18" s="6"/>
      <c r="T18" s="81">
        <v>17.936230000000002</v>
      </c>
    </row>
    <row r="19" spans="1:20" s="7" customFormat="1" ht="25.5" customHeight="1" x14ac:dyDescent="0.25">
      <c r="A19" s="86" t="s">
        <v>86</v>
      </c>
      <c r="B19" s="50" t="s">
        <v>72</v>
      </c>
      <c r="C19" s="48">
        <v>5</v>
      </c>
      <c r="D19" s="31" t="s">
        <v>26</v>
      </c>
      <c r="E19" s="35">
        <v>25</v>
      </c>
      <c r="F19" s="36"/>
      <c r="G19" s="6"/>
      <c r="H19" s="6">
        <v>80</v>
      </c>
      <c r="I19" s="6"/>
      <c r="J19" s="37">
        <f t="shared" ref="J19" si="10">F19/H19</f>
        <v>0</v>
      </c>
      <c r="K19" s="6"/>
      <c r="L19" s="49"/>
      <c r="M19" s="8"/>
      <c r="N19" s="37">
        <f t="shared" ref="N19" si="11">J19*L19</f>
        <v>0</v>
      </c>
      <c r="O19" s="8"/>
      <c r="P19" s="38">
        <v>9.82</v>
      </c>
      <c r="Q19" s="6"/>
      <c r="R19" s="39">
        <f t="shared" ref="R19" si="12">+N19*P19</f>
        <v>0</v>
      </c>
      <c r="S19" s="6"/>
      <c r="T19" s="81">
        <v>17.936230000000002</v>
      </c>
    </row>
    <row r="20" spans="1:20" s="7" customFormat="1" ht="25.5" customHeight="1" x14ac:dyDescent="0.25">
      <c r="A20" s="86" t="s">
        <v>53</v>
      </c>
      <c r="B20" s="50" t="s">
        <v>31</v>
      </c>
      <c r="C20" s="15">
        <v>4.2</v>
      </c>
      <c r="D20" s="34" t="s">
        <v>32</v>
      </c>
      <c r="E20" s="52">
        <v>18.899999999999999</v>
      </c>
      <c r="F20" s="53"/>
      <c r="G20" s="30"/>
      <c r="H20" s="30">
        <v>80</v>
      </c>
      <c r="I20" s="30"/>
      <c r="J20" s="37">
        <f t="shared" si="1"/>
        <v>0</v>
      </c>
      <c r="K20" s="30"/>
      <c r="L20" s="54"/>
      <c r="M20" s="55"/>
      <c r="N20" s="37">
        <f t="shared" si="2"/>
        <v>0</v>
      </c>
      <c r="O20" s="55"/>
      <c r="P20" s="56">
        <v>3.97</v>
      </c>
      <c r="Q20" s="30"/>
      <c r="R20" s="39">
        <f t="shared" si="0"/>
        <v>0</v>
      </c>
      <c r="S20" s="30"/>
      <c r="T20" s="87">
        <v>7.2512050000000006</v>
      </c>
    </row>
    <row r="21" spans="1:20" s="7" customFormat="1" ht="25.5" customHeight="1" x14ac:dyDescent="0.25">
      <c r="A21" s="86" t="s">
        <v>87</v>
      </c>
      <c r="B21" s="50" t="s">
        <v>88</v>
      </c>
      <c r="C21" s="15">
        <v>4.2</v>
      </c>
      <c r="D21" s="34" t="s">
        <v>32</v>
      </c>
      <c r="E21" s="52">
        <v>18.899999999999999</v>
      </c>
      <c r="F21" s="53"/>
      <c r="G21" s="30"/>
      <c r="H21" s="30">
        <v>80</v>
      </c>
      <c r="I21" s="30"/>
      <c r="J21" s="37">
        <f t="shared" ref="J21" si="13">F21/H21</f>
        <v>0</v>
      </c>
      <c r="K21" s="30"/>
      <c r="L21" s="54"/>
      <c r="M21" s="55"/>
      <c r="N21" s="37">
        <f t="shared" ref="N21" si="14">J21*L21</f>
        <v>0</v>
      </c>
      <c r="O21" s="55"/>
      <c r="P21" s="56">
        <v>4.04</v>
      </c>
      <c r="Q21" s="30"/>
      <c r="R21" s="39">
        <f t="shared" ref="R21" si="15">+N21*P21</f>
        <v>0</v>
      </c>
      <c r="S21" s="30"/>
      <c r="T21" s="87">
        <v>7.37906</v>
      </c>
    </row>
    <row r="22" spans="1:20" s="7" customFormat="1" ht="25.5" customHeight="1" x14ac:dyDescent="0.25">
      <c r="A22" s="86" t="s">
        <v>33</v>
      </c>
      <c r="B22" s="50" t="s">
        <v>73</v>
      </c>
      <c r="C22" s="51">
        <v>4.8</v>
      </c>
      <c r="D22" s="60" t="s">
        <v>26</v>
      </c>
      <c r="E22" s="52">
        <v>15</v>
      </c>
      <c r="F22" s="53"/>
      <c r="G22" s="30"/>
      <c r="H22" s="30">
        <v>48</v>
      </c>
      <c r="I22" s="30"/>
      <c r="J22" s="57">
        <f t="shared" si="1"/>
        <v>0</v>
      </c>
      <c r="K22" s="30"/>
      <c r="L22" s="54"/>
      <c r="M22" s="55"/>
      <c r="N22" s="57">
        <f t="shared" si="2"/>
        <v>0</v>
      </c>
      <c r="O22" s="55"/>
      <c r="P22" s="56">
        <v>4.7</v>
      </c>
      <c r="Q22" s="30"/>
      <c r="R22" s="39">
        <f t="shared" si="0"/>
        <v>0</v>
      </c>
      <c r="S22" s="30"/>
      <c r="T22" s="87">
        <v>8.5845500000000001</v>
      </c>
    </row>
    <row r="23" spans="1:20" s="7" customFormat="1" ht="25.5" customHeight="1" x14ac:dyDescent="0.25">
      <c r="A23" s="86" t="s">
        <v>55</v>
      </c>
      <c r="B23" s="50" t="s">
        <v>74</v>
      </c>
      <c r="C23" s="51">
        <v>4.8</v>
      </c>
      <c r="D23" s="60" t="s">
        <v>26</v>
      </c>
      <c r="E23" s="52">
        <v>15</v>
      </c>
      <c r="F23" s="53"/>
      <c r="G23" s="30"/>
      <c r="H23" s="30">
        <v>48</v>
      </c>
      <c r="I23" s="30"/>
      <c r="J23" s="57">
        <f t="shared" si="1"/>
        <v>0</v>
      </c>
      <c r="K23" s="30"/>
      <c r="L23" s="54"/>
      <c r="M23" s="55"/>
      <c r="N23" s="57">
        <f t="shared" si="2"/>
        <v>0</v>
      </c>
      <c r="O23" s="55"/>
      <c r="P23" s="56">
        <v>3.34</v>
      </c>
      <c r="Q23" s="30"/>
      <c r="R23" s="39">
        <f t="shared" si="0"/>
        <v>0</v>
      </c>
      <c r="S23" s="30"/>
      <c r="T23" s="87">
        <v>6.1005099999999999</v>
      </c>
    </row>
    <row r="24" spans="1:20" s="7" customFormat="1" ht="25.5" customHeight="1" x14ac:dyDescent="0.25">
      <c r="A24" s="86" t="s">
        <v>66</v>
      </c>
      <c r="B24" s="58" t="s">
        <v>75</v>
      </c>
      <c r="C24" s="51">
        <v>4.5</v>
      </c>
      <c r="D24" s="34" t="s">
        <v>26</v>
      </c>
      <c r="E24" s="52">
        <v>15</v>
      </c>
      <c r="F24" s="53"/>
      <c r="G24" s="30"/>
      <c r="H24" s="30">
        <v>48</v>
      </c>
      <c r="I24" s="30"/>
      <c r="J24" s="57">
        <f t="shared" si="1"/>
        <v>0</v>
      </c>
      <c r="K24" s="30"/>
      <c r="L24" s="54"/>
      <c r="M24" s="55"/>
      <c r="N24" s="57">
        <f t="shared" si="2"/>
        <v>0</v>
      </c>
      <c r="O24" s="55"/>
      <c r="P24" s="56">
        <v>2.44</v>
      </c>
      <c r="Q24" s="30"/>
      <c r="R24" s="39">
        <f t="shared" si="0"/>
        <v>0</v>
      </c>
      <c r="S24" s="30"/>
      <c r="T24" s="87">
        <v>4.4566600000000003</v>
      </c>
    </row>
    <row r="25" spans="1:20" s="7" customFormat="1" ht="25.5" customHeight="1" x14ac:dyDescent="0.25">
      <c r="A25" s="85" t="s">
        <v>57</v>
      </c>
      <c r="B25" s="59" t="s">
        <v>58</v>
      </c>
      <c r="C25" s="51">
        <v>4.8</v>
      </c>
      <c r="D25" s="60" t="s">
        <v>59</v>
      </c>
      <c r="E25" s="52">
        <v>15</v>
      </c>
      <c r="F25" s="53"/>
      <c r="G25" s="30"/>
      <c r="H25" s="30">
        <v>48</v>
      </c>
      <c r="I25" s="30"/>
      <c r="J25" s="57">
        <f t="shared" si="1"/>
        <v>0</v>
      </c>
      <c r="K25" s="30"/>
      <c r="L25" s="54"/>
      <c r="M25" s="55"/>
      <c r="N25" s="57">
        <f t="shared" si="2"/>
        <v>0</v>
      </c>
      <c r="O25" s="55"/>
      <c r="P25" s="56">
        <v>4.5999999999999996</v>
      </c>
      <c r="Q25" s="30"/>
      <c r="R25" s="39">
        <f t="shared" si="0"/>
        <v>0</v>
      </c>
      <c r="S25" s="30"/>
      <c r="T25" s="87">
        <v>8.4018999999999995</v>
      </c>
    </row>
    <row r="26" spans="1:20" s="7" customFormat="1" ht="25.5" customHeight="1" x14ac:dyDescent="0.25">
      <c r="A26" s="85" t="s">
        <v>61</v>
      </c>
      <c r="B26" s="59" t="s">
        <v>60</v>
      </c>
      <c r="C26" s="51">
        <v>4.8</v>
      </c>
      <c r="D26" s="60" t="s">
        <v>62</v>
      </c>
      <c r="E26" s="52">
        <v>15</v>
      </c>
      <c r="F26" s="53"/>
      <c r="G26" s="30"/>
      <c r="H26" s="30">
        <v>48</v>
      </c>
      <c r="I26" s="30"/>
      <c r="J26" s="57">
        <f t="shared" si="1"/>
        <v>0</v>
      </c>
      <c r="K26" s="30"/>
      <c r="L26" s="54"/>
      <c r="M26" s="55"/>
      <c r="N26" s="57">
        <f t="shared" si="2"/>
        <v>0</v>
      </c>
      <c r="O26" s="55"/>
      <c r="P26" s="56">
        <v>4.32</v>
      </c>
      <c r="Q26" s="30"/>
      <c r="R26" s="39">
        <f t="shared" si="0"/>
        <v>0</v>
      </c>
      <c r="S26" s="30"/>
      <c r="T26" s="87">
        <v>7.8904800000000002</v>
      </c>
    </row>
    <row r="27" spans="1:20" s="7" customFormat="1" ht="25.5" customHeight="1" x14ac:dyDescent="0.25">
      <c r="A27" s="85" t="s">
        <v>63</v>
      </c>
      <c r="B27" s="59" t="s">
        <v>64</v>
      </c>
      <c r="C27" s="51">
        <v>3.2</v>
      </c>
      <c r="D27" s="60" t="s">
        <v>65</v>
      </c>
      <c r="E27" s="52">
        <v>15</v>
      </c>
      <c r="F27" s="53"/>
      <c r="G27" s="30"/>
      <c r="H27" s="30">
        <v>72</v>
      </c>
      <c r="I27" s="30"/>
      <c r="J27" s="57">
        <f t="shared" si="1"/>
        <v>0</v>
      </c>
      <c r="K27" s="30"/>
      <c r="L27" s="54"/>
      <c r="M27" s="55"/>
      <c r="N27" s="57">
        <f t="shared" si="2"/>
        <v>0</v>
      </c>
      <c r="O27" s="55"/>
      <c r="P27" s="56">
        <v>2.86</v>
      </c>
      <c r="Q27" s="30"/>
      <c r="R27" s="39">
        <f t="shared" si="0"/>
        <v>0</v>
      </c>
      <c r="S27" s="30"/>
      <c r="T27" s="87">
        <v>5.2237900000000002</v>
      </c>
    </row>
    <row r="28" spans="1:20" s="7" customFormat="1" ht="25.5" customHeight="1" x14ac:dyDescent="0.25">
      <c r="A28" s="85" t="s">
        <v>93</v>
      </c>
      <c r="B28" s="59" t="s">
        <v>94</v>
      </c>
      <c r="C28" s="51">
        <v>4.8</v>
      </c>
      <c r="D28" s="60" t="s">
        <v>62</v>
      </c>
      <c r="E28" s="52">
        <v>15</v>
      </c>
      <c r="F28" s="53"/>
      <c r="G28" s="30"/>
      <c r="H28" s="30">
        <v>48</v>
      </c>
      <c r="I28" s="30"/>
      <c r="J28" s="57">
        <f t="shared" ref="J28" si="16">F28/H28</f>
        <v>0</v>
      </c>
      <c r="K28" s="30"/>
      <c r="L28" s="54"/>
      <c r="M28" s="55"/>
      <c r="N28" s="57">
        <f t="shared" ref="N28" si="17">J28*L28</f>
        <v>0</v>
      </c>
      <c r="O28" s="55"/>
      <c r="P28" s="56">
        <v>6.2</v>
      </c>
      <c r="Q28" s="30"/>
      <c r="R28" s="39">
        <f t="shared" ref="R28" si="18">+N28*P28</f>
        <v>0</v>
      </c>
      <c r="S28" s="30"/>
      <c r="T28" s="87">
        <v>11.324300000000001</v>
      </c>
    </row>
    <row r="29" spans="1:20" s="7" customFormat="1" ht="24.9" customHeight="1" thickBot="1" x14ac:dyDescent="0.3">
      <c r="A29" s="88" t="s">
        <v>56</v>
      </c>
      <c r="B29" s="89" t="s">
        <v>76</v>
      </c>
      <c r="C29" s="90">
        <v>4.5</v>
      </c>
      <c r="D29" s="91" t="s">
        <v>26</v>
      </c>
      <c r="E29" s="92">
        <v>13.5</v>
      </c>
      <c r="F29" s="93"/>
      <c r="G29" s="94"/>
      <c r="H29" s="94">
        <v>48</v>
      </c>
      <c r="I29" s="94"/>
      <c r="J29" s="95">
        <f t="shared" si="1"/>
        <v>0</v>
      </c>
      <c r="K29" s="94"/>
      <c r="L29" s="96"/>
      <c r="M29" s="97"/>
      <c r="N29" s="95">
        <f t="shared" si="2"/>
        <v>0</v>
      </c>
      <c r="O29" s="97"/>
      <c r="P29" s="98">
        <v>3.78</v>
      </c>
      <c r="Q29" s="94"/>
      <c r="R29" s="39">
        <f t="shared" si="0"/>
        <v>0</v>
      </c>
      <c r="S29" s="94"/>
      <c r="T29" s="99">
        <v>6.9041699999999997</v>
      </c>
    </row>
    <row r="30" spans="1:20" ht="28.65" customHeight="1" thickBot="1" x14ac:dyDescent="0.3">
      <c r="A30" s="100"/>
      <c r="B30" s="101" t="s">
        <v>95</v>
      </c>
      <c r="C30" s="102"/>
      <c r="D30" s="103"/>
      <c r="E30" s="103"/>
      <c r="F30" s="103"/>
      <c r="G30" s="103"/>
      <c r="H30" s="103"/>
      <c r="I30" s="103"/>
      <c r="J30" s="116"/>
      <c r="K30" s="103"/>
      <c r="L30" s="104"/>
      <c r="M30" s="103"/>
      <c r="N30" s="103"/>
      <c r="O30" s="103"/>
      <c r="P30" s="105" t="s">
        <v>34</v>
      </c>
      <c r="Q30" s="103"/>
      <c r="R30" s="110">
        <f>SUM(R9:R29)</f>
        <v>0</v>
      </c>
      <c r="S30" s="103"/>
      <c r="T30" s="106"/>
    </row>
    <row r="31" spans="1:20" ht="18.600000000000001" thickTop="1" thickBot="1" x14ac:dyDescent="0.35">
      <c r="A31" s="107"/>
      <c r="C31" s="108"/>
      <c r="F31" s="122" t="s">
        <v>35</v>
      </c>
      <c r="G31" s="122"/>
      <c r="H31" s="122"/>
      <c r="I31" s="122"/>
      <c r="J31" s="123"/>
      <c r="K31" s="123"/>
      <c r="L31" s="123"/>
      <c r="M31" s="123"/>
      <c r="N31" s="123"/>
      <c r="O31" s="123"/>
      <c r="P31" s="123"/>
      <c r="Q31" s="123"/>
      <c r="R31" s="123"/>
      <c r="T31" s="11"/>
    </row>
    <row r="32" spans="1:20" ht="18" thickBot="1" x14ac:dyDescent="0.35">
      <c r="A32" s="109"/>
      <c r="B32" s="108"/>
      <c r="C32" s="108"/>
      <c r="F32" s="122" t="s">
        <v>36</v>
      </c>
      <c r="G32" s="122"/>
      <c r="H32" s="122"/>
      <c r="I32" s="122"/>
      <c r="J32" s="126"/>
      <c r="K32" s="126"/>
      <c r="L32" s="126"/>
      <c r="M32" s="126"/>
      <c r="N32" s="126"/>
      <c r="O32" s="126"/>
      <c r="P32" s="126"/>
      <c r="Q32" s="126"/>
      <c r="R32" s="126"/>
      <c r="T32" s="11"/>
    </row>
    <row r="33" spans="1:20" ht="18" thickBot="1" x14ac:dyDescent="0.35">
      <c r="A33" s="27" t="s">
        <v>37</v>
      </c>
      <c r="B33" s="28"/>
      <c r="C33" s="108"/>
      <c r="F33" s="122" t="s">
        <v>38</v>
      </c>
      <c r="G33" s="122"/>
      <c r="H33" s="122"/>
      <c r="I33" s="122"/>
      <c r="J33" s="126"/>
      <c r="K33" s="126"/>
      <c r="L33" s="126"/>
      <c r="M33" s="126"/>
      <c r="N33" s="126"/>
      <c r="O33" s="126"/>
      <c r="P33" s="126"/>
      <c r="Q33" s="126"/>
      <c r="R33" s="126"/>
      <c r="T33" s="11"/>
    </row>
    <row r="34" spans="1:20" ht="18" thickBot="1" x14ac:dyDescent="0.35">
      <c r="A34" s="25" t="s">
        <v>39</v>
      </c>
      <c r="B34" s="26" t="s">
        <v>80</v>
      </c>
      <c r="C34" s="108"/>
      <c r="F34" s="122" t="s">
        <v>40</v>
      </c>
      <c r="G34" s="122"/>
      <c r="H34" s="122"/>
      <c r="I34" s="122"/>
      <c r="J34" s="126"/>
      <c r="K34" s="126"/>
      <c r="L34" s="126"/>
      <c r="M34" s="126"/>
      <c r="N34" s="126"/>
      <c r="O34" s="126"/>
      <c r="P34" s="126"/>
      <c r="Q34" s="126"/>
      <c r="R34" s="126"/>
      <c r="T34" s="11"/>
    </row>
    <row r="35" spans="1:20" ht="18" thickBot="1" x14ac:dyDescent="0.35">
      <c r="A35" s="25" t="s">
        <v>41</v>
      </c>
      <c r="B35" s="117" t="s">
        <v>81</v>
      </c>
      <c r="C35" s="108"/>
      <c r="F35" s="122" t="s">
        <v>42</v>
      </c>
      <c r="G35" s="122"/>
      <c r="H35" s="122"/>
      <c r="I35" s="122"/>
      <c r="J35" s="126"/>
      <c r="K35" s="126"/>
      <c r="L35" s="126"/>
      <c r="M35" s="126"/>
      <c r="N35" s="126"/>
      <c r="O35" s="126"/>
      <c r="P35" s="126"/>
      <c r="Q35" s="126"/>
      <c r="R35" s="126"/>
      <c r="T35" s="11"/>
    </row>
    <row r="36" spans="1:20" ht="18" thickBot="1" x14ac:dyDescent="0.35">
      <c r="A36" s="25" t="s">
        <v>44</v>
      </c>
      <c r="B36" s="26" t="s">
        <v>82</v>
      </c>
      <c r="C36" s="108"/>
      <c r="F36" s="122" t="s">
        <v>43</v>
      </c>
      <c r="G36" s="122"/>
      <c r="H36" s="122"/>
      <c r="I36" s="122"/>
      <c r="J36" s="126"/>
      <c r="K36" s="126"/>
      <c r="L36" s="126"/>
      <c r="M36" s="126"/>
      <c r="N36" s="126"/>
      <c r="O36" s="126"/>
      <c r="P36" s="126"/>
      <c r="Q36" s="126"/>
      <c r="R36" s="126"/>
      <c r="T36" s="11"/>
    </row>
    <row r="37" spans="1:20" ht="18" thickBot="1" x14ac:dyDescent="0.35">
      <c r="A37" s="25" t="s">
        <v>46</v>
      </c>
      <c r="B37" s="117" t="s">
        <v>47</v>
      </c>
      <c r="C37" s="108"/>
      <c r="F37" s="122" t="s">
        <v>45</v>
      </c>
      <c r="G37" s="122"/>
      <c r="H37" s="122"/>
      <c r="I37" s="122"/>
      <c r="J37" s="126"/>
      <c r="K37" s="126"/>
      <c r="L37" s="126"/>
      <c r="M37" s="126"/>
      <c r="N37" s="126"/>
      <c r="O37" s="126"/>
      <c r="P37" s="126"/>
      <c r="Q37" s="126"/>
      <c r="R37" s="126"/>
      <c r="T37" s="11"/>
    </row>
    <row r="38" spans="1:20" ht="18" thickBot="1" x14ac:dyDescent="0.35">
      <c r="A38" s="25"/>
      <c r="B38" s="117"/>
      <c r="C38" s="108"/>
      <c r="F38" s="29" t="s">
        <v>48</v>
      </c>
      <c r="G38" s="29"/>
      <c r="H38" s="29"/>
      <c r="I38" s="29"/>
      <c r="J38" s="126"/>
      <c r="K38" s="126"/>
      <c r="L38" s="126"/>
      <c r="M38" s="126"/>
      <c r="N38" s="126"/>
      <c r="O38" s="126"/>
      <c r="P38" s="126"/>
      <c r="Q38" s="126"/>
      <c r="R38" s="126"/>
      <c r="T38" s="11"/>
    </row>
    <row r="39" spans="1:20" ht="18" thickBot="1" x14ac:dyDescent="0.35">
      <c r="A39" s="111"/>
      <c r="B39" s="13"/>
      <c r="C39" s="12"/>
      <c r="D39" s="12"/>
      <c r="E39" s="12"/>
      <c r="F39" s="138" t="s">
        <v>49</v>
      </c>
      <c r="G39" s="138"/>
      <c r="H39" s="138"/>
      <c r="I39" s="138"/>
      <c r="J39" s="126"/>
      <c r="K39" s="126"/>
      <c r="L39" s="126"/>
      <c r="M39" s="126"/>
      <c r="N39" s="126"/>
      <c r="O39" s="126"/>
      <c r="P39" s="126"/>
      <c r="Q39" s="126"/>
      <c r="R39" s="126"/>
      <c r="S39" s="12"/>
      <c r="T39" s="13"/>
    </row>
    <row r="40" spans="1:20" ht="13.8" x14ac:dyDescent="0.25">
      <c r="A40" s="14"/>
    </row>
    <row r="41" spans="1:20" ht="14.4" x14ac:dyDescent="0.3">
      <c r="A41" s="5"/>
    </row>
    <row r="42" spans="1:20" ht="17.399999999999999" x14ac:dyDescent="0.3">
      <c r="A42" s="29"/>
    </row>
    <row r="45" spans="1:20" x14ac:dyDescent="0.25">
      <c r="B45" s="4"/>
    </row>
    <row r="48" spans="1:20" x14ac:dyDescent="0.25">
      <c r="A48" s="2"/>
    </row>
    <row r="49" spans="1:1" x14ac:dyDescent="0.25">
      <c r="A49" s="2"/>
    </row>
  </sheetData>
  <mergeCells count="37">
    <mergeCell ref="F39:I39"/>
    <mergeCell ref="Q7:Q8"/>
    <mergeCell ref="M7:M8"/>
    <mergeCell ref="I7:I8"/>
    <mergeCell ref="F37:I37"/>
    <mergeCell ref="H7:H8"/>
    <mergeCell ref="F34:I34"/>
    <mergeCell ref="J37:R37"/>
    <mergeCell ref="J38:R38"/>
    <mergeCell ref="J39:R39"/>
    <mergeCell ref="A7:A8"/>
    <mergeCell ref="B7:B8"/>
    <mergeCell ref="C7:C8"/>
    <mergeCell ref="D7:D8"/>
    <mergeCell ref="J36:R36"/>
    <mergeCell ref="E7:E8"/>
    <mergeCell ref="F7:F8"/>
    <mergeCell ref="G7:G8"/>
    <mergeCell ref="F36:I36"/>
    <mergeCell ref="F32:I32"/>
    <mergeCell ref="F35:I35"/>
    <mergeCell ref="K7:K8"/>
    <mergeCell ref="J34:R34"/>
    <mergeCell ref="J35:R35"/>
    <mergeCell ref="T7:T8"/>
    <mergeCell ref="S7:S8"/>
    <mergeCell ref="F31:I31"/>
    <mergeCell ref="F33:I33"/>
    <mergeCell ref="J31:R31"/>
    <mergeCell ref="L7:L8"/>
    <mergeCell ref="N7:N8"/>
    <mergeCell ref="O7:O8"/>
    <mergeCell ref="J33:R33"/>
    <mergeCell ref="R7:R8"/>
    <mergeCell ref="P7:P8"/>
    <mergeCell ref="J32:R32"/>
    <mergeCell ref="J7:J8"/>
  </mergeCells>
  <phoneticPr fontId="5" type="noConversion"/>
  <hyperlinks>
    <hyperlink ref="B37" r:id="rId1" xr:uid="{00000000-0004-0000-0000-000001000000}"/>
    <hyperlink ref="B35" r:id="rId2" xr:uid="{971D044B-B1A2-4C75-AC45-C8E7ABC86B6B}"/>
  </hyperlinks>
  <printOptions horizontalCentered="1"/>
  <pageMargins left="0.5" right="0.5" top="0.5" bottom="0.5" header="0.3" footer="0.3"/>
  <pageSetup scale="65" fitToHeight="0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762b7e-2fb1-4239-9a47-f84af141349c">
      <Terms xmlns="http://schemas.microsoft.com/office/infopath/2007/PartnerControls"/>
    </lcf76f155ced4ddcb4097134ff3c332f>
    <TaxCatchAll xmlns="8b2dd552-651e-4236-9324-25527dfb33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0462B22D905439B1B81A69B7558FD" ma:contentTypeVersion="18" ma:contentTypeDescription="Create a new document." ma:contentTypeScope="" ma:versionID="76ab1a7da4f38d7bbdda67a5332aa1d3">
  <xsd:schema xmlns:xsd="http://www.w3.org/2001/XMLSchema" xmlns:xs="http://www.w3.org/2001/XMLSchema" xmlns:p="http://schemas.microsoft.com/office/2006/metadata/properties" xmlns:ns2="ec762b7e-2fb1-4239-9a47-f84af141349c" xmlns:ns3="8b2dd552-651e-4236-9324-25527dfb3311" targetNamespace="http://schemas.microsoft.com/office/2006/metadata/properties" ma:root="true" ma:fieldsID="6f06e5208572abf8bfc6a701cc1b239e" ns2:_="" ns3:_="">
    <xsd:import namespace="ec762b7e-2fb1-4239-9a47-f84af141349c"/>
    <xsd:import namespace="8b2dd552-651e-4236-9324-25527dfb3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62b7e-2fb1-4239-9a47-f84af1413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2acd034-fc3c-4f9b-b6e5-70112423d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dd552-651e-4236-9324-25527dfb33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74ecc9-d793-448a-9965-aebb3748ef2a}" ma:internalName="TaxCatchAll" ma:showField="CatchAllData" ma:web="8b2dd552-651e-4236-9324-25527dfb3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6F4F2A-FB9E-49B4-8EF5-9BF06A733618}">
  <ds:schemaRefs>
    <ds:schemaRef ds:uri="http://schemas.microsoft.com/office/2006/metadata/properties"/>
    <ds:schemaRef ds:uri="http://schemas.microsoft.com/office/infopath/2007/PartnerControls"/>
    <ds:schemaRef ds:uri="ec762b7e-2fb1-4239-9a47-f84af141349c"/>
    <ds:schemaRef ds:uri="8b2dd552-651e-4236-9324-25527dfb3311"/>
  </ds:schemaRefs>
</ds:datastoreItem>
</file>

<file path=customXml/itemProps2.xml><?xml version="1.0" encoding="utf-8"?>
<ds:datastoreItem xmlns:ds="http://schemas.openxmlformats.org/officeDocument/2006/customXml" ds:itemID="{370D879F-76A7-4B8A-BF78-99662C973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762b7e-2fb1-4239-9a47-f84af141349c"/>
    <ds:schemaRef ds:uri="8b2dd552-651e-4236-9324-25527dfb3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EF8D59-2E38-4A00-9D77-BE2E81AFD2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110244 Unfrozen Mozz</vt:lpstr>
      <vt:lpstr>'110244 Unfrozen Mozz'!Print_Area</vt:lpstr>
      <vt:lpstr>'110244 Unfrozen Mozz'!Print_Titles</vt:lpstr>
    </vt:vector>
  </TitlesOfParts>
  <Manager/>
  <Company>RICH-SEAPAK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LaRoche</dc:creator>
  <cp:keywords/>
  <dc:description/>
  <cp:lastModifiedBy>Dan Grout</cp:lastModifiedBy>
  <cp:revision/>
  <cp:lastPrinted>2023-12-07T17:01:56Z</cp:lastPrinted>
  <dcterms:created xsi:type="dcterms:W3CDTF">2004-01-28T16:20:17Z</dcterms:created>
  <dcterms:modified xsi:type="dcterms:W3CDTF">2026-01-06T17:00:12Z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0x0101004110462B22D905439B1B81A69B7558FD</vt:lpwstr>
  </property>
</Properties>
</file>