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ghlinerfoods-my.sharepoint.com/personal/dawn_enos_highlinerfoods_com/Documents/Desktop/"/>
    </mc:Choice>
  </mc:AlternateContent>
  <xr:revisionPtr revIDLastSave="0" documentId="8_{D933F357-336E-4C7A-887A-C3959B62686F}" xr6:coauthVersionLast="47" xr6:coauthVersionMax="47" xr10:uidLastSave="{00000000-0000-0000-0000-000000000000}"/>
  <bookViews>
    <workbookView xWindow="-108" yWindow="-108" windowWidth="23256" windowHeight="12456" xr2:uid="{05FD934F-6D08-4475-846F-9579DAD75BD8}"/>
  </bookViews>
  <sheets>
    <sheet name="Calculator" sheetId="1" r:id="rId1"/>
    <sheet name="Plann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0" i="1" l="1"/>
  <c r="P31" i="1"/>
  <c r="L31" i="1"/>
  <c r="O14" i="2"/>
  <c r="Q14" i="2" s="1"/>
  <c r="O15" i="2"/>
  <c r="Q15" i="2" s="1"/>
  <c r="O16" i="2"/>
  <c r="Q16" i="2" s="1"/>
  <c r="O17" i="2"/>
  <c r="O18" i="2"/>
  <c r="Q18" i="2" s="1"/>
  <c r="O19" i="2"/>
  <c r="Q19" i="2" s="1"/>
  <c r="O20" i="2"/>
  <c r="Q20" i="2" s="1"/>
  <c r="O21" i="2"/>
  <c r="Q21" i="2" s="1"/>
  <c r="O22" i="2"/>
  <c r="Q22" i="2" s="1"/>
  <c r="O23" i="2"/>
  <c r="Q23" i="2" s="1"/>
  <c r="O24" i="2"/>
  <c r="O25" i="2"/>
  <c r="Q25" i="2" s="1"/>
  <c r="O26" i="2"/>
  <c r="Q26" i="2" s="1"/>
  <c r="O27" i="2"/>
  <c r="Q27" i="2" s="1"/>
  <c r="O28" i="2"/>
  <c r="Q28" i="2" s="1"/>
  <c r="O29" i="2"/>
  <c r="O30" i="2"/>
  <c r="Q30" i="2" s="1"/>
  <c r="O31" i="2"/>
  <c r="O13" i="2"/>
  <c r="Q13" i="2" s="1"/>
  <c r="Q17" i="2"/>
  <c r="Q24" i="2"/>
  <c r="Q29" i="2"/>
  <c r="Q31" i="2"/>
  <c r="J8" i="2" s="1"/>
  <c r="J9" i="2" s="1"/>
  <c r="Q31" i="1"/>
  <c r="Q30" i="1"/>
  <c r="H30" i="1"/>
  <c r="L30" i="1" s="1"/>
  <c r="R30" i="1" s="1"/>
  <c r="R29" i="1"/>
  <c r="Q29" i="1"/>
  <c r="P29" i="1"/>
  <c r="L29" i="1"/>
  <c r="H29" i="1"/>
  <c r="R28" i="1"/>
  <c r="Q28" i="1"/>
  <c r="P28" i="1"/>
  <c r="L28" i="1"/>
  <c r="H28" i="1"/>
  <c r="R27" i="1"/>
  <c r="Q27" i="1"/>
  <c r="P27" i="1"/>
  <c r="L27" i="1"/>
  <c r="H27" i="1"/>
  <c r="H31" i="1"/>
  <c r="R26" i="1"/>
  <c r="Q26" i="1"/>
  <c r="P26" i="1"/>
  <c r="L26" i="1"/>
  <c r="H26" i="1"/>
  <c r="R25" i="1"/>
  <c r="Q25" i="1"/>
  <c r="P25" i="1"/>
  <c r="L25" i="1"/>
  <c r="H25" i="1"/>
  <c r="R24" i="1"/>
  <c r="Q24" i="1"/>
  <c r="P24" i="1"/>
  <c r="L24" i="1"/>
  <c r="H24" i="1"/>
  <c r="R23" i="1"/>
  <c r="Q23" i="1"/>
  <c r="P23" i="1"/>
  <c r="L23" i="1"/>
  <c r="H23" i="1"/>
  <c r="R22" i="1"/>
  <c r="Q22" i="1"/>
  <c r="P22" i="1"/>
  <c r="L22" i="1"/>
  <c r="H22" i="1"/>
  <c r="R21" i="1"/>
  <c r="Q21" i="1"/>
  <c r="P21" i="1"/>
  <c r="L21" i="1"/>
  <c r="H21" i="1"/>
  <c r="R20" i="1"/>
  <c r="Q20" i="1"/>
  <c r="P20" i="1"/>
  <c r="L20" i="1"/>
  <c r="H20" i="1"/>
  <c r="R19" i="1"/>
  <c r="Q19" i="1"/>
  <c r="P19" i="1"/>
  <c r="L19" i="1"/>
  <c r="H19" i="1"/>
  <c r="R18" i="1"/>
  <c r="Q18" i="1"/>
  <c r="P18" i="1"/>
  <c r="L18" i="1"/>
  <c r="H18" i="1"/>
  <c r="R17" i="1"/>
  <c r="Q17" i="1"/>
  <c r="P17" i="1"/>
  <c r="L17" i="1"/>
  <c r="H17" i="1"/>
  <c r="R16" i="1"/>
  <c r="Q16" i="1"/>
  <c r="P16" i="1"/>
  <c r="L16" i="1"/>
  <c r="H16" i="1"/>
  <c r="R15" i="1"/>
  <c r="Q15" i="1"/>
  <c r="P15" i="1"/>
  <c r="L15" i="1"/>
  <c r="H15" i="1"/>
  <c r="R14" i="1"/>
  <c r="Q14" i="1"/>
  <c r="P14" i="1"/>
  <c r="L14" i="1"/>
  <c r="H14" i="1"/>
  <c r="R13" i="1"/>
  <c r="Q13" i="1"/>
  <c r="P13" i="1"/>
  <c r="L13" i="1"/>
  <c r="H13" i="1"/>
  <c r="Q12" i="1"/>
  <c r="H12" i="1"/>
  <c r="L12" i="1" s="1"/>
  <c r="P12" i="1" s="1"/>
  <c r="R12" i="1" s="1"/>
  <c r="R31" i="1" l="1"/>
  <c r="O8" i="2"/>
  <c r="O9" i="2" s="1"/>
  <c r="P32" i="1"/>
  <c r="R32" i="1"/>
</calcChain>
</file>

<file path=xl/sharedStrings.xml><?xml version="1.0" encoding="utf-8"?>
<sst xmlns="http://schemas.openxmlformats.org/spreadsheetml/2006/main" count="188" uniqueCount="80">
  <si>
    <t>Commodity Calculator &amp; Survey</t>
  </si>
  <si>
    <t xml:space="preserve">STATE: </t>
  </si>
  <si>
    <t>RA #:</t>
  </si>
  <si>
    <t>RA NAME</t>
  </si>
  <si>
    <t xml:space="preserve">Nov 15th Values: </t>
  </si>
  <si>
    <t>RA CONTACT</t>
  </si>
  <si>
    <t>Enter Usage</t>
  </si>
  <si>
    <t>EMAIL</t>
  </si>
  <si>
    <t>PHONE</t>
  </si>
  <si>
    <t>ê</t>
  </si>
  <si>
    <t>HLF Product Code</t>
  </si>
  <si>
    <t>Description</t>
  </si>
  <si>
    <t>USDA Commodity Code</t>
  </si>
  <si>
    <t>Net Weight/ case (lb)</t>
  </si>
  <si>
    <t>Serving Size (oz)</t>
  </si>
  <si>
    <t>Servings Per Menu</t>
  </si>
  <si>
    <t># Times Menud</t>
  </si>
  <si>
    <t>Total Servings</t>
  </si>
  <si>
    <t>÷</t>
  </si>
  <si>
    <t>Servings/ case</t>
  </si>
  <si>
    <t>=</t>
  </si>
  <si>
    <t>Total Cases Needed</t>
  </si>
  <si>
    <t>X</t>
  </si>
  <si>
    <t>DFV/ case</t>
  </si>
  <si>
    <t>Total DF lbs</t>
  </si>
  <si>
    <t>Dollars Needed</t>
  </si>
  <si>
    <t xml:space="preserve">OR WG Brd Pollock Rectangle 3 oz </t>
  </si>
  <si>
    <t>OR WG Brd Pollock Bites 0.5 oz.</t>
  </si>
  <si>
    <t xml:space="preserve">OR WG Nacho Pollock Stick    1 oz  </t>
  </si>
  <si>
    <t xml:space="preserve">OR WG Potato Crunch Pollock Wedge 3.6 oz  </t>
  </si>
  <si>
    <t xml:space="preserve">OR WG Potato Crunch Pollock Strip       1.3 oz  </t>
  </si>
  <si>
    <t xml:space="preserve">OR WG Potato Crunch Pollock Nugget .875 oz  </t>
  </si>
  <si>
    <t xml:space="preserve">OR WG Sweet Potato Pollock Nugget 1 oz  </t>
  </si>
  <si>
    <t xml:space="preserve">OR WG Cornmeal BrdPollock Strip 1.25 oz  </t>
  </si>
  <si>
    <t xml:space="preserve">OR WG Pollock and Cheese Rectangle 3.6 oz  </t>
  </si>
  <si>
    <t xml:space="preserve">OR WG  Brd  Pollock Fillet Shape 3.6 oz </t>
  </si>
  <si>
    <t xml:space="preserve">OR WG Golden Crunchy Pollock Rectangles 3.6 oz </t>
  </si>
  <si>
    <t xml:space="preserve">OR WG Golden Crunchy Pollock Nuggets 1 oz </t>
  </si>
  <si>
    <t xml:space="preserve">OR WG Golden Crunchy Pollock Stx 1 oz </t>
  </si>
  <si>
    <t xml:space="preserve">OR WG  Golden Crunchy Pollock Strips 1.25 oz </t>
  </si>
  <si>
    <t xml:space="preserve">OR WG  Brd Pollock Nuggets 1 oz SEA SHAPES </t>
  </si>
  <si>
    <t xml:space="preserve">OR WG Golden Crunchy Brd 1oz Pollock Stx </t>
  </si>
  <si>
    <t xml:space="preserve">OR WG Golden Crunchy Brd3.6 oz Pollock Wedge </t>
  </si>
  <si>
    <t>06533C</t>
  </si>
  <si>
    <t xml:space="preserve">OR WG Potato Crunch Pollock Fillet 3.6 oz </t>
  </si>
  <si>
    <t>06551C</t>
  </si>
  <si>
    <t xml:space="preserve">OR WG Potato Crunch Pollock Nugget 1 oz </t>
  </si>
  <si>
    <t>G1042DF</t>
  </si>
  <si>
    <t xml:space="preserve">OR WG Italian Style Reduced Sodium .84 oz   </t>
  </si>
  <si>
    <t xml:space="preserve">TOTALS 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</si>
  <si>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</si>
  <si>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</si>
  <si>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</si>
  <si>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</si>
  <si>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</si>
  <si>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</si>
  <si>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</si>
  <si>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</si>
  <si>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</si>
  <si>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</si>
  <si>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Product ID</t>
  </si>
  <si>
    <t>Total Cases</t>
  </si>
  <si>
    <t>OR WG Mozzarella Stick Ital Style .84 oz</t>
  </si>
  <si>
    <t>RA#: / State</t>
  </si>
  <si>
    <t>Total planned</t>
  </si>
  <si>
    <t>Balance</t>
  </si>
  <si>
    <t>DF Lbs</t>
  </si>
  <si>
    <t>Total Pounds</t>
  </si>
  <si>
    <t>High Liner Foods * 183 International Drive * Portsmouth NH 03801 * 978-290-9040 * Dawn.Enos@highlinerfoods.com</t>
  </si>
  <si>
    <t>return calculators and planners to your broker rep or direct to High Liner Foods</t>
  </si>
  <si>
    <t>Total Pounds Allocated Cheese</t>
  </si>
  <si>
    <t>Total Pounds Allocated FISH</t>
  </si>
  <si>
    <t>CHEESE</t>
  </si>
  <si>
    <t>FISH</t>
  </si>
  <si>
    <t>DISTRIBUTOR</t>
  </si>
  <si>
    <t>Planned Cases</t>
  </si>
  <si>
    <t>July</t>
  </si>
  <si>
    <t>2024-25 DF Value</t>
  </si>
  <si>
    <t>2026-27</t>
  </si>
  <si>
    <t>Commodity Planner SY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</si>
</sst>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00_);[Red]\(&quot;$&quot;#,##0.0000\)"/>
    <numFmt numFmtId="165" formatCode="&quot;$&quot;#,##0.0000"/>
  </numFmts>
  <fonts count="14" x14ac:knownFonts="1">
    <font>
      <sz val="11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9"/>
      <color theme="1"/>
      <name val="Arial Narrow"/>
      <family val="2"/>
    </font>
    <font>
      <sz val="10"/>
      <name val="Wingdings"/>
      <charset val="2"/>
    </font>
    <font>
      <sz val="9"/>
      <color theme="1"/>
      <name val="Arial"/>
      <family val="2"/>
    </font>
    <font>
      <sz val="9"/>
      <name val="Arial"/>
      <family val="2"/>
    </font>
    <font>
      <sz val="11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Arial Narrow"/>
      <family val="2"/>
    </font>
    <font>
      <b/>
      <sz val="9"/>
      <name val="Arial Narrow"/>
      <family val="2"/>
    </font>
    <font>
      <b/>
      <sz val="1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2" borderId="11" xfId="0" applyFon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6" xfId="0" applyNumberFormat="1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164" fontId="2" fillId="0" borderId="8" xfId="0" applyNumberFormat="1" applyFont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9" xfId="0" applyFill="1" applyBorder="1"/>
    <xf numFmtId="0" fontId="0" fillId="3" borderId="3" xfId="0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3" borderId="4" xfId="0" applyFill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5" fillId="0" borderId="11" xfId="0" applyFont="1" applyBorder="1" applyAlignment="1">
      <alignment horizontal="center"/>
    </xf>
    <xf numFmtId="165" fontId="5" fillId="0" borderId="11" xfId="0" quotePrefix="1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164" fontId="4" fillId="0" borderId="11" xfId="0" applyNumberFormat="1" applyFont="1" applyBorder="1"/>
    <xf numFmtId="44" fontId="4" fillId="0" borderId="11" xfId="0" applyNumberFormat="1" applyFont="1" applyBorder="1"/>
    <xf numFmtId="1" fontId="0" fillId="0" borderId="11" xfId="0" applyNumberFormat="1" applyBorder="1"/>
    <xf numFmtId="0" fontId="0" fillId="4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7" fillId="0" borderId="0" xfId="0" applyFont="1" applyAlignment="1">
      <alignment horizontal="right"/>
    </xf>
    <xf numFmtId="0" fontId="8" fillId="3" borderId="11" xfId="0" applyFont="1" applyFill="1" applyBorder="1"/>
    <xf numFmtId="44" fontId="8" fillId="3" borderId="11" xfId="0" applyNumberFormat="1" applyFont="1" applyFill="1" applyBorder="1"/>
    <xf numFmtId="0" fontId="9" fillId="3" borderId="10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 wrapText="1"/>
    </xf>
    <xf numFmtId="0" fontId="10" fillId="3" borderId="10" xfId="0" applyFont="1" applyFill="1" applyBorder="1" applyAlignment="1">
      <alignment horizontal="center" wrapText="1"/>
    </xf>
    <xf numFmtId="165" fontId="10" fillId="3" borderId="10" xfId="0" quotePrefix="1" applyNumberFormat="1" applyFont="1" applyFill="1" applyBorder="1" applyAlignment="1">
      <alignment horizontal="center" wrapText="1"/>
    </xf>
    <xf numFmtId="0" fontId="7" fillId="0" borderId="0" xfId="0" applyFont="1"/>
    <xf numFmtId="0" fontId="0" fillId="0" borderId="0" xfId="0" applyAlignment="1">
      <alignment horizontal="center" vertical="center" wrapText="1"/>
    </xf>
    <xf numFmtId="0" fontId="0" fillId="5" borderId="17" xfId="0" applyFill="1" applyBorder="1"/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0" xfId="0" applyFill="1" applyBorder="1"/>
    <xf numFmtId="0" fontId="4" fillId="0" borderId="21" xfId="0" applyFont="1" applyBorder="1" applyAlignment="1">
      <alignment horizontal="center"/>
    </xf>
    <xf numFmtId="0" fontId="0" fillId="0" borderId="17" xfId="0" applyBorder="1"/>
    <xf numFmtId="0" fontId="4" fillId="0" borderId="22" xfId="0" applyFont="1" applyBorder="1" applyAlignment="1">
      <alignment horizontal="center"/>
    </xf>
    <xf numFmtId="0" fontId="4" fillId="0" borderId="23" xfId="0" applyFont="1" applyBorder="1"/>
    <xf numFmtId="0" fontId="4" fillId="0" borderId="23" xfId="0" applyFont="1" applyBorder="1" applyAlignment="1">
      <alignment horizontal="center"/>
    </xf>
    <xf numFmtId="0" fontId="0" fillId="4" borderId="23" xfId="0" applyFill="1" applyBorder="1" applyProtection="1">
      <protection locked="0"/>
    </xf>
    <xf numFmtId="1" fontId="0" fillId="0" borderId="23" xfId="0" applyNumberFormat="1" applyBorder="1"/>
    <xf numFmtId="0" fontId="0" fillId="0" borderId="20" xfId="0" applyBorder="1"/>
    <xf numFmtId="0" fontId="4" fillId="0" borderId="24" xfId="0" applyFont="1" applyBorder="1" applyAlignment="1">
      <alignment horizontal="center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0" fillId="4" borderId="10" xfId="0" applyFill="1" applyBorder="1" applyProtection="1">
      <protection locked="0"/>
    </xf>
    <xf numFmtId="1" fontId="0" fillId="0" borderId="10" xfId="0" applyNumberFormat="1" applyBorder="1"/>
    <xf numFmtId="0" fontId="0" fillId="0" borderId="25" xfId="0" applyBorder="1"/>
    <xf numFmtId="0" fontId="7" fillId="6" borderId="26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11" fillId="6" borderId="27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4" borderId="12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1</xdr:rowOff>
    </xdr:from>
    <xdr:to>
      <xdr:col>1</xdr:col>
      <xdr:colOff>1400175</xdr:colOff>
      <xdr:row>4</xdr:row>
      <xdr:rowOff>122260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91FB95-13E3-4B49-A166-E2EF4DB3F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"/>
          <a:ext cx="1590675" cy="11033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577850</xdr:colOff>
      <xdr:row>0</xdr:row>
      <xdr:rowOff>139701</xdr:rowOff>
    </xdr:from>
    <xdr:to>
      <xdr:col>1</xdr:col>
      <xdr:colOff>1558925</xdr:colOff>
      <xdr:row>3</xdr:row>
      <xdr:rowOff>141310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8E3EFB-F704-4060-B946-33F01C5AA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850" y="139701"/>
          <a:ext cx="1590675" cy="776309"/>
        </a:xfrm>
        <a:prstGeom prst="rect">
          <a:avLst/>
        </a:prstGeom>
      </xdr:spPr>
    </xdr:pic>
    <xdr:clientData/>
  </xdr:twoCellAnchor>
  <xdr:twoCellAnchor editAs="oneCell">
    <xdr:from>
      <xdr:col>0</xdr:col>
      <xdr:colOff>577850</xdr:colOff>
      <xdr:row>0</xdr:row>
      <xdr:rowOff>139701</xdr:rowOff>
    </xdr:from>
    <xdr:to>
      <xdr:col>1</xdr:col>
      <xdr:colOff>1558925</xdr:colOff>
      <xdr:row>3</xdr:row>
      <xdr:rowOff>141310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EBC2B59-6A85-419D-B243-DC3946CF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42876"/>
          <a:ext cx="1587500" cy="769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B6373-67F3-4995-9C79-10BBDAA2D97F}">
  <dimension ref="A1:R36"/>
  <sheetViews>
    <sheetView tabSelected="1" topLeftCell="C1" workbookViewId="0">
      <selection activeCell="M2" sqref="M2"/>
    </sheetView>
  </sheetViews>
  <sheetFormatPr defaultColWidth="9.21875" defaultRowHeight="14.4" x14ac:dyDescent="0.3"/>
  <cols>
    <col min="2" max="2" width="46.77734375" bestFit="1" customWidth="1"/>
    <col min="18" max="18" width="11" bestFit="1" customWidth="1"/>
  </cols>
  <sheetData>
    <row r="1" spans="1:18" ht="32.4" x14ac:dyDescent="0.6">
      <c r="A1" s="4"/>
      <c r="C1" s="61" t="s">
        <v>0</v>
      </c>
      <c r="D1" s="61"/>
      <c r="E1" s="61"/>
      <c r="F1" s="61"/>
      <c r="G1" s="61"/>
      <c r="H1" s="61"/>
      <c r="I1" s="61"/>
      <c r="J1" s="61"/>
      <c r="K1" s="61"/>
      <c r="L1" s="61"/>
      <c r="M1" s="61"/>
      <c r="Q1" s="62" t="s">
        <v>78</v>
      </c>
      <c r="R1" s="62"/>
    </row>
    <row r="2" spans="1:18" x14ac:dyDescent="0.3">
      <c r="A2" s="4"/>
      <c r="D2" s="4"/>
      <c r="E2" s="4"/>
    </row>
    <row r="3" spans="1:18" x14ac:dyDescent="0.3">
      <c r="A3" s="4"/>
      <c r="D3" s="4"/>
      <c r="E3" s="4"/>
      <c r="M3" s="28" t="s">
        <v>1</v>
      </c>
      <c r="N3" s="26"/>
      <c r="O3" s="26"/>
      <c r="P3" s="26"/>
      <c r="Q3" s="26"/>
      <c r="R3" s="26"/>
    </row>
    <row r="4" spans="1:18" x14ac:dyDescent="0.3">
      <c r="A4" s="4"/>
      <c r="D4" s="4"/>
      <c r="E4" s="4"/>
      <c r="M4" s="28" t="s">
        <v>2</v>
      </c>
      <c r="N4" s="27"/>
      <c r="O4" s="27"/>
      <c r="P4" s="27"/>
      <c r="Q4" s="27"/>
      <c r="R4" s="27"/>
    </row>
    <row r="5" spans="1:18" x14ac:dyDescent="0.3">
      <c r="A5" s="4"/>
      <c r="D5" s="4"/>
      <c r="E5" s="4"/>
      <c r="M5" s="28" t="s">
        <v>3</v>
      </c>
      <c r="N5" s="26"/>
      <c r="O5" s="26"/>
      <c r="P5" s="26"/>
      <c r="Q5" s="26"/>
      <c r="R5" s="26"/>
    </row>
    <row r="6" spans="1:18" x14ac:dyDescent="0.3">
      <c r="A6" s="63" t="s">
        <v>4</v>
      </c>
      <c r="B6" s="64"/>
      <c r="D6" s="4"/>
      <c r="E6" s="4"/>
      <c r="F6" s="4"/>
      <c r="G6" s="4"/>
      <c r="M6" s="28" t="s">
        <v>5</v>
      </c>
      <c r="N6" s="27"/>
      <c r="O6" s="27"/>
      <c r="P6" s="27"/>
      <c r="Q6" s="27"/>
      <c r="R6" s="27"/>
    </row>
    <row r="7" spans="1:18" x14ac:dyDescent="0.3">
      <c r="A7" s="5">
        <v>110601</v>
      </c>
      <c r="B7" s="6">
        <v>1.8579000000000001</v>
      </c>
      <c r="D7" s="4"/>
      <c r="E7" s="4"/>
      <c r="F7" s="65" t="s">
        <v>6</v>
      </c>
      <c r="G7" s="66"/>
      <c r="M7" s="28" t="s">
        <v>7</v>
      </c>
      <c r="N7" s="27"/>
      <c r="O7" s="27"/>
      <c r="P7" s="27"/>
      <c r="Q7" s="27"/>
      <c r="R7" s="27"/>
    </row>
    <row r="8" spans="1:18" x14ac:dyDescent="0.3">
      <c r="A8" s="7">
        <v>110244</v>
      </c>
      <c r="B8" s="8">
        <v>1.8265</v>
      </c>
      <c r="D8" s="4"/>
      <c r="E8" s="4"/>
      <c r="F8" s="9"/>
      <c r="G8" s="10"/>
      <c r="M8" s="28" t="s">
        <v>8</v>
      </c>
      <c r="N8" s="26"/>
      <c r="O8" s="26"/>
      <c r="P8" s="26"/>
      <c r="Q8" s="26"/>
      <c r="R8" s="26"/>
    </row>
    <row r="9" spans="1:18" x14ac:dyDescent="0.3">
      <c r="A9" s="4"/>
      <c r="D9" s="4"/>
      <c r="E9" s="4"/>
      <c r="F9" s="9"/>
      <c r="G9" s="10"/>
      <c r="M9" s="28" t="s">
        <v>74</v>
      </c>
      <c r="N9" s="69"/>
      <c r="O9" s="69"/>
      <c r="P9" s="69"/>
      <c r="Q9" s="69"/>
      <c r="R9" s="69"/>
    </row>
    <row r="10" spans="1:18" x14ac:dyDescent="0.3">
      <c r="A10" s="11"/>
      <c r="B10" s="12"/>
      <c r="C10" s="12"/>
      <c r="D10" s="11"/>
      <c r="E10" s="13"/>
      <c r="F10" s="14" t="s">
        <v>9</v>
      </c>
      <c r="G10" s="15" t="s">
        <v>9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6"/>
    </row>
    <row r="11" spans="1:18" ht="39.6" x14ac:dyDescent="0.3">
      <c r="A11" s="31" t="s">
        <v>10</v>
      </c>
      <c r="B11" s="31" t="s">
        <v>11</v>
      </c>
      <c r="C11" s="31" t="s">
        <v>12</v>
      </c>
      <c r="D11" s="31" t="s">
        <v>13</v>
      </c>
      <c r="E11" s="32" t="s">
        <v>14</v>
      </c>
      <c r="F11" s="31" t="s">
        <v>15</v>
      </c>
      <c r="G11" s="33" t="s">
        <v>16</v>
      </c>
      <c r="H11" s="31" t="s">
        <v>17</v>
      </c>
      <c r="I11" s="34" t="s">
        <v>18</v>
      </c>
      <c r="J11" s="31" t="s">
        <v>19</v>
      </c>
      <c r="K11" s="35" t="s">
        <v>20</v>
      </c>
      <c r="L11" s="31" t="s">
        <v>21</v>
      </c>
      <c r="M11" s="34" t="s">
        <v>22</v>
      </c>
      <c r="N11" s="31" t="s">
        <v>23</v>
      </c>
      <c r="O11" s="35" t="s">
        <v>20</v>
      </c>
      <c r="P11" s="31" t="s">
        <v>24</v>
      </c>
      <c r="Q11" s="31" t="s">
        <v>77</v>
      </c>
      <c r="R11" s="33" t="s">
        <v>25</v>
      </c>
    </row>
    <row r="12" spans="1:18" x14ac:dyDescent="0.3">
      <c r="A12" s="17">
        <v>2090</v>
      </c>
      <c r="B12" s="18" t="s">
        <v>26</v>
      </c>
      <c r="C12" s="17">
        <v>110601</v>
      </c>
      <c r="D12" s="17">
        <v>15</v>
      </c>
      <c r="E12" s="17">
        <v>3</v>
      </c>
      <c r="F12" s="1"/>
      <c r="G12" s="1"/>
      <c r="H12" s="17">
        <f>G12*F12</f>
        <v>0</v>
      </c>
      <c r="I12" s="19" t="s">
        <v>18</v>
      </c>
      <c r="J12" s="17">
        <v>80</v>
      </c>
      <c r="K12" s="20" t="s">
        <v>20</v>
      </c>
      <c r="L12" s="21" t="str">
        <f t="shared" ref="L12:L31" si="0">IF(F12&gt;0,H12/J12,"")</f>
        <v/>
      </c>
      <c r="M12" s="19" t="s">
        <v>22</v>
      </c>
      <c r="N12" s="17">
        <v>9.6300000000000008</v>
      </c>
      <c r="O12" s="20" t="s">
        <v>20</v>
      </c>
      <c r="P12" s="18" t="str">
        <f>IF(F12&gt;0,N12*L12,"")</f>
        <v/>
      </c>
      <c r="Q12" s="22">
        <f>$B$7</f>
        <v>1.8579000000000001</v>
      </c>
      <c r="R12" s="23" t="str">
        <f>IF(F12&gt;0,P12*Q12,"")</f>
        <v/>
      </c>
    </row>
    <row r="13" spans="1:18" x14ac:dyDescent="0.3">
      <c r="A13" s="17">
        <v>26264</v>
      </c>
      <c r="B13" s="18" t="s">
        <v>27</v>
      </c>
      <c r="C13" s="17">
        <v>110601</v>
      </c>
      <c r="D13" s="17">
        <v>10</v>
      </c>
      <c r="E13" s="17">
        <v>4</v>
      </c>
      <c r="F13" s="1"/>
      <c r="G13" s="1"/>
      <c r="H13" s="17">
        <f t="shared" ref="H13:H30" si="1">G13*F13</f>
        <v>0</v>
      </c>
      <c r="I13" s="19" t="s">
        <v>18</v>
      </c>
      <c r="J13" s="17">
        <v>40</v>
      </c>
      <c r="K13" s="20" t="s">
        <v>20</v>
      </c>
      <c r="L13" s="21" t="str">
        <f t="shared" si="0"/>
        <v/>
      </c>
      <c r="M13" s="19" t="s">
        <v>22</v>
      </c>
      <c r="N13" s="17">
        <v>6.44</v>
      </c>
      <c r="O13" s="20" t="s">
        <v>20</v>
      </c>
      <c r="P13" s="18" t="str">
        <f t="shared" ref="P13:P31" si="2">IF(F13&gt;0,N13*L13,"")</f>
        <v/>
      </c>
      <c r="Q13" s="22">
        <f t="shared" ref="Q13:Q30" si="3">$B$7</f>
        <v>1.8579000000000001</v>
      </c>
      <c r="R13" s="23" t="str">
        <f t="shared" ref="R13:R30" si="4">IF(F13&gt;0,P13*Q13,"")</f>
        <v/>
      </c>
    </row>
    <row r="14" spans="1:18" x14ac:dyDescent="0.3">
      <c r="A14" s="17">
        <v>38118</v>
      </c>
      <c r="B14" s="18" t="s">
        <v>28</v>
      </c>
      <c r="C14" s="17">
        <v>110601</v>
      </c>
      <c r="D14" s="17">
        <v>20</v>
      </c>
      <c r="E14" s="17">
        <v>4</v>
      </c>
      <c r="F14" s="1"/>
      <c r="G14" s="1"/>
      <c r="H14" s="17">
        <f t="shared" si="1"/>
        <v>0</v>
      </c>
      <c r="I14" s="19" t="s">
        <v>18</v>
      </c>
      <c r="J14" s="17">
        <v>80</v>
      </c>
      <c r="K14" s="20" t="s">
        <v>20</v>
      </c>
      <c r="L14" s="21" t="str">
        <f t="shared" si="0"/>
        <v/>
      </c>
      <c r="M14" s="19" t="s">
        <v>22</v>
      </c>
      <c r="N14" s="17">
        <v>13</v>
      </c>
      <c r="O14" s="20" t="s">
        <v>20</v>
      </c>
      <c r="P14" s="18" t="str">
        <f t="shared" si="2"/>
        <v/>
      </c>
      <c r="Q14" s="22">
        <f t="shared" si="3"/>
        <v>1.8579000000000001</v>
      </c>
      <c r="R14" s="23" t="str">
        <f t="shared" si="4"/>
        <v/>
      </c>
    </row>
    <row r="15" spans="1:18" x14ac:dyDescent="0.3">
      <c r="A15" s="17">
        <v>53228</v>
      </c>
      <c r="B15" s="18" t="s">
        <v>29</v>
      </c>
      <c r="C15" s="17">
        <v>110601</v>
      </c>
      <c r="D15" s="17">
        <v>20</v>
      </c>
      <c r="E15" s="17">
        <v>3.6</v>
      </c>
      <c r="F15" s="1"/>
      <c r="G15" s="1"/>
      <c r="H15" s="17">
        <f t="shared" si="1"/>
        <v>0</v>
      </c>
      <c r="I15" s="19" t="s">
        <v>18</v>
      </c>
      <c r="J15" s="17">
        <v>88</v>
      </c>
      <c r="K15" s="20" t="s">
        <v>20</v>
      </c>
      <c r="L15" s="21" t="str">
        <f>IF(F15&gt;0,H15/J15,"")</f>
        <v/>
      </c>
      <c r="M15" s="19" t="s">
        <v>22</v>
      </c>
      <c r="N15" s="17">
        <v>14.12</v>
      </c>
      <c r="O15" s="20" t="s">
        <v>20</v>
      </c>
      <c r="P15" s="18" t="str">
        <f t="shared" si="2"/>
        <v/>
      </c>
      <c r="Q15" s="22">
        <f t="shared" si="3"/>
        <v>1.8579000000000001</v>
      </c>
      <c r="R15" s="23" t="str">
        <f t="shared" si="4"/>
        <v/>
      </c>
    </row>
    <row r="16" spans="1:18" x14ac:dyDescent="0.3">
      <c r="A16" s="17">
        <v>53448</v>
      </c>
      <c r="B16" s="18" t="s">
        <v>30</v>
      </c>
      <c r="C16" s="17">
        <v>110601</v>
      </c>
      <c r="D16" s="17">
        <v>20</v>
      </c>
      <c r="E16" s="17">
        <v>3.9</v>
      </c>
      <c r="F16" s="1"/>
      <c r="G16" s="1"/>
      <c r="H16" s="17">
        <f t="shared" si="1"/>
        <v>0</v>
      </c>
      <c r="I16" s="19" t="s">
        <v>18</v>
      </c>
      <c r="J16" s="17">
        <v>82</v>
      </c>
      <c r="K16" s="20" t="s">
        <v>20</v>
      </c>
      <c r="L16" s="21" t="str">
        <f t="shared" si="0"/>
        <v/>
      </c>
      <c r="M16" s="19" t="s">
        <v>22</v>
      </c>
      <c r="N16" s="17">
        <v>13.14</v>
      </c>
      <c r="O16" s="20" t="s">
        <v>20</v>
      </c>
      <c r="P16" s="18" t="str">
        <f t="shared" si="2"/>
        <v/>
      </c>
      <c r="Q16" s="22">
        <f t="shared" si="3"/>
        <v>1.8579000000000001</v>
      </c>
      <c r="R16" s="23" t="str">
        <f t="shared" si="4"/>
        <v/>
      </c>
    </row>
    <row r="17" spans="1:18" x14ac:dyDescent="0.3">
      <c r="A17" s="17">
        <v>53458</v>
      </c>
      <c r="B17" s="18" t="s">
        <v>31</v>
      </c>
      <c r="C17" s="17">
        <v>110601</v>
      </c>
      <c r="D17" s="17">
        <v>20</v>
      </c>
      <c r="E17" s="17">
        <v>4.38</v>
      </c>
      <c r="F17" s="1"/>
      <c r="G17" s="1"/>
      <c r="H17" s="17">
        <f t="shared" si="1"/>
        <v>0</v>
      </c>
      <c r="I17" s="19" t="s">
        <v>18</v>
      </c>
      <c r="J17" s="17">
        <v>74</v>
      </c>
      <c r="K17" s="20" t="s">
        <v>20</v>
      </c>
      <c r="L17" s="21" t="str">
        <f t="shared" si="0"/>
        <v/>
      </c>
      <c r="M17" s="19" t="s">
        <v>22</v>
      </c>
      <c r="N17" s="17">
        <v>11.88</v>
      </c>
      <c r="O17" s="20" t="s">
        <v>20</v>
      </c>
      <c r="P17" s="18" t="str">
        <f t="shared" si="2"/>
        <v/>
      </c>
      <c r="Q17" s="22">
        <f t="shared" si="3"/>
        <v>1.8579000000000001</v>
      </c>
      <c r="R17" s="23" t="str">
        <f t="shared" si="4"/>
        <v/>
      </c>
    </row>
    <row r="18" spans="1:18" x14ac:dyDescent="0.3">
      <c r="A18" s="17">
        <v>53978</v>
      </c>
      <c r="B18" s="18" t="s">
        <v>32</v>
      </c>
      <c r="C18" s="17">
        <v>110601</v>
      </c>
      <c r="D18" s="17">
        <v>20</v>
      </c>
      <c r="E18" s="17">
        <v>4</v>
      </c>
      <c r="F18" s="1"/>
      <c r="G18" s="1"/>
      <c r="H18" s="17">
        <f t="shared" si="1"/>
        <v>0</v>
      </c>
      <c r="I18" s="19" t="s">
        <v>18</v>
      </c>
      <c r="J18" s="17">
        <v>80</v>
      </c>
      <c r="K18" s="20" t="s">
        <v>20</v>
      </c>
      <c r="L18" s="21" t="str">
        <f t="shared" si="0"/>
        <v/>
      </c>
      <c r="M18" s="19" t="s">
        <v>22</v>
      </c>
      <c r="N18" s="17">
        <v>12.84</v>
      </c>
      <c r="O18" s="20" t="s">
        <v>20</v>
      </c>
      <c r="P18" s="18" t="str">
        <f t="shared" si="2"/>
        <v/>
      </c>
      <c r="Q18" s="22">
        <f t="shared" si="3"/>
        <v>1.8579000000000001</v>
      </c>
      <c r="R18" s="23" t="str">
        <f t="shared" si="4"/>
        <v/>
      </c>
    </row>
    <row r="19" spans="1:18" x14ac:dyDescent="0.3">
      <c r="A19" s="17">
        <v>53989</v>
      </c>
      <c r="B19" s="18" t="s">
        <v>33</v>
      </c>
      <c r="C19" s="17">
        <v>110601</v>
      </c>
      <c r="D19" s="17">
        <v>20</v>
      </c>
      <c r="E19" s="17">
        <v>3.75</v>
      </c>
      <c r="F19" s="1"/>
      <c r="G19" s="1"/>
      <c r="H19" s="17">
        <f t="shared" si="1"/>
        <v>0</v>
      </c>
      <c r="I19" s="19" t="s">
        <v>18</v>
      </c>
      <c r="J19" s="17">
        <v>84</v>
      </c>
      <c r="K19" s="20" t="s">
        <v>20</v>
      </c>
      <c r="L19" s="21" t="str">
        <f t="shared" si="0"/>
        <v/>
      </c>
      <c r="M19" s="19" t="s">
        <v>22</v>
      </c>
      <c r="N19" s="17">
        <v>13.48</v>
      </c>
      <c r="O19" s="20" t="s">
        <v>20</v>
      </c>
      <c r="P19" s="18" t="str">
        <f t="shared" si="2"/>
        <v/>
      </c>
      <c r="Q19" s="22">
        <f t="shared" si="3"/>
        <v>1.8579000000000001</v>
      </c>
      <c r="R19" s="23" t="str">
        <f t="shared" si="4"/>
        <v/>
      </c>
    </row>
    <row r="20" spans="1:18" x14ac:dyDescent="0.3">
      <c r="A20" s="17">
        <v>53998</v>
      </c>
      <c r="B20" s="18" t="s">
        <v>34</v>
      </c>
      <c r="C20" s="17">
        <v>110601</v>
      </c>
      <c r="D20" s="17">
        <v>20</v>
      </c>
      <c r="E20" s="17">
        <v>3.6</v>
      </c>
      <c r="F20" s="1"/>
      <c r="G20" s="1"/>
      <c r="H20" s="17">
        <f t="shared" si="1"/>
        <v>0</v>
      </c>
      <c r="I20" s="19" t="s">
        <v>18</v>
      </c>
      <c r="J20" s="17">
        <v>88</v>
      </c>
      <c r="K20" s="20" t="s">
        <v>20</v>
      </c>
      <c r="L20" s="21" t="str">
        <f t="shared" si="0"/>
        <v/>
      </c>
      <c r="M20" s="19" t="s">
        <v>22</v>
      </c>
      <c r="N20" s="17">
        <v>7.76</v>
      </c>
      <c r="O20" s="20" t="s">
        <v>20</v>
      </c>
      <c r="P20" s="18" t="str">
        <f t="shared" si="2"/>
        <v/>
      </c>
      <c r="Q20" s="22">
        <f t="shared" si="3"/>
        <v>1.8579000000000001</v>
      </c>
      <c r="R20" s="23" t="str">
        <f t="shared" si="4"/>
        <v/>
      </c>
    </row>
    <row r="21" spans="1:18" x14ac:dyDescent="0.3">
      <c r="A21" s="17">
        <v>1089271</v>
      </c>
      <c r="B21" s="18" t="s">
        <v>35</v>
      </c>
      <c r="C21" s="17">
        <v>110601</v>
      </c>
      <c r="D21" s="17">
        <v>10.35</v>
      </c>
      <c r="E21" s="17">
        <v>3.6</v>
      </c>
      <c r="F21" s="1"/>
      <c r="G21" s="1"/>
      <c r="H21" s="17">
        <f t="shared" si="1"/>
        <v>0</v>
      </c>
      <c r="I21" s="19" t="s">
        <v>18</v>
      </c>
      <c r="J21" s="17">
        <v>46</v>
      </c>
      <c r="K21" s="20" t="s">
        <v>20</v>
      </c>
      <c r="L21" s="21" t="str">
        <f t="shared" si="0"/>
        <v/>
      </c>
      <c r="M21" s="19" t="s">
        <v>22</v>
      </c>
      <c r="N21" s="17">
        <v>7.3970000000000002</v>
      </c>
      <c r="O21" s="20" t="s">
        <v>20</v>
      </c>
      <c r="P21" s="18" t="str">
        <f t="shared" si="2"/>
        <v/>
      </c>
      <c r="Q21" s="22">
        <f t="shared" si="3"/>
        <v>1.8579000000000001</v>
      </c>
      <c r="R21" s="23" t="str">
        <f t="shared" si="4"/>
        <v/>
      </c>
    </row>
    <row r="22" spans="1:18" x14ac:dyDescent="0.3">
      <c r="A22" s="17">
        <v>1089300</v>
      </c>
      <c r="B22" s="18" t="s">
        <v>36</v>
      </c>
      <c r="C22" s="17">
        <v>110601</v>
      </c>
      <c r="D22" s="17">
        <v>18</v>
      </c>
      <c r="E22" s="17">
        <v>3.6</v>
      </c>
      <c r="F22" s="1"/>
      <c r="G22" s="1"/>
      <c r="H22" s="17">
        <f t="shared" si="1"/>
        <v>0</v>
      </c>
      <c r="I22" s="19" t="s">
        <v>18</v>
      </c>
      <c r="J22" s="17">
        <v>80</v>
      </c>
      <c r="K22" s="20" t="s">
        <v>20</v>
      </c>
      <c r="L22" s="21" t="str">
        <f t="shared" si="0"/>
        <v/>
      </c>
      <c r="M22" s="19" t="s">
        <v>22</v>
      </c>
      <c r="N22" s="17">
        <v>12.84</v>
      </c>
      <c r="O22" s="20" t="s">
        <v>20</v>
      </c>
      <c r="P22" s="18" t="str">
        <f t="shared" si="2"/>
        <v/>
      </c>
      <c r="Q22" s="22">
        <f t="shared" si="3"/>
        <v>1.8579000000000001</v>
      </c>
      <c r="R22" s="23" t="str">
        <f t="shared" si="4"/>
        <v/>
      </c>
    </row>
    <row r="23" spans="1:18" x14ac:dyDescent="0.3">
      <c r="A23" s="17">
        <v>1089301</v>
      </c>
      <c r="B23" s="18" t="s">
        <v>37</v>
      </c>
      <c r="C23" s="17">
        <v>110601</v>
      </c>
      <c r="D23" s="17">
        <v>20</v>
      </c>
      <c r="E23" s="17">
        <v>4</v>
      </c>
      <c r="F23" s="1"/>
      <c r="G23" s="1"/>
      <c r="H23" s="17">
        <f t="shared" si="1"/>
        <v>0</v>
      </c>
      <c r="I23" s="19" t="s">
        <v>18</v>
      </c>
      <c r="J23" s="17">
        <v>80</v>
      </c>
      <c r="K23" s="20" t="s">
        <v>20</v>
      </c>
      <c r="L23" s="21" t="str">
        <f t="shared" si="0"/>
        <v/>
      </c>
      <c r="M23" s="19" t="s">
        <v>22</v>
      </c>
      <c r="N23" s="17">
        <v>13</v>
      </c>
      <c r="O23" s="20" t="s">
        <v>20</v>
      </c>
      <c r="P23" s="18" t="str">
        <f t="shared" si="2"/>
        <v/>
      </c>
      <c r="Q23" s="22">
        <f t="shared" si="3"/>
        <v>1.8579000000000001</v>
      </c>
      <c r="R23" s="23" t="str">
        <f t="shared" si="4"/>
        <v/>
      </c>
    </row>
    <row r="24" spans="1:18" x14ac:dyDescent="0.3">
      <c r="A24" s="17">
        <v>1089302</v>
      </c>
      <c r="B24" s="18" t="s">
        <v>38</v>
      </c>
      <c r="C24" s="17">
        <v>110601</v>
      </c>
      <c r="D24" s="17">
        <v>20</v>
      </c>
      <c r="E24" s="17">
        <v>4</v>
      </c>
      <c r="F24" s="1"/>
      <c r="G24" s="1"/>
      <c r="H24" s="17">
        <f t="shared" si="1"/>
        <v>0</v>
      </c>
      <c r="I24" s="19" t="s">
        <v>18</v>
      </c>
      <c r="J24" s="17">
        <v>80</v>
      </c>
      <c r="K24" s="20" t="s">
        <v>20</v>
      </c>
      <c r="L24" s="21" t="str">
        <f t="shared" si="0"/>
        <v/>
      </c>
      <c r="M24" s="19" t="s">
        <v>22</v>
      </c>
      <c r="N24" s="17">
        <v>13</v>
      </c>
      <c r="O24" s="20" t="s">
        <v>20</v>
      </c>
      <c r="P24" s="18" t="str">
        <f t="shared" si="2"/>
        <v/>
      </c>
      <c r="Q24" s="22">
        <f t="shared" si="3"/>
        <v>1.8579000000000001</v>
      </c>
      <c r="R24" s="23" t="str">
        <f t="shared" si="4"/>
        <v/>
      </c>
    </row>
    <row r="25" spans="1:18" x14ac:dyDescent="0.3">
      <c r="A25" s="17">
        <v>1089303</v>
      </c>
      <c r="B25" s="18" t="s">
        <v>39</v>
      </c>
      <c r="C25" s="17">
        <v>110601</v>
      </c>
      <c r="D25" s="17">
        <v>18.75</v>
      </c>
      <c r="E25" s="17">
        <v>3.75</v>
      </c>
      <c r="F25" s="1"/>
      <c r="G25" s="1"/>
      <c r="H25" s="17">
        <f t="shared" si="1"/>
        <v>0</v>
      </c>
      <c r="I25" s="19" t="s">
        <v>18</v>
      </c>
      <c r="J25" s="17">
        <v>80</v>
      </c>
      <c r="K25" s="20" t="s">
        <v>20</v>
      </c>
      <c r="L25" s="21" t="str">
        <f t="shared" si="0"/>
        <v/>
      </c>
      <c r="M25" s="19" t="s">
        <v>22</v>
      </c>
      <c r="N25" s="17">
        <v>12.824999999999999</v>
      </c>
      <c r="O25" s="20" t="s">
        <v>20</v>
      </c>
      <c r="P25" s="18" t="str">
        <f t="shared" si="2"/>
        <v/>
      </c>
      <c r="Q25" s="22">
        <f t="shared" si="3"/>
        <v>1.8579000000000001</v>
      </c>
      <c r="R25" s="23" t="str">
        <f t="shared" si="4"/>
        <v/>
      </c>
    </row>
    <row r="26" spans="1:18" x14ac:dyDescent="0.3">
      <c r="A26" s="17">
        <v>1089865</v>
      </c>
      <c r="B26" s="18" t="s">
        <v>40</v>
      </c>
      <c r="C26" s="17">
        <v>110601</v>
      </c>
      <c r="D26" s="17">
        <v>20</v>
      </c>
      <c r="E26" s="17">
        <v>4</v>
      </c>
      <c r="F26" s="1"/>
      <c r="G26" s="1"/>
      <c r="H26" s="17">
        <f t="shared" si="1"/>
        <v>0</v>
      </c>
      <c r="I26" s="19" t="s">
        <v>18</v>
      </c>
      <c r="J26" s="17">
        <v>80</v>
      </c>
      <c r="K26" s="20" t="s">
        <v>20</v>
      </c>
      <c r="L26" s="21" t="str">
        <f t="shared" si="0"/>
        <v/>
      </c>
      <c r="M26" s="19" t="s">
        <v>22</v>
      </c>
      <c r="N26" s="17">
        <v>5.2</v>
      </c>
      <c r="O26" s="20" t="s">
        <v>20</v>
      </c>
      <c r="P26" s="18" t="str">
        <f t="shared" si="2"/>
        <v/>
      </c>
      <c r="Q26" s="22">
        <f t="shared" si="3"/>
        <v>1.8579000000000001</v>
      </c>
      <c r="R26" s="23" t="str">
        <f t="shared" si="4"/>
        <v/>
      </c>
    </row>
    <row r="27" spans="1:18" x14ac:dyDescent="0.3">
      <c r="A27" s="17">
        <v>1089876</v>
      </c>
      <c r="B27" s="18" t="s">
        <v>41</v>
      </c>
      <c r="C27" s="17">
        <v>110601</v>
      </c>
      <c r="D27" s="17">
        <v>10</v>
      </c>
      <c r="E27" s="17">
        <v>4</v>
      </c>
      <c r="F27" s="1"/>
      <c r="G27" s="1"/>
      <c r="H27" s="17">
        <f t="shared" si="1"/>
        <v>0</v>
      </c>
      <c r="I27" s="19" t="s">
        <v>18</v>
      </c>
      <c r="J27" s="17">
        <v>40</v>
      </c>
      <c r="K27" s="20" t="s">
        <v>20</v>
      </c>
      <c r="L27" s="21" t="str">
        <f t="shared" si="0"/>
        <v/>
      </c>
      <c r="M27" s="19" t="s">
        <v>22</v>
      </c>
      <c r="N27" s="17">
        <v>6.5</v>
      </c>
      <c r="O27" s="20" t="s">
        <v>20</v>
      </c>
      <c r="P27" s="18" t="str">
        <f t="shared" si="2"/>
        <v/>
      </c>
      <c r="Q27" s="22">
        <f t="shared" si="3"/>
        <v>1.8579000000000001</v>
      </c>
      <c r="R27" s="23" t="str">
        <f t="shared" si="4"/>
        <v/>
      </c>
    </row>
    <row r="28" spans="1:18" x14ac:dyDescent="0.3">
      <c r="A28" s="17">
        <v>1089877</v>
      </c>
      <c r="B28" s="18" t="s">
        <v>42</v>
      </c>
      <c r="C28" s="17">
        <v>110601</v>
      </c>
      <c r="D28" s="17">
        <v>10</v>
      </c>
      <c r="E28" s="17">
        <v>3.6</v>
      </c>
      <c r="F28" s="1"/>
      <c r="G28" s="1"/>
      <c r="H28" s="17">
        <f t="shared" si="1"/>
        <v>0</v>
      </c>
      <c r="I28" s="19" t="s">
        <v>18</v>
      </c>
      <c r="J28" s="17">
        <v>45</v>
      </c>
      <c r="K28" s="20" t="s">
        <v>20</v>
      </c>
      <c r="L28" s="21" t="str">
        <f t="shared" si="0"/>
        <v/>
      </c>
      <c r="M28" s="19" t="s">
        <v>22</v>
      </c>
      <c r="N28" s="17">
        <v>7.13</v>
      </c>
      <c r="O28" s="20" t="s">
        <v>20</v>
      </c>
      <c r="P28" s="18" t="str">
        <f t="shared" si="2"/>
        <v/>
      </c>
      <c r="Q28" s="22">
        <f t="shared" si="3"/>
        <v>1.8579000000000001</v>
      </c>
      <c r="R28" s="23" t="str">
        <f t="shared" si="4"/>
        <v/>
      </c>
    </row>
    <row r="29" spans="1:18" x14ac:dyDescent="0.3">
      <c r="A29" s="17" t="s">
        <v>43</v>
      </c>
      <c r="B29" s="18" t="s">
        <v>44</v>
      </c>
      <c r="C29" s="17">
        <v>110601</v>
      </c>
      <c r="D29" s="17">
        <v>10.35</v>
      </c>
      <c r="E29" s="17">
        <v>3.6</v>
      </c>
      <c r="F29" s="1"/>
      <c r="G29" s="1"/>
      <c r="H29" s="17">
        <f t="shared" si="1"/>
        <v>0</v>
      </c>
      <c r="I29" s="19" t="s">
        <v>18</v>
      </c>
      <c r="J29" s="17">
        <v>46</v>
      </c>
      <c r="K29" s="20" t="s">
        <v>20</v>
      </c>
      <c r="L29" s="21" t="str">
        <f t="shared" si="0"/>
        <v/>
      </c>
      <c r="M29" s="19" t="s">
        <v>22</v>
      </c>
      <c r="N29" s="17">
        <v>7.4</v>
      </c>
      <c r="O29" s="20" t="s">
        <v>20</v>
      </c>
      <c r="P29" s="18" t="str">
        <f t="shared" si="2"/>
        <v/>
      </c>
      <c r="Q29" s="22">
        <f t="shared" si="3"/>
        <v>1.8579000000000001</v>
      </c>
      <c r="R29" s="23" t="str">
        <f t="shared" si="4"/>
        <v/>
      </c>
    </row>
    <row r="30" spans="1:18" x14ac:dyDescent="0.3">
      <c r="A30" s="17" t="s">
        <v>45</v>
      </c>
      <c r="B30" s="18" t="s">
        <v>46</v>
      </c>
      <c r="C30" s="17">
        <v>110601</v>
      </c>
      <c r="D30" s="17">
        <v>10</v>
      </c>
      <c r="E30" s="17">
        <v>4</v>
      </c>
      <c r="F30" s="1"/>
      <c r="G30" s="1"/>
      <c r="H30" s="17">
        <f t="shared" si="1"/>
        <v>0</v>
      </c>
      <c r="I30" s="19" t="s">
        <v>18</v>
      </c>
      <c r="J30" s="17">
        <v>40</v>
      </c>
      <c r="K30" s="20" t="s">
        <v>20</v>
      </c>
      <c r="L30" s="21" t="str">
        <f t="shared" si="0"/>
        <v/>
      </c>
      <c r="M30" s="19" t="s">
        <v>22</v>
      </c>
      <c r="N30" s="17">
        <v>6.335</v>
      </c>
      <c r="O30" s="20" t="s">
        <v>20</v>
      </c>
      <c r="P30" s="18" t="str">
        <f t="shared" si="2"/>
        <v/>
      </c>
      <c r="Q30" s="22">
        <f t="shared" si="3"/>
        <v>1.8579000000000001</v>
      </c>
      <c r="R30" s="23" t="str">
        <f t="shared" si="4"/>
        <v/>
      </c>
    </row>
    <row r="31" spans="1:18" x14ac:dyDescent="0.3">
      <c r="A31" s="17" t="s">
        <v>47</v>
      </c>
      <c r="B31" s="18" t="s">
        <v>62</v>
      </c>
      <c r="C31" s="17">
        <v>110244</v>
      </c>
      <c r="D31" s="17">
        <v>21.78</v>
      </c>
      <c r="E31" s="17">
        <v>4.2</v>
      </c>
      <c r="F31" s="1"/>
      <c r="G31" s="1"/>
      <c r="H31" s="17">
        <f>G31*F31</f>
        <v>0</v>
      </c>
      <c r="I31" s="19" t="s">
        <v>18</v>
      </c>
      <c r="J31" s="17">
        <v>83</v>
      </c>
      <c r="K31" s="20" t="s">
        <v>20</v>
      </c>
      <c r="L31" s="21" t="str">
        <f t="shared" si="0"/>
        <v/>
      </c>
      <c r="M31" s="19" t="s">
        <v>22</v>
      </c>
      <c r="N31" s="17">
        <v>10.45</v>
      </c>
      <c r="O31" s="20" t="s">
        <v>20</v>
      </c>
      <c r="P31" s="18" t="str">
        <f t="shared" si="2"/>
        <v/>
      </c>
      <c r="Q31" s="22">
        <f>B8</f>
        <v>1.8265</v>
      </c>
      <c r="R31" s="23" t="str">
        <f>IF(F31&gt;0,P31*Q31,"")</f>
        <v/>
      </c>
    </row>
    <row r="32" spans="1:18" x14ac:dyDescent="0.3">
      <c r="A32" s="4"/>
      <c r="D32" s="4"/>
      <c r="E32" s="4"/>
      <c r="L32" s="67" t="s">
        <v>49</v>
      </c>
      <c r="M32" s="67"/>
      <c r="N32" s="67"/>
      <c r="O32" s="67"/>
      <c r="P32" s="29">
        <f>SUM(P12:P30)</f>
        <v>0</v>
      </c>
      <c r="Q32" s="29"/>
      <c r="R32" s="30">
        <f>SUM(R12:R30)</f>
        <v>0</v>
      </c>
    </row>
    <row r="33" spans="1:17" x14ac:dyDescent="0.3">
      <c r="A33" s="4"/>
      <c r="D33" s="4"/>
      <c r="E33" s="4"/>
    </row>
    <row r="34" spans="1:17" x14ac:dyDescent="0.3">
      <c r="A34" s="4"/>
      <c r="C34" s="68" t="s">
        <v>69</v>
      </c>
      <c r="D34" s="68"/>
      <c r="E34" s="68"/>
      <c r="F34" s="68"/>
      <c r="G34" s="68"/>
      <c r="H34" s="68"/>
      <c r="I34" s="68"/>
      <c r="J34" s="68"/>
      <c r="K34" s="68"/>
      <c r="L34" s="68"/>
    </row>
    <row r="35" spans="1:17" x14ac:dyDescent="0.3">
      <c r="A35" s="4"/>
      <c r="B35" s="60" t="s">
        <v>68</v>
      </c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</row>
    <row r="36" spans="1:17" x14ac:dyDescent="0.3">
      <c r="A36" s="4"/>
      <c r="D36" s="4"/>
      <c r="E36" s="4"/>
    </row>
  </sheetData>
  <mergeCells count="8">
    <mergeCell ref="B35:Q35"/>
    <mergeCell ref="C1:M1"/>
    <mergeCell ref="Q1:R1"/>
    <mergeCell ref="A6:B6"/>
    <mergeCell ref="F7:G7"/>
    <mergeCell ref="L32:O32"/>
    <mergeCell ref="C34:L34"/>
    <mergeCell ref="N9:R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7596A-01F6-4752-8C83-38FA8837ACBF}">
  <dimension ref="A1:Q31"/>
  <sheetViews>
    <sheetView workbookViewId="0">
      <selection activeCell="B16" sqref="B16"/>
    </sheetView>
  </sheetViews>
  <sheetFormatPr defaultColWidth="9.21875" defaultRowHeight="14.4" x14ac:dyDescent="0.3"/>
  <cols>
    <col min="2" max="2" width="43.77734375" bestFit="1" customWidth="1"/>
    <col min="6" max="6" width="11" customWidth="1"/>
  </cols>
  <sheetData>
    <row r="1" spans="1:17" ht="32.4" x14ac:dyDescent="0.6">
      <c r="A1" s="61" t="s">
        <v>79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7" x14ac:dyDescent="0.3">
      <c r="A2" s="4"/>
      <c r="C2" s="4"/>
      <c r="D2" s="4"/>
    </row>
    <row r="3" spans="1:17" x14ac:dyDescent="0.3">
      <c r="A3" s="4"/>
      <c r="C3" s="4"/>
      <c r="D3" s="4"/>
      <c r="K3" s="28" t="s">
        <v>63</v>
      </c>
      <c r="L3" s="2"/>
      <c r="M3" s="2"/>
      <c r="N3" s="2"/>
      <c r="O3" s="2"/>
      <c r="P3" s="2"/>
    </row>
    <row r="4" spans="1:17" x14ac:dyDescent="0.3">
      <c r="A4" s="4"/>
      <c r="C4" s="4"/>
      <c r="D4" s="4"/>
      <c r="K4" s="28" t="s">
        <v>2</v>
      </c>
      <c r="L4" s="80"/>
      <c r="M4" s="80"/>
      <c r="N4" s="80"/>
      <c r="O4" s="80"/>
      <c r="P4" s="80"/>
    </row>
    <row r="5" spans="1:17" ht="15" thickBot="1" x14ac:dyDescent="0.35">
      <c r="A5" s="4"/>
      <c r="C5" s="4"/>
      <c r="D5" s="4"/>
    </row>
    <row r="6" spans="1:17" x14ac:dyDescent="0.3">
      <c r="A6" s="63"/>
      <c r="B6" s="64"/>
      <c r="C6" s="4"/>
      <c r="D6" s="4"/>
      <c r="E6" s="4"/>
      <c r="G6" s="77" t="s">
        <v>72</v>
      </c>
      <c r="H6" s="78"/>
      <c r="I6" s="78"/>
      <c r="J6" s="79"/>
      <c r="L6" s="77" t="s">
        <v>73</v>
      </c>
      <c r="M6" s="78"/>
      <c r="N6" s="78"/>
      <c r="O6" s="79"/>
    </row>
    <row r="7" spans="1:17" x14ac:dyDescent="0.3">
      <c r="A7" s="5"/>
      <c r="B7" s="6"/>
      <c r="C7" s="4"/>
      <c r="D7" s="4"/>
      <c r="G7" s="73" t="s">
        <v>70</v>
      </c>
      <c r="H7" s="74"/>
      <c r="I7" s="74"/>
      <c r="J7" s="25"/>
      <c r="L7" s="73" t="s">
        <v>71</v>
      </c>
      <c r="M7" s="74"/>
      <c r="N7" s="74"/>
      <c r="O7" s="25"/>
    </row>
    <row r="8" spans="1:17" x14ac:dyDescent="0.3">
      <c r="A8" s="7"/>
      <c r="B8" s="8"/>
      <c r="C8" s="4"/>
      <c r="D8" s="4"/>
      <c r="E8" s="4"/>
      <c r="G8" s="75" t="s">
        <v>64</v>
      </c>
      <c r="H8" s="76"/>
      <c r="I8" s="76"/>
      <c r="J8" s="38">
        <f>Q31</f>
        <v>0</v>
      </c>
      <c r="L8" s="75" t="s">
        <v>64</v>
      </c>
      <c r="M8" s="76"/>
      <c r="N8" s="76"/>
      <c r="O8" s="38">
        <f>SUM(Q13:Q30)</f>
        <v>0</v>
      </c>
    </row>
    <row r="9" spans="1:17" ht="15" thickBot="1" x14ac:dyDescent="0.35">
      <c r="G9" s="39" t="s">
        <v>65</v>
      </c>
      <c r="H9" s="40"/>
      <c r="I9" s="40"/>
      <c r="J9" s="41">
        <f>J7-J8</f>
        <v>0</v>
      </c>
      <c r="L9" s="39" t="s">
        <v>65</v>
      </c>
      <c r="M9" s="40"/>
      <c r="N9" s="40"/>
      <c r="O9" s="41">
        <f>O7-O8</f>
        <v>0</v>
      </c>
    </row>
    <row r="11" spans="1:17" ht="15" thickBot="1" x14ac:dyDescent="0.35">
      <c r="A11" s="36"/>
      <c r="B11" s="36"/>
      <c r="C11" s="36"/>
      <c r="D11" s="70" t="s">
        <v>75</v>
      </c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2"/>
      <c r="P11" s="36"/>
      <c r="Q11" s="36"/>
    </row>
    <row r="12" spans="1:17" s="37" customFormat="1" ht="29.4" thickBot="1" x14ac:dyDescent="0.35">
      <c r="A12" s="56" t="s">
        <v>60</v>
      </c>
      <c r="B12" s="57" t="s">
        <v>11</v>
      </c>
      <c r="C12" s="57" t="s">
        <v>19</v>
      </c>
      <c r="D12" s="58" t="s">
        <v>76</v>
      </c>
      <c r="E12" s="58" t="s">
        <v>50</v>
      </c>
      <c r="F12" s="58" t="s">
        <v>51</v>
      </c>
      <c r="G12" s="58" t="s">
        <v>52</v>
      </c>
      <c r="H12" s="58" t="s">
        <v>53</v>
      </c>
      <c r="I12" s="58" t="s">
        <v>54</v>
      </c>
      <c r="J12" s="58" t="s">
        <v>55</v>
      </c>
      <c r="K12" s="58" t="s">
        <v>56</v>
      </c>
      <c r="L12" s="58" t="s">
        <v>57</v>
      </c>
      <c r="M12" s="58" t="s">
        <v>58</v>
      </c>
      <c r="N12" s="58" t="s">
        <v>59</v>
      </c>
      <c r="O12" s="57" t="s">
        <v>61</v>
      </c>
      <c r="P12" s="57" t="s">
        <v>66</v>
      </c>
      <c r="Q12" s="59" t="s">
        <v>67</v>
      </c>
    </row>
    <row r="13" spans="1:17" x14ac:dyDescent="0.3">
      <c r="A13" s="50">
        <v>2090</v>
      </c>
      <c r="B13" s="51" t="s">
        <v>26</v>
      </c>
      <c r="C13" s="52">
        <v>80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4">
        <f>SUM(D13:N13)</f>
        <v>0</v>
      </c>
      <c r="P13" s="52">
        <v>9.6300000000000008</v>
      </c>
      <c r="Q13" s="55">
        <f>O13*P13</f>
        <v>0</v>
      </c>
    </row>
    <row r="14" spans="1:17" x14ac:dyDescent="0.3">
      <c r="A14" s="42">
        <v>26264</v>
      </c>
      <c r="B14" s="18" t="s">
        <v>27</v>
      </c>
      <c r="C14" s="17">
        <v>40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24">
        <f t="shared" ref="O14:O31" si="0">SUM(D14:N14)</f>
        <v>0</v>
      </c>
      <c r="P14" s="17">
        <v>6.44</v>
      </c>
      <c r="Q14" s="43">
        <f t="shared" ref="Q14:Q31" si="1">O14*P14</f>
        <v>0</v>
      </c>
    </row>
    <row r="15" spans="1:17" x14ac:dyDescent="0.3">
      <c r="A15" s="42">
        <v>38118</v>
      </c>
      <c r="B15" s="18" t="s">
        <v>28</v>
      </c>
      <c r="C15" s="17">
        <v>80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24">
        <f t="shared" si="0"/>
        <v>0</v>
      </c>
      <c r="P15" s="17">
        <v>13</v>
      </c>
      <c r="Q15" s="43">
        <f t="shared" si="1"/>
        <v>0</v>
      </c>
    </row>
    <row r="16" spans="1:17" x14ac:dyDescent="0.3">
      <c r="A16" s="42">
        <v>53228</v>
      </c>
      <c r="B16" s="18" t="s">
        <v>29</v>
      </c>
      <c r="C16" s="17">
        <v>88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24">
        <f t="shared" si="0"/>
        <v>0</v>
      </c>
      <c r="P16" s="17">
        <v>14.12</v>
      </c>
      <c r="Q16" s="43">
        <f t="shared" si="1"/>
        <v>0</v>
      </c>
    </row>
    <row r="17" spans="1:17" x14ac:dyDescent="0.3">
      <c r="A17" s="42">
        <v>53448</v>
      </c>
      <c r="B17" s="18" t="s">
        <v>30</v>
      </c>
      <c r="C17" s="17">
        <v>82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24">
        <f t="shared" si="0"/>
        <v>0</v>
      </c>
      <c r="P17" s="17">
        <v>13.14</v>
      </c>
      <c r="Q17" s="43">
        <f t="shared" si="1"/>
        <v>0</v>
      </c>
    </row>
    <row r="18" spans="1:17" x14ac:dyDescent="0.3">
      <c r="A18" s="42">
        <v>53458</v>
      </c>
      <c r="B18" s="18" t="s">
        <v>31</v>
      </c>
      <c r="C18" s="17">
        <v>74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24">
        <f t="shared" si="0"/>
        <v>0</v>
      </c>
      <c r="P18" s="17">
        <v>11.88</v>
      </c>
      <c r="Q18" s="43">
        <f t="shared" si="1"/>
        <v>0</v>
      </c>
    </row>
    <row r="19" spans="1:17" x14ac:dyDescent="0.3">
      <c r="A19" s="42">
        <v>53978</v>
      </c>
      <c r="B19" s="18" t="s">
        <v>32</v>
      </c>
      <c r="C19" s="17">
        <v>80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4">
        <f t="shared" si="0"/>
        <v>0</v>
      </c>
      <c r="P19" s="17">
        <v>12.84</v>
      </c>
      <c r="Q19" s="43">
        <f t="shared" si="1"/>
        <v>0</v>
      </c>
    </row>
    <row r="20" spans="1:17" x14ac:dyDescent="0.3">
      <c r="A20" s="42">
        <v>53989</v>
      </c>
      <c r="B20" s="18" t="s">
        <v>33</v>
      </c>
      <c r="C20" s="17">
        <v>84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4">
        <f t="shared" si="0"/>
        <v>0</v>
      </c>
      <c r="P20" s="17">
        <v>13.48</v>
      </c>
      <c r="Q20" s="43">
        <f t="shared" si="1"/>
        <v>0</v>
      </c>
    </row>
    <row r="21" spans="1:17" x14ac:dyDescent="0.3">
      <c r="A21" s="42">
        <v>53998</v>
      </c>
      <c r="B21" s="18" t="s">
        <v>34</v>
      </c>
      <c r="C21" s="17">
        <v>88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4">
        <f t="shared" si="0"/>
        <v>0</v>
      </c>
      <c r="P21" s="17">
        <v>7.76</v>
      </c>
      <c r="Q21" s="43">
        <f t="shared" si="1"/>
        <v>0</v>
      </c>
    </row>
    <row r="22" spans="1:17" x14ac:dyDescent="0.3">
      <c r="A22" s="42">
        <v>1089271</v>
      </c>
      <c r="B22" s="18" t="s">
        <v>35</v>
      </c>
      <c r="C22" s="17">
        <v>46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24">
        <f t="shared" si="0"/>
        <v>0</v>
      </c>
      <c r="P22" s="17">
        <v>7.3970000000000002</v>
      </c>
      <c r="Q22" s="43">
        <f t="shared" si="1"/>
        <v>0</v>
      </c>
    </row>
    <row r="23" spans="1:17" x14ac:dyDescent="0.3">
      <c r="A23" s="42">
        <v>1089300</v>
      </c>
      <c r="B23" s="18" t="s">
        <v>36</v>
      </c>
      <c r="C23" s="17">
        <v>80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24">
        <f t="shared" si="0"/>
        <v>0</v>
      </c>
      <c r="P23" s="17">
        <v>12.84</v>
      </c>
      <c r="Q23" s="43">
        <f t="shared" si="1"/>
        <v>0</v>
      </c>
    </row>
    <row r="24" spans="1:17" x14ac:dyDescent="0.3">
      <c r="A24" s="42">
        <v>1089301</v>
      </c>
      <c r="B24" s="18" t="s">
        <v>37</v>
      </c>
      <c r="C24" s="17">
        <v>80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24">
        <f t="shared" si="0"/>
        <v>0</v>
      </c>
      <c r="P24" s="17">
        <v>13</v>
      </c>
      <c r="Q24" s="43">
        <f t="shared" si="1"/>
        <v>0</v>
      </c>
    </row>
    <row r="25" spans="1:17" x14ac:dyDescent="0.3">
      <c r="A25" s="42">
        <v>1089302</v>
      </c>
      <c r="B25" s="18" t="s">
        <v>38</v>
      </c>
      <c r="C25" s="17">
        <v>80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24">
        <f t="shared" si="0"/>
        <v>0</v>
      </c>
      <c r="P25" s="17">
        <v>13</v>
      </c>
      <c r="Q25" s="43">
        <f t="shared" si="1"/>
        <v>0</v>
      </c>
    </row>
    <row r="26" spans="1:17" x14ac:dyDescent="0.3">
      <c r="A26" s="42">
        <v>1089865</v>
      </c>
      <c r="B26" s="18" t="s">
        <v>40</v>
      </c>
      <c r="C26" s="17">
        <v>80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24">
        <f t="shared" si="0"/>
        <v>0</v>
      </c>
      <c r="P26" s="17">
        <v>5.2</v>
      </c>
      <c r="Q26" s="43">
        <f t="shared" si="1"/>
        <v>0</v>
      </c>
    </row>
    <row r="27" spans="1:17" x14ac:dyDescent="0.3">
      <c r="A27" s="42">
        <v>1089876</v>
      </c>
      <c r="B27" s="18" t="s">
        <v>41</v>
      </c>
      <c r="C27" s="17">
        <v>40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24">
        <f t="shared" si="0"/>
        <v>0</v>
      </c>
      <c r="P27" s="17">
        <v>6.5</v>
      </c>
      <c r="Q27" s="43">
        <f t="shared" si="1"/>
        <v>0</v>
      </c>
    </row>
    <row r="28" spans="1:17" x14ac:dyDescent="0.3">
      <c r="A28" s="42">
        <v>1089877</v>
      </c>
      <c r="B28" s="18" t="s">
        <v>42</v>
      </c>
      <c r="C28" s="17">
        <v>45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24">
        <f t="shared" si="0"/>
        <v>0</v>
      </c>
      <c r="P28" s="17">
        <v>7.13</v>
      </c>
      <c r="Q28" s="43">
        <f t="shared" si="1"/>
        <v>0</v>
      </c>
    </row>
    <row r="29" spans="1:17" x14ac:dyDescent="0.3">
      <c r="A29" s="42" t="s">
        <v>43</v>
      </c>
      <c r="B29" s="18" t="s">
        <v>44</v>
      </c>
      <c r="C29" s="17">
        <v>46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24">
        <f t="shared" si="0"/>
        <v>0</v>
      </c>
      <c r="P29" s="17">
        <v>7.4</v>
      </c>
      <c r="Q29" s="43">
        <f t="shared" si="1"/>
        <v>0</v>
      </c>
    </row>
    <row r="30" spans="1:17" x14ac:dyDescent="0.3">
      <c r="A30" s="42" t="s">
        <v>45</v>
      </c>
      <c r="B30" s="18" t="s">
        <v>46</v>
      </c>
      <c r="C30" s="17">
        <v>40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24">
        <f t="shared" si="0"/>
        <v>0</v>
      </c>
      <c r="P30" s="17">
        <v>6.335</v>
      </c>
      <c r="Q30" s="43">
        <f t="shared" si="1"/>
        <v>0</v>
      </c>
    </row>
    <row r="31" spans="1:17" ht="15" thickBot="1" x14ac:dyDescent="0.35">
      <c r="A31" s="44" t="s">
        <v>47</v>
      </c>
      <c r="B31" s="45" t="s">
        <v>48</v>
      </c>
      <c r="C31" s="46">
        <v>83</v>
      </c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8">
        <f t="shared" si="0"/>
        <v>0</v>
      </c>
      <c r="P31" s="46">
        <v>10.45</v>
      </c>
      <c r="Q31" s="49">
        <f t="shared" si="1"/>
        <v>0</v>
      </c>
    </row>
  </sheetData>
  <mergeCells count="10">
    <mergeCell ref="D11:O11"/>
    <mergeCell ref="A6:B6"/>
    <mergeCell ref="A1:P1"/>
    <mergeCell ref="G7:I7"/>
    <mergeCell ref="G8:I8"/>
    <mergeCell ref="L7:N7"/>
    <mergeCell ref="L8:N8"/>
    <mergeCell ref="G6:J6"/>
    <mergeCell ref="L6:O6"/>
    <mergeCell ref="L4:P4"/>
  </mergeCells>
  <pageMargins left="0.7" right="0.7" top="0.75" bottom="0.75" header="0.3" footer="0.3"/>
  <pageSetup orientation="portrait" r:id="rId1"/>
  <ignoredErrors>
    <ignoredError sqref="O13:O3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Planner</vt:lpstr>
    </vt:vector>
  </TitlesOfParts>
  <Company>High Liner Foods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Enos</dc:creator>
  <cp:lastModifiedBy>Dawn Enos</cp:lastModifiedBy>
  <dcterms:created xsi:type="dcterms:W3CDTF">2021-01-04T20:01:16Z</dcterms:created>
  <dcterms:modified xsi:type="dcterms:W3CDTF">2025-12-08T17:13:20Z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