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U:\mbowen documents\Personal\Commodity Folder\"/>
    </mc:Choice>
  </mc:AlternateContent>
  <xr:revisionPtr revIDLastSave="0" documentId="13_ncr:1_{D3DC69C4-9E02-4B9A-8901-743D704A0FD3}" xr6:coauthVersionLast="47" xr6:coauthVersionMax="47" xr10:uidLastSave="{00000000-0000-0000-0000-000000000000}"/>
  <bookViews>
    <workbookView xWindow="735" yWindow="735" windowWidth="28005" windowHeight="14385" xr2:uid="{00000000-000D-0000-FFFF-FFFF00000000}"/>
  </bookViews>
  <sheets>
    <sheet name="Alpha Foods SY27 110244 " sheetId="1" r:id="rId1"/>
  </sheets>
  <definedNames>
    <definedName name="Prices">#REF!</definedName>
    <definedName name="_xlnm.Print_Area" localSheetId="0">'Alpha Foods SY27 110244 '!$B$1:$V$83</definedName>
    <definedName name="_xlnm.Print_Titles" localSheetId="0">'Alpha Foods SY27 110244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8" i="1" l="1"/>
  <c r="S37" i="1"/>
  <c r="M37" i="1"/>
  <c r="N37" i="1" s="1"/>
  <c r="R37" i="1" s="1"/>
  <c r="S38" i="1"/>
  <c r="M38" i="1"/>
  <c r="N38" i="1" s="1"/>
  <c r="R38" i="1" s="1"/>
  <c r="S36" i="1"/>
  <c r="M36" i="1"/>
  <c r="N36" i="1" s="1"/>
  <c r="R36" i="1" s="1"/>
  <c r="M21" i="1"/>
  <c r="N21" i="1" s="1"/>
  <c r="R21" i="1" s="1"/>
  <c r="S41" i="1"/>
  <c r="M41" i="1"/>
  <c r="N41" i="1" s="1"/>
  <c r="R41" i="1" s="1"/>
  <c r="S60" i="1"/>
  <c r="M60" i="1"/>
  <c r="N60" i="1" s="1"/>
  <c r="R60" i="1" s="1"/>
  <c r="S59" i="1"/>
  <c r="M59" i="1"/>
  <c r="N59" i="1" s="1"/>
  <c r="R59" i="1" s="1"/>
  <c r="S57" i="1"/>
  <c r="M57" i="1"/>
  <c r="N57" i="1" s="1"/>
  <c r="R57" i="1" s="1"/>
  <c r="S56" i="1"/>
  <c r="M56" i="1"/>
  <c r="N56" i="1" s="1"/>
  <c r="R56" i="1" s="1"/>
  <c r="S55" i="1"/>
  <c r="M55" i="1"/>
  <c r="N55" i="1" s="1"/>
  <c r="R55" i="1" s="1"/>
  <c r="S54" i="1"/>
  <c r="M54" i="1"/>
  <c r="N54" i="1" s="1"/>
  <c r="R54" i="1" s="1"/>
  <c r="S53" i="1"/>
  <c r="M53" i="1"/>
  <c r="N53" i="1" s="1"/>
  <c r="R53" i="1" s="1"/>
  <c r="S51" i="1" l="1"/>
  <c r="M51" i="1"/>
  <c r="N51" i="1" s="1"/>
  <c r="R51" i="1" s="1"/>
  <c r="S23" i="1" l="1"/>
  <c r="M23" i="1"/>
  <c r="N23" i="1" s="1"/>
  <c r="R23" i="1" s="1"/>
  <c r="S22" i="1"/>
  <c r="M22" i="1"/>
  <c r="N22" i="1" s="1"/>
  <c r="R22" i="1" s="1"/>
  <c r="M12" i="1" l="1"/>
  <c r="N12" i="1" s="1"/>
  <c r="R12" i="1" s="1"/>
  <c r="M13" i="1"/>
  <c r="N13" i="1" s="1"/>
  <c r="R13" i="1" s="1"/>
  <c r="M14" i="1"/>
  <c r="N14" i="1" s="1"/>
  <c r="R14" i="1" s="1"/>
  <c r="S14" i="1"/>
  <c r="M15" i="1"/>
  <c r="N15" i="1" s="1"/>
  <c r="R15" i="1" s="1"/>
  <c r="S15" i="1"/>
  <c r="M16" i="1"/>
  <c r="N16" i="1" s="1"/>
  <c r="R16" i="1" s="1"/>
  <c r="S16" i="1"/>
  <c r="M17" i="1"/>
  <c r="N17" i="1" s="1"/>
  <c r="R17" i="1" s="1"/>
  <c r="S17" i="1"/>
  <c r="S67" i="1" l="1"/>
  <c r="M67" i="1"/>
  <c r="N67" i="1" s="1"/>
  <c r="R67" i="1" s="1"/>
  <c r="S66" i="1"/>
  <c r="M66" i="1"/>
  <c r="N66" i="1" s="1"/>
  <c r="R66" i="1" s="1"/>
  <c r="S64" i="1"/>
  <c r="M64" i="1"/>
  <c r="N64" i="1" s="1"/>
  <c r="R64" i="1" s="1"/>
  <c r="S63" i="1"/>
  <c r="M63" i="1"/>
  <c r="N63" i="1" s="1"/>
  <c r="R63" i="1" s="1"/>
  <c r="S48" i="1"/>
  <c r="M48" i="1"/>
  <c r="N48" i="1" s="1"/>
  <c r="R48" i="1" s="1"/>
  <c r="S47" i="1"/>
  <c r="M47" i="1"/>
  <c r="N47" i="1" s="1"/>
  <c r="R47" i="1" s="1"/>
  <c r="M61" i="1" l="1"/>
  <c r="N61" i="1" s="1"/>
  <c r="R61" i="1" s="1"/>
  <c r="M50" i="1"/>
  <c r="N50" i="1" s="1"/>
  <c r="R50" i="1" s="1"/>
  <c r="M46" i="1"/>
  <c r="N46" i="1" s="1"/>
  <c r="R46" i="1" s="1"/>
  <c r="M45" i="1"/>
  <c r="N45" i="1" s="1"/>
  <c r="R45" i="1" s="1"/>
  <c r="M44" i="1"/>
  <c r="N44" i="1" s="1"/>
  <c r="R44" i="1" s="1"/>
  <c r="M43" i="1"/>
  <c r="N43" i="1" s="1"/>
  <c r="R43" i="1" s="1"/>
  <c r="M42" i="1"/>
  <c r="N42" i="1" s="1"/>
  <c r="R42" i="1" s="1"/>
  <c r="M40" i="1"/>
  <c r="N40" i="1" s="1"/>
  <c r="R40" i="1" s="1"/>
  <c r="M39" i="1"/>
  <c r="N39" i="1" s="1"/>
  <c r="R39" i="1" s="1"/>
  <c r="M35" i="1"/>
  <c r="N35" i="1" s="1"/>
  <c r="R35" i="1" s="1"/>
  <c r="M34" i="1"/>
  <c r="N34" i="1" s="1"/>
  <c r="R34" i="1" s="1"/>
  <c r="M33" i="1"/>
  <c r="N33" i="1" s="1"/>
  <c r="R33" i="1" s="1"/>
  <c r="M32" i="1"/>
  <c r="N32" i="1" s="1"/>
  <c r="R32" i="1" s="1"/>
  <c r="M31" i="1"/>
  <c r="N31" i="1" s="1"/>
  <c r="R31" i="1" s="1"/>
  <c r="M30" i="1"/>
  <c r="N30" i="1" s="1"/>
  <c r="R30" i="1" s="1"/>
  <c r="M29" i="1"/>
  <c r="N29" i="1" s="1"/>
  <c r="R29" i="1" s="1"/>
  <c r="M28" i="1"/>
  <c r="N28" i="1" s="1"/>
  <c r="R28" i="1" s="1"/>
  <c r="M27" i="1"/>
  <c r="N27" i="1" s="1"/>
  <c r="R27" i="1" s="1"/>
  <c r="M26" i="1"/>
  <c r="N26" i="1" s="1"/>
  <c r="R26" i="1" s="1"/>
  <c r="M25" i="1"/>
  <c r="N25" i="1" s="1"/>
  <c r="R25" i="1" s="1"/>
  <c r="M24" i="1"/>
  <c r="N24" i="1" s="1"/>
  <c r="R24" i="1" s="1"/>
  <c r="M20" i="1"/>
  <c r="N20" i="1" s="1"/>
  <c r="R20" i="1" s="1"/>
  <c r="M19" i="1"/>
  <c r="N19" i="1" s="1"/>
  <c r="R19" i="1" s="1"/>
  <c r="M10" i="1"/>
  <c r="N10" i="1" s="1"/>
  <c r="R10" i="1" s="1"/>
  <c r="M9" i="1"/>
  <c r="N9" i="1" s="1"/>
  <c r="R9" i="1" s="1"/>
  <c r="M8" i="1"/>
  <c r="N8" i="1" s="1"/>
  <c r="R8" i="1" s="1"/>
  <c r="O69" i="1" l="1"/>
  <c r="S20" i="1"/>
  <c r="S19" i="1"/>
  <c r="S40" i="1" l="1"/>
  <c r="S39" i="1"/>
  <c r="S61" i="1" l="1"/>
  <c r="S50" i="1"/>
  <c r="S46" i="1"/>
  <c r="S42" i="1"/>
  <c r="S43" i="1"/>
  <c r="S45" i="1"/>
  <c r="S33" i="1"/>
  <c r="S32" i="1"/>
  <c r="S29" i="1"/>
  <c r="S31" i="1"/>
  <c r="S28" i="1"/>
  <c r="S30" i="1"/>
  <c r="S25" i="1"/>
  <c r="S24" i="1"/>
</calcChain>
</file>

<file path=xl/sharedStrings.xml><?xml version="1.0" encoding="utf-8"?>
<sst xmlns="http://schemas.openxmlformats.org/spreadsheetml/2006/main" count="606" uniqueCount="243">
  <si>
    <t>Alpha Foods Co.</t>
  </si>
  <si>
    <t xml:space="preserve"> </t>
  </si>
  <si>
    <t>A</t>
  </si>
  <si>
    <t>B</t>
  </si>
  <si>
    <t>C</t>
  </si>
  <si>
    <t>End Product   Code #</t>
  </si>
  <si>
    <t>Description</t>
  </si>
  <si>
    <t>Serving Size (oz.)</t>
  </si>
  <si>
    <t>Finished Case Net Weight</t>
  </si>
  <si>
    <t>/</t>
  </si>
  <si>
    <t>Serving Per Case</t>
  </si>
  <si>
    <t>=</t>
  </si>
  <si>
    <t>X</t>
  </si>
  <si>
    <t>DF       per Case</t>
  </si>
  <si>
    <t>Total Pounds of Diverted Cheese</t>
  </si>
  <si>
    <t>M/MA</t>
  </si>
  <si>
    <t>Oz Eq Grain</t>
  </si>
  <si>
    <t>1/8 c.</t>
  </si>
  <si>
    <t>AS162WT</t>
  </si>
  <si>
    <t>AS164WT</t>
  </si>
  <si>
    <t>AS162W-10</t>
  </si>
  <si>
    <t>5.40 oz</t>
  </si>
  <si>
    <t>30.38 lbs</t>
  </si>
  <si>
    <t>AS164W-10</t>
  </si>
  <si>
    <t>5.49 oz</t>
  </si>
  <si>
    <t>AS162W</t>
  </si>
  <si>
    <t>AS164W</t>
  </si>
  <si>
    <t>28.41 lbs</t>
  </si>
  <si>
    <t>6.31 oz</t>
  </si>
  <si>
    <t>SP162RW</t>
  </si>
  <si>
    <t>SP164RW</t>
  </si>
  <si>
    <t>6.75 oz</t>
  </si>
  <si>
    <t>5.30 oz</t>
  </si>
  <si>
    <t>19.88 lbs</t>
  </si>
  <si>
    <t>5.45 oz</t>
  </si>
  <si>
    <t>20.44 lbs</t>
  </si>
  <si>
    <t>AS62W</t>
  </si>
  <si>
    <t>AS64W</t>
  </si>
  <si>
    <t>5.36 oz</t>
  </si>
  <si>
    <t>20.10 lbs</t>
  </si>
  <si>
    <t>SP62W</t>
  </si>
  <si>
    <t>SP64W</t>
  </si>
  <si>
    <t>SP652WB</t>
  </si>
  <si>
    <t>SP654WB</t>
  </si>
  <si>
    <t>4.60 oz</t>
  </si>
  <si>
    <t>17.25 lbs</t>
  </si>
  <si>
    <t>SPBK66WR</t>
  </si>
  <si>
    <t>Total Pounds Diverted Mozzarella:</t>
  </si>
  <si>
    <t>School District:</t>
  </si>
  <si>
    <t>RA ID #:</t>
  </si>
  <si>
    <t>Contact:</t>
  </si>
  <si>
    <t>Signature:</t>
  </si>
  <si>
    <t>E-Mail Address:</t>
  </si>
  <si>
    <t>Address:</t>
  </si>
  <si>
    <t>City/State/ Zip:</t>
  </si>
  <si>
    <t xml:space="preserve">19802 G. H. Circle   </t>
  </si>
  <si>
    <t>Phone:</t>
  </si>
  <si>
    <t>Waller, TX 77484</t>
  </si>
  <si>
    <t>Fax:</t>
  </si>
  <si>
    <t>Distributor:</t>
  </si>
  <si>
    <t xml:space="preserve">Delivery Warehouse Location: </t>
  </si>
  <si>
    <t>936-372-1341 fax</t>
  </si>
  <si>
    <t>Maria Bowen, Vice President</t>
  </si>
  <si>
    <t>936-372-5858 / 800-733-3535 ph</t>
  </si>
  <si>
    <t>FFS Price      per Svg</t>
  </si>
  <si>
    <t>Processor: Alpha Foods Co.</t>
  </si>
  <si>
    <t>Commodity Description:  Mozzarella LM PT SKM Unfrozen</t>
  </si>
  <si>
    <t xml:space="preserve">Commodity Code: 110244 </t>
  </si>
  <si>
    <t>AS1628WT</t>
  </si>
  <si>
    <t>5.96 oz</t>
  </si>
  <si>
    <t>26.83 lbs</t>
  </si>
  <si>
    <t>AS1668WT</t>
  </si>
  <si>
    <t>SP1668RW</t>
  </si>
  <si>
    <t>7.19 oz</t>
  </si>
  <si>
    <t>32.34 lbs</t>
  </si>
  <si>
    <t>SP164R</t>
  </si>
  <si>
    <t xml:space="preserve">For Additional
Information 
Please Contact: </t>
  </si>
  <si>
    <t>Meal Pattern
Contribution Per Serving</t>
  </si>
  <si>
    <t>AS52W</t>
  </si>
  <si>
    <t>AS54W</t>
  </si>
  <si>
    <t>5.76 oz</t>
  </si>
  <si>
    <t>21.60 lbs</t>
  </si>
  <si>
    <t>5.70 oz</t>
  </si>
  <si>
    <t>21.38 lbs</t>
  </si>
  <si>
    <t>AS68W</t>
  </si>
  <si>
    <t>6.00 oz</t>
  </si>
  <si>
    <t>22.50 lbs</t>
  </si>
  <si>
    <t>MBowen@alphafoodsco.com</t>
  </si>
  <si>
    <t>SP169R</t>
  </si>
  <si>
    <t>SP169RW</t>
  </si>
  <si>
    <t>5.31 oz</t>
  </si>
  <si>
    <t>23.91 lbs</t>
  </si>
  <si>
    <t>5.42 oz</t>
  </si>
  <si>
    <t>24.38 lbs</t>
  </si>
  <si>
    <t>5.88 oz</t>
  </si>
  <si>
    <t>26.44 lbs</t>
  </si>
  <si>
    <t>5.94 oz</t>
  </si>
  <si>
    <t>26.72 lbs</t>
  </si>
  <si>
    <t>28.40 lbs</t>
  </si>
  <si>
    <t>6.38 oz</t>
  </si>
  <si>
    <t>28.69 lbs</t>
  </si>
  <si>
    <t>SD162WS</t>
  </si>
  <si>
    <t>SD164WS</t>
  </si>
  <si>
    <t>Alpha Supreme Personal Cheese Pizza - Parbaked WG Crust</t>
  </si>
  <si>
    <t>Alpha Supreme Personal Super Supreme Pizza - Parbaked WG Crust</t>
  </si>
  <si>
    <t>4.75 oz</t>
  </si>
  <si>
    <t>4.86 oz</t>
  </si>
  <si>
    <t>21.85 lbs</t>
  </si>
  <si>
    <r>
      <t xml:space="preserve">Alpha Supreme Personal Pepperoni Pizza - </t>
    </r>
    <r>
      <rPr>
        <sz val="9"/>
        <rFont val="Arial"/>
        <family val="2"/>
      </rPr>
      <t>Parbaked WG Crust</t>
    </r>
  </si>
  <si>
    <t xml:space="preserve">   Fully Topped Pizzas - Whole Grain Rich</t>
  </si>
  <si>
    <t xml:space="preserve">   Fully Topped Breakfast Pizzas - Whole Grain Rich</t>
  </si>
  <si>
    <t>Sgt. Pepperoni's 6.5" Cheese Pizza - Parbaked WG Crust - With Window Box</t>
  </si>
  <si>
    <t>Sgt. Pepperoni's 6.5" Pepperoni Pizza - Parbaked WG Crust - With Window Box</t>
  </si>
  <si>
    <t xml:space="preserve">Sgt. Pepperoni's WG Breakfast Pizza with Red Sauce and Breakfast Sausage (Served as Pizza or fold into Calzone) </t>
  </si>
  <si>
    <t xml:space="preserve"> Cases  Desired</t>
  </si>
  <si>
    <t>Number Of Finished Cases to Order</t>
  </si>
  <si>
    <t>ENTER Number of Cases for Delivery Month of October</t>
  </si>
  <si>
    <t>CASES ORDERED PER MONTH</t>
  </si>
  <si>
    <t>D</t>
  </si>
  <si>
    <t xml:space="preserve">E </t>
  </si>
  <si>
    <t>F</t>
  </si>
  <si>
    <r>
      <rPr>
        <b/>
        <u/>
        <sz val="10"/>
        <rFont val="Arial"/>
        <family val="2"/>
      </rPr>
      <t>ENTER</t>
    </r>
    <r>
      <rPr>
        <b/>
        <sz val="10"/>
        <rFont val="Arial"/>
        <family val="2"/>
      </rPr>
      <t xml:space="preserve"> Estimated Number of Serving Desired</t>
    </r>
  </si>
  <si>
    <t>5.93 oz</t>
  </si>
  <si>
    <t>30.85 lbs</t>
  </si>
  <si>
    <t>Sgt. Pepperoni's 16" Rolled Edge WG Bake to Rise Pepperoni Pizza (8 svg/pizza)</t>
  </si>
  <si>
    <t>SP162R</t>
  </si>
  <si>
    <t>7.00 oz</t>
  </si>
  <si>
    <t>21.00 lbs</t>
  </si>
  <si>
    <t>7.25 oz</t>
  </si>
  <si>
    <t>21.75 lbs</t>
  </si>
  <si>
    <t>AS652W</t>
  </si>
  <si>
    <t>AS654W</t>
  </si>
  <si>
    <t>Alpha Supreme 6.5" Cheese Pizza - Parbaked WG Crust</t>
  </si>
  <si>
    <t>Alpha Supreme 6.5" Pepperoni Pizza - Parbaked WG Crust</t>
  </si>
  <si>
    <t>5.46 oz</t>
  </si>
  <si>
    <t>AS72</t>
  </si>
  <si>
    <t>AS74</t>
  </si>
  <si>
    <t>SP72B</t>
  </si>
  <si>
    <t>SP74B</t>
  </si>
  <si>
    <t>Alpha Supreme 7" Cheese Pizza, Parbaked Crust</t>
  </si>
  <si>
    <t>Alpha Supreme 7" Pepperoni Pizza, Parbaked Crust</t>
  </si>
  <si>
    <t xml:space="preserve">   Fully Topped Pizzas  - NON Whole Grain - Par-Baked Crust</t>
  </si>
  <si>
    <t>2451WG</t>
  </si>
  <si>
    <t>Alpha Gold 16" Cheese Pizza Kit - Thin Whole Grain Rich Crust  (8 svg/pizza)</t>
  </si>
  <si>
    <t>5.55 oz</t>
  </si>
  <si>
    <t>2851WG</t>
  </si>
  <si>
    <t>Alpha Gold 16" Pepperoni Pizza Kit - Thin Whole Grain Rich Crust  (8 svg/pizza)</t>
  </si>
  <si>
    <t>5.64 oz</t>
  </si>
  <si>
    <t>C6021WG</t>
  </si>
  <si>
    <t>Alpha Gold Cheese Calzone Kit- Whole Grain Rich</t>
  </si>
  <si>
    <t>C6041WG</t>
  </si>
  <si>
    <t>Alpha Gold  Pepperoni Calzone Kit - Whole Gr Rich</t>
  </si>
  <si>
    <t>4.98 oz</t>
  </si>
  <si>
    <t xml:space="preserve">   Pizza Component Kits </t>
  </si>
  <si>
    <t xml:space="preserve">   Calzone Component Kits </t>
  </si>
  <si>
    <t xml:space="preserve">   Fully Topped Pizzas - Rolled Edge Garlic Butter - NON Whole Grain</t>
  </si>
  <si>
    <t>ALPHA FOODS CO.</t>
  </si>
  <si>
    <t>SD162S</t>
  </si>
  <si>
    <t>SD164S</t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</si>
  <si>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Cheese Pizza on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    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</si>
  <si>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Pepperoni Pizza on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    </t>
    </r>
  </si>
  <si>
    <t>22.42 lbs</t>
  </si>
  <si>
    <t>4.88 oz</t>
  </si>
  <si>
    <t>21.94 lbs</t>
  </si>
  <si>
    <t>Nichole Bond, Central Zone Regional Manager</t>
  </si>
  <si>
    <t>nbond@alphafoodsco.com</t>
  </si>
  <si>
    <t>512-413-1790</t>
  </si>
  <si>
    <t>SD169WS</t>
  </si>
  <si>
    <t>SD164BWS</t>
  </si>
  <si>
    <t>MADE IN TEXAS</t>
  </si>
  <si>
    <t>22.98 lbs</t>
  </si>
  <si>
    <t>5.11 oz</t>
  </si>
  <si>
    <t>ENTER Number of Cases for Delivery Month of August</t>
  </si>
  <si>
    <t xml:space="preserve">ENTER Number of Cases for Delivery  Month of February </t>
  </si>
  <si>
    <t xml:space="preserve">   Fully Topped Pizzas with Windowed Pizza Box - Whole Grain Rich</t>
  </si>
  <si>
    <t>SD162WS-SL</t>
  </si>
  <si>
    <t>SD164WS-SL</t>
  </si>
  <si>
    <t>SD164BWS-SL</t>
  </si>
  <si>
    <t>SIMPLY DELICIOUS PRE-SLICED 16" WG All Beef (NO PORK) Pepperoni Pizza on SKINNY CRUST (8 sl/pizza)</t>
  </si>
  <si>
    <t>AS162W-10-SL</t>
  </si>
  <si>
    <t>AS164W-10-SL</t>
  </si>
  <si>
    <t xml:space="preserve">   Fully Topped Pre-Sliced 16" Pizzas </t>
  </si>
  <si>
    <t>Red Orange 
Veg.</t>
  </si>
  <si>
    <r>
      <t xml:space="preserve">Sgt. Pepperoni's 16" </t>
    </r>
    <r>
      <rPr>
        <b/>
        <sz val="10"/>
        <rFont val="Arial"/>
        <family val="2"/>
      </rPr>
      <t>Garlic Butter</t>
    </r>
    <r>
      <rPr>
        <sz val="10"/>
        <rFont val="Arial"/>
        <family val="2"/>
      </rPr>
      <t xml:space="preserve"> Rolled Edge </t>
    </r>
    <r>
      <rPr>
        <b/>
        <sz val="10"/>
        <rFont val="Arial"/>
        <family val="2"/>
      </rPr>
      <t>Cheese</t>
    </r>
    <r>
      <rPr>
        <sz val="10"/>
        <rFont val="Arial"/>
        <family val="2"/>
      </rPr>
      <t xml:space="preserve"> Pizza (8 svg/pizza)</t>
    </r>
  </si>
  <si>
    <r>
      <t xml:space="preserve">Sgt. Pepperoni's 16" </t>
    </r>
    <r>
      <rPr>
        <b/>
        <sz val="10"/>
        <rFont val="Arial"/>
        <family val="2"/>
      </rPr>
      <t xml:space="preserve">Garlic Butter </t>
    </r>
    <r>
      <rPr>
        <sz val="10"/>
        <rFont val="Arial"/>
        <family val="2"/>
      </rPr>
      <t xml:space="preserve">Rolled Edge </t>
    </r>
    <r>
      <rPr>
        <b/>
        <sz val="10"/>
        <rFont val="Arial"/>
        <family val="2"/>
      </rPr>
      <t xml:space="preserve">Pepperoni </t>
    </r>
    <r>
      <rPr>
        <sz val="10"/>
        <rFont val="Arial"/>
        <family val="2"/>
      </rPr>
      <t>Pizza (8 svg/pizza)</t>
    </r>
  </si>
  <si>
    <r>
      <t xml:space="preserve">Sgt. Pepperoni's 16" </t>
    </r>
    <r>
      <rPr>
        <b/>
        <sz val="10"/>
        <rFont val="Arial"/>
        <family val="2"/>
      </rPr>
      <t>Garlic Butter</t>
    </r>
    <r>
      <rPr>
        <sz val="10"/>
        <rFont val="Arial"/>
        <family val="2"/>
      </rPr>
      <t xml:space="preserve"> Rolled Edge </t>
    </r>
    <r>
      <rPr>
        <b/>
        <sz val="10"/>
        <rFont val="Arial"/>
        <family val="2"/>
      </rPr>
      <t xml:space="preserve">MEGA MEAT </t>
    </r>
    <r>
      <rPr>
        <sz val="10"/>
        <rFont val="Arial"/>
        <family val="2"/>
      </rPr>
      <t>Pizza (8 svg/pizza)</t>
    </r>
  </si>
  <si>
    <t>Sgt. Pepperoni's 7" Cheese Pizza, Parbaked Crust with Windowed Pizza Box</t>
  </si>
  <si>
    <t>Sgt. Pepperoni's 7" Pepperoni Pizza, Parbaked Crust with Windowed Pizza Box</t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</si>
  <si>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Cheese Pizza on </t>
    </r>
    <r>
      <rPr>
        <b/>
        <sz val="10"/>
        <rFont val="Arial"/>
        <family val="2"/>
      </rPr>
      <t xml:space="preserve">SKINNY CRUST </t>
    </r>
    <r>
      <rPr>
        <sz val="10"/>
        <rFont val="Arial"/>
        <family val="2"/>
      </rPr>
      <t>(8 svg/pizza)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</si>
  <si>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Pepperoni Pizza on </t>
    </r>
    <r>
      <rPr>
        <b/>
        <sz val="10"/>
        <rFont val="Arial"/>
        <family val="2"/>
      </rPr>
      <t xml:space="preserve">SKINNY CRUST </t>
    </r>
    <r>
      <rPr>
        <sz val="10"/>
        <rFont val="Arial"/>
        <family val="2"/>
      </rPr>
      <t>(8 svg/pizza)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</si>
  <si>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Mega Meat Pizza on </t>
    </r>
    <r>
      <rPr>
        <b/>
        <sz val="10"/>
        <rFont val="Arial"/>
        <family val="2"/>
      </rPr>
      <t xml:space="preserve">SKINNY CRUST </t>
    </r>
    <r>
      <rPr>
        <sz val="10"/>
        <rFont val="Arial"/>
        <family val="2"/>
      </rPr>
      <t>(8 svg/pizza)</t>
    </r>
  </si>
  <si>
    <t>Sgt. Pepperoni's 16" Rolled Edge WG Bake to Rise Cheese Pizza (8 svg/pizza)</t>
  </si>
  <si>
    <t>Sgt. Pepperoni's 16" Rolled Edge WG Bake-Rise SUPER SUPREME Pizza 8svg/pizza</t>
  </si>
  <si>
    <t>Sgt. Pepperoni's 16" Rolled Edge WG Bake to Rise MEGA MEAT Pizza (8 svg/pizza)</t>
  </si>
  <si>
    <r>
      <t xml:space="preserve">Alpha Supreme 5" WG Personal Pan Deep Dish Cheese Pizza  </t>
    </r>
    <r>
      <rPr>
        <b/>
        <sz val="9"/>
        <rFont val="Arial"/>
        <family val="2"/>
      </rPr>
      <t>"The Selfie Pizza"</t>
    </r>
  </si>
  <si>
    <r>
      <t xml:space="preserve">Alpha Supreme 5" WG Personal Pan Deep Dish Pepperoni Pizza </t>
    </r>
    <r>
      <rPr>
        <b/>
        <sz val="9"/>
        <rFont val="Arial"/>
        <family val="2"/>
      </rPr>
      <t>"The Selfie Pizza"</t>
    </r>
  </si>
  <si>
    <r>
      <t>Alpha Supreme 16" Cheese Pizza-</t>
    </r>
    <r>
      <rPr>
        <sz val="10"/>
        <color theme="1"/>
        <rFont val="Arial"/>
        <family val="2"/>
      </rPr>
      <t xml:space="preserve">Thin </t>
    </r>
    <r>
      <rPr>
        <b/>
        <sz val="10"/>
        <color theme="1"/>
        <rFont val="Arial"/>
        <family val="2"/>
      </rPr>
      <t xml:space="preserve">Parbaked WG Crust </t>
    </r>
    <r>
      <rPr>
        <sz val="10"/>
        <color theme="1"/>
        <rFont val="Arial"/>
        <family val="2"/>
      </rPr>
      <t>(8 svg/pizza)</t>
    </r>
  </si>
  <si>
    <r>
      <t>Alpha Supreme 16" Pepperoni Pizza-</t>
    </r>
    <r>
      <rPr>
        <sz val="10"/>
        <color theme="1"/>
        <rFont val="Arial"/>
        <family val="2"/>
      </rPr>
      <t xml:space="preserve">Thin </t>
    </r>
    <r>
      <rPr>
        <b/>
        <sz val="10"/>
        <color theme="1"/>
        <rFont val="Arial"/>
        <family val="2"/>
      </rPr>
      <t xml:space="preserve">Parbaked WG Crust </t>
    </r>
    <r>
      <rPr>
        <sz val="10"/>
        <color theme="1"/>
        <rFont val="Arial"/>
        <family val="2"/>
      </rPr>
      <t>(8 svg/pizza)</t>
    </r>
  </si>
  <si>
    <r>
      <t xml:space="preserve">Alpha Supreme 16" Cheese Pizza Parbaked WG Crust </t>
    </r>
    <r>
      <rPr>
        <b/>
        <sz val="10"/>
        <color theme="1"/>
        <rFont val="Arial"/>
        <family val="2"/>
      </rPr>
      <t>(10 svg/pizza)</t>
    </r>
  </si>
  <si>
    <r>
      <t xml:space="preserve">Alpha Supreme 16" Pepperoni Pizza Parbaked WG Crust </t>
    </r>
    <r>
      <rPr>
        <b/>
        <sz val="10"/>
        <color theme="1"/>
        <rFont val="Arial"/>
        <family val="2"/>
      </rPr>
      <t>(10 svg/pizza)</t>
    </r>
  </si>
  <si>
    <r>
      <t>Alpha Supreme 16" Cheese Pizza Parbaked WG Crust (</t>
    </r>
    <r>
      <rPr>
        <sz val="10"/>
        <color theme="1"/>
        <rFont val="Arial"/>
        <family val="2"/>
      </rPr>
      <t>8 svg/pizza)</t>
    </r>
  </si>
  <si>
    <t>Alpha Supreme 16" Pepperoni Pizza Parbaked WG Crust (8 svg/pizza)</t>
  </si>
  <si>
    <t>SIMPLY DELICIOUS PRE-SLICED 16" WG Cheese Pizza on SKINNY CRUST                                        (8 sl/pizza)</t>
  </si>
  <si>
    <t>SIMPLY DELICIOUS PRE-SLICED16" WG Pepperoni Pizza on SKINNY CRUST                              (8 sl/pizza)</t>
  </si>
  <si>
    <r>
      <t xml:space="preserve">Sgt. Pepperoni's Personal Cheese Pizza (Served as Pizza or folded into Calzone)      </t>
    </r>
    <r>
      <rPr>
        <sz val="10"/>
        <color theme="1"/>
        <rFont val="Arial"/>
        <family val="2"/>
      </rPr>
      <t xml:space="preserve">                                            </t>
    </r>
  </si>
  <si>
    <r>
      <t>Sgt. Pepperoni's Personal Pepperoni Pizza (Served as Pizza or folded into Calzone)</t>
    </r>
    <r>
      <rPr>
        <sz val="10"/>
        <color theme="1"/>
        <rFont val="Arial"/>
        <family val="2"/>
      </rPr>
      <t xml:space="preserve">                             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</si>
  <si>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All Beef Pepperoni Pizza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(8 svg/pizza)</t>
    </r>
  </si>
  <si>
    <r>
      <t>Alpha Supreme 16" VEGGIE SUPREME Pizza T</t>
    </r>
    <r>
      <rPr>
        <sz val="10"/>
        <color theme="1"/>
        <rFont val="Arial"/>
        <family val="2"/>
      </rPr>
      <t>hin Parbaked WG Crust (8 svg/pizza)</t>
    </r>
  </si>
  <si>
    <r>
      <t xml:space="preserve">Alpha Supreme 16" SUPER SUPREME Pizza </t>
    </r>
    <r>
      <rPr>
        <sz val="10"/>
        <color theme="1"/>
        <rFont val="Arial"/>
        <family val="2"/>
      </rPr>
      <t>Thin Parbaked WG Crust (8 svg/pizza)</t>
    </r>
  </si>
  <si>
    <t>Alpha Supreme PRE-SLICED 16" Cheese Pizza Parbaked WG Pizzeria Style Crust                                 (10 sl/pizza)</t>
  </si>
  <si>
    <t>Alpha Supreme PRE-SLICED 16" Pepperoni Pizza Parbaked WG Pizzeria Style Crust                         (10 sl/pizza)</t>
  </si>
  <si>
    <t>ASBK56WR</t>
  </si>
  <si>
    <t>Alpha Supreme WG Breakfast Pizza with Sausage and Red Sauce</t>
  </si>
  <si>
    <t>4.35 oz</t>
  </si>
  <si>
    <t>16.31 lbs</t>
  </si>
  <si>
    <t>ASBK57WR</t>
  </si>
  <si>
    <t>Alpha Supreme WG Breakfast Pizza with Canadian Bacon  and Red Sauce</t>
  </si>
  <si>
    <t>33.34 lbs</t>
  </si>
  <si>
    <t>33.84 lbs</t>
  </si>
  <si>
    <t>23.41 lbs</t>
  </si>
  <si>
    <t>24.91 lbs</t>
  </si>
  <si>
    <t>AS54BW</t>
  </si>
  <si>
    <r>
      <t xml:space="preserve">Alpha Supreme 5" WG Personal Pan Deep Dish All-Beef Pepperoni Pizza </t>
    </r>
    <r>
      <rPr>
        <b/>
        <sz val="10"/>
        <rFont val="Arial"/>
        <family val="2"/>
      </rPr>
      <t>"The Selfie Pizza"</t>
    </r>
  </si>
  <si>
    <t>22.13 lbs</t>
  </si>
  <si>
    <t>5.90 oz</t>
  </si>
  <si>
    <t>SD167WS</t>
  </si>
  <si>
    <t>4.94 oz</t>
  </si>
  <si>
    <t>22.22 lbs</t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</si>
  <si>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Beef Taco Pizza on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(8 svg/pizza)</t>
    </r>
  </si>
  <si>
    <t>PG162W</t>
  </si>
  <si>
    <t>PG164W</t>
  </si>
  <si>
    <t>PG162WSS</t>
  </si>
  <si>
    <t>Papa George's 16" Signature Cheese Pizza WG Classic Crust (8 svg/pizza)</t>
  </si>
  <si>
    <r>
      <t xml:space="preserve">Papa George's 16" Signature Scratch Simple Cheese Pizza WG Classic Crust </t>
    </r>
    <r>
      <rPr>
        <sz val="8"/>
        <rFont val="Arial"/>
        <family val="2"/>
      </rPr>
      <t>8 svg/piz</t>
    </r>
  </si>
  <si>
    <t>Papa George's 16" Signature Uncured Pepperoni Pizza WG Classic Crust (8 svg/pizza)</t>
  </si>
  <si>
    <t>5.91 oz</t>
  </si>
  <si>
    <t>26.46 lbs</t>
  </si>
  <si>
    <t>21.96 lbs</t>
  </si>
  <si>
    <t>26.60 lbs</t>
  </si>
  <si>
    <t>Frances Shelton, South Zone Regional Manager</t>
  </si>
  <si>
    <t>fshelton@alphafoodsco.com</t>
  </si>
  <si>
    <t xml:space="preserve">936-520-6584 </t>
  </si>
  <si>
    <t>TEXAS                                      Commodity Processing 
Worksheet 
for SY: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</si>
</sst>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&quot;$&quot;#,##0.00"/>
    <numFmt numFmtId="165" formatCode="&quot;$&quot;#,##0.0000"/>
    <numFmt numFmtId="166" formatCode="_(&quot;$&quot;* #,##0.000_);_(&quot;$&quot;* \(#,##0.000\);_(&quot;$&quot;* &quot;-&quot;???_);_(@_)"/>
    <numFmt numFmtId="167" formatCode="&quot;$&quot;#,##0.0000_);[Red]\(&quot;$&quot;#,##0.000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u/>
      <sz val="10"/>
      <color indexed="12"/>
      <name val="Arial"/>
      <family val="2"/>
    </font>
    <font>
      <b/>
      <i/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3.5"/>
      <name val="Arial"/>
      <family val="2"/>
    </font>
    <font>
      <b/>
      <sz val="15"/>
      <name val="Arial"/>
      <family val="2"/>
    </font>
    <font>
      <sz val="15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i/>
      <sz val="22"/>
      <name val="Bookman Old Style"/>
      <family val="1"/>
    </font>
    <font>
      <u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9"/>
      <color theme="1"/>
      <name val="Arial"/>
      <family val="2"/>
    </font>
    <font>
      <sz val="9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i/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5"/>
      <color theme="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u/>
      <sz val="16"/>
      <color indexed="12"/>
      <name val="Arial"/>
      <family val="2"/>
    </font>
    <font>
      <b/>
      <sz val="15"/>
      <color theme="1"/>
      <name val="Calibri"/>
      <family val="2"/>
      <scheme val="minor"/>
    </font>
    <font>
      <b/>
      <i/>
      <sz val="25"/>
      <color rgb="FFFF0000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305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164" fontId="15" fillId="0" borderId="0" xfId="0" applyNumberFormat="1" applyFont="1"/>
    <xf numFmtId="165" fontId="15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2" fontId="15" fillId="0" borderId="0" xfId="0" applyNumberFormat="1" applyFont="1"/>
    <xf numFmtId="40" fontId="15" fillId="0" borderId="0" xfId="0" applyNumberFormat="1" applyFont="1"/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40" fontId="15" fillId="0" borderId="1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2" fontId="14" fillId="2" borderId="10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>
      <alignment horizontal="center" vertical="center" wrapText="1"/>
    </xf>
    <xf numFmtId="2" fontId="14" fillId="2" borderId="11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>
      <alignment horizontal="center" vertical="center" wrapText="1"/>
    </xf>
    <xf numFmtId="2" fontId="15" fillId="2" borderId="9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2" fontId="15" fillId="2" borderId="10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9" xfId="0" applyFont="1" applyFill="1" applyBorder="1" applyAlignment="1">
      <alignment horizontal="center" vertical="center" wrapText="1"/>
    </xf>
    <xf numFmtId="3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4" xfId="0" applyNumberFormat="1" applyFont="1" applyBorder="1" applyAlignment="1">
      <alignment horizontal="center" vertical="center" wrapText="1"/>
    </xf>
    <xf numFmtId="2" fontId="15" fillId="2" borderId="16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41" fontId="15" fillId="3" borderId="29" xfId="1" applyNumberFormat="1" applyFont="1" applyFill="1" applyBorder="1" applyAlignment="1" applyProtection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41" fontId="15" fillId="3" borderId="5" xfId="1" applyNumberFormat="1" applyFont="1" applyFill="1" applyBorder="1" applyAlignment="1" applyProtection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6" fillId="3" borderId="29" xfId="0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8" fillId="3" borderId="5" xfId="0" applyNumberFormat="1" applyFont="1" applyFill="1" applyBorder="1" applyAlignment="1">
      <alignment horizontal="center" vertical="center" wrapText="1"/>
    </xf>
    <xf numFmtId="2" fontId="2" fillId="3" borderId="29" xfId="0" applyNumberFormat="1" applyFont="1" applyFill="1" applyBorder="1" applyAlignment="1">
      <alignment horizontal="center" vertical="center" wrapText="1"/>
    </xf>
    <xf numFmtId="2" fontId="8" fillId="3" borderId="29" xfId="0" applyNumberFormat="1" applyFont="1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15" fillId="3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41" fontId="15" fillId="3" borderId="13" xfId="1" applyNumberFormat="1" applyFont="1" applyFill="1" applyBorder="1" applyAlignment="1" applyProtection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/>
    </xf>
    <xf numFmtId="2" fontId="21" fillId="0" borderId="32" xfId="0" applyNumberFormat="1" applyFont="1" applyBorder="1" applyAlignment="1">
      <alignment horizontal="center" vertical="center" wrapText="1"/>
    </xf>
    <xf numFmtId="2" fontId="21" fillId="0" borderId="31" xfId="0" applyNumberFormat="1" applyFont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vertical="center" wrapText="1"/>
    </xf>
    <xf numFmtId="2" fontId="2" fillId="3" borderId="13" xfId="0" applyNumberFormat="1" applyFont="1" applyFill="1" applyBorder="1" applyAlignment="1">
      <alignment horizontal="center" vertical="center" wrapText="1"/>
    </xf>
    <xf numFmtId="2" fontId="8" fillId="3" borderId="1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4" fillId="0" borderId="0" xfId="0" applyFont="1"/>
    <xf numFmtId="0" fontId="12" fillId="0" borderId="3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6" borderId="22" xfId="0" applyFont="1" applyFill="1" applyBorder="1" applyAlignment="1">
      <alignment horizontal="left" vertical="center"/>
    </xf>
    <xf numFmtId="165" fontId="15" fillId="6" borderId="0" xfId="0" applyNumberFormat="1" applyFont="1" applyFill="1"/>
    <xf numFmtId="0" fontId="15" fillId="6" borderId="0" xfId="0" applyFont="1" applyFill="1" applyAlignment="1">
      <alignment vertical="center"/>
    </xf>
    <xf numFmtId="166" fontId="15" fillId="0" borderId="9" xfId="0" applyNumberFormat="1" applyFont="1" applyBorder="1" applyAlignment="1">
      <alignment horizontal="center" vertical="center" wrapText="1"/>
    </xf>
    <xf numFmtId="0" fontId="12" fillId="0" borderId="4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0" fillId="0" borderId="0" xfId="0" applyFont="1"/>
    <xf numFmtId="167" fontId="32" fillId="0" borderId="0" xfId="0" applyNumberFormat="1" applyFont="1"/>
    <xf numFmtId="0" fontId="4" fillId="0" borderId="21" xfId="0" applyFont="1" applyBorder="1" applyAlignment="1">
      <alignment horizontal="left" vertical="center"/>
    </xf>
    <xf numFmtId="0" fontId="38" fillId="3" borderId="29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vertical="center" wrapText="1"/>
    </xf>
    <xf numFmtId="0" fontId="38" fillId="0" borderId="0" xfId="0" applyFont="1" applyAlignment="1">
      <alignment horizontal="center" vertical="center" wrapText="1"/>
    </xf>
    <xf numFmtId="0" fontId="18" fillId="3" borderId="28" xfId="0" applyFont="1" applyFill="1" applyBorder="1" applyAlignment="1">
      <alignment vertical="center"/>
    </xf>
    <xf numFmtId="2" fontId="18" fillId="3" borderId="29" xfId="0" applyNumberFormat="1" applyFont="1" applyFill="1" applyBorder="1" applyAlignment="1">
      <alignment horizontal="center" vertical="center" wrapText="1"/>
    </xf>
    <xf numFmtId="41" fontId="38" fillId="3" borderId="29" xfId="1" applyNumberFormat="1" applyFont="1" applyFill="1" applyBorder="1" applyAlignment="1" applyProtection="1">
      <alignment vertical="center" wrapText="1"/>
    </xf>
    <xf numFmtId="0" fontId="2" fillId="2" borderId="9" xfId="0" applyFont="1" applyFill="1" applyBorder="1" applyAlignment="1">
      <alignment vertical="center" wrapText="1"/>
    </xf>
    <xf numFmtId="166" fontId="15" fillId="2" borderId="9" xfId="0" applyNumberFormat="1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8" fillId="8" borderId="25" xfId="0" applyFont="1" applyFill="1" applyBorder="1" applyAlignment="1">
      <alignment vertical="center"/>
    </xf>
    <xf numFmtId="0" fontId="18" fillId="3" borderId="5" xfId="0" applyFont="1" applyFill="1" applyBorder="1" applyAlignment="1">
      <alignment vertical="center"/>
    </xf>
    <xf numFmtId="0" fontId="37" fillId="3" borderId="5" xfId="0" applyFont="1" applyFill="1" applyBorder="1" applyAlignment="1">
      <alignment horizontal="center" vertical="center" wrapText="1"/>
    </xf>
    <xf numFmtId="2" fontId="37" fillId="3" borderId="5" xfId="0" applyNumberFormat="1" applyFont="1" applyFill="1" applyBorder="1" applyAlignment="1">
      <alignment horizontal="center" vertical="center" wrapText="1"/>
    </xf>
    <xf numFmtId="41" fontId="37" fillId="3" borderId="5" xfId="1" applyNumberFormat="1" applyFont="1" applyFill="1" applyBorder="1" applyAlignment="1" applyProtection="1">
      <alignment vertical="center" wrapText="1"/>
    </xf>
    <xf numFmtId="0" fontId="18" fillId="3" borderId="25" xfId="0" applyFont="1" applyFill="1" applyBorder="1" applyAlignment="1">
      <alignment vertical="center"/>
    </xf>
    <xf numFmtId="0" fontId="18" fillId="3" borderId="3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18" fillId="3" borderId="30" xfId="0" applyFont="1" applyFill="1" applyBorder="1" applyAlignment="1">
      <alignment vertical="center" wrapText="1"/>
    </xf>
    <xf numFmtId="0" fontId="14" fillId="2" borderId="27" xfId="0" applyFont="1" applyFill="1" applyBorder="1" applyAlignment="1">
      <alignment horizontal="center" vertical="center" wrapText="1"/>
    </xf>
    <xf numFmtId="2" fontId="15" fillId="2" borderId="15" xfId="0" applyNumberFormat="1" applyFont="1" applyFill="1" applyBorder="1" applyAlignment="1">
      <alignment horizontal="center" vertical="center" wrapText="1"/>
    </xf>
    <xf numFmtId="2" fontId="14" fillId="2" borderId="17" xfId="0" applyNumberFormat="1" applyFont="1" applyFill="1" applyBorder="1" applyAlignment="1">
      <alignment horizontal="center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39" fontId="14" fillId="2" borderId="9" xfId="1" applyNumberFormat="1" applyFont="1" applyFill="1" applyBorder="1" applyAlignment="1" applyProtection="1">
      <alignment vertical="center" wrapText="1"/>
    </xf>
    <xf numFmtId="2" fontId="14" fillId="2" borderId="9" xfId="1" applyNumberFormat="1" applyFont="1" applyFill="1" applyBorder="1" applyAlignment="1" applyProtection="1">
      <alignment vertical="center" wrapText="1"/>
    </xf>
    <xf numFmtId="2" fontId="15" fillId="0" borderId="0" xfId="0" applyNumberFormat="1" applyFont="1" applyAlignment="1">
      <alignment horizontal="center" vertical="center" wrapText="1"/>
    </xf>
    <xf numFmtId="2" fontId="15" fillId="2" borderId="9" xfId="1" applyNumberFormat="1" applyFont="1" applyFill="1" applyBorder="1" applyAlignment="1" applyProtection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1" fontId="27" fillId="3" borderId="5" xfId="1" applyNumberFormat="1" applyFont="1" applyFill="1" applyBorder="1" applyAlignment="1" applyProtection="1">
      <alignment horizontal="center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40" fontId="27" fillId="2" borderId="8" xfId="0" applyNumberFormat="1" applyFont="1" applyFill="1" applyBorder="1" applyAlignment="1">
      <alignment horizontal="right" vertical="center" wrapText="1"/>
    </xf>
    <xf numFmtId="2" fontId="3" fillId="2" borderId="37" xfId="0" applyNumberFormat="1" applyFont="1" applyFill="1" applyBorder="1" applyAlignment="1">
      <alignment horizontal="right" vertical="center" wrapText="1"/>
    </xf>
    <xf numFmtId="1" fontId="27" fillId="9" borderId="9" xfId="1" applyNumberFormat="1" applyFont="1" applyFill="1" applyBorder="1" applyAlignment="1" applyProtection="1">
      <alignment horizontal="center" vertical="center" wrapText="1"/>
    </xf>
    <xf numFmtId="1" fontId="3" fillId="9" borderId="9" xfId="1" applyNumberFormat="1" applyFont="1" applyFill="1" applyBorder="1" applyAlignment="1" applyProtection="1">
      <alignment horizontal="center" vertical="center" wrapText="1"/>
    </xf>
    <xf numFmtId="1" fontId="27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27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7" fillId="0" borderId="9" xfId="0" applyNumberFormat="1" applyFont="1" applyBorder="1" applyAlignment="1" applyProtection="1">
      <alignment horizontal="center" vertical="center" wrapText="1"/>
      <protection locked="0"/>
    </xf>
    <xf numFmtId="1" fontId="27" fillId="0" borderId="11" xfId="0" applyNumberFormat="1" applyFont="1" applyBorder="1" applyAlignment="1" applyProtection="1">
      <alignment horizontal="center" vertical="center" wrapText="1"/>
      <protection locked="0"/>
    </xf>
    <xf numFmtId="1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7" fillId="2" borderId="3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wrapText="1"/>
    </xf>
    <xf numFmtId="2" fontId="3" fillId="2" borderId="11" xfId="0" applyNumberFormat="1" applyFont="1" applyFill="1" applyBorder="1" applyAlignment="1">
      <alignment vertical="center" wrapText="1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0" xfId="0" applyFont="1" applyFill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41" fontId="38" fillId="3" borderId="13" xfId="1" applyNumberFormat="1" applyFont="1" applyFill="1" applyBorder="1" applyAlignment="1" applyProtection="1">
      <alignment vertical="center" wrapText="1"/>
    </xf>
    <xf numFmtId="0" fontId="18" fillId="3" borderId="13" xfId="0" applyFont="1" applyFill="1" applyBorder="1" applyAlignment="1">
      <alignment vertical="center" wrapText="1"/>
    </xf>
    <xf numFmtId="0" fontId="18" fillId="3" borderId="36" xfId="0" applyFont="1" applyFill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166" fontId="15" fillId="2" borderId="6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 applyProtection="1">
      <alignment vertical="center" wrapText="1"/>
      <protection locked="0"/>
    </xf>
    <xf numFmtId="0" fontId="14" fillId="2" borderId="11" xfId="0" applyFont="1" applyFill="1" applyBorder="1" applyAlignment="1">
      <alignment horizontal="center" vertical="center" wrapText="1"/>
    </xf>
    <xf numFmtId="0" fontId="15" fillId="2" borderId="22" xfId="0" applyFont="1" applyFill="1" applyBorder="1"/>
    <xf numFmtId="0" fontId="15" fillId="2" borderId="41" xfId="0" applyFont="1" applyFill="1" applyBorder="1"/>
    <xf numFmtId="0" fontId="15" fillId="2" borderId="0" xfId="0" applyFont="1" applyFill="1"/>
    <xf numFmtId="0" fontId="15" fillId="2" borderId="39" xfId="0" applyFont="1" applyFill="1" applyBorder="1"/>
    <xf numFmtId="0" fontId="15" fillId="2" borderId="0" xfId="0" applyFont="1" applyFill="1" applyAlignment="1">
      <alignment vertical="center"/>
    </xf>
    <xf numFmtId="0" fontId="15" fillId="2" borderId="39" xfId="0" applyFont="1" applyFill="1" applyBorder="1" applyAlignment="1">
      <alignment vertical="center"/>
    </xf>
    <xf numFmtId="0" fontId="18" fillId="3" borderId="29" xfId="0" applyFont="1" applyFill="1" applyBorder="1" applyAlignment="1">
      <alignment vertical="center"/>
    </xf>
    <xf numFmtId="41" fontId="27" fillId="3" borderId="13" xfId="1" applyNumberFormat="1" applyFont="1" applyFill="1" applyBorder="1" applyAlignment="1" applyProtection="1">
      <alignment vertical="center" wrapText="1"/>
    </xf>
    <xf numFmtId="1" fontId="27" fillId="3" borderId="13" xfId="1" applyNumberFormat="1" applyFont="1" applyFill="1" applyBorder="1" applyAlignment="1" applyProtection="1">
      <alignment horizontal="center" vertical="center" wrapText="1"/>
    </xf>
    <xf numFmtId="1" fontId="27" fillId="3" borderId="29" xfId="1" applyNumberFormat="1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39" fontId="14" fillId="2" borderId="1" xfId="1" applyNumberFormat="1" applyFont="1" applyFill="1" applyBorder="1" applyAlignment="1" applyProtection="1">
      <alignment vertical="center" wrapText="1"/>
    </xf>
    <xf numFmtId="1" fontId="3" fillId="9" borderId="1" xfId="1" applyNumberFormat="1" applyFont="1" applyFill="1" applyBorder="1" applyAlignment="1" applyProtection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66" fontId="15" fillId="2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3" borderId="36" xfId="0" applyNumberFormat="1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26" xfId="0" applyNumberFormat="1" applyFont="1" applyFill="1" applyBorder="1" applyAlignment="1">
      <alignment horizontal="center" vertical="center" wrapText="1"/>
    </xf>
    <xf numFmtId="1" fontId="3" fillId="3" borderId="29" xfId="0" applyNumberFormat="1" applyFont="1" applyFill="1" applyBorder="1" applyAlignment="1">
      <alignment horizontal="center" vertical="center" wrapText="1"/>
    </xf>
    <xf numFmtId="1" fontId="3" fillId="3" borderId="30" xfId="0" applyNumberFormat="1" applyFont="1" applyFill="1" applyBorder="1" applyAlignment="1">
      <alignment horizontal="center" vertical="center" wrapText="1"/>
    </xf>
    <xf numFmtId="0" fontId="18" fillId="0" borderId="11" xfId="0" applyFont="1" applyBorder="1" applyAlignment="1" applyProtection="1">
      <alignment vertical="center" wrapText="1"/>
      <protection locked="0"/>
    </xf>
    <xf numFmtId="0" fontId="23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2" fontId="14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9" fontId="15" fillId="0" borderId="9" xfId="1" applyNumberFormat="1" applyFont="1" applyFill="1" applyBorder="1" applyAlignment="1" applyProtection="1">
      <alignment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2" fontId="3" fillId="0" borderId="11" xfId="0" applyNumberFormat="1" applyFont="1" applyBorder="1" applyAlignment="1">
      <alignment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1" fontId="3" fillId="0" borderId="9" xfId="1" applyNumberFormat="1" applyFont="1" applyFill="1" applyBorder="1" applyAlignment="1" applyProtection="1">
      <alignment horizontal="center" vertical="center" wrapText="1"/>
    </xf>
    <xf numFmtId="164" fontId="37" fillId="5" borderId="16" xfId="0" applyNumberFormat="1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17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3" fillId="2" borderId="39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5" fillId="2" borderId="39" xfId="0" applyFont="1" applyFill="1" applyBorder="1" applyAlignment="1">
      <alignment horizontal="center" vertical="center"/>
    </xf>
    <xf numFmtId="2" fontId="18" fillId="3" borderId="25" xfId="0" applyNumberFormat="1" applyFont="1" applyFill="1" applyBorder="1" applyAlignment="1">
      <alignment horizontal="left" vertical="center" wrapText="1"/>
    </xf>
    <xf numFmtId="2" fontId="18" fillId="3" borderId="5" xfId="0" applyNumberFormat="1" applyFont="1" applyFill="1" applyBorder="1" applyAlignment="1">
      <alignment horizontal="left" vertical="center" wrapText="1"/>
    </xf>
    <xf numFmtId="2" fontId="18" fillId="3" borderId="26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40" fontId="27" fillId="5" borderId="43" xfId="0" applyNumberFormat="1" applyFont="1" applyFill="1" applyBorder="1" applyAlignment="1">
      <alignment horizontal="right"/>
    </xf>
    <xf numFmtId="40" fontId="27" fillId="5" borderId="21" xfId="0" applyNumberFormat="1" applyFont="1" applyFill="1" applyBorder="1" applyAlignment="1">
      <alignment horizontal="right"/>
    </xf>
    <xf numFmtId="40" fontId="27" fillId="5" borderId="42" xfId="0" applyNumberFormat="1" applyFont="1" applyFill="1" applyBorder="1" applyAlignment="1">
      <alignment horizontal="right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0" fontId="21" fillId="0" borderId="24" xfId="0" applyNumberFormat="1" applyFont="1" applyBorder="1" applyAlignment="1">
      <alignment horizontal="center" vertical="center" wrapText="1"/>
    </xf>
    <xf numFmtId="40" fontId="21" fillId="0" borderId="14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left" vertical="center" wrapText="1"/>
    </xf>
    <xf numFmtId="0" fontId="42" fillId="3" borderId="5" xfId="0" applyFont="1" applyFill="1" applyBorder="1" applyAlignment="1">
      <alignment horizontal="left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2" fontId="21" fillId="0" borderId="44" xfId="0" applyNumberFormat="1" applyFont="1" applyBorder="1" applyAlignment="1">
      <alignment horizontal="center" vertical="distributed" wrapText="1"/>
    </xf>
    <xf numFmtId="2" fontId="22" fillId="0" borderId="21" xfId="0" applyNumberFormat="1" applyFont="1" applyBorder="1" applyAlignment="1">
      <alignment horizontal="center" vertical="distributed" wrapText="1"/>
    </xf>
    <xf numFmtId="2" fontId="22" fillId="0" borderId="45" xfId="0" applyNumberFormat="1" applyFont="1" applyBorder="1" applyAlignment="1">
      <alignment horizontal="center" vertical="distributed" wrapText="1"/>
    </xf>
    <xf numFmtId="40" fontId="11" fillId="0" borderId="40" xfId="2" applyNumberFormat="1" applyFont="1" applyBorder="1" applyAlignment="1" applyProtection="1">
      <alignment horizontal="left" vertical="center" wrapText="1"/>
    </xf>
    <xf numFmtId="40" fontId="11" fillId="0" borderId="22" xfId="2" applyNumberFormat="1" applyFont="1" applyBorder="1" applyAlignment="1" applyProtection="1">
      <alignment horizontal="left" vertical="center" wrapText="1"/>
    </xf>
    <xf numFmtId="40" fontId="11" fillId="0" borderId="38" xfId="2" applyNumberFormat="1" applyFont="1" applyBorder="1" applyAlignment="1" applyProtection="1">
      <alignment horizontal="left" vertical="center" wrapText="1"/>
    </xf>
    <xf numFmtId="40" fontId="11" fillId="0" borderId="0" xfId="2" applyNumberFormat="1" applyFont="1" applyBorder="1" applyAlignment="1" applyProtection="1">
      <alignment horizontal="left" vertical="center" wrapText="1"/>
    </xf>
    <xf numFmtId="0" fontId="13" fillId="0" borderId="21" xfId="0" applyFont="1" applyBorder="1" applyAlignment="1" applyProtection="1">
      <alignment vertical="center" wrapText="1"/>
      <protection locked="0"/>
    </xf>
    <xf numFmtId="0" fontId="20" fillId="0" borderId="21" xfId="0" applyFont="1" applyBorder="1" applyAlignment="1" applyProtection="1">
      <alignment vertical="center"/>
      <protection locked="0"/>
    </xf>
    <xf numFmtId="0" fontId="20" fillId="0" borderId="42" xfId="0" applyFont="1" applyBorder="1" applyAlignment="1" applyProtection="1">
      <alignment vertical="center"/>
      <protection locked="0"/>
    </xf>
    <xf numFmtId="0" fontId="7" fillId="2" borderId="34" xfId="2" applyFont="1" applyFill="1" applyBorder="1" applyAlignment="1" applyProtection="1">
      <alignment horizontal="center" vertical="center"/>
    </xf>
    <xf numFmtId="0" fontId="41" fillId="2" borderId="35" xfId="2" applyFont="1" applyFill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vertical="center" shrinkToFit="1"/>
      <protection locked="0"/>
    </xf>
    <xf numFmtId="0" fontId="13" fillId="0" borderId="42" xfId="0" applyFont="1" applyBorder="1" applyAlignment="1" applyProtection="1">
      <alignment vertical="center" shrinkToFit="1"/>
      <protection locked="0"/>
    </xf>
    <xf numFmtId="0" fontId="13" fillId="0" borderId="21" xfId="0" applyFont="1" applyBorder="1" applyAlignment="1" applyProtection="1">
      <alignment vertical="center"/>
      <protection locked="0"/>
    </xf>
    <xf numFmtId="0" fontId="25" fillId="0" borderId="0" xfId="0" applyFont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41" fillId="2" borderId="38" xfId="2" applyFont="1" applyFill="1" applyBorder="1" applyAlignment="1" applyProtection="1">
      <alignment horizontal="center" vertical="center"/>
    </xf>
    <xf numFmtId="0" fontId="41" fillId="2" borderId="39" xfId="2" applyFont="1" applyFill="1" applyBorder="1" applyAlignment="1" applyProtection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44" fillId="4" borderId="39" xfId="0" applyFont="1" applyFill="1" applyBorder="1" applyAlignment="1">
      <alignment horizontal="center" vertical="center"/>
    </xf>
    <xf numFmtId="0" fontId="26" fillId="0" borderId="21" xfId="2" applyFont="1" applyBorder="1" applyAlignment="1" applyProtection="1">
      <alignment vertical="center"/>
      <protection locked="0"/>
    </xf>
    <xf numFmtId="0" fontId="26" fillId="0" borderId="20" xfId="2" applyFont="1" applyBorder="1" applyAlignment="1" applyProtection="1">
      <alignment horizontal="center" vertical="center"/>
    </xf>
    <xf numFmtId="0" fontId="26" fillId="0" borderId="35" xfId="2" applyFont="1" applyBorder="1" applyAlignment="1" applyProtection="1">
      <alignment horizontal="center" vertical="center"/>
    </xf>
    <xf numFmtId="0" fontId="3" fillId="7" borderId="38" xfId="2" applyFont="1" applyFill="1" applyBorder="1" applyAlignment="1" applyProtection="1">
      <alignment horizontal="center" vertical="center"/>
    </xf>
    <xf numFmtId="0" fontId="3" fillId="7" borderId="39" xfId="2" applyFont="1" applyFill="1" applyBorder="1" applyAlignment="1" applyProtection="1">
      <alignment horizontal="center" vertical="center"/>
    </xf>
    <xf numFmtId="0" fontId="13" fillId="0" borderId="20" xfId="0" applyFont="1" applyBorder="1" applyAlignment="1" applyProtection="1">
      <alignment vertical="center"/>
      <protection locked="0"/>
    </xf>
    <xf numFmtId="0" fontId="20" fillId="0" borderId="20" xfId="0" applyFont="1" applyBorder="1" applyAlignment="1" applyProtection="1">
      <alignment vertical="center"/>
      <protection locked="0"/>
    </xf>
    <xf numFmtId="0" fontId="20" fillId="0" borderId="35" xfId="0" applyFont="1" applyBorder="1" applyAlignment="1" applyProtection="1">
      <alignment vertical="center"/>
      <protection locked="0"/>
    </xf>
    <xf numFmtId="0" fontId="41" fillId="2" borderId="20" xfId="2" applyFont="1" applyFill="1" applyBorder="1" applyAlignment="1" applyProtection="1">
      <alignment horizontal="center" vertical="center"/>
    </xf>
    <xf numFmtId="40" fontId="13" fillId="0" borderId="21" xfId="0" applyNumberFormat="1" applyFont="1" applyBorder="1" applyAlignment="1" applyProtection="1">
      <alignment vertical="center"/>
      <protection locked="0"/>
    </xf>
    <xf numFmtId="4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3" fillId="7" borderId="0" xfId="2" applyFont="1" applyFill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left" vertical="center"/>
      <protection locked="0"/>
    </xf>
    <xf numFmtId="0" fontId="12" fillId="0" borderId="42" xfId="0" applyFont="1" applyBorder="1" applyAlignment="1" applyProtection="1">
      <alignment horizontal="left" vertical="center"/>
      <protection locked="0"/>
    </xf>
    <xf numFmtId="0" fontId="15" fillId="0" borderId="21" xfId="0" applyFont="1" applyBorder="1" applyAlignment="1" applyProtection="1">
      <alignment horizontal="left" vertical="center"/>
      <protection locked="0"/>
    </xf>
    <xf numFmtId="0" fontId="15" fillId="0" borderId="42" xfId="0" applyFont="1" applyBorder="1" applyAlignment="1" applyProtection="1">
      <alignment horizontal="left" vertical="center"/>
      <protection locked="0"/>
    </xf>
    <xf numFmtId="0" fontId="17" fillId="0" borderId="20" xfId="0" applyFont="1" applyBorder="1" applyAlignment="1">
      <alignment horizontal="left" vertical="center"/>
    </xf>
    <xf numFmtId="0" fontId="43" fillId="0" borderId="4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2" borderId="0" xfId="2" applyFont="1" applyFill="1" applyBorder="1" applyAlignment="1" applyProtection="1">
      <alignment horizontal="center" vertical="center"/>
    </xf>
    <xf numFmtId="0" fontId="41" fillId="2" borderId="0" xfId="2" applyFont="1" applyFill="1" applyBorder="1" applyAlignment="1" applyProtection="1">
      <alignment horizontal="center" vertical="center"/>
    </xf>
    <xf numFmtId="0" fontId="34" fillId="2" borderId="38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4" fillId="2" borderId="39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39" fillId="5" borderId="19" xfId="0" applyFont="1" applyFill="1" applyBorder="1" applyAlignment="1">
      <alignment horizontal="center" vertical="center" wrapText="1"/>
    </xf>
    <xf numFmtId="0" fontId="39" fillId="5" borderId="16" xfId="0" applyFont="1" applyFill="1" applyBorder="1" applyAlignment="1">
      <alignment horizontal="center" vertical="center" wrapText="1"/>
    </xf>
    <xf numFmtId="0" fontId="3" fillId="0" borderId="38" xfId="2" applyFont="1" applyFill="1" applyBorder="1" applyAlignment="1" applyProtection="1">
      <alignment horizontal="center" vertical="center"/>
    </xf>
    <xf numFmtId="0" fontId="3" fillId="0" borderId="39" xfId="2" applyFont="1" applyFill="1" applyBorder="1" applyAlignment="1" applyProtection="1">
      <alignment horizontal="center" vertical="center"/>
    </xf>
    <xf numFmtId="40" fontId="14" fillId="0" borderId="38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0" fontId="14" fillId="0" borderId="39" xfId="0" applyNumberFormat="1" applyFont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FFFF99"/>
      <color rgb="FF0000CC"/>
      <color rgb="FFEFF6EA"/>
      <color rgb="FFFFFFCC"/>
      <color rgb="FFCC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243203</xdr:colOff>
      <xdr:row>0</xdr:row>
      <xdr:rowOff>140657</xdr:rowOff>
    </xdr:from>
    <xdr:to>
      <xdr:col>2</xdr:col>
      <xdr:colOff>2667661</xdr:colOff>
      <xdr:row>3</xdr:row>
      <xdr:rowOff>67734</xdr:rowOff>
    </xdr:to>
    <xdr:pic>
      <xdr:nvPicPr>
        <xdr:cNvPr id="2" name="Picture 5" descr="AFC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36" y="140657"/>
          <a:ext cx="3429875" cy="943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3513668</xdr:colOff>
      <xdr:row>68</xdr:row>
      <xdr:rowOff>145548</xdr:rowOff>
    </xdr:from>
    <xdr:to>
      <xdr:col>5</xdr:col>
      <xdr:colOff>398533</xdr:colOff>
      <xdr:row>71</xdr:row>
      <xdr:rowOff>228600</xdr:rowOff>
    </xdr:to>
    <xdr:pic>
      <xdr:nvPicPr>
        <xdr:cNvPr id="4" name="Picture 6" descr="AFC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1418" y="23958048"/>
          <a:ext cx="2970282" cy="888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169105</xdr:colOff>
      <xdr:row>81</xdr:row>
      <xdr:rowOff>95250</xdr:rowOff>
    </xdr:from>
    <xdr:to>
      <xdr:col>21</xdr:col>
      <xdr:colOff>685230</xdr:colOff>
      <xdr:row>82</xdr:row>
      <xdr:rowOff>262468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272" y="35115500"/>
          <a:ext cx="1934290" cy="433918"/>
        </a:xfrm>
        <a:prstGeom prst="rect">
          <a:avLst/>
        </a:prstGeom>
      </xdr:spPr>
    </xdr:pic>
    <xdr:clientData/>
  </xdr:twoCellAnchor>
  <xdr:twoCellAnchor editAs="oneCell">
    <xdr:from>
      <xdr:col>19</xdr:col>
      <xdr:colOff>166601</xdr:colOff>
      <xdr:row>79</xdr:row>
      <xdr:rowOff>104773</xdr:rowOff>
    </xdr:from>
    <xdr:to>
      <xdr:col>21</xdr:col>
      <xdr:colOff>712723</xdr:colOff>
      <xdr:row>80</xdr:row>
      <xdr:rowOff>256116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8768" y="34638190"/>
          <a:ext cx="1964287" cy="428625"/>
        </a:xfrm>
        <a:prstGeom prst="rect">
          <a:avLst/>
        </a:prstGeom>
      </xdr:spPr>
    </xdr:pic>
    <xdr:clientData/>
  </xdr:twoCellAnchor>
  <xdr:twoCellAnchor editAs="oneCell">
    <xdr:from>
      <xdr:col>19</xdr:col>
      <xdr:colOff>21167</xdr:colOff>
      <xdr:row>68</xdr:row>
      <xdr:rowOff>27173</xdr:rowOff>
    </xdr:from>
    <xdr:to>
      <xdr:col>21</xdr:col>
      <xdr:colOff>825501</xdr:colOff>
      <xdr:row>79</xdr:row>
      <xdr:rowOff>47910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3334" y="31650173"/>
          <a:ext cx="2222499" cy="2859187"/>
        </a:xfrm>
        <a:prstGeom prst="rect">
          <a:avLst/>
        </a:prstGeom>
      </xdr:spPr>
    </xdr:pic>
    <xdr:clientData/>
  </xdr:twoCellAnchor>
  <xdr:twoCellAnchor editAs="oneCell">
    <xdr:from>
      <xdr:col>6</xdr:col>
      <xdr:colOff>6349</xdr:colOff>
      <xdr:row>70</xdr:row>
      <xdr:rowOff>107948</xdr:rowOff>
    </xdr:from>
    <xdr:to>
      <xdr:col>6</xdr:col>
      <xdr:colOff>408515</xdr:colOff>
      <xdr:row>71</xdr:row>
      <xdr:rowOff>200021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9174" y="34302698"/>
          <a:ext cx="402166" cy="406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shelton@alphafoodsco.com" TargetMode="External"/><Relationship Id="rId2" Type="http://schemas.openxmlformats.org/officeDocument/2006/relationships/hyperlink" Target="mailto:MBowen@alphafoodsco.com" TargetMode="External"/><Relationship Id="rId1" Type="http://schemas.openxmlformats.org/officeDocument/2006/relationships/hyperlink" Target="mailto:mbowen@alphafoodsco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bond@alphafoods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84"/>
  <sheetViews>
    <sheetView showGridLines="0" tabSelected="1" zoomScaleNormal="100" zoomScaleSheetLayoutView="100" workbookViewId="0">
      <selection activeCell="B80" sqref="B80:C80"/>
    </sheetView>
  </sheetViews>
  <sheetFormatPr defaultColWidth="0" defaultRowHeight="14.25" x14ac:dyDescent="0.2"/>
  <cols>
    <col min="1" max="1" width="0.5703125" style="3" customWidth="1"/>
    <col min="2" max="2" width="15.140625" style="4" customWidth="1"/>
    <col min="3" max="3" width="73.42578125" style="3" customWidth="1"/>
    <col min="4" max="4" width="10.28515625" style="3" customWidth="1"/>
    <col min="5" max="7" width="7.42578125" style="9" customWidth="1"/>
    <col min="8" max="8" width="10.7109375" style="3" customWidth="1"/>
    <col min="9" max="9" width="10" style="3" customWidth="1"/>
    <col min="10" max="10" width="2.7109375" style="3" customWidth="1"/>
    <col min="11" max="11" width="8.5703125" style="3" customWidth="1"/>
    <col min="12" max="12" width="3.42578125" style="3" customWidth="1"/>
    <col min="13" max="14" width="10.42578125" style="3" customWidth="1"/>
    <col min="15" max="15" width="2.7109375" style="3" customWidth="1"/>
    <col min="16" max="16" width="8.28515625" style="9" customWidth="1"/>
    <col min="17" max="17" width="2.7109375" style="3" customWidth="1"/>
    <col min="18" max="18" width="13.42578125" style="10" customWidth="1"/>
    <col min="19" max="19" width="17.5703125" style="6" hidden="1" customWidth="1"/>
    <col min="20" max="21" width="10.5703125" style="46" customWidth="1"/>
    <col min="22" max="22" width="12.5703125" style="46" customWidth="1"/>
    <col min="23" max="23" width="10.42578125" style="3" customWidth="1"/>
    <col min="24" max="16382" width="11" style="3" hidden="1" customWidth="1"/>
    <col min="16383" max="16384" width="2" style="3" hidden="1" customWidth="1"/>
  </cols>
  <sheetData>
    <row r="1" spans="2:34" ht="27" customHeight="1" x14ac:dyDescent="0.35">
      <c r="B1" s="3"/>
      <c r="D1" s="204" t="s">
        <v>242</v>
      </c>
      <c r="E1" s="204"/>
      <c r="F1" s="204"/>
      <c r="G1" s="204"/>
      <c r="H1" s="204"/>
      <c r="I1" s="64" t="s">
        <v>65</v>
      </c>
      <c r="J1"/>
      <c r="K1"/>
      <c r="L1"/>
      <c r="M1"/>
      <c r="N1"/>
      <c r="O1"/>
      <c r="P1"/>
      <c r="Q1"/>
      <c r="R1"/>
      <c r="S1"/>
      <c r="T1"/>
      <c r="U1" s="3"/>
      <c r="V1" s="3"/>
    </row>
    <row r="2" spans="2:34" ht="27" customHeight="1" x14ac:dyDescent="0.35">
      <c r="B2" s="3"/>
      <c r="D2" s="204"/>
      <c r="E2" s="204"/>
      <c r="F2" s="204"/>
      <c r="G2" s="204"/>
      <c r="H2" s="204"/>
      <c r="I2" s="64" t="s">
        <v>66</v>
      </c>
      <c r="J2"/>
      <c r="K2"/>
      <c r="L2"/>
      <c r="M2"/>
      <c r="N2"/>
      <c r="O2"/>
      <c r="P2"/>
      <c r="Q2"/>
      <c r="R2"/>
      <c r="S2"/>
      <c r="T2"/>
      <c r="U2"/>
      <c r="V2"/>
      <c r="W2" s="1"/>
    </row>
    <row r="3" spans="2:34" ht="27" customHeight="1" x14ac:dyDescent="0.35">
      <c r="B3" s="3"/>
      <c r="D3" s="204"/>
      <c r="E3" s="204"/>
      <c r="F3" s="204"/>
      <c r="G3" s="204"/>
      <c r="H3" s="204"/>
      <c r="I3" s="64" t="s">
        <v>67</v>
      </c>
      <c r="J3"/>
      <c r="K3"/>
      <c r="L3"/>
      <c r="O3"/>
      <c r="P3" s="76" t="s">
        <v>1</v>
      </c>
      <c r="Q3" t="s">
        <v>1</v>
      </c>
      <c r="R3" s="10" t="s">
        <v>1</v>
      </c>
      <c r="S3"/>
      <c r="T3" s="75" t="s">
        <v>1</v>
      </c>
      <c r="U3"/>
      <c r="V3"/>
      <c r="W3" s="7"/>
      <c r="X3" s="7"/>
      <c r="AH3"/>
    </row>
    <row r="4" spans="2:34" s="11" customFormat="1" ht="22.5" customHeight="1" thickBot="1" x14ac:dyDescent="0.35">
      <c r="B4" s="3"/>
      <c r="C4" s="3"/>
      <c r="D4" s="205"/>
      <c r="E4" s="205"/>
      <c r="F4" s="205"/>
      <c r="G4" s="205"/>
      <c r="H4" s="205"/>
      <c r="I4" s="12" t="s">
        <v>2</v>
      </c>
      <c r="J4" s="13"/>
      <c r="K4" s="12" t="s">
        <v>3</v>
      </c>
      <c r="L4" s="13"/>
      <c r="M4" s="12" t="s">
        <v>4</v>
      </c>
      <c r="N4" s="12" t="s">
        <v>118</v>
      </c>
      <c r="O4" s="13"/>
      <c r="P4" s="14" t="s">
        <v>119</v>
      </c>
      <c r="Q4" s="13"/>
      <c r="R4" s="15" t="s">
        <v>120</v>
      </c>
      <c r="S4" s="16"/>
      <c r="T4" s="193" t="s">
        <v>117</v>
      </c>
      <c r="U4" s="194"/>
      <c r="V4" s="195"/>
      <c r="AH4" s="63"/>
    </row>
    <row r="5" spans="2:34" s="2" customFormat="1" ht="23.45" customHeight="1" thickBot="1" x14ac:dyDescent="0.25">
      <c r="B5" s="225" t="s">
        <v>5</v>
      </c>
      <c r="C5" s="216" t="s">
        <v>6</v>
      </c>
      <c r="D5" s="216" t="s">
        <v>7</v>
      </c>
      <c r="E5" s="228" t="s">
        <v>77</v>
      </c>
      <c r="F5" s="229"/>
      <c r="G5" s="230"/>
      <c r="H5" s="216" t="s">
        <v>8</v>
      </c>
      <c r="I5" s="223" t="s">
        <v>121</v>
      </c>
      <c r="J5" s="214" t="s">
        <v>9</v>
      </c>
      <c r="K5" s="216" t="s">
        <v>10</v>
      </c>
      <c r="L5" s="214" t="s">
        <v>11</v>
      </c>
      <c r="M5" s="216" t="s">
        <v>114</v>
      </c>
      <c r="N5" s="290" t="s">
        <v>115</v>
      </c>
      <c r="O5" s="214" t="s">
        <v>12</v>
      </c>
      <c r="P5" s="220" t="s">
        <v>13</v>
      </c>
      <c r="Q5" s="210" t="s">
        <v>11</v>
      </c>
      <c r="R5" s="212" t="s">
        <v>14</v>
      </c>
      <c r="S5" s="216" t="s">
        <v>64</v>
      </c>
      <c r="T5" s="297" t="s">
        <v>172</v>
      </c>
      <c r="U5" s="297" t="s">
        <v>116</v>
      </c>
      <c r="V5" s="299" t="s">
        <v>173</v>
      </c>
      <c r="AH5" s="5"/>
    </row>
    <row r="6" spans="2:34" s="7" customFormat="1" ht="51" customHeight="1" thickBot="1" x14ac:dyDescent="0.3">
      <c r="B6" s="226"/>
      <c r="C6" s="217"/>
      <c r="D6" s="227"/>
      <c r="E6" s="53" t="s">
        <v>15</v>
      </c>
      <c r="F6" s="52" t="s">
        <v>16</v>
      </c>
      <c r="G6" s="32" t="s">
        <v>182</v>
      </c>
      <c r="H6" s="222"/>
      <c r="I6" s="224"/>
      <c r="J6" s="215"/>
      <c r="K6" s="217"/>
      <c r="L6" s="215"/>
      <c r="M6" s="217"/>
      <c r="N6" s="291"/>
      <c r="O6" s="215"/>
      <c r="P6" s="221"/>
      <c r="Q6" s="211"/>
      <c r="R6" s="213"/>
      <c r="S6" s="301"/>
      <c r="T6" s="298"/>
      <c r="U6" s="298"/>
      <c r="V6" s="300"/>
    </row>
    <row r="7" spans="2:34" s="80" customFormat="1" ht="22.5" customHeight="1" x14ac:dyDescent="0.25">
      <c r="B7" s="81" t="s">
        <v>155</v>
      </c>
      <c r="C7" s="150"/>
      <c r="D7" s="78"/>
      <c r="E7" s="82"/>
      <c r="F7" s="82"/>
      <c r="G7" s="82"/>
      <c r="H7" s="78"/>
      <c r="I7" s="78"/>
      <c r="J7" s="78"/>
      <c r="K7" s="78"/>
      <c r="L7" s="78"/>
      <c r="M7" s="83"/>
      <c r="N7" s="83"/>
      <c r="O7" s="78"/>
      <c r="P7" s="79" t="s">
        <v>1</v>
      </c>
      <c r="Q7" s="79"/>
      <c r="R7" s="79"/>
      <c r="S7" s="79" t="s">
        <v>1</v>
      </c>
      <c r="T7" s="79" t="s">
        <v>1</v>
      </c>
      <c r="U7" s="79" t="s">
        <v>1</v>
      </c>
      <c r="V7" s="98" t="s">
        <v>1</v>
      </c>
    </row>
    <row r="8" spans="2:34" s="8" customFormat="1" ht="22.5" customHeight="1" x14ac:dyDescent="0.25">
      <c r="B8" s="131" t="s">
        <v>125</v>
      </c>
      <c r="C8" s="84" t="s">
        <v>183</v>
      </c>
      <c r="D8" s="104" t="s">
        <v>94</v>
      </c>
      <c r="E8" s="103">
        <v>2</v>
      </c>
      <c r="F8" s="21">
        <v>3</v>
      </c>
      <c r="G8" s="126" t="s">
        <v>17</v>
      </c>
      <c r="H8" s="127" t="s">
        <v>95</v>
      </c>
      <c r="I8" s="24"/>
      <c r="J8" s="86" t="s">
        <v>9</v>
      </c>
      <c r="K8" s="25">
        <v>72</v>
      </c>
      <c r="L8" s="86" t="s">
        <v>11</v>
      </c>
      <c r="M8" s="108">
        <f>PRODUCT(I8/K8)</f>
        <v>0</v>
      </c>
      <c r="N8" s="115">
        <f>ROUNDUP(M8,0)</f>
        <v>0</v>
      </c>
      <c r="O8" s="125" t="s">
        <v>12</v>
      </c>
      <c r="P8" s="21">
        <v>9</v>
      </c>
      <c r="Q8" s="87" t="s">
        <v>11</v>
      </c>
      <c r="R8" s="129">
        <f>PRODUCT(N8,P8)</f>
        <v>0</v>
      </c>
      <c r="S8" s="128">
        <v>46.26</v>
      </c>
      <c r="T8" s="123"/>
      <c r="U8" s="123"/>
      <c r="V8" s="130"/>
    </row>
    <row r="9" spans="2:34" s="8" customFormat="1" ht="22.5" customHeight="1" x14ac:dyDescent="0.25">
      <c r="B9" s="131" t="s">
        <v>75</v>
      </c>
      <c r="C9" s="84" t="s">
        <v>184</v>
      </c>
      <c r="D9" s="104" t="s">
        <v>122</v>
      </c>
      <c r="E9" s="103">
        <v>2</v>
      </c>
      <c r="F9" s="21">
        <v>3</v>
      </c>
      <c r="G9" s="126" t="s">
        <v>17</v>
      </c>
      <c r="H9" s="127" t="s">
        <v>97</v>
      </c>
      <c r="I9" s="24"/>
      <c r="J9" s="86" t="s">
        <v>9</v>
      </c>
      <c r="K9" s="25">
        <v>72</v>
      </c>
      <c r="L9" s="86" t="s">
        <v>11</v>
      </c>
      <c r="M9" s="108">
        <f t="shared" ref="M9:M10" si="0">PRODUCT(I9/K9)</f>
        <v>0</v>
      </c>
      <c r="N9" s="115">
        <f>ROUNDUP(M9,0)</f>
        <v>0</v>
      </c>
      <c r="O9" s="125" t="s">
        <v>12</v>
      </c>
      <c r="P9" s="30">
        <v>7.88</v>
      </c>
      <c r="Q9" s="87" t="s">
        <v>11</v>
      </c>
      <c r="R9" s="129">
        <f t="shared" ref="R9:R10" si="1">PRODUCT(N9,P9)</f>
        <v>0</v>
      </c>
      <c r="S9" s="128"/>
      <c r="T9" s="123"/>
      <c r="U9" s="123"/>
      <c r="V9" s="130"/>
    </row>
    <row r="10" spans="2:34" s="8" customFormat="1" ht="22.5" customHeight="1" x14ac:dyDescent="0.25">
      <c r="B10" s="18" t="s">
        <v>88</v>
      </c>
      <c r="C10" s="17" t="s">
        <v>185</v>
      </c>
      <c r="D10" s="19" t="s">
        <v>28</v>
      </c>
      <c r="E10" s="20">
        <v>2</v>
      </c>
      <c r="F10" s="21">
        <v>3</v>
      </c>
      <c r="G10" s="22" t="s">
        <v>17</v>
      </c>
      <c r="H10" s="23" t="s">
        <v>27</v>
      </c>
      <c r="I10" s="31"/>
      <c r="J10" s="88" t="s">
        <v>9</v>
      </c>
      <c r="K10" s="30">
        <v>72</v>
      </c>
      <c r="L10" s="88" t="s">
        <v>11</v>
      </c>
      <c r="M10" s="106">
        <f t="shared" si="0"/>
        <v>0</v>
      </c>
      <c r="N10" s="116">
        <f>ROUNDUP(M10,0)</f>
        <v>0</v>
      </c>
      <c r="O10" s="55" t="s">
        <v>12</v>
      </c>
      <c r="P10" s="21">
        <v>7.88</v>
      </c>
      <c r="Q10" s="30" t="s">
        <v>11</v>
      </c>
      <c r="R10" s="112">
        <f t="shared" si="1"/>
        <v>0</v>
      </c>
      <c r="S10" s="85"/>
      <c r="T10" s="117"/>
      <c r="U10" s="117"/>
      <c r="V10" s="118"/>
    </row>
    <row r="11" spans="2:34" s="8" customFormat="1" ht="22.5" customHeight="1" x14ac:dyDescent="0.25">
      <c r="B11" s="218" t="s">
        <v>141</v>
      </c>
      <c r="C11" s="219"/>
      <c r="D11" s="219"/>
      <c r="E11" s="219"/>
      <c r="F11" s="219"/>
      <c r="G11" s="132"/>
      <c r="H11" s="133"/>
      <c r="I11" s="133"/>
      <c r="J11" s="133"/>
      <c r="K11" s="133"/>
      <c r="L11" s="133"/>
      <c r="M11" s="134"/>
      <c r="N11" s="151"/>
      <c r="O11" s="133"/>
      <c r="P11" s="135" t="s">
        <v>1</v>
      </c>
      <c r="Q11" s="135"/>
      <c r="R11" s="135"/>
      <c r="S11" s="135" t="s">
        <v>1</v>
      </c>
      <c r="T11" s="135" t="s">
        <v>1</v>
      </c>
      <c r="U11" s="135" t="s">
        <v>1</v>
      </c>
      <c r="V11" s="136" t="s">
        <v>1</v>
      </c>
    </row>
    <row r="12" spans="2:34" s="8" customFormat="1" ht="22.5" customHeight="1" x14ac:dyDescent="0.25">
      <c r="B12" s="124" t="s">
        <v>157</v>
      </c>
      <c r="C12" s="17" t="s">
        <v>159</v>
      </c>
      <c r="D12" s="137" t="s">
        <v>162</v>
      </c>
      <c r="E12" s="28">
        <v>2</v>
      </c>
      <c r="F12" s="26">
        <v>2.25</v>
      </c>
      <c r="G12" s="22" t="s">
        <v>17</v>
      </c>
      <c r="H12" s="138" t="s">
        <v>163</v>
      </c>
      <c r="I12" s="141"/>
      <c r="J12" s="88" t="s">
        <v>9</v>
      </c>
      <c r="K12" s="30">
        <v>72</v>
      </c>
      <c r="L12" s="88" t="s">
        <v>11</v>
      </c>
      <c r="M12" s="106">
        <f t="shared" ref="M12" si="2">PRODUCT(I12/K12)</f>
        <v>0</v>
      </c>
      <c r="N12" s="116">
        <f t="shared" ref="N12" si="3">ROUNDUP(M12,0)</f>
        <v>0</v>
      </c>
      <c r="O12" s="55" t="s">
        <v>12</v>
      </c>
      <c r="P12" s="21">
        <v>9</v>
      </c>
      <c r="Q12" s="30" t="s">
        <v>11</v>
      </c>
      <c r="R12" s="112">
        <f t="shared" ref="R12:R17" si="4">PRODUCT(N12,P12)</f>
        <v>0</v>
      </c>
      <c r="S12" s="139"/>
      <c r="T12" s="142"/>
      <c r="U12" s="142"/>
      <c r="V12" s="171"/>
    </row>
    <row r="13" spans="2:34" s="8" customFormat="1" ht="22.5" customHeight="1" x14ac:dyDescent="0.25">
      <c r="B13" s="124" t="s">
        <v>158</v>
      </c>
      <c r="C13" s="17" t="s">
        <v>160</v>
      </c>
      <c r="D13" s="137" t="s">
        <v>152</v>
      </c>
      <c r="E13" s="28">
        <v>2</v>
      </c>
      <c r="F13" s="26">
        <v>2.25</v>
      </c>
      <c r="G13" s="22" t="s">
        <v>17</v>
      </c>
      <c r="H13" s="138" t="s">
        <v>161</v>
      </c>
      <c r="I13" s="141"/>
      <c r="J13" s="88" t="s">
        <v>9</v>
      </c>
      <c r="K13" s="30">
        <v>72</v>
      </c>
      <c r="L13" s="88" t="s">
        <v>11</v>
      </c>
      <c r="M13" s="106">
        <f t="shared" ref="M13" si="5">PRODUCT(I13/K13)</f>
        <v>0</v>
      </c>
      <c r="N13" s="116">
        <f t="shared" ref="N13" si="6">ROUNDUP(M13,0)</f>
        <v>0</v>
      </c>
      <c r="O13" s="55" t="s">
        <v>12</v>
      </c>
      <c r="P13" s="21">
        <v>7.88</v>
      </c>
      <c r="Q13" s="30" t="s">
        <v>11</v>
      </c>
      <c r="R13" s="112">
        <f t="shared" si="4"/>
        <v>0</v>
      </c>
      <c r="S13" s="139"/>
      <c r="T13" s="142"/>
      <c r="U13" s="142"/>
      <c r="V13" s="171"/>
    </row>
    <row r="14" spans="2:34" s="8" customFormat="1" ht="22.5" customHeight="1" x14ac:dyDescent="0.25">
      <c r="B14" s="18" t="s">
        <v>135</v>
      </c>
      <c r="C14" s="17" t="s">
        <v>139</v>
      </c>
      <c r="D14" s="143" t="s">
        <v>126</v>
      </c>
      <c r="E14" s="103">
        <v>2</v>
      </c>
      <c r="F14" s="21">
        <v>3.75</v>
      </c>
      <c r="G14" s="22" t="s">
        <v>17</v>
      </c>
      <c r="H14" s="23" t="s">
        <v>127</v>
      </c>
      <c r="I14" s="31"/>
      <c r="J14" s="88" t="s">
        <v>9</v>
      </c>
      <c r="K14" s="30">
        <v>48</v>
      </c>
      <c r="L14" s="88" t="s">
        <v>11</v>
      </c>
      <c r="M14" s="106">
        <f t="shared" ref="M14:M17" si="7">PRODUCT(I14/K14)</f>
        <v>0</v>
      </c>
      <c r="N14" s="116">
        <f t="shared" ref="N14:N17" si="8">ROUNDUP(M14,0)</f>
        <v>0</v>
      </c>
      <c r="O14" s="55" t="s">
        <v>12</v>
      </c>
      <c r="P14" s="21">
        <v>6</v>
      </c>
      <c r="Q14" s="30" t="s">
        <v>11</v>
      </c>
      <c r="R14" s="112">
        <f t="shared" si="4"/>
        <v>0</v>
      </c>
      <c r="S14" s="140" t="e">
        <f>(#REF!/K14)</f>
        <v>#REF!</v>
      </c>
      <c r="T14" s="117"/>
      <c r="U14" s="117"/>
      <c r="V14" s="118"/>
    </row>
    <row r="15" spans="2:34" s="8" customFormat="1" ht="22.5" customHeight="1" x14ac:dyDescent="0.25">
      <c r="B15" s="18" t="s">
        <v>136</v>
      </c>
      <c r="C15" s="17" t="s">
        <v>140</v>
      </c>
      <c r="D15" s="143" t="s">
        <v>128</v>
      </c>
      <c r="E15" s="103">
        <v>2</v>
      </c>
      <c r="F15" s="21">
        <v>3.75</v>
      </c>
      <c r="G15" s="22" t="s">
        <v>17</v>
      </c>
      <c r="H15" s="23" t="s">
        <v>129</v>
      </c>
      <c r="I15" s="31"/>
      <c r="J15" s="88" t="s">
        <v>9</v>
      </c>
      <c r="K15" s="30">
        <v>48</v>
      </c>
      <c r="L15" s="88" t="s">
        <v>11</v>
      </c>
      <c r="M15" s="106">
        <f t="shared" si="7"/>
        <v>0</v>
      </c>
      <c r="N15" s="116">
        <f t="shared" si="8"/>
        <v>0</v>
      </c>
      <c r="O15" s="55" t="s">
        <v>12</v>
      </c>
      <c r="P15" s="21">
        <v>6</v>
      </c>
      <c r="Q15" s="30" t="s">
        <v>11</v>
      </c>
      <c r="R15" s="112">
        <f t="shared" si="4"/>
        <v>0</v>
      </c>
      <c r="S15" s="140" t="e">
        <f>(#REF!/K15)</f>
        <v>#REF!</v>
      </c>
      <c r="T15" s="117"/>
      <c r="U15" s="117"/>
      <c r="V15" s="118"/>
    </row>
    <row r="16" spans="2:34" s="8" customFormat="1" ht="22.5" customHeight="1" x14ac:dyDescent="0.25">
      <c r="B16" s="18" t="s">
        <v>137</v>
      </c>
      <c r="C16" s="17" t="s">
        <v>186</v>
      </c>
      <c r="D16" s="143" t="s">
        <v>126</v>
      </c>
      <c r="E16" s="103">
        <v>2</v>
      </c>
      <c r="F16" s="21">
        <v>3.75</v>
      </c>
      <c r="G16" s="22" t="s">
        <v>17</v>
      </c>
      <c r="H16" s="23" t="s">
        <v>127</v>
      </c>
      <c r="I16" s="31"/>
      <c r="J16" s="88" t="s">
        <v>9</v>
      </c>
      <c r="K16" s="30">
        <v>48</v>
      </c>
      <c r="L16" s="88" t="s">
        <v>11</v>
      </c>
      <c r="M16" s="106">
        <f t="shared" si="7"/>
        <v>0</v>
      </c>
      <c r="N16" s="116">
        <f t="shared" si="8"/>
        <v>0</v>
      </c>
      <c r="O16" s="55" t="s">
        <v>12</v>
      </c>
      <c r="P16" s="21">
        <v>6</v>
      </c>
      <c r="Q16" s="30" t="s">
        <v>11</v>
      </c>
      <c r="R16" s="112">
        <f t="shared" si="4"/>
        <v>0</v>
      </c>
      <c r="S16" s="140" t="e">
        <f>(#REF!/K16)</f>
        <v>#REF!</v>
      </c>
      <c r="T16" s="117"/>
      <c r="U16" s="117"/>
      <c r="V16" s="118"/>
    </row>
    <row r="17" spans="2:23" s="8" customFormat="1" ht="22.5" customHeight="1" x14ac:dyDescent="0.25">
      <c r="B17" s="18" t="s">
        <v>138</v>
      </c>
      <c r="C17" s="17" t="s">
        <v>187</v>
      </c>
      <c r="D17" s="143" t="s">
        <v>128</v>
      </c>
      <c r="E17" s="103">
        <v>2</v>
      </c>
      <c r="F17" s="21">
        <v>3.75</v>
      </c>
      <c r="G17" s="22" t="s">
        <v>17</v>
      </c>
      <c r="H17" s="23" t="s">
        <v>129</v>
      </c>
      <c r="I17" s="31"/>
      <c r="J17" s="88" t="s">
        <v>9</v>
      </c>
      <c r="K17" s="30">
        <v>48</v>
      </c>
      <c r="L17" s="88" t="s">
        <v>11</v>
      </c>
      <c r="M17" s="106">
        <f t="shared" si="7"/>
        <v>0</v>
      </c>
      <c r="N17" s="116">
        <f t="shared" si="8"/>
        <v>0</v>
      </c>
      <c r="O17" s="55" t="s">
        <v>12</v>
      </c>
      <c r="P17" s="21">
        <v>6</v>
      </c>
      <c r="Q17" s="30" t="s">
        <v>11</v>
      </c>
      <c r="R17" s="112">
        <f t="shared" si="4"/>
        <v>0</v>
      </c>
      <c r="S17" s="140" t="e">
        <f>(#REF!/K17)</f>
        <v>#REF!</v>
      </c>
      <c r="T17" s="117"/>
      <c r="U17" s="117"/>
      <c r="V17" s="118"/>
    </row>
    <row r="18" spans="2:23" s="89" customFormat="1" ht="22.5" customHeight="1" x14ac:dyDescent="0.25">
      <c r="B18" s="90" t="s">
        <v>109</v>
      </c>
      <c r="C18" s="91"/>
      <c r="D18" s="92"/>
      <c r="E18" s="93"/>
      <c r="F18" s="93"/>
      <c r="G18" s="93"/>
      <c r="H18" s="92"/>
      <c r="I18" s="92"/>
      <c r="J18" s="54"/>
      <c r="K18" s="54"/>
      <c r="L18" s="54"/>
      <c r="M18" s="94"/>
      <c r="N18" s="111"/>
      <c r="O18" s="54"/>
      <c r="P18" s="58"/>
      <c r="Q18" s="58"/>
      <c r="R18" s="58"/>
      <c r="S18" s="58" t="s">
        <v>1</v>
      </c>
      <c r="T18" s="167" t="s">
        <v>1</v>
      </c>
      <c r="U18" s="167" t="s">
        <v>1</v>
      </c>
      <c r="V18" s="168" t="s">
        <v>1</v>
      </c>
    </row>
    <row r="19" spans="2:23" s="7" customFormat="1" ht="22.5" customHeight="1" x14ac:dyDescent="0.25">
      <c r="B19" s="18" t="s">
        <v>101</v>
      </c>
      <c r="C19" s="17" t="s">
        <v>188</v>
      </c>
      <c r="D19" s="27" t="s">
        <v>105</v>
      </c>
      <c r="E19" s="28">
        <v>2</v>
      </c>
      <c r="F19" s="26">
        <v>2</v>
      </c>
      <c r="G19" s="22" t="s">
        <v>17</v>
      </c>
      <c r="H19" s="23" t="s">
        <v>83</v>
      </c>
      <c r="I19" s="29"/>
      <c r="J19" s="55" t="s">
        <v>9</v>
      </c>
      <c r="K19" s="30">
        <v>72</v>
      </c>
      <c r="L19" s="55" t="s">
        <v>11</v>
      </c>
      <c r="M19" s="106">
        <f t="shared" ref="M19:M61" si="9">PRODUCT(I19/K19)</f>
        <v>0</v>
      </c>
      <c r="N19" s="116">
        <f t="shared" ref="N19:N46" si="10">ROUNDUP(M19,0)</f>
        <v>0</v>
      </c>
      <c r="O19" s="55" t="s">
        <v>12</v>
      </c>
      <c r="P19" s="21">
        <v>9</v>
      </c>
      <c r="Q19" s="55" t="s">
        <v>11</v>
      </c>
      <c r="R19" s="112">
        <f t="shared" ref="R19:R61" si="11">PRODUCT(N19,P19)</f>
        <v>0</v>
      </c>
      <c r="S19" s="70" t="e">
        <f>(#REF!/K19)</f>
        <v>#REF!</v>
      </c>
      <c r="T19" s="119" t="s">
        <v>1</v>
      </c>
      <c r="U19" s="119" t="s">
        <v>1</v>
      </c>
      <c r="V19" s="120" t="s">
        <v>1</v>
      </c>
      <c r="W19" s="107"/>
    </row>
    <row r="20" spans="2:23" s="7" customFormat="1" ht="22.5" customHeight="1" x14ac:dyDescent="0.25">
      <c r="B20" s="18" t="s">
        <v>102</v>
      </c>
      <c r="C20" s="17" t="s">
        <v>189</v>
      </c>
      <c r="D20" s="27" t="s">
        <v>106</v>
      </c>
      <c r="E20" s="28">
        <v>2</v>
      </c>
      <c r="F20" s="26">
        <v>2</v>
      </c>
      <c r="G20" s="22" t="s">
        <v>17</v>
      </c>
      <c r="H20" s="23" t="s">
        <v>107</v>
      </c>
      <c r="I20" s="29"/>
      <c r="J20" s="55" t="s">
        <v>9</v>
      </c>
      <c r="K20" s="30">
        <v>72</v>
      </c>
      <c r="L20" s="55" t="s">
        <v>11</v>
      </c>
      <c r="M20" s="106">
        <f t="shared" si="9"/>
        <v>0</v>
      </c>
      <c r="N20" s="116">
        <f t="shared" si="10"/>
        <v>0</v>
      </c>
      <c r="O20" s="55" t="s">
        <v>12</v>
      </c>
      <c r="P20" s="21">
        <v>7.88</v>
      </c>
      <c r="Q20" s="55" t="s">
        <v>11</v>
      </c>
      <c r="R20" s="112">
        <f t="shared" si="11"/>
        <v>0</v>
      </c>
      <c r="S20" s="70" t="e">
        <f>(#REF!/K20)</f>
        <v>#REF!</v>
      </c>
      <c r="T20" s="119"/>
      <c r="U20" s="119"/>
      <c r="V20" s="120"/>
      <c r="W20" s="7" t="s">
        <v>1</v>
      </c>
    </row>
    <row r="21" spans="2:23" s="7" customFormat="1" ht="22.5" customHeight="1" x14ac:dyDescent="0.25">
      <c r="B21" s="18" t="s">
        <v>225</v>
      </c>
      <c r="C21" s="17" t="s">
        <v>228</v>
      </c>
      <c r="D21" s="27" t="s">
        <v>226</v>
      </c>
      <c r="E21" s="28">
        <v>2</v>
      </c>
      <c r="F21" s="26">
        <v>2</v>
      </c>
      <c r="G21" s="22" t="s">
        <v>17</v>
      </c>
      <c r="H21" s="23" t="s">
        <v>227</v>
      </c>
      <c r="I21" s="29"/>
      <c r="J21" s="55" t="s">
        <v>9</v>
      </c>
      <c r="K21" s="30">
        <v>72</v>
      </c>
      <c r="L21" s="55" t="s">
        <v>11</v>
      </c>
      <c r="M21" s="106">
        <f t="shared" si="9"/>
        <v>0</v>
      </c>
      <c r="N21" s="116">
        <f t="shared" si="10"/>
        <v>0</v>
      </c>
      <c r="O21" s="55" t="s">
        <v>12</v>
      </c>
      <c r="P21" s="21">
        <v>7.03</v>
      </c>
      <c r="Q21" s="55" t="s">
        <v>11</v>
      </c>
      <c r="R21" s="112">
        <f t="shared" si="11"/>
        <v>0</v>
      </c>
      <c r="S21" s="70"/>
      <c r="T21" s="119"/>
      <c r="U21" s="119"/>
      <c r="V21" s="120"/>
    </row>
    <row r="22" spans="2:23" s="7" customFormat="1" ht="22.5" customHeight="1" x14ac:dyDescent="0.25">
      <c r="B22" s="18" t="s">
        <v>167</v>
      </c>
      <c r="C22" s="17" t="s">
        <v>190</v>
      </c>
      <c r="D22" s="27" t="s">
        <v>90</v>
      </c>
      <c r="E22" s="28">
        <v>2</v>
      </c>
      <c r="F22" s="26">
        <v>2</v>
      </c>
      <c r="G22" s="22" t="s">
        <v>17</v>
      </c>
      <c r="H22" s="23" t="s">
        <v>91</v>
      </c>
      <c r="I22" s="29"/>
      <c r="J22" s="55" t="s">
        <v>9</v>
      </c>
      <c r="K22" s="30">
        <v>72</v>
      </c>
      <c r="L22" s="55" t="s">
        <v>11</v>
      </c>
      <c r="M22" s="106">
        <f t="shared" ref="M22:M23" si="12">PRODUCT(I22/K22)</f>
        <v>0</v>
      </c>
      <c r="N22" s="116">
        <f t="shared" ref="N22:N23" si="13">ROUNDUP(M22,0)</f>
        <v>0</v>
      </c>
      <c r="O22" s="55" t="s">
        <v>12</v>
      </c>
      <c r="P22" s="21">
        <v>9</v>
      </c>
      <c r="Q22" s="55" t="s">
        <v>11</v>
      </c>
      <c r="R22" s="112">
        <f t="shared" ref="R22:R23" si="14">PRODUCT(N22,P22)</f>
        <v>0</v>
      </c>
      <c r="S22" s="70" t="e">
        <f>(#REF!/K22)</f>
        <v>#REF!</v>
      </c>
      <c r="T22" s="119" t="s">
        <v>1</v>
      </c>
      <c r="U22" s="119" t="s">
        <v>1</v>
      </c>
      <c r="V22" s="120" t="s">
        <v>1</v>
      </c>
    </row>
    <row r="23" spans="2:23" s="7" customFormat="1" ht="22.5" customHeight="1" x14ac:dyDescent="0.25">
      <c r="B23" s="18" t="s">
        <v>168</v>
      </c>
      <c r="C23" s="17" t="s">
        <v>206</v>
      </c>
      <c r="D23" s="27" t="s">
        <v>171</v>
      </c>
      <c r="E23" s="28">
        <v>2</v>
      </c>
      <c r="F23" s="26">
        <v>2</v>
      </c>
      <c r="G23" s="22" t="s">
        <v>17</v>
      </c>
      <c r="H23" s="23" t="s">
        <v>170</v>
      </c>
      <c r="I23" s="29"/>
      <c r="J23" s="55" t="s">
        <v>9</v>
      </c>
      <c r="K23" s="30">
        <v>72</v>
      </c>
      <c r="L23" s="55" t="s">
        <v>11</v>
      </c>
      <c r="M23" s="106">
        <f t="shared" si="12"/>
        <v>0</v>
      </c>
      <c r="N23" s="116">
        <f t="shared" si="13"/>
        <v>0</v>
      </c>
      <c r="O23" s="55" t="s">
        <v>12</v>
      </c>
      <c r="P23" s="21">
        <v>9</v>
      </c>
      <c r="Q23" s="55" t="s">
        <v>11</v>
      </c>
      <c r="R23" s="112">
        <f t="shared" si="14"/>
        <v>0</v>
      </c>
      <c r="S23" s="70" t="e">
        <f>(#REF!/K23)</f>
        <v>#REF!</v>
      </c>
      <c r="T23" s="119" t="s">
        <v>1</v>
      </c>
      <c r="U23" s="119" t="s">
        <v>1</v>
      </c>
      <c r="V23" s="120" t="s">
        <v>1</v>
      </c>
    </row>
    <row r="24" spans="2:23" s="7" customFormat="1" ht="22.5" customHeight="1" x14ac:dyDescent="0.25">
      <c r="B24" s="18" t="s">
        <v>18</v>
      </c>
      <c r="C24" s="17" t="s">
        <v>196</v>
      </c>
      <c r="D24" s="19" t="s">
        <v>90</v>
      </c>
      <c r="E24" s="28">
        <v>2</v>
      </c>
      <c r="F24" s="26">
        <v>2</v>
      </c>
      <c r="G24" s="22" t="s">
        <v>17</v>
      </c>
      <c r="H24" s="23" t="s">
        <v>91</v>
      </c>
      <c r="I24" s="31"/>
      <c r="J24" s="55" t="s">
        <v>9</v>
      </c>
      <c r="K24" s="30">
        <v>72</v>
      </c>
      <c r="L24" s="55" t="s">
        <v>11</v>
      </c>
      <c r="M24" s="106">
        <f t="shared" si="9"/>
        <v>0</v>
      </c>
      <c r="N24" s="116">
        <f t="shared" si="10"/>
        <v>0</v>
      </c>
      <c r="O24" s="55" t="s">
        <v>12</v>
      </c>
      <c r="P24" s="21">
        <v>9</v>
      </c>
      <c r="Q24" s="55" t="s">
        <v>11</v>
      </c>
      <c r="R24" s="112">
        <f t="shared" si="11"/>
        <v>0</v>
      </c>
      <c r="S24" s="85" t="e">
        <f>(#REF!/K24)</f>
        <v>#REF!</v>
      </c>
      <c r="T24" s="117"/>
      <c r="U24" s="117"/>
      <c r="V24" s="118"/>
    </row>
    <row r="25" spans="2:23" s="7" customFormat="1" ht="22.5" customHeight="1" x14ac:dyDescent="0.25">
      <c r="B25" s="18" t="s">
        <v>19</v>
      </c>
      <c r="C25" s="17" t="s">
        <v>197</v>
      </c>
      <c r="D25" s="19" t="s">
        <v>92</v>
      </c>
      <c r="E25" s="28">
        <v>2</v>
      </c>
      <c r="F25" s="26">
        <v>2</v>
      </c>
      <c r="G25" s="22" t="s">
        <v>17</v>
      </c>
      <c r="H25" s="23" t="s">
        <v>93</v>
      </c>
      <c r="I25" s="29"/>
      <c r="J25" s="55" t="s">
        <v>9</v>
      </c>
      <c r="K25" s="30">
        <v>72</v>
      </c>
      <c r="L25" s="55" t="s">
        <v>11</v>
      </c>
      <c r="M25" s="106">
        <f t="shared" si="9"/>
        <v>0</v>
      </c>
      <c r="N25" s="116">
        <f t="shared" si="10"/>
        <v>0</v>
      </c>
      <c r="O25" s="55" t="s">
        <v>12</v>
      </c>
      <c r="P25" s="21">
        <v>7.88</v>
      </c>
      <c r="Q25" s="55" t="s">
        <v>11</v>
      </c>
      <c r="R25" s="112">
        <f t="shared" si="11"/>
        <v>0</v>
      </c>
      <c r="S25" s="85" t="e">
        <f>(#REF!/K25)</f>
        <v>#REF!</v>
      </c>
      <c r="T25" s="117"/>
      <c r="U25" s="117"/>
      <c r="V25" s="118"/>
    </row>
    <row r="26" spans="2:23" s="7" customFormat="1" ht="27" customHeight="1" x14ac:dyDescent="0.25">
      <c r="B26" s="18" t="s">
        <v>68</v>
      </c>
      <c r="C26" s="17" t="s">
        <v>207</v>
      </c>
      <c r="D26" s="19" t="s">
        <v>69</v>
      </c>
      <c r="E26" s="28">
        <v>2</v>
      </c>
      <c r="F26" s="26">
        <v>2</v>
      </c>
      <c r="G26" s="22" t="s">
        <v>17</v>
      </c>
      <c r="H26" s="23" t="s">
        <v>70</v>
      </c>
      <c r="I26" s="29"/>
      <c r="J26" s="55" t="s">
        <v>9</v>
      </c>
      <c r="K26" s="30">
        <v>72</v>
      </c>
      <c r="L26" s="55" t="s">
        <v>11</v>
      </c>
      <c r="M26" s="106">
        <f t="shared" si="9"/>
        <v>0</v>
      </c>
      <c r="N26" s="116">
        <f t="shared" si="10"/>
        <v>0</v>
      </c>
      <c r="O26" s="55" t="s">
        <v>12</v>
      </c>
      <c r="P26" s="21">
        <v>9</v>
      </c>
      <c r="Q26" s="55" t="s">
        <v>11</v>
      </c>
      <c r="R26" s="112">
        <f t="shared" si="11"/>
        <v>0</v>
      </c>
      <c r="S26" s="85"/>
      <c r="T26" s="117"/>
      <c r="U26" s="117"/>
      <c r="V26" s="118"/>
    </row>
    <row r="27" spans="2:23" s="7" customFormat="1" ht="27" customHeight="1" x14ac:dyDescent="0.25">
      <c r="B27" s="18" t="s">
        <v>71</v>
      </c>
      <c r="C27" s="17" t="s">
        <v>208</v>
      </c>
      <c r="D27" s="19" t="s">
        <v>28</v>
      </c>
      <c r="E27" s="28">
        <v>2</v>
      </c>
      <c r="F27" s="26">
        <v>2</v>
      </c>
      <c r="G27" s="22" t="s">
        <v>17</v>
      </c>
      <c r="H27" s="23" t="s">
        <v>27</v>
      </c>
      <c r="I27" s="29"/>
      <c r="J27" s="55" t="s">
        <v>9</v>
      </c>
      <c r="K27" s="30">
        <v>72</v>
      </c>
      <c r="L27" s="55" t="s">
        <v>11</v>
      </c>
      <c r="M27" s="106">
        <f t="shared" si="9"/>
        <v>0</v>
      </c>
      <c r="N27" s="116">
        <f t="shared" si="10"/>
        <v>0</v>
      </c>
      <c r="O27" s="55" t="s">
        <v>12</v>
      </c>
      <c r="P27" s="21">
        <v>9</v>
      </c>
      <c r="Q27" s="55" t="s">
        <v>11</v>
      </c>
      <c r="R27" s="112">
        <f t="shared" si="11"/>
        <v>0</v>
      </c>
      <c r="S27" s="85"/>
      <c r="T27" s="117"/>
      <c r="U27" s="117"/>
      <c r="V27" s="118"/>
    </row>
    <row r="28" spans="2:23" s="7" customFormat="1" ht="22.5" customHeight="1" x14ac:dyDescent="0.25">
      <c r="B28" s="18" t="s">
        <v>20</v>
      </c>
      <c r="C28" s="17" t="s">
        <v>198</v>
      </c>
      <c r="D28" s="19" t="s">
        <v>21</v>
      </c>
      <c r="E28" s="28">
        <v>2</v>
      </c>
      <c r="F28" s="26">
        <v>2</v>
      </c>
      <c r="G28" s="22" t="s">
        <v>17</v>
      </c>
      <c r="H28" s="23" t="s">
        <v>22</v>
      </c>
      <c r="I28" s="29"/>
      <c r="J28" s="55" t="s">
        <v>9</v>
      </c>
      <c r="K28" s="30">
        <v>90</v>
      </c>
      <c r="L28" s="55" t="s">
        <v>11</v>
      </c>
      <c r="M28" s="106">
        <f t="shared" si="9"/>
        <v>0</v>
      </c>
      <c r="N28" s="116">
        <f t="shared" si="10"/>
        <v>0</v>
      </c>
      <c r="O28" s="55" t="s">
        <v>12</v>
      </c>
      <c r="P28" s="21">
        <v>11.25</v>
      </c>
      <c r="Q28" s="55" t="s">
        <v>11</v>
      </c>
      <c r="R28" s="112">
        <f t="shared" si="11"/>
        <v>0</v>
      </c>
      <c r="S28" s="85" t="e">
        <f>(#REF!/K28)</f>
        <v>#REF!</v>
      </c>
      <c r="T28" s="117"/>
      <c r="U28" s="117"/>
      <c r="V28" s="118"/>
    </row>
    <row r="29" spans="2:23" s="7" customFormat="1" ht="22.5" customHeight="1" x14ac:dyDescent="0.25">
      <c r="B29" s="18" t="s">
        <v>23</v>
      </c>
      <c r="C29" s="17" t="s">
        <v>199</v>
      </c>
      <c r="D29" s="19" t="s">
        <v>24</v>
      </c>
      <c r="E29" s="28">
        <v>2</v>
      </c>
      <c r="F29" s="26">
        <v>2</v>
      </c>
      <c r="G29" s="22" t="s">
        <v>17</v>
      </c>
      <c r="H29" s="23" t="s">
        <v>123</v>
      </c>
      <c r="I29" s="29"/>
      <c r="J29" s="55" t="s">
        <v>9</v>
      </c>
      <c r="K29" s="30">
        <v>90</v>
      </c>
      <c r="L29" s="55" t="s">
        <v>11</v>
      </c>
      <c r="M29" s="106">
        <f t="shared" si="9"/>
        <v>0</v>
      </c>
      <c r="N29" s="116">
        <f t="shared" si="10"/>
        <v>0</v>
      </c>
      <c r="O29" s="55" t="s">
        <v>12</v>
      </c>
      <c r="P29" s="21">
        <v>10.130000000000001</v>
      </c>
      <c r="Q29" s="55" t="s">
        <v>11</v>
      </c>
      <c r="R29" s="112">
        <f t="shared" si="11"/>
        <v>0</v>
      </c>
      <c r="S29" s="85" t="e">
        <f>(#REF!/K29)</f>
        <v>#REF!</v>
      </c>
      <c r="T29" s="117"/>
      <c r="U29" s="117"/>
      <c r="V29" s="118"/>
    </row>
    <row r="30" spans="2:23" s="7" customFormat="1" ht="22.5" customHeight="1" x14ac:dyDescent="0.25">
      <c r="B30" s="18" t="s">
        <v>25</v>
      </c>
      <c r="C30" s="17" t="s">
        <v>200</v>
      </c>
      <c r="D30" s="19" t="s">
        <v>94</v>
      </c>
      <c r="E30" s="20">
        <v>2</v>
      </c>
      <c r="F30" s="21">
        <v>2.5</v>
      </c>
      <c r="G30" s="22" t="s">
        <v>17</v>
      </c>
      <c r="H30" s="23" t="s">
        <v>95</v>
      </c>
      <c r="I30" s="29"/>
      <c r="J30" s="55" t="s">
        <v>9</v>
      </c>
      <c r="K30" s="30">
        <v>72</v>
      </c>
      <c r="L30" s="55" t="s">
        <v>11</v>
      </c>
      <c r="M30" s="106">
        <f t="shared" si="9"/>
        <v>0</v>
      </c>
      <c r="N30" s="116">
        <f t="shared" si="10"/>
        <v>0</v>
      </c>
      <c r="O30" s="55" t="s">
        <v>12</v>
      </c>
      <c r="P30" s="21">
        <v>9</v>
      </c>
      <c r="Q30" s="55" t="s">
        <v>11</v>
      </c>
      <c r="R30" s="112">
        <f t="shared" si="11"/>
        <v>0</v>
      </c>
      <c r="S30" s="85" t="e">
        <f>(#REF!/K30)</f>
        <v>#REF!</v>
      </c>
      <c r="T30" s="117"/>
      <c r="U30" s="117"/>
      <c r="V30" s="118"/>
    </row>
    <row r="31" spans="2:23" s="7" customFormat="1" ht="22.5" customHeight="1" x14ac:dyDescent="0.25">
      <c r="B31" s="18" t="s">
        <v>26</v>
      </c>
      <c r="C31" s="17" t="s">
        <v>201</v>
      </c>
      <c r="D31" s="19" t="s">
        <v>96</v>
      </c>
      <c r="E31" s="20">
        <v>2</v>
      </c>
      <c r="F31" s="21">
        <v>2.5</v>
      </c>
      <c r="G31" s="22" t="s">
        <v>17</v>
      </c>
      <c r="H31" s="23" t="s">
        <v>97</v>
      </c>
      <c r="I31" s="29"/>
      <c r="J31" s="55" t="s">
        <v>9</v>
      </c>
      <c r="K31" s="30">
        <v>72</v>
      </c>
      <c r="L31" s="55" t="s">
        <v>11</v>
      </c>
      <c r="M31" s="106">
        <f t="shared" si="9"/>
        <v>0</v>
      </c>
      <c r="N31" s="116">
        <f t="shared" si="10"/>
        <v>0</v>
      </c>
      <c r="O31" s="55" t="s">
        <v>12</v>
      </c>
      <c r="P31" s="21">
        <v>7.88</v>
      </c>
      <c r="Q31" s="55" t="s">
        <v>11</v>
      </c>
      <c r="R31" s="112">
        <f t="shared" si="11"/>
        <v>0</v>
      </c>
      <c r="S31" s="85" t="e">
        <f>(#REF!/K31)</f>
        <v>#REF!</v>
      </c>
      <c r="T31" s="117"/>
      <c r="U31" s="117"/>
      <c r="V31" s="118"/>
    </row>
    <row r="32" spans="2:23" s="7" customFormat="1" ht="22.5" customHeight="1" x14ac:dyDescent="0.25">
      <c r="B32" s="18" t="s">
        <v>29</v>
      </c>
      <c r="C32" s="17" t="s">
        <v>191</v>
      </c>
      <c r="D32" s="19" t="s">
        <v>28</v>
      </c>
      <c r="E32" s="28">
        <v>2</v>
      </c>
      <c r="F32" s="26">
        <v>3</v>
      </c>
      <c r="G32" s="22" t="s">
        <v>17</v>
      </c>
      <c r="H32" s="23" t="s">
        <v>98</v>
      </c>
      <c r="I32" s="29"/>
      <c r="J32" s="55" t="s">
        <v>9</v>
      </c>
      <c r="K32" s="30">
        <v>72</v>
      </c>
      <c r="L32" s="55" t="s">
        <v>11</v>
      </c>
      <c r="M32" s="106">
        <f t="shared" si="9"/>
        <v>0</v>
      </c>
      <c r="N32" s="116">
        <f t="shared" si="10"/>
        <v>0</v>
      </c>
      <c r="O32" s="55" t="s">
        <v>12</v>
      </c>
      <c r="P32" s="21">
        <v>9</v>
      </c>
      <c r="Q32" s="55" t="s">
        <v>11</v>
      </c>
      <c r="R32" s="113">
        <f t="shared" si="11"/>
        <v>0</v>
      </c>
      <c r="S32" s="85" t="e">
        <f>(#REF!/K32)</f>
        <v>#REF!</v>
      </c>
      <c r="T32" s="117"/>
      <c r="U32" s="117"/>
      <c r="V32" s="118"/>
    </row>
    <row r="33" spans="2:22" s="7" customFormat="1" ht="22.5" customHeight="1" x14ac:dyDescent="0.25">
      <c r="B33" s="18" t="s">
        <v>30</v>
      </c>
      <c r="C33" s="17" t="s">
        <v>124</v>
      </c>
      <c r="D33" s="19" t="s">
        <v>99</v>
      </c>
      <c r="E33" s="28">
        <v>2</v>
      </c>
      <c r="F33" s="26">
        <v>3</v>
      </c>
      <c r="G33" s="22" t="s">
        <v>17</v>
      </c>
      <c r="H33" s="23" t="s">
        <v>100</v>
      </c>
      <c r="I33" s="29"/>
      <c r="J33" s="55" t="s">
        <v>9</v>
      </c>
      <c r="K33" s="30">
        <v>72</v>
      </c>
      <c r="L33" s="55" t="s">
        <v>11</v>
      </c>
      <c r="M33" s="106">
        <f t="shared" si="9"/>
        <v>0</v>
      </c>
      <c r="N33" s="116">
        <f t="shared" si="10"/>
        <v>0</v>
      </c>
      <c r="O33" s="55" t="s">
        <v>12</v>
      </c>
      <c r="P33" s="21">
        <v>7.88</v>
      </c>
      <c r="Q33" s="55" t="s">
        <v>11</v>
      </c>
      <c r="R33" s="112">
        <f t="shared" si="11"/>
        <v>0</v>
      </c>
      <c r="S33" s="102" t="e">
        <f>(#REF!/K33)</f>
        <v>#REF!</v>
      </c>
      <c r="T33" s="121"/>
      <c r="U33" s="121"/>
      <c r="V33" s="122"/>
    </row>
    <row r="34" spans="2:22" s="7" customFormat="1" ht="22.5" customHeight="1" x14ac:dyDescent="0.25">
      <c r="B34" s="18" t="s">
        <v>72</v>
      </c>
      <c r="C34" s="17" t="s">
        <v>192</v>
      </c>
      <c r="D34" s="19" t="s">
        <v>73</v>
      </c>
      <c r="E34" s="28">
        <v>2</v>
      </c>
      <c r="F34" s="26">
        <v>3</v>
      </c>
      <c r="G34" s="22" t="s">
        <v>17</v>
      </c>
      <c r="H34" s="23" t="s">
        <v>74</v>
      </c>
      <c r="I34" s="29"/>
      <c r="J34" s="55" t="s">
        <v>9</v>
      </c>
      <c r="K34" s="30">
        <v>72</v>
      </c>
      <c r="L34" s="55" t="s">
        <v>11</v>
      </c>
      <c r="M34" s="106">
        <f t="shared" si="9"/>
        <v>0</v>
      </c>
      <c r="N34" s="116">
        <f t="shared" si="10"/>
        <v>0</v>
      </c>
      <c r="O34" s="55" t="s">
        <v>12</v>
      </c>
      <c r="P34" s="21">
        <v>9</v>
      </c>
      <c r="Q34" s="55" t="s">
        <v>11</v>
      </c>
      <c r="R34" s="114">
        <f t="shared" si="11"/>
        <v>0</v>
      </c>
      <c r="S34" s="102"/>
      <c r="T34" s="121"/>
      <c r="U34" s="121"/>
      <c r="V34" s="122"/>
    </row>
    <row r="35" spans="2:22" s="7" customFormat="1" ht="21.75" customHeight="1" x14ac:dyDescent="0.25">
      <c r="B35" s="18" t="s">
        <v>89</v>
      </c>
      <c r="C35" s="17" t="s">
        <v>193</v>
      </c>
      <c r="D35" s="19" t="s">
        <v>31</v>
      </c>
      <c r="E35" s="28">
        <v>2</v>
      </c>
      <c r="F35" s="26">
        <v>3</v>
      </c>
      <c r="G35" s="22" t="s">
        <v>17</v>
      </c>
      <c r="H35" s="23" t="s">
        <v>22</v>
      </c>
      <c r="I35" s="29"/>
      <c r="J35" s="55" t="s">
        <v>9</v>
      </c>
      <c r="K35" s="30">
        <v>72</v>
      </c>
      <c r="L35" s="55" t="s">
        <v>11</v>
      </c>
      <c r="M35" s="106">
        <f t="shared" si="9"/>
        <v>0</v>
      </c>
      <c r="N35" s="116">
        <f t="shared" si="10"/>
        <v>0</v>
      </c>
      <c r="O35" s="55" t="s">
        <v>12</v>
      </c>
      <c r="P35" s="21">
        <v>7.88</v>
      </c>
      <c r="Q35" s="55" t="s">
        <v>11</v>
      </c>
      <c r="R35" s="114">
        <f t="shared" si="11"/>
        <v>0</v>
      </c>
      <c r="S35" s="102"/>
      <c r="T35" s="121"/>
      <c r="U35" s="121"/>
      <c r="V35" s="122"/>
    </row>
    <row r="36" spans="2:22" s="7" customFormat="1" ht="21.75" customHeight="1" x14ac:dyDescent="0.25">
      <c r="B36" s="18" t="s">
        <v>229</v>
      </c>
      <c r="C36" s="17" t="s">
        <v>232</v>
      </c>
      <c r="D36" s="19" t="s">
        <v>94</v>
      </c>
      <c r="E36" s="28">
        <v>2</v>
      </c>
      <c r="F36" s="26">
        <v>2.5</v>
      </c>
      <c r="G36" s="22" t="s">
        <v>17</v>
      </c>
      <c r="H36" s="23" t="s">
        <v>236</v>
      </c>
      <c r="I36" s="29"/>
      <c r="J36" s="55" t="s">
        <v>9</v>
      </c>
      <c r="K36" s="30">
        <v>72</v>
      </c>
      <c r="L36" s="55" t="s">
        <v>11</v>
      </c>
      <c r="M36" s="106">
        <f t="shared" ref="M36:M38" si="15">PRODUCT(I36/K36)</f>
        <v>0</v>
      </c>
      <c r="N36" s="116">
        <f t="shared" ref="N36:N38" si="16">ROUNDUP(M36,0)</f>
        <v>0</v>
      </c>
      <c r="O36" s="55" t="s">
        <v>12</v>
      </c>
      <c r="P36" s="21">
        <v>9</v>
      </c>
      <c r="Q36" s="55" t="s">
        <v>11</v>
      </c>
      <c r="R36" s="114">
        <f t="shared" ref="R36:R38" si="17">PRODUCT(N36,P36)</f>
        <v>0</v>
      </c>
      <c r="S36" s="102" t="e">
        <f>(#REF!/K36)</f>
        <v>#REF!</v>
      </c>
      <c r="T36" s="121"/>
      <c r="U36" s="121"/>
      <c r="V36" s="122"/>
    </row>
    <row r="37" spans="2:22" s="7" customFormat="1" ht="21.75" customHeight="1" x14ac:dyDescent="0.25">
      <c r="B37" s="18" t="s">
        <v>231</v>
      </c>
      <c r="C37" s="17" t="s">
        <v>233</v>
      </c>
      <c r="D37" s="19" t="s">
        <v>162</v>
      </c>
      <c r="E37" s="28">
        <v>1</v>
      </c>
      <c r="F37" s="26">
        <v>2.5</v>
      </c>
      <c r="G37" s="22" t="s">
        <v>17</v>
      </c>
      <c r="H37" s="23" t="s">
        <v>237</v>
      </c>
      <c r="I37" s="29"/>
      <c r="J37" s="55" t="s">
        <v>9</v>
      </c>
      <c r="K37" s="30">
        <v>72</v>
      </c>
      <c r="L37" s="55" t="s">
        <v>11</v>
      </c>
      <c r="M37" s="106">
        <f t="shared" ref="M37" si="18">PRODUCT(I37/K37)</f>
        <v>0</v>
      </c>
      <c r="N37" s="116">
        <f t="shared" ref="N37" si="19">ROUNDUP(M37,0)</f>
        <v>0</v>
      </c>
      <c r="O37" s="55" t="s">
        <v>12</v>
      </c>
      <c r="P37" s="21">
        <v>4.5</v>
      </c>
      <c r="Q37" s="55" t="s">
        <v>11</v>
      </c>
      <c r="R37" s="114">
        <f t="shared" ref="R37" si="20">PRODUCT(N37,P37)</f>
        <v>0</v>
      </c>
      <c r="S37" s="102" t="e">
        <f>(#REF!/K37)</f>
        <v>#REF!</v>
      </c>
      <c r="T37" s="121"/>
      <c r="U37" s="121"/>
      <c r="V37" s="122"/>
    </row>
    <row r="38" spans="2:22" s="7" customFormat="1" ht="21.75" customHeight="1" x14ac:dyDescent="0.25">
      <c r="B38" s="18" t="s">
        <v>230</v>
      </c>
      <c r="C38" s="17" t="s">
        <v>234</v>
      </c>
      <c r="D38" s="19" t="s">
        <v>235</v>
      </c>
      <c r="E38" s="28">
        <v>2</v>
      </c>
      <c r="F38" s="26">
        <v>2.5</v>
      </c>
      <c r="G38" s="22" t="s">
        <v>17</v>
      </c>
      <c r="H38" s="23" t="s">
        <v>238</v>
      </c>
      <c r="I38" s="29"/>
      <c r="J38" s="55" t="s">
        <v>9</v>
      </c>
      <c r="K38" s="30">
        <v>72</v>
      </c>
      <c r="L38" s="55" t="s">
        <v>11</v>
      </c>
      <c r="M38" s="106">
        <f t="shared" si="15"/>
        <v>0</v>
      </c>
      <c r="N38" s="116">
        <f t="shared" si="16"/>
        <v>0</v>
      </c>
      <c r="O38" s="55" t="s">
        <v>12</v>
      </c>
      <c r="P38" s="21">
        <v>7.88</v>
      </c>
      <c r="Q38" s="55" t="s">
        <v>11</v>
      </c>
      <c r="R38" s="114">
        <f t="shared" si="17"/>
        <v>0</v>
      </c>
      <c r="S38" s="102" t="e">
        <f>(#REF!/K38)</f>
        <v>#REF!</v>
      </c>
      <c r="T38" s="121"/>
      <c r="U38" s="121"/>
      <c r="V38" s="122"/>
    </row>
    <row r="39" spans="2:22" s="7" customFormat="1" ht="22.5" customHeight="1" x14ac:dyDescent="0.25">
      <c r="B39" s="18" t="s">
        <v>78</v>
      </c>
      <c r="C39" s="17" t="s">
        <v>194</v>
      </c>
      <c r="D39" s="19" t="s">
        <v>82</v>
      </c>
      <c r="E39" s="20">
        <v>2</v>
      </c>
      <c r="F39" s="21">
        <v>2.5</v>
      </c>
      <c r="G39" s="22" t="s">
        <v>17</v>
      </c>
      <c r="H39" s="23" t="s">
        <v>83</v>
      </c>
      <c r="I39" s="29"/>
      <c r="J39" s="55" t="s">
        <v>9</v>
      </c>
      <c r="K39" s="30">
        <v>60</v>
      </c>
      <c r="L39" s="55" t="s">
        <v>11</v>
      </c>
      <c r="M39" s="106">
        <f t="shared" si="9"/>
        <v>0</v>
      </c>
      <c r="N39" s="116">
        <f t="shared" si="10"/>
        <v>0</v>
      </c>
      <c r="O39" s="55" t="s">
        <v>12</v>
      </c>
      <c r="P39" s="21">
        <v>7.5</v>
      </c>
      <c r="Q39" s="55" t="s">
        <v>11</v>
      </c>
      <c r="R39" s="112">
        <f t="shared" si="11"/>
        <v>0</v>
      </c>
      <c r="S39" s="85" t="e">
        <f>(#REF!/K39)</f>
        <v>#REF!</v>
      </c>
      <c r="T39" s="117"/>
      <c r="U39" s="117"/>
      <c r="V39" s="118"/>
    </row>
    <row r="40" spans="2:22" s="7" customFormat="1" ht="22.5" customHeight="1" x14ac:dyDescent="0.25">
      <c r="B40" s="18" t="s">
        <v>79</v>
      </c>
      <c r="C40" s="17" t="s">
        <v>195</v>
      </c>
      <c r="D40" s="19" t="s">
        <v>80</v>
      </c>
      <c r="E40" s="20">
        <v>2</v>
      </c>
      <c r="F40" s="21">
        <v>2.5</v>
      </c>
      <c r="G40" s="22" t="s">
        <v>17</v>
      </c>
      <c r="H40" s="23" t="s">
        <v>81</v>
      </c>
      <c r="I40" s="29"/>
      <c r="J40" s="55" t="s">
        <v>9</v>
      </c>
      <c r="K40" s="30">
        <v>60</v>
      </c>
      <c r="L40" s="55" t="s">
        <v>11</v>
      </c>
      <c r="M40" s="106">
        <f t="shared" si="9"/>
        <v>0</v>
      </c>
      <c r="N40" s="116">
        <f t="shared" si="10"/>
        <v>0</v>
      </c>
      <c r="O40" s="55" t="s">
        <v>12</v>
      </c>
      <c r="P40" s="21">
        <v>6.98</v>
      </c>
      <c r="Q40" s="55" t="s">
        <v>11</v>
      </c>
      <c r="R40" s="112">
        <f t="shared" si="11"/>
        <v>0</v>
      </c>
      <c r="S40" s="85" t="e">
        <f>(#REF!/K40)</f>
        <v>#REF!</v>
      </c>
      <c r="T40" s="117"/>
      <c r="U40" s="117"/>
      <c r="V40" s="118"/>
    </row>
    <row r="41" spans="2:22" s="7" customFormat="1" ht="25.5" customHeight="1" x14ac:dyDescent="0.25">
      <c r="B41" s="18" t="s">
        <v>221</v>
      </c>
      <c r="C41" s="17" t="s">
        <v>222</v>
      </c>
      <c r="D41" s="19" t="s">
        <v>224</v>
      </c>
      <c r="E41" s="20">
        <v>2</v>
      </c>
      <c r="F41" s="21">
        <v>2.5</v>
      </c>
      <c r="G41" s="22" t="s">
        <v>17</v>
      </c>
      <c r="H41" s="23" t="s">
        <v>223</v>
      </c>
      <c r="I41" s="29"/>
      <c r="J41" s="55" t="s">
        <v>9</v>
      </c>
      <c r="K41" s="30">
        <v>60</v>
      </c>
      <c r="L41" s="55" t="s">
        <v>11</v>
      </c>
      <c r="M41" s="106">
        <f t="shared" ref="M41" si="21">PRODUCT(I41/K41)</f>
        <v>0</v>
      </c>
      <c r="N41" s="116">
        <f t="shared" ref="N41" si="22">ROUNDUP(M41,0)</f>
        <v>0</v>
      </c>
      <c r="O41" s="55" t="s">
        <v>12</v>
      </c>
      <c r="P41" s="21">
        <v>7.5</v>
      </c>
      <c r="Q41" s="55" t="s">
        <v>11</v>
      </c>
      <c r="R41" s="112">
        <f t="shared" ref="R41" si="23">PRODUCT(N41,P41)</f>
        <v>0</v>
      </c>
      <c r="S41" s="85" t="e">
        <f>(#REF!/K41)</f>
        <v>#REF!</v>
      </c>
      <c r="T41" s="117"/>
      <c r="U41" s="117"/>
      <c r="V41" s="118"/>
    </row>
    <row r="42" spans="2:22" s="7" customFormat="1" ht="22.5" customHeight="1" x14ac:dyDescent="0.25">
      <c r="B42" s="18" t="s">
        <v>36</v>
      </c>
      <c r="C42" s="17" t="s">
        <v>103</v>
      </c>
      <c r="D42" s="19" t="s">
        <v>32</v>
      </c>
      <c r="E42" s="20">
        <v>2</v>
      </c>
      <c r="F42" s="21">
        <v>2</v>
      </c>
      <c r="G42" s="22" t="s">
        <v>17</v>
      </c>
      <c r="H42" s="23" t="s">
        <v>33</v>
      </c>
      <c r="I42" s="29"/>
      <c r="J42" s="55" t="s">
        <v>9</v>
      </c>
      <c r="K42" s="30">
        <v>60</v>
      </c>
      <c r="L42" s="55" t="s">
        <v>11</v>
      </c>
      <c r="M42" s="106">
        <f t="shared" si="9"/>
        <v>0</v>
      </c>
      <c r="N42" s="116">
        <f t="shared" si="10"/>
        <v>0</v>
      </c>
      <c r="O42" s="55" t="s">
        <v>12</v>
      </c>
      <c r="P42" s="21">
        <v>7.5</v>
      </c>
      <c r="Q42" s="55" t="s">
        <v>11</v>
      </c>
      <c r="R42" s="112">
        <f t="shared" si="11"/>
        <v>0</v>
      </c>
      <c r="S42" s="85" t="e">
        <f>(#REF!/K42)</f>
        <v>#REF!</v>
      </c>
      <c r="T42" s="117"/>
      <c r="U42" s="117"/>
      <c r="V42" s="118"/>
    </row>
    <row r="43" spans="2:22" s="7" customFormat="1" ht="22.5" customHeight="1" x14ac:dyDescent="0.25">
      <c r="B43" s="18" t="s">
        <v>37</v>
      </c>
      <c r="C43" s="17" t="s">
        <v>108</v>
      </c>
      <c r="D43" s="19" t="s">
        <v>38</v>
      </c>
      <c r="E43" s="20">
        <v>2</v>
      </c>
      <c r="F43" s="21">
        <v>2</v>
      </c>
      <c r="G43" s="22" t="s">
        <v>17</v>
      </c>
      <c r="H43" s="23" t="s">
        <v>39</v>
      </c>
      <c r="I43" s="29"/>
      <c r="J43" s="55" t="s">
        <v>9</v>
      </c>
      <c r="K43" s="30">
        <v>60</v>
      </c>
      <c r="L43" s="55" t="s">
        <v>11</v>
      </c>
      <c r="M43" s="106">
        <f t="shared" si="9"/>
        <v>0</v>
      </c>
      <c r="N43" s="116">
        <f t="shared" si="10"/>
        <v>0</v>
      </c>
      <c r="O43" s="55" t="s">
        <v>12</v>
      </c>
      <c r="P43" s="21">
        <v>6.98</v>
      </c>
      <c r="Q43" s="55" t="s">
        <v>11</v>
      </c>
      <c r="R43" s="112">
        <f t="shared" si="11"/>
        <v>0</v>
      </c>
      <c r="S43" s="85" t="e">
        <f>(#REF!/K43)</f>
        <v>#REF!</v>
      </c>
      <c r="T43" s="117"/>
      <c r="U43" s="117"/>
      <c r="V43" s="118"/>
    </row>
    <row r="44" spans="2:22" s="7" customFormat="1" ht="22.5" customHeight="1" x14ac:dyDescent="0.25">
      <c r="B44" s="18" t="s">
        <v>84</v>
      </c>
      <c r="C44" s="17" t="s">
        <v>104</v>
      </c>
      <c r="D44" s="19" t="s">
        <v>85</v>
      </c>
      <c r="E44" s="20">
        <v>2</v>
      </c>
      <c r="F44" s="21">
        <v>2</v>
      </c>
      <c r="G44" s="22" t="s">
        <v>17</v>
      </c>
      <c r="H44" s="23" t="s">
        <v>86</v>
      </c>
      <c r="I44" s="29"/>
      <c r="J44" s="55" t="s">
        <v>9</v>
      </c>
      <c r="K44" s="30">
        <v>60</v>
      </c>
      <c r="L44" s="55" t="s">
        <v>11</v>
      </c>
      <c r="M44" s="106">
        <f t="shared" si="9"/>
        <v>0</v>
      </c>
      <c r="N44" s="116">
        <f t="shared" si="10"/>
        <v>0</v>
      </c>
      <c r="O44" s="55" t="s">
        <v>12</v>
      </c>
      <c r="P44" s="21">
        <v>7.5</v>
      </c>
      <c r="Q44" s="55" t="s">
        <v>11</v>
      </c>
      <c r="R44" s="112">
        <f t="shared" si="11"/>
        <v>0</v>
      </c>
      <c r="S44" s="85" t="e">
        <v>#N/A</v>
      </c>
      <c r="T44" s="117"/>
      <c r="U44" s="117"/>
      <c r="V44" s="118"/>
    </row>
    <row r="45" spans="2:22" s="7" customFormat="1" ht="22.5" customHeight="1" x14ac:dyDescent="0.25">
      <c r="B45" s="18" t="s">
        <v>40</v>
      </c>
      <c r="C45" s="17" t="s">
        <v>204</v>
      </c>
      <c r="D45" s="19" t="s">
        <v>32</v>
      </c>
      <c r="E45" s="20">
        <v>2</v>
      </c>
      <c r="F45" s="21">
        <v>2</v>
      </c>
      <c r="G45" s="22" t="s">
        <v>17</v>
      </c>
      <c r="H45" s="23" t="s">
        <v>33</v>
      </c>
      <c r="I45" s="29"/>
      <c r="J45" s="55" t="s">
        <v>9</v>
      </c>
      <c r="K45" s="30">
        <v>60</v>
      </c>
      <c r="L45" s="55" t="s">
        <v>11</v>
      </c>
      <c r="M45" s="106">
        <f t="shared" si="9"/>
        <v>0</v>
      </c>
      <c r="N45" s="116">
        <f t="shared" si="10"/>
        <v>0</v>
      </c>
      <c r="O45" s="55" t="s">
        <v>12</v>
      </c>
      <c r="P45" s="21">
        <v>7.5</v>
      </c>
      <c r="Q45" s="55" t="s">
        <v>11</v>
      </c>
      <c r="R45" s="112">
        <f t="shared" si="11"/>
        <v>0</v>
      </c>
      <c r="S45" s="85" t="e">
        <f>(#REF!/K45)</f>
        <v>#REF!</v>
      </c>
      <c r="T45" s="117"/>
      <c r="U45" s="117"/>
      <c r="V45" s="118"/>
    </row>
    <row r="46" spans="2:22" s="7" customFormat="1" ht="22.5" customHeight="1" x14ac:dyDescent="0.25">
      <c r="B46" s="18" t="s">
        <v>41</v>
      </c>
      <c r="C46" s="17" t="s">
        <v>205</v>
      </c>
      <c r="D46" s="19" t="s">
        <v>38</v>
      </c>
      <c r="E46" s="20">
        <v>2</v>
      </c>
      <c r="F46" s="21">
        <v>2</v>
      </c>
      <c r="G46" s="22" t="s">
        <v>17</v>
      </c>
      <c r="H46" s="23" t="s">
        <v>39</v>
      </c>
      <c r="I46" s="29"/>
      <c r="J46" s="55" t="s">
        <v>9</v>
      </c>
      <c r="K46" s="30">
        <v>60</v>
      </c>
      <c r="L46" s="55" t="s">
        <v>11</v>
      </c>
      <c r="M46" s="106">
        <f t="shared" si="9"/>
        <v>0</v>
      </c>
      <c r="N46" s="116">
        <f t="shared" si="10"/>
        <v>0</v>
      </c>
      <c r="O46" s="55" t="s">
        <v>12</v>
      </c>
      <c r="P46" s="21">
        <v>6.98</v>
      </c>
      <c r="Q46" s="55" t="s">
        <v>11</v>
      </c>
      <c r="R46" s="112">
        <f t="shared" si="11"/>
        <v>0</v>
      </c>
      <c r="S46" s="85" t="e">
        <f>(#REF!/K46)</f>
        <v>#REF!</v>
      </c>
      <c r="T46" s="117"/>
      <c r="U46" s="117"/>
      <c r="V46" s="118"/>
    </row>
    <row r="47" spans="2:22" s="7" customFormat="1" ht="22.5" customHeight="1" x14ac:dyDescent="0.25">
      <c r="B47" s="18" t="s">
        <v>130</v>
      </c>
      <c r="C47" s="17" t="s">
        <v>132</v>
      </c>
      <c r="D47" s="143" t="s">
        <v>32</v>
      </c>
      <c r="E47" s="103">
        <v>2</v>
      </c>
      <c r="F47" s="21">
        <v>2</v>
      </c>
      <c r="G47" s="126" t="s">
        <v>17</v>
      </c>
      <c r="H47" s="18" t="s">
        <v>33</v>
      </c>
      <c r="I47" s="29"/>
      <c r="J47" s="55" t="s">
        <v>9</v>
      </c>
      <c r="K47" s="30">
        <v>60</v>
      </c>
      <c r="L47" s="55" t="s">
        <v>11</v>
      </c>
      <c r="M47" s="106">
        <f t="shared" ref="M47:M48" si="24">PRODUCT(I47/K47)</f>
        <v>0</v>
      </c>
      <c r="N47" s="116">
        <f t="shared" ref="N47:N48" si="25">ROUNDUP(M47,0)</f>
        <v>0</v>
      </c>
      <c r="O47" s="55" t="s">
        <v>12</v>
      </c>
      <c r="P47" s="21">
        <v>7.5</v>
      </c>
      <c r="Q47" s="55" t="s">
        <v>11</v>
      </c>
      <c r="R47" s="112">
        <f t="shared" ref="R47:R48" si="26">PRODUCT(N47,P47)</f>
        <v>0</v>
      </c>
      <c r="S47" s="140" t="e">
        <f>(#REF!/K47)</f>
        <v>#REF!</v>
      </c>
      <c r="T47" s="117"/>
      <c r="U47" s="117"/>
      <c r="V47" s="118"/>
    </row>
    <row r="48" spans="2:22" s="7" customFormat="1" ht="22.5" customHeight="1" x14ac:dyDescent="0.25">
      <c r="B48" s="18" t="s">
        <v>131</v>
      </c>
      <c r="C48" s="17" t="s">
        <v>133</v>
      </c>
      <c r="D48" s="143" t="s">
        <v>134</v>
      </c>
      <c r="E48" s="103">
        <v>2</v>
      </c>
      <c r="F48" s="21">
        <v>2</v>
      </c>
      <c r="G48" s="126" t="s">
        <v>17</v>
      </c>
      <c r="H48" s="18" t="s">
        <v>35</v>
      </c>
      <c r="I48" s="29"/>
      <c r="J48" s="55" t="s">
        <v>9</v>
      </c>
      <c r="K48" s="30">
        <v>60</v>
      </c>
      <c r="L48" s="55" t="s">
        <v>11</v>
      </c>
      <c r="M48" s="106">
        <f t="shared" si="24"/>
        <v>0</v>
      </c>
      <c r="N48" s="116">
        <f t="shared" si="25"/>
        <v>0</v>
      </c>
      <c r="O48" s="55" t="s">
        <v>12</v>
      </c>
      <c r="P48" s="21">
        <v>6.98</v>
      </c>
      <c r="Q48" s="55" t="s">
        <v>11</v>
      </c>
      <c r="R48" s="112">
        <f t="shared" si="26"/>
        <v>0</v>
      </c>
      <c r="S48" s="140" t="e">
        <f>(#REF!/K48)</f>
        <v>#REF!</v>
      </c>
      <c r="T48" s="117"/>
      <c r="U48" s="117"/>
      <c r="V48" s="118"/>
    </row>
    <row r="49" spans="2:23" s="7" customFormat="1" ht="22.5" customHeight="1" x14ac:dyDescent="0.25">
      <c r="B49" s="96" t="s">
        <v>174</v>
      </c>
      <c r="C49" s="61"/>
      <c r="D49" s="61"/>
      <c r="E49" s="61"/>
      <c r="F49" s="62"/>
      <c r="G49" s="62"/>
      <c r="H49" s="47"/>
      <c r="I49" s="47"/>
      <c r="J49" s="56"/>
      <c r="K49" s="48"/>
      <c r="L49" s="56"/>
      <c r="M49" s="49"/>
      <c r="N49" s="152"/>
      <c r="O49" s="56"/>
      <c r="P49" s="50" t="s">
        <v>1</v>
      </c>
      <c r="Q49" s="59"/>
      <c r="R49" s="109"/>
      <c r="S49" s="50" t="s">
        <v>1</v>
      </c>
      <c r="T49" s="165" t="s">
        <v>1</v>
      </c>
      <c r="U49" s="165" t="s">
        <v>1</v>
      </c>
      <c r="V49" s="166" t="s">
        <v>1</v>
      </c>
    </row>
    <row r="50" spans="2:23" s="7" customFormat="1" ht="22.5" customHeight="1" x14ac:dyDescent="0.25">
      <c r="B50" s="18" t="s">
        <v>42</v>
      </c>
      <c r="C50" s="17" t="s">
        <v>111</v>
      </c>
      <c r="D50" s="19" t="s">
        <v>32</v>
      </c>
      <c r="E50" s="20">
        <v>2</v>
      </c>
      <c r="F50" s="21">
        <v>2</v>
      </c>
      <c r="G50" s="22" t="s">
        <v>17</v>
      </c>
      <c r="H50" s="23" t="s">
        <v>33</v>
      </c>
      <c r="I50" s="29"/>
      <c r="J50" s="55" t="s">
        <v>9</v>
      </c>
      <c r="K50" s="30">
        <v>60</v>
      </c>
      <c r="L50" s="55" t="s">
        <v>11</v>
      </c>
      <c r="M50" s="105">
        <f t="shared" si="9"/>
        <v>0</v>
      </c>
      <c r="N50" s="116">
        <f t="shared" ref="N50" si="27">ROUNDUP(M50,0)</f>
        <v>0</v>
      </c>
      <c r="O50" s="55" t="s">
        <v>12</v>
      </c>
      <c r="P50" s="21">
        <v>7.5</v>
      </c>
      <c r="Q50" s="55" t="s">
        <v>11</v>
      </c>
      <c r="R50" s="112">
        <f t="shared" si="11"/>
        <v>0</v>
      </c>
      <c r="S50" s="85" t="e">
        <f>(#REF!/K50)</f>
        <v>#REF!</v>
      </c>
      <c r="T50" s="117"/>
      <c r="U50" s="117"/>
      <c r="V50" s="118"/>
    </row>
    <row r="51" spans="2:23" s="7" customFormat="1" ht="22.5" customHeight="1" x14ac:dyDescent="0.25">
      <c r="B51" s="18" t="s">
        <v>43</v>
      </c>
      <c r="C51" s="17" t="s">
        <v>112</v>
      </c>
      <c r="D51" s="19" t="s">
        <v>34</v>
      </c>
      <c r="E51" s="20">
        <v>2</v>
      </c>
      <c r="F51" s="21">
        <v>2</v>
      </c>
      <c r="G51" s="22" t="s">
        <v>17</v>
      </c>
      <c r="H51" s="23" t="s">
        <v>35</v>
      </c>
      <c r="I51" s="29"/>
      <c r="J51" s="55" t="s">
        <v>9</v>
      </c>
      <c r="K51" s="30">
        <v>60</v>
      </c>
      <c r="L51" s="55" t="s">
        <v>11</v>
      </c>
      <c r="M51" s="105">
        <f t="shared" ref="M51" si="28">PRODUCT(I51/K51)</f>
        <v>0</v>
      </c>
      <c r="N51" s="116">
        <f t="shared" ref="N51" si="29">ROUNDUP(M51,0)</f>
        <v>0</v>
      </c>
      <c r="O51" s="55" t="s">
        <v>12</v>
      </c>
      <c r="P51" s="21">
        <v>6.98</v>
      </c>
      <c r="Q51" s="55" t="s">
        <v>11</v>
      </c>
      <c r="R51" s="112">
        <f t="shared" ref="R51" si="30">PRODUCT(N51,P51)</f>
        <v>0</v>
      </c>
      <c r="S51" s="85" t="e">
        <f>(#REF!/K51)</f>
        <v>#REF!</v>
      </c>
      <c r="T51" s="117"/>
      <c r="U51" s="117"/>
      <c r="V51" s="118"/>
    </row>
    <row r="52" spans="2:23" s="7" customFormat="1" ht="22.5" customHeight="1" x14ac:dyDescent="0.25">
      <c r="B52" s="201" t="s">
        <v>181</v>
      </c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3"/>
    </row>
    <row r="53" spans="2:23" s="7" customFormat="1" ht="25.5" customHeight="1" x14ac:dyDescent="0.25">
      <c r="B53" s="18" t="s">
        <v>175</v>
      </c>
      <c r="C53" s="17" t="s">
        <v>202</v>
      </c>
      <c r="D53" s="19" t="s">
        <v>105</v>
      </c>
      <c r="E53" s="20">
        <v>2</v>
      </c>
      <c r="F53" s="21">
        <v>2</v>
      </c>
      <c r="G53" s="22" t="s">
        <v>17</v>
      </c>
      <c r="H53" s="23" t="s">
        <v>83</v>
      </c>
      <c r="I53" s="29"/>
      <c r="J53" s="55" t="s">
        <v>9</v>
      </c>
      <c r="K53" s="30">
        <v>72</v>
      </c>
      <c r="L53" s="55" t="s">
        <v>11</v>
      </c>
      <c r="M53" s="105">
        <f t="shared" ref="M53:M57" si="31">PRODUCT(I53/K53)</f>
        <v>0</v>
      </c>
      <c r="N53" s="116">
        <f t="shared" ref="N53:N57" si="32">ROUNDUP(M53,0)</f>
        <v>0</v>
      </c>
      <c r="O53" s="55" t="s">
        <v>12</v>
      </c>
      <c r="P53" s="21">
        <v>9</v>
      </c>
      <c r="Q53" s="55" t="s">
        <v>11</v>
      </c>
      <c r="R53" s="112">
        <f t="shared" ref="R53:R57" si="33">PRODUCT(N53,P53)</f>
        <v>0</v>
      </c>
      <c r="S53" s="85" t="e">
        <f>(#REF!/K53)</f>
        <v>#REF!</v>
      </c>
      <c r="T53" s="117" t="s">
        <v>1</v>
      </c>
      <c r="U53" s="117" t="s">
        <v>1</v>
      </c>
      <c r="V53" s="118" t="s">
        <v>1</v>
      </c>
    </row>
    <row r="54" spans="2:23" s="7" customFormat="1" ht="25.5" customHeight="1" x14ac:dyDescent="0.25">
      <c r="B54" s="18" t="s">
        <v>176</v>
      </c>
      <c r="C54" s="17" t="s">
        <v>203</v>
      </c>
      <c r="D54" s="19" t="s">
        <v>106</v>
      </c>
      <c r="E54" s="20">
        <v>2</v>
      </c>
      <c r="F54" s="21">
        <v>2</v>
      </c>
      <c r="G54" s="22" t="s">
        <v>17</v>
      </c>
      <c r="H54" s="23" t="s">
        <v>107</v>
      </c>
      <c r="I54" s="29"/>
      <c r="J54" s="55" t="s">
        <v>9</v>
      </c>
      <c r="K54" s="30">
        <v>72</v>
      </c>
      <c r="L54" s="55" t="s">
        <v>11</v>
      </c>
      <c r="M54" s="105">
        <f t="shared" si="31"/>
        <v>0</v>
      </c>
      <c r="N54" s="116">
        <f t="shared" si="32"/>
        <v>0</v>
      </c>
      <c r="O54" s="55" t="s">
        <v>12</v>
      </c>
      <c r="P54" s="21">
        <v>7.88</v>
      </c>
      <c r="Q54" s="55" t="s">
        <v>11</v>
      </c>
      <c r="R54" s="112">
        <f t="shared" si="33"/>
        <v>0</v>
      </c>
      <c r="S54" s="85" t="e">
        <f>(#REF!/K54)</f>
        <v>#REF!</v>
      </c>
      <c r="T54" s="117"/>
      <c r="U54" s="117"/>
      <c r="V54" s="118"/>
      <c r="W54" s="7" t="s">
        <v>1</v>
      </c>
    </row>
    <row r="55" spans="2:23" s="7" customFormat="1" ht="25.5" customHeight="1" x14ac:dyDescent="0.25">
      <c r="B55" s="154" t="s">
        <v>177</v>
      </c>
      <c r="C55" s="17" t="s">
        <v>178</v>
      </c>
      <c r="D55" s="19" t="s">
        <v>171</v>
      </c>
      <c r="E55" s="20">
        <v>2</v>
      </c>
      <c r="F55" s="21">
        <v>2</v>
      </c>
      <c r="G55" s="22" t="s">
        <v>17</v>
      </c>
      <c r="H55" s="23" t="s">
        <v>170</v>
      </c>
      <c r="I55" s="29"/>
      <c r="J55" s="55" t="s">
        <v>9</v>
      </c>
      <c r="K55" s="30">
        <v>72</v>
      </c>
      <c r="L55" s="55" t="s">
        <v>11</v>
      </c>
      <c r="M55" s="105">
        <f t="shared" si="31"/>
        <v>0</v>
      </c>
      <c r="N55" s="116">
        <f t="shared" si="32"/>
        <v>0</v>
      </c>
      <c r="O55" s="55" t="s">
        <v>12</v>
      </c>
      <c r="P55" s="21">
        <v>9</v>
      </c>
      <c r="Q55" s="55" t="s">
        <v>11</v>
      </c>
      <c r="R55" s="112">
        <f t="shared" si="33"/>
        <v>0</v>
      </c>
      <c r="S55" s="85" t="e">
        <f>(#REF!/K55)</f>
        <v>#REF!</v>
      </c>
      <c r="T55" s="117" t="s">
        <v>1</v>
      </c>
      <c r="U55" s="117" t="s">
        <v>1</v>
      </c>
      <c r="V55" s="118" t="s">
        <v>1</v>
      </c>
    </row>
    <row r="56" spans="2:23" s="7" customFormat="1" ht="25.5" customHeight="1" x14ac:dyDescent="0.25">
      <c r="B56" s="154" t="s">
        <v>179</v>
      </c>
      <c r="C56" s="17" t="s">
        <v>209</v>
      </c>
      <c r="D56" s="19" t="s">
        <v>21</v>
      </c>
      <c r="E56" s="20">
        <v>2</v>
      </c>
      <c r="F56" s="21">
        <v>2</v>
      </c>
      <c r="G56" s="22" t="s">
        <v>17</v>
      </c>
      <c r="H56" s="23" t="s">
        <v>22</v>
      </c>
      <c r="I56" s="29"/>
      <c r="J56" s="55" t="s">
        <v>9</v>
      </c>
      <c r="K56" s="30">
        <v>90</v>
      </c>
      <c r="L56" s="55" t="s">
        <v>11</v>
      </c>
      <c r="M56" s="105">
        <f t="shared" si="31"/>
        <v>0</v>
      </c>
      <c r="N56" s="116">
        <f t="shared" si="32"/>
        <v>0</v>
      </c>
      <c r="O56" s="55" t="s">
        <v>12</v>
      </c>
      <c r="P56" s="21">
        <v>11.25</v>
      </c>
      <c r="Q56" s="55" t="s">
        <v>11</v>
      </c>
      <c r="R56" s="112">
        <f t="shared" si="33"/>
        <v>0</v>
      </c>
      <c r="S56" s="85" t="e">
        <f>(#REF!/K56)</f>
        <v>#REF!</v>
      </c>
      <c r="T56" s="117"/>
      <c r="U56" s="117"/>
      <c r="V56" s="118"/>
    </row>
    <row r="57" spans="2:23" s="7" customFormat="1" ht="25.5" customHeight="1" x14ac:dyDescent="0.25">
      <c r="B57" s="154" t="s">
        <v>180</v>
      </c>
      <c r="C57" s="17" t="s">
        <v>210</v>
      </c>
      <c r="D57" s="19" t="s">
        <v>24</v>
      </c>
      <c r="E57" s="20">
        <v>2</v>
      </c>
      <c r="F57" s="21">
        <v>2</v>
      </c>
      <c r="G57" s="22" t="s">
        <v>17</v>
      </c>
      <c r="H57" s="23" t="s">
        <v>123</v>
      </c>
      <c r="I57" s="29"/>
      <c r="J57" s="55" t="s">
        <v>9</v>
      </c>
      <c r="K57" s="30">
        <v>90</v>
      </c>
      <c r="L57" s="55" t="s">
        <v>11</v>
      </c>
      <c r="M57" s="105">
        <f t="shared" si="31"/>
        <v>0</v>
      </c>
      <c r="N57" s="116">
        <f t="shared" si="32"/>
        <v>0</v>
      </c>
      <c r="O57" s="55" t="s">
        <v>12</v>
      </c>
      <c r="P57" s="21">
        <v>10.130000000000001</v>
      </c>
      <c r="Q57" s="55" t="s">
        <v>11</v>
      </c>
      <c r="R57" s="112">
        <f t="shared" si="33"/>
        <v>0</v>
      </c>
      <c r="S57" s="85" t="e">
        <f>(#REF!/K57)</f>
        <v>#REF!</v>
      </c>
      <c r="T57" s="117"/>
      <c r="U57" s="117"/>
      <c r="V57" s="118"/>
    </row>
    <row r="58" spans="2:23" s="7" customFormat="1" ht="22.5" customHeight="1" x14ac:dyDescent="0.25">
      <c r="B58" s="95" t="s">
        <v>110</v>
      </c>
      <c r="C58" s="51"/>
      <c r="D58" s="51"/>
      <c r="E58" s="42"/>
      <c r="F58" s="43"/>
      <c r="G58" s="43"/>
      <c r="H58" s="37"/>
      <c r="I58" s="37"/>
      <c r="J58" s="54"/>
      <c r="K58" s="38"/>
      <c r="L58" s="54"/>
      <c r="M58" s="39"/>
      <c r="N58" s="111"/>
      <c r="O58" s="54"/>
      <c r="P58" s="40" t="s">
        <v>1</v>
      </c>
      <c r="Q58" s="58"/>
      <c r="R58" s="97"/>
      <c r="S58" s="40" t="s">
        <v>1</v>
      </c>
      <c r="T58" s="167" t="s">
        <v>1</v>
      </c>
      <c r="U58" s="167" t="s">
        <v>1</v>
      </c>
      <c r="V58" s="168" t="s">
        <v>1</v>
      </c>
    </row>
    <row r="59" spans="2:23" s="7" customFormat="1" ht="25.5" customHeight="1" x14ac:dyDescent="0.25">
      <c r="B59" s="176" t="s">
        <v>211</v>
      </c>
      <c r="C59" s="177" t="s">
        <v>212</v>
      </c>
      <c r="D59" s="187" t="s">
        <v>213</v>
      </c>
      <c r="E59" s="186">
        <v>0.75</v>
      </c>
      <c r="F59" s="178">
        <v>2.5</v>
      </c>
      <c r="G59" s="189" t="s">
        <v>17</v>
      </c>
      <c r="H59" s="190" t="s">
        <v>214</v>
      </c>
      <c r="I59" s="137"/>
      <c r="J59" s="137" t="s">
        <v>9</v>
      </c>
      <c r="K59" s="137">
        <v>60</v>
      </c>
      <c r="L59" s="173" t="s">
        <v>11</v>
      </c>
      <c r="M59" s="181">
        <f t="shared" ref="M59:M60" si="34">PRODUCT(I59/K59)</f>
        <v>0</v>
      </c>
      <c r="N59" s="115">
        <f>ROUNDUP(M59,0)</f>
        <v>0</v>
      </c>
      <c r="O59" s="172" t="s">
        <v>12</v>
      </c>
      <c r="P59" s="180">
        <v>2.81</v>
      </c>
      <c r="Q59" s="179" t="s">
        <v>11</v>
      </c>
      <c r="R59" s="185">
        <f t="shared" ref="R59:R60" si="35">PRODUCT(N59,P59)</f>
        <v>0</v>
      </c>
      <c r="S59" s="184" t="e">
        <f>(#REF!/K59)</f>
        <v>#REF!</v>
      </c>
      <c r="T59" s="174"/>
      <c r="U59" s="174"/>
      <c r="V59" s="175"/>
    </row>
    <row r="60" spans="2:23" s="7" customFormat="1" ht="25.5" customHeight="1" x14ac:dyDescent="0.25">
      <c r="B60" s="176" t="s">
        <v>215</v>
      </c>
      <c r="C60" s="177" t="s">
        <v>216</v>
      </c>
      <c r="D60" s="187" t="s">
        <v>213</v>
      </c>
      <c r="E60" s="186">
        <v>0.75</v>
      </c>
      <c r="F60" s="178">
        <v>2.5</v>
      </c>
      <c r="G60" s="189" t="s">
        <v>17</v>
      </c>
      <c r="H60" s="190" t="s">
        <v>214</v>
      </c>
      <c r="I60" s="137"/>
      <c r="J60" s="137" t="s">
        <v>9</v>
      </c>
      <c r="K60" s="137">
        <v>60</v>
      </c>
      <c r="L60" s="173" t="s">
        <v>11</v>
      </c>
      <c r="M60" s="181">
        <f t="shared" si="34"/>
        <v>0</v>
      </c>
      <c r="N60" s="115">
        <f>ROUNDUP(M60,0)</f>
        <v>0</v>
      </c>
      <c r="O60" s="172" t="s">
        <v>12</v>
      </c>
      <c r="P60" s="180">
        <v>2.81</v>
      </c>
      <c r="Q60" s="179" t="s">
        <v>11</v>
      </c>
      <c r="R60" s="185">
        <f t="shared" si="35"/>
        <v>0</v>
      </c>
      <c r="S60" s="184" t="e">
        <f>(#REF!/K60)</f>
        <v>#REF!</v>
      </c>
      <c r="T60" s="174"/>
      <c r="U60" s="174"/>
      <c r="V60" s="175"/>
    </row>
    <row r="61" spans="2:23" s="7" customFormat="1" ht="28.5" customHeight="1" thickBot="1" x14ac:dyDescent="0.3">
      <c r="B61" s="155" t="s">
        <v>46</v>
      </c>
      <c r="C61" s="156" t="s">
        <v>113</v>
      </c>
      <c r="D61" s="188" t="s">
        <v>44</v>
      </c>
      <c r="E61" s="183">
        <v>1</v>
      </c>
      <c r="F61" s="157">
        <v>2</v>
      </c>
      <c r="G61" s="182" t="s">
        <v>17</v>
      </c>
      <c r="H61" s="191" t="s">
        <v>45</v>
      </c>
      <c r="I61" s="158"/>
      <c r="J61" s="159" t="s">
        <v>9</v>
      </c>
      <c r="K61" s="160">
        <v>60</v>
      </c>
      <c r="L61" s="159" t="s">
        <v>11</v>
      </c>
      <c r="M61" s="161">
        <f t="shared" si="9"/>
        <v>0</v>
      </c>
      <c r="N61" s="162">
        <f>ROUNDUP(M61,0)</f>
        <v>0</v>
      </c>
      <c r="O61" s="159" t="s">
        <v>12</v>
      </c>
      <c r="P61" s="163">
        <v>3.75</v>
      </c>
      <c r="Q61" s="159" t="s">
        <v>11</v>
      </c>
      <c r="R61" s="114">
        <f t="shared" si="11"/>
        <v>0</v>
      </c>
      <c r="S61" s="164" t="e">
        <f>(#REF!/K61)</f>
        <v>#REF!</v>
      </c>
      <c r="T61" s="121"/>
      <c r="U61" s="121"/>
      <c r="V61" s="122"/>
    </row>
    <row r="62" spans="2:23" s="7" customFormat="1" ht="22.5" customHeight="1" x14ac:dyDescent="0.25">
      <c r="B62" s="81" t="s">
        <v>153</v>
      </c>
      <c r="C62" s="44"/>
      <c r="D62" s="44"/>
      <c r="E62" s="44"/>
      <c r="F62" s="45"/>
      <c r="G62" s="45"/>
      <c r="H62" s="34"/>
      <c r="I62" s="34"/>
      <c r="J62" s="57"/>
      <c r="K62" s="41"/>
      <c r="L62" s="57"/>
      <c r="M62" s="35"/>
      <c r="N62" s="153"/>
      <c r="O62" s="57"/>
      <c r="P62" s="36" t="s">
        <v>1</v>
      </c>
      <c r="Q62" s="60"/>
      <c r="R62" s="110"/>
      <c r="S62" s="36" t="s">
        <v>1</v>
      </c>
      <c r="T62" s="169" t="s">
        <v>1</v>
      </c>
      <c r="U62" s="169" t="s">
        <v>1</v>
      </c>
      <c r="V62" s="170" t="s">
        <v>1</v>
      </c>
    </row>
    <row r="63" spans="2:23" s="7" customFormat="1" ht="22.5" customHeight="1" x14ac:dyDescent="0.25">
      <c r="B63" s="18" t="s">
        <v>142</v>
      </c>
      <c r="C63" s="17" t="s">
        <v>143</v>
      </c>
      <c r="D63" s="19" t="s">
        <v>144</v>
      </c>
      <c r="E63" s="28">
        <v>2</v>
      </c>
      <c r="F63" s="26">
        <v>2</v>
      </c>
      <c r="G63" s="22" t="s">
        <v>17</v>
      </c>
      <c r="H63" s="23" t="s">
        <v>217</v>
      </c>
      <c r="I63" s="29"/>
      <c r="J63" s="55" t="s">
        <v>9</v>
      </c>
      <c r="K63" s="30">
        <v>96</v>
      </c>
      <c r="L63" s="55" t="s">
        <v>11</v>
      </c>
      <c r="M63" s="105">
        <f t="shared" ref="M63:M64" si="36">PRODUCT(I63/K63)</f>
        <v>0</v>
      </c>
      <c r="N63" s="116">
        <f t="shared" ref="N63:N64" si="37">ROUNDUP(M63,0)</f>
        <v>0</v>
      </c>
      <c r="O63" s="55" t="s">
        <v>12</v>
      </c>
      <c r="P63" s="21">
        <v>12</v>
      </c>
      <c r="Q63" s="55" t="s">
        <v>11</v>
      </c>
      <c r="R63" s="112">
        <f t="shared" ref="R63:R64" si="38">PRODUCT(N63,P63)</f>
        <v>0</v>
      </c>
      <c r="S63" s="85" t="e">
        <f>(#REF!/K63)</f>
        <v>#REF!</v>
      </c>
      <c r="T63" s="117"/>
      <c r="U63" s="117"/>
      <c r="V63" s="118"/>
    </row>
    <row r="64" spans="2:23" s="7" customFormat="1" ht="22.5" customHeight="1" thickBot="1" x14ac:dyDescent="0.3">
      <c r="B64" s="18" t="s">
        <v>145</v>
      </c>
      <c r="C64" s="17" t="s">
        <v>146</v>
      </c>
      <c r="D64" s="19" t="s">
        <v>147</v>
      </c>
      <c r="E64" s="28">
        <v>2</v>
      </c>
      <c r="F64" s="26">
        <v>2</v>
      </c>
      <c r="G64" s="22" t="s">
        <v>17</v>
      </c>
      <c r="H64" s="23" t="s">
        <v>218</v>
      </c>
      <c r="I64" s="29"/>
      <c r="J64" s="55" t="s">
        <v>9</v>
      </c>
      <c r="K64" s="30">
        <v>96</v>
      </c>
      <c r="L64" s="55" t="s">
        <v>11</v>
      </c>
      <c r="M64" s="105">
        <f t="shared" si="36"/>
        <v>0</v>
      </c>
      <c r="N64" s="116">
        <f t="shared" si="37"/>
        <v>0</v>
      </c>
      <c r="O64" s="55" t="s">
        <v>12</v>
      </c>
      <c r="P64" s="21">
        <v>10</v>
      </c>
      <c r="Q64" s="55" t="s">
        <v>11</v>
      </c>
      <c r="R64" s="112">
        <f t="shared" si="38"/>
        <v>0</v>
      </c>
      <c r="S64" s="85" t="e">
        <f>(#REF!/K64)</f>
        <v>#REF!</v>
      </c>
      <c r="T64" s="117"/>
      <c r="U64" s="117"/>
      <c r="V64" s="118"/>
    </row>
    <row r="65" spans="2:22" s="7" customFormat="1" ht="22.5" customHeight="1" x14ac:dyDescent="0.25">
      <c r="B65" s="81" t="s">
        <v>154</v>
      </c>
      <c r="C65" s="44"/>
      <c r="D65" s="44"/>
      <c r="E65" s="44"/>
      <c r="F65" s="45"/>
      <c r="G65" s="45"/>
      <c r="H65" s="34"/>
      <c r="I65" s="34"/>
      <c r="J65" s="57"/>
      <c r="K65" s="41"/>
      <c r="L65" s="57"/>
      <c r="M65" s="35"/>
      <c r="N65" s="153"/>
      <c r="O65" s="57"/>
      <c r="P65" s="36" t="s">
        <v>1</v>
      </c>
      <c r="Q65" s="60"/>
      <c r="R65" s="110"/>
      <c r="S65" s="36" t="s">
        <v>1</v>
      </c>
      <c r="T65" s="169" t="s">
        <v>1</v>
      </c>
      <c r="U65" s="169" t="s">
        <v>1</v>
      </c>
      <c r="V65" s="170" t="s">
        <v>1</v>
      </c>
    </row>
    <row r="66" spans="2:22" s="7" customFormat="1" ht="22.5" customHeight="1" x14ac:dyDescent="0.25">
      <c r="B66" s="18" t="s">
        <v>148</v>
      </c>
      <c r="C66" s="17" t="s">
        <v>149</v>
      </c>
      <c r="D66" s="19" t="s">
        <v>44</v>
      </c>
      <c r="E66" s="28">
        <v>1</v>
      </c>
      <c r="F66" s="26">
        <v>2</v>
      </c>
      <c r="G66" s="22" t="s">
        <v>17</v>
      </c>
      <c r="H66" s="23" t="s">
        <v>219</v>
      </c>
      <c r="I66" s="29"/>
      <c r="J66" s="55" t="s">
        <v>9</v>
      </c>
      <c r="K66" s="30">
        <v>80</v>
      </c>
      <c r="L66" s="55" t="s">
        <v>11</v>
      </c>
      <c r="M66" s="105">
        <f t="shared" ref="M66" si="39">PRODUCT(I66/K66)</f>
        <v>0</v>
      </c>
      <c r="N66" s="116">
        <f t="shared" ref="N66" si="40">ROUNDUP(M66,0)</f>
        <v>0</v>
      </c>
      <c r="O66" s="55" t="s">
        <v>12</v>
      </c>
      <c r="P66" s="21">
        <v>5</v>
      </c>
      <c r="Q66" s="55" t="s">
        <v>11</v>
      </c>
      <c r="R66" s="112">
        <f t="shared" ref="R66" si="41">PRODUCT(N66,P66)</f>
        <v>0</v>
      </c>
      <c r="S66" s="85" t="e">
        <f>(#REF!/K66)</f>
        <v>#REF!</v>
      </c>
      <c r="T66" s="117"/>
      <c r="U66" s="117"/>
      <c r="V66" s="118"/>
    </row>
    <row r="67" spans="2:22" s="7" customFormat="1" ht="22.5" customHeight="1" x14ac:dyDescent="0.25">
      <c r="B67" s="18" t="s">
        <v>150</v>
      </c>
      <c r="C67" s="17" t="s">
        <v>151</v>
      </c>
      <c r="D67" s="19" t="s">
        <v>152</v>
      </c>
      <c r="E67" s="28">
        <v>1</v>
      </c>
      <c r="F67" s="26">
        <v>2</v>
      </c>
      <c r="G67" s="22" t="s">
        <v>17</v>
      </c>
      <c r="H67" s="23" t="s">
        <v>220</v>
      </c>
      <c r="I67" s="29"/>
      <c r="J67" s="55" t="s">
        <v>9</v>
      </c>
      <c r="K67" s="30">
        <v>80</v>
      </c>
      <c r="L67" s="55" t="s">
        <v>11</v>
      </c>
      <c r="M67" s="105">
        <f t="shared" ref="M67" si="42">PRODUCT(I67/K67)</f>
        <v>0</v>
      </c>
      <c r="N67" s="116">
        <f t="shared" ref="N67" si="43">ROUNDUP(M67,0)</f>
        <v>0</v>
      </c>
      <c r="O67" s="55" t="s">
        <v>12</v>
      </c>
      <c r="P67" s="21">
        <v>5</v>
      </c>
      <c r="Q67" s="55" t="s">
        <v>11</v>
      </c>
      <c r="R67" s="112">
        <f t="shared" ref="R67" si="44">PRODUCT(N67,P67)</f>
        <v>0</v>
      </c>
      <c r="S67" s="85" t="e">
        <f>(#REF!/K67)</f>
        <v>#REF!</v>
      </c>
      <c r="T67" s="117"/>
      <c r="U67" s="117"/>
      <c r="V67" s="118"/>
    </row>
    <row r="68" spans="2:22" ht="25.5" customHeight="1" thickBot="1" x14ac:dyDescent="0.25">
      <c r="B68" s="18"/>
      <c r="C68" s="17"/>
      <c r="D68" s="99"/>
      <c r="E68" s="100"/>
      <c r="F68" s="33"/>
      <c r="G68" s="101"/>
      <c r="H68" s="23"/>
      <c r="I68" s="29"/>
      <c r="J68" s="55"/>
      <c r="K68" s="30"/>
      <c r="L68" s="55"/>
      <c r="M68" s="105"/>
      <c r="N68" s="192"/>
      <c r="O68" s="55"/>
      <c r="P68" s="21"/>
      <c r="Q68" s="55"/>
      <c r="R68" s="112"/>
      <c r="S68" s="85" t="e">
        <f>(#REF!/K68)</f>
        <v>#REF!</v>
      </c>
      <c r="T68" s="117"/>
      <c r="U68" s="117"/>
      <c r="V68" s="118"/>
    </row>
    <row r="69" spans="2:22" ht="19.5" customHeight="1" thickBot="1" x14ac:dyDescent="0.35">
      <c r="B69" s="231" t="s">
        <v>76</v>
      </c>
      <c r="C69" s="232"/>
      <c r="D69" s="74"/>
      <c r="E69" s="74"/>
      <c r="F69" s="74"/>
      <c r="G69" s="74"/>
      <c r="H69" s="206" t="s">
        <v>47</v>
      </c>
      <c r="I69" s="206"/>
      <c r="J69" s="206"/>
      <c r="K69" s="206"/>
      <c r="L69" s="206"/>
      <c r="M69" s="206"/>
      <c r="N69" s="77"/>
      <c r="O69" s="207">
        <f>SUM(R8:R68)</f>
        <v>0</v>
      </c>
      <c r="P69" s="208"/>
      <c r="Q69" s="208"/>
      <c r="R69" s="209"/>
      <c r="S69" s="67"/>
      <c r="T69" s="144"/>
      <c r="U69" s="144"/>
      <c r="V69" s="145"/>
    </row>
    <row r="70" spans="2:22" ht="19.5" customHeight="1" thickBot="1" x14ac:dyDescent="0.25">
      <c r="B70" s="233"/>
      <c r="C70" s="234"/>
      <c r="D70" s="243" t="s">
        <v>1</v>
      </c>
      <c r="E70" s="243"/>
      <c r="F70" s="243" t="s">
        <v>1</v>
      </c>
      <c r="G70" s="243"/>
      <c r="H70" s="71" t="s">
        <v>48</v>
      </c>
      <c r="I70" s="72"/>
      <c r="J70" s="240"/>
      <c r="K70" s="240"/>
      <c r="L70" s="240"/>
      <c r="M70" s="240"/>
      <c r="N70" s="240"/>
      <c r="O70" s="240"/>
      <c r="P70" s="240"/>
      <c r="Q70" s="240"/>
      <c r="R70" s="241"/>
      <c r="S70" s="68"/>
      <c r="T70" s="146"/>
      <c r="U70" s="146"/>
      <c r="V70" s="147"/>
    </row>
    <row r="71" spans="2:22" ht="24.75" customHeight="1" thickBot="1" x14ac:dyDescent="0.25">
      <c r="B71" s="233"/>
      <c r="C71" s="234"/>
      <c r="D71" s="243"/>
      <c r="E71" s="243"/>
      <c r="F71" s="243"/>
      <c r="G71" s="243"/>
      <c r="H71" s="65" t="s">
        <v>49</v>
      </c>
      <c r="I71" s="73"/>
      <c r="J71" s="242"/>
      <c r="K71" s="236"/>
      <c r="L71" s="236"/>
      <c r="M71" s="236"/>
      <c r="N71" s="236"/>
      <c r="O71" s="236"/>
      <c r="P71" s="236"/>
      <c r="Q71" s="236"/>
      <c r="R71" s="237"/>
      <c r="S71" s="68"/>
      <c r="T71" s="146" t="s">
        <v>1</v>
      </c>
      <c r="U71" s="146" t="s">
        <v>1</v>
      </c>
      <c r="V71" s="147" t="s">
        <v>1</v>
      </c>
    </row>
    <row r="72" spans="2:22" s="11" customFormat="1" ht="19.5" customHeight="1" thickBot="1" x14ac:dyDescent="0.25">
      <c r="B72" s="233"/>
      <c r="C72" s="234"/>
      <c r="D72" s="244"/>
      <c r="E72" s="244"/>
      <c r="F72" s="244"/>
      <c r="G72" s="244"/>
      <c r="H72" s="65" t="s">
        <v>50</v>
      </c>
      <c r="I72" s="73"/>
      <c r="J72" s="242"/>
      <c r="K72" s="236"/>
      <c r="L72" s="236"/>
      <c r="M72" s="236"/>
      <c r="N72" s="236"/>
      <c r="O72" s="236"/>
      <c r="P72" s="236"/>
      <c r="Q72" s="236"/>
      <c r="R72" s="237"/>
      <c r="S72" s="68"/>
      <c r="T72" s="146"/>
      <c r="U72" s="146"/>
      <c r="V72" s="147"/>
    </row>
    <row r="73" spans="2:22" s="11" customFormat="1" ht="19.5" customHeight="1" thickBot="1" x14ac:dyDescent="0.3">
      <c r="B73" s="303" t="s">
        <v>156</v>
      </c>
      <c r="C73" s="304"/>
      <c r="D73" s="247" t="s">
        <v>0</v>
      </c>
      <c r="E73" s="247"/>
      <c r="F73" s="247"/>
      <c r="G73" s="248"/>
      <c r="H73" s="73" t="s">
        <v>51</v>
      </c>
      <c r="I73" s="73"/>
      <c r="J73" s="242"/>
      <c r="K73" s="236"/>
      <c r="L73" s="236"/>
      <c r="M73" s="236"/>
      <c r="N73" s="236"/>
      <c r="O73" s="236"/>
      <c r="P73" s="236"/>
      <c r="Q73" s="236"/>
      <c r="R73" s="237"/>
      <c r="S73" s="69"/>
      <c r="T73" s="148"/>
      <c r="U73" s="148"/>
      <c r="V73" s="149"/>
    </row>
    <row r="74" spans="2:22" s="11" customFormat="1" ht="19.5" customHeight="1" thickBot="1" x14ac:dyDescent="0.3">
      <c r="B74" s="254" t="s">
        <v>239</v>
      </c>
      <c r="C74" s="255"/>
      <c r="D74" s="249" t="s">
        <v>62</v>
      </c>
      <c r="E74" s="249"/>
      <c r="F74" s="249"/>
      <c r="G74" s="250"/>
      <c r="H74" s="73" t="s">
        <v>52</v>
      </c>
      <c r="I74" s="66"/>
      <c r="J74" s="251"/>
      <c r="K74" s="236"/>
      <c r="L74" s="236"/>
      <c r="M74" s="236"/>
      <c r="N74" s="236"/>
      <c r="O74" s="236"/>
      <c r="P74" s="236"/>
      <c r="Q74" s="236"/>
      <c r="R74" s="237"/>
      <c r="S74" s="69"/>
      <c r="T74" s="148"/>
      <c r="U74" s="148"/>
      <c r="V74" s="149"/>
    </row>
    <row r="75" spans="2:22" s="11" customFormat="1" ht="19.5" customHeight="1" thickBot="1" x14ac:dyDescent="0.3">
      <c r="B75" s="245" t="s">
        <v>240</v>
      </c>
      <c r="C75" s="246"/>
      <c r="D75" s="252" t="s">
        <v>87</v>
      </c>
      <c r="E75" s="252"/>
      <c r="F75" s="252"/>
      <c r="G75" s="253"/>
      <c r="H75" s="73" t="s">
        <v>53</v>
      </c>
      <c r="I75" s="73"/>
      <c r="J75" s="235"/>
      <c r="K75" s="236"/>
      <c r="L75" s="236"/>
      <c r="M75" s="236"/>
      <c r="N75" s="236"/>
      <c r="O75" s="236"/>
      <c r="P75" s="236"/>
      <c r="Q75" s="236"/>
      <c r="R75" s="237"/>
      <c r="S75" s="69"/>
      <c r="T75" s="148"/>
      <c r="U75" s="148"/>
      <c r="V75" s="149"/>
    </row>
    <row r="76" spans="2:22" s="11" customFormat="1" ht="24.75" customHeight="1" thickBot="1" x14ac:dyDescent="0.3">
      <c r="B76" s="238" t="s">
        <v>241</v>
      </c>
      <c r="C76" s="239"/>
      <c r="D76" s="261" t="s">
        <v>55</v>
      </c>
      <c r="E76" s="262"/>
      <c r="F76" s="262"/>
      <c r="G76" s="263"/>
      <c r="H76" s="73" t="s">
        <v>54</v>
      </c>
      <c r="I76" s="73"/>
      <c r="J76" s="242"/>
      <c r="K76" s="236"/>
      <c r="L76" s="236"/>
      <c r="M76" s="236"/>
      <c r="N76" s="236"/>
      <c r="O76" s="236"/>
      <c r="P76" s="236"/>
      <c r="Q76" s="236"/>
      <c r="R76" s="237"/>
      <c r="S76" s="196"/>
      <c r="T76" s="197"/>
      <c r="U76" s="197"/>
      <c r="V76" s="198"/>
    </row>
    <row r="77" spans="2:22" s="11" customFormat="1" ht="19.5" customHeight="1" thickBot="1" x14ac:dyDescent="0.3">
      <c r="B77" s="254" t="s">
        <v>164</v>
      </c>
      <c r="C77" s="264"/>
      <c r="D77" s="294" t="s">
        <v>57</v>
      </c>
      <c r="E77" s="262"/>
      <c r="F77" s="262"/>
      <c r="G77" s="263"/>
      <c r="H77" s="73" t="s">
        <v>56</v>
      </c>
      <c r="I77" s="73"/>
      <c r="J77" s="260"/>
      <c r="K77" s="236"/>
      <c r="L77" s="236"/>
      <c r="M77" s="236"/>
      <c r="N77" s="236"/>
      <c r="O77" s="236"/>
      <c r="P77" s="236"/>
      <c r="Q77" s="236"/>
      <c r="R77" s="237"/>
      <c r="S77" s="197"/>
      <c r="T77" s="197"/>
      <c r="U77" s="197"/>
      <c r="V77" s="198"/>
    </row>
    <row r="78" spans="2:22" s="11" customFormat="1" ht="19.5" customHeight="1" thickBot="1" x14ac:dyDescent="0.3">
      <c r="B78" s="245" t="s">
        <v>165</v>
      </c>
      <c r="C78" s="279"/>
      <c r="D78" s="294" t="s">
        <v>63</v>
      </c>
      <c r="E78" s="261"/>
      <c r="F78" s="261"/>
      <c r="G78" s="302"/>
      <c r="H78" s="73" t="s">
        <v>58</v>
      </c>
      <c r="I78" s="73"/>
      <c r="J78" s="260"/>
      <c r="K78" s="236"/>
      <c r="L78" s="236"/>
      <c r="M78" s="236"/>
      <c r="N78" s="236"/>
      <c r="O78" s="236"/>
      <c r="P78" s="236"/>
      <c r="Q78" s="236"/>
      <c r="R78" s="237"/>
      <c r="S78" s="197"/>
      <c r="T78" s="197"/>
      <c r="U78" s="197"/>
      <c r="V78" s="198"/>
    </row>
    <row r="79" spans="2:22" s="11" customFormat="1" ht="19.5" customHeight="1" thickBot="1" x14ac:dyDescent="0.3">
      <c r="B79" s="238" t="s">
        <v>166</v>
      </c>
      <c r="C79" s="259"/>
      <c r="D79" s="294" t="s">
        <v>61</v>
      </c>
      <c r="E79" s="262"/>
      <c r="F79" s="262"/>
      <c r="G79" s="263"/>
      <c r="H79" s="73" t="s">
        <v>59</v>
      </c>
      <c r="I79" s="73"/>
      <c r="J79" s="256"/>
      <c r="K79" s="257"/>
      <c r="L79" s="257"/>
      <c r="M79" s="257"/>
      <c r="N79" s="257"/>
      <c r="O79" s="257"/>
      <c r="P79" s="257"/>
      <c r="Q79" s="257"/>
      <c r="R79" s="258"/>
      <c r="S79" s="199"/>
      <c r="T79" s="199"/>
      <c r="U79" s="199"/>
      <c r="V79" s="200"/>
    </row>
    <row r="80" spans="2:22" s="11" customFormat="1" ht="22.5" customHeight="1" thickBot="1" x14ac:dyDescent="0.3">
      <c r="B80" s="295"/>
      <c r="C80" s="296"/>
      <c r="D80" s="270" t="s">
        <v>169</v>
      </c>
      <c r="E80" s="271"/>
      <c r="F80" s="271"/>
      <c r="G80" s="272"/>
      <c r="H80" s="269" t="s">
        <v>60</v>
      </c>
      <c r="I80" s="269"/>
      <c r="J80" s="269"/>
      <c r="K80" s="269"/>
      <c r="L80" s="269"/>
      <c r="M80" s="267"/>
      <c r="N80" s="267"/>
      <c r="O80" s="267"/>
      <c r="P80" s="267"/>
      <c r="Q80" s="267"/>
      <c r="R80" s="268"/>
      <c r="S80" s="281"/>
      <c r="T80" s="282"/>
      <c r="U80" s="282"/>
      <c r="V80" s="283"/>
    </row>
    <row r="81" spans="2:22" s="11" customFormat="1" ht="22.5" customHeight="1" thickBot="1" x14ac:dyDescent="0.3">
      <c r="B81" s="292"/>
      <c r="C81" s="293"/>
      <c r="D81" s="273"/>
      <c r="E81" s="274"/>
      <c r="F81" s="274"/>
      <c r="G81" s="275"/>
      <c r="H81" s="265"/>
      <c r="I81" s="265"/>
      <c r="J81" s="265"/>
      <c r="K81" s="265"/>
      <c r="L81" s="265"/>
      <c r="M81" s="265"/>
      <c r="N81" s="265"/>
      <c r="O81" s="265"/>
      <c r="P81" s="265"/>
      <c r="Q81" s="265"/>
      <c r="R81" s="266"/>
      <c r="S81" s="284"/>
      <c r="T81" s="285"/>
      <c r="U81" s="285"/>
      <c r="V81" s="286"/>
    </row>
    <row r="82" spans="2:22" ht="21" thickBot="1" x14ac:dyDescent="0.25">
      <c r="B82" s="245"/>
      <c r="C82" s="246"/>
      <c r="D82" s="273"/>
      <c r="E82" s="274"/>
      <c r="F82" s="274"/>
      <c r="G82" s="27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6"/>
      <c r="S82" s="284"/>
      <c r="T82" s="285"/>
      <c r="U82" s="285"/>
      <c r="V82" s="286"/>
    </row>
    <row r="83" spans="2:22" ht="21" thickBot="1" x14ac:dyDescent="0.25">
      <c r="B83" s="238"/>
      <c r="C83" s="239"/>
      <c r="D83" s="276"/>
      <c r="E83" s="277"/>
      <c r="F83" s="277"/>
      <c r="G83" s="278"/>
      <c r="H83" s="265"/>
      <c r="I83" s="265"/>
      <c r="J83" s="265"/>
      <c r="K83" s="265"/>
      <c r="L83" s="265"/>
      <c r="M83" s="265"/>
      <c r="N83" s="265"/>
      <c r="O83" s="265"/>
      <c r="P83" s="265"/>
      <c r="Q83" s="265"/>
      <c r="R83" s="266"/>
      <c r="S83" s="287"/>
      <c r="T83" s="288"/>
      <c r="U83" s="288"/>
      <c r="V83" s="289"/>
    </row>
    <row r="84" spans="2:22" ht="20.25" x14ac:dyDescent="0.2">
      <c r="B84" s="279"/>
      <c r="C84" s="280"/>
    </row>
  </sheetData>
  <sheetProtection algorithmName="SHA-512" hashValue="m7DWV/6bheQy21O+Av7yExqmqkjFpvXCsrWg4dsto8klxr2HSKQUEk42+5kQV7JKEfQYBgyaItiBWkBYd9oAuA==" saltValue="MR0jdCxlG66x4MMc8rVPRg==" spinCount="100000" sheet="1" objects="1" scenarios="1"/>
  <mergeCells count="68">
    <mergeCell ref="B84:C84"/>
    <mergeCell ref="S80:V83"/>
    <mergeCell ref="N5:N6"/>
    <mergeCell ref="B83:C83"/>
    <mergeCell ref="B81:C81"/>
    <mergeCell ref="D79:G79"/>
    <mergeCell ref="B80:C80"/>
    <mergeCell ref="T5:T6"/>
    <mergeCell ref="U5:U6"/>
    <mergeCell ref="V5:V6"/>
    <mergeCell ref="S5:S6"/>
    <mergeCell ref="B78:C78"/>
    <mergeCell ref="D77:G77"/>
    <mergeCell ref="D78:G78"/>
    <mergeCell ref="H83:R83"/>
    <mergeCell ref="B73:C73"/>
    <mergeCell ref="J79:R79"/>
    <mergeCell ref="B82:C82"/>
    <mergeCell ref="B79:C79"/>
    <mergeCell ref="J76:R76"/>
    <mergeCell ref="J77:R77"/>
    <mergeCell ref="D76:G76"/>
    <mergeCell ref="B77:C77"/>
    <mergeCell ref="J78:R78"/>
    <mergeCell ref="H81:R81"/>
    <mergeCell ref="H82:R82"/>
    <mergeCell ref="M80:R80"/>
    <mergeCell ref="H80:L80"/>
    <mergeCell ref="D80:G83"/>
    <mergeCell ref="B69:C72"/>
    <mergeCell ref="J75:R75"/>
    <mergeCell ref="B76:C76"/>
    <mergeCell ref="J70:R70"/>
    <mergeCell ref="J71:R71"/>
    <mergeCell ref="J72:R72"/>
    <mergeCell ref="D70:E72"/>
    <mergeCell ref="F70:G72"/>
    <mergeCell ref="B75:C75"/>
    <mergeCell ref="D73:G73"/>
    <mergeCell ref="J73:R73"/>
    <mergeCell ref="D74:G74"/>
    <mergeCell ref="J74:R74"/>
    <mergeCell ref="D75:G75"/>
    <mergeCell ref="B74:C74"/>
    <mergeCell ref="O5:O6"/>
    <mergeCell ref="P5:P6"/>
    <mergeCell ref="H5:H6"/>
    <mergeCell ref="I5:I6"/>
    <mergeCell ref="B5:B6"/>
    <mergeCell ref="C5:C6"/>
    <mergeCell ref="D5:D6"/>
    <mergeCell ref="E5:G5"/>
    <mergeCell ref="T4:V4"/>
    <mergeCell ref="S76:V76"/>
    <mergeCell ref="S77:V77"/>
    <mergeCell ref="S78:V78"/>
    <mergeCell ref="S79:V79"/>
    <mergeCell ref="B52:V52"/>
    <mergeCell ref="D1:H4"/>
    <mergeCell ref="H69:M69"/>
    <mergeCell ref="O69:R69"/>
    <mergeCell ref="Q5:Q6"/>
    <mergeCell ref="R5:R6"/>
    <mergeCell ref="J5:J6"/>
    <mergeCell ref="K5:K6"/>
    <mergeCell ref="L5:L6"/>
    <mergeCell ref="M5:M6"/>
    <mergeCell ref="B11:F11"/>
  </mergeCells>
  <hyperlinks>
    <hyperlink ref="D75" r:id="rId1" display="mbowen@alphafoodsco.com" xr:uid="{00000000-0004-0000-0000-000000000000}"/>
    <hyperlink ref="D75:G75" r:id="rId2" display="MBowen@alphafoodsco.com" xr:uid="{00000000-0004-0000-0000-000001000000}"/>
    <hyperlink ref="B78" r:id="rId3" display="fshelton@alphafoodsco.com" xr:uid="{B9A27FF4-2C75-4017-8EB0-420C857D93AB}"/>
    <hyperlink ref="B75" r:id="rId4" display="nbond@alphafoodsco.com" xr:uid="{0FDEA203-713F-4071-8812-10F6F93F4ED0}"/>
  </hyperlinks>
  <printOptions horizontalCentered="1"/>
  <pageMargins left="0.2" right="0.2" top="0.68" bottom="0.16" header="0.3" footer="0.16"/>
  <pageSetup scale="41" orientation="landscape" r:id="rId5"/>
  <headerFooter>
    <oddHeader>&amp;R&amp;D</oddHeader>
    <oddFooter>&amp;R&amp;P of &amp;N</oddFooter>
  </headerFooter>
  <rowBreaks count="1" manualBreakCount="1">
    <brk id="48" min="1" max="21" man="1"/>
  </row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Alpha Foods SY27 110244 </vt:lpstr>
      <vt:lpstr>'Alpha Foods SY27 110244 '!Print_Area</vt:lpstr>
      <vt:lpstr>'Alpha Foods SY27 110244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KFries</dc:creator>
  <cp:lastModifiedBy>Maria Bowen</cp:lastModifiedBy>
  <cp:lastPrinted>2025-10-06T23:40:09Z</cp:lastPrinted>
  <dcterms:created xsi:type="dcterms:W3CDTF">2014-12-03T21:35:33Z</dcterms:created>
  <dcterms:modified xsi:type="dcterms:W3CDTF">2025-11-26T16:51:43Z</dcterms:modified>
</cp:coreProperties>
</file>