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R:\GRANTS\Charter School Sub-Recipient Allocations\!FY 2026\6 - December\For Website\"/>
    </mc:Choice>
  </mc:AlternateContent>
  <xr:revisionPtr revIDLastSave="0" documentId="13_ncr:1_{1BDD69D9-3139-4A6E-BA8B-97359BB0F6F2}" xr6:coauthVersionLast="47" xr6:coauthVersionMax="47" xr10:uidLastSave="{00000000-0000-0000-0000-000000000000}"/>
  <bookViews>
    <workbookView xWindow="28680" yWindow="1080" windowWidth="29040" windowHeight="15720" xr2:uid="{4213326D-66A3-4817-8E31-14732491F92F}"/>
  </bookViews>
  <sheets>
    <sheet name="Master Grant List" sheetId="142" r:id="rId1"/>
    <sheet name="#0040 Palm Beach Prep Char. MS" sheetId="139" r:id="rId2"/>
    <sheet name="#0100 The Learning Center HS" sheetId="140" r:id="rId3"/>
    <sheet name="#1461 Inlet Grove Comm HS " sheetId="75" r:id="rId4"/>
    <sheet name="#1571 South Tech Charter Acad" sheetId="95" state="hidden" r:id="rId5"/>
    <sheet name="#1571 South Tech Academy" sheetId="134" r:id="rId6"/>
    <sheet name="#2521 Ed Venture " sheetId="63" r:id="rId7"/>
    <sheet name="#2531 Bodwell " sheetId="85" r:id="rId8"/>
    <sheet name="#2791 The Learning Center @ Els" sheetId="92" r:id="rId9"/>
    <sheet name="#2801 PB Maritime Acad Elem" sheetId="83" r:id="rId10"/>
    <sheet name="#2911 Western Academy" sheetId="98" r:id="rId11"/>
    <sheet name="#2941 Palm Beach School Autism " sheetId="84" r:id="rId12"/>
    <sheet name="#3083 The Learning Acad @ Els " sheetId="91" r:id="rId13"/>
    <sheet name="#3345 Career Academy of the PB " sheetId="70" r:id="rId14"/>
    <sheet name="#3381 Imagine Schools " sheetId="74" r:id="rId15"/>
    <sheet name="#3382 Glades Academy " sheetId="69" r:id="rId16"/>
    <sheet name="#3391 Seagull Academy Ind. Liv" sheetId="94" state="hidden" r:id="rId17"/>
    <sheet name="#3394 Montessori Acad Early  " sheetId="81" r:id="rId18"/>
    <sheet name="#3395 Somerset Academy JFK " sheetId="76" r:id="rId19"/>
    <sheet name="#3396 G-Star of the Arts " sheetId="67" r:id="rId20"/>
    <sheet name="#3398 Everglades Preparatory " sheetId="64" r:id="rId21"/>
    <sheet name="#3400 Believers Academy " sheetId="58" r:id="rId22"/>
    <sheet name="#3401 Quantum High School " sheetId="86" r:id="rId23"/>
    <sheet name="#3413 Somerset Acad Boca East" sheetId="103" r:id="rId24"/>
    <sheet name="#3421 Worthington High School" sheetId="99" r:id="rId25"/>
    <sheet name=" #3431 Renaissance CS @ WPB" sheetId="90" r:id="rId26"/>
    <sheet name="#3441 South Tech Prep Acd " sheetId="128" r:id="rId27"/>
    <sheet name="#3924 PB Maritime Acd Second " sheetId="119" r:id="rId28"/>
    <sheet name="#3941 Ben Gamla " sheetId="59" r:id="rId29"/>
    <sheet name="#3961 Gardens Schl Tech Arts" sheetId="68" r:id="rId30"/>
    <sheet name="#3971 Palm Beach Preparatory  " sheetId="80" r:id="rId31"/>
    <sheet name="#4001 Renaissance CS @ Well" sheetId="110" r:id="rId32"/>
    <sheet name="#4002 Renaissance CS @ Summit " sheetId="89" r:id="rId33"/>
    <sheet name="#4012 Somerset Canyons Middle  " sheetId="105" r:id="rId34"/>
    <sheet name="#4013 Somerset Acad Canyons HS " sheetId="100" r:id="rId35"/>
    <sheet name="#4020 Franklin Acd Boynton Bch " sheetId="66" r:id="rId36"/>
    <sheet name="#4030 Olympus International Acd" sheetId="130" r:id="rId37"/>
    <sheet name="#4031 Somerset Academy of Arts" sheetId="132" r:id="rId38"/>
    <sheet name="#4041 Somerset Acad Boca Middle" sheetId="104" r:id="rId39"/>
    <sheet name="#4050 Renaissance CS @ Cypress" sheetId="111" r:id="rId40"/>
    <sheet name="#4051 Renaissance CS @ Central " sheetId="106" r:id="rId41"/>
    <sheet name="#4061 Franklin Academy - PBG" sheetId="117" r:id="rId42"/>
    <sheet name="#4080 University Prep Academy" sheetId="120" r:id="rId43"/>
    <sheet name="#4081 Florida Futures Acd N" sheetId="121" r:id="rId44"/>
    <sheet name="#4090 SLAM MS" sheetId="122" r:id="rId45"/>
    <sheet name="#4091 Somerset Acd Lakes" sheetId="124" r:id="rId46"/>
    <sheet name="#4100 Connections Ed. Center PB" sheetId="123" r:id="rId47"/>
    <sheet name="#4102 Bridge Prep Academy" sheetId="126" r:id="rId48"/>
    <sheet name="#4103 SLAM Boca MiddleHigh" sheetId="127" r:id="rId49"/>
    <sheet name="#4111 SLAM HS PB" sheetId="131" r:id="rId50"/>
    <sheet name="#4131 Somerset Academy Well HS" sheetId="136" r:id="rId51"/>
    <sheet name="#4121 South Tech Success" sheetId="133" state="hidden" r:id="rId52"/>
  </sheets>
  <definedNames>
    <definedName name="Indirect_Cost_Plan___2015_16" localSheetId="5">#REF!</definedName>
    <definedName name="Indirect_Cost_Plan___2015_16" localSheetId="50">#REF!</definedName>
    <definedName name="Indirect_Cost_Plan___2015_16">#REF!</definedName>
    <definedName name="NvsEndTime">45448.5669097222</definedName>
    <definedName name="_xlnm.Print_Area" localSheetId="25">' #3431 Renaissance CS @ WPB'!$B$1:$W$44</definedName>
    <definedName name="_xlnm.Print_Area" localSheetId="1">'#0040 Palm Beach Prep Char. MS'!$B$1:$U$50</definedName>
    <definedName name="_xlnm.Print_Area" localSheetId="2">'#0100 The Learning Center HS'!$B$1:$U$50</definedName>
    <definedName name="_xlnm.Print_Area" localSheetId="3">'#1461 Inlet Grove Comm HS '!$B$1:$AA$51</definedName>
    <definedName name="_xlnm.Print_Area" localSheetId="5">'#1571 South Tech Academy'!$B$1:$T$27</definedName>
    <definedName name="_xlnm.Print_Area" localSheetId="4">'#1571 South Tech Charter Acad'!$B$1:$S$39</definedName>
    <definedName name="_xlnm.Print_Area" localSheetId="6">'#2521 Ed Venture '!$B$1:$W$47</definedName>
    <definedName name="_xlnm.Print_Area" localSheetId="7">'#2531 Bodwell '!$B$1:$W$40</definedName>
    <definedName name="_xlnm.Print_Area" localSheetId="8">'#2791 The Learning Center @ Els'!$B$1:$Q$44</definedName>
    <definedName name="_xlnm.Print_Area" localSheetId="9">'#2801 PB Maritime Acad Elem'!$B$1:$Q$39</definedName>
    <definedName name="_xlnm.Print_Area" localSheetId="10">'#2911 Western Academy'!$B$1:$Q$33</definedName>
    <definedName name="_xlnm.Print_Area" localSheetId="11">'#2941 Palm Beach School Autism '!$B$1:$Q$51</definedName>
    <definedName name="_xlnm.Print_Area" localSheetId="12">'#3083 The Learning Acad @ Els '!$B$1:$Q$38</definedName>
    <definedName name="_xlnm.Print_Area" localSheetId="13">'#3345 Career Academy of the PB '!$B$1:$Q$43</definedName>
    <definedName name="_xlnm.Print_Area" localSheetId="14">'#3381 Imagine Schools '!$B$1:$Q$40</definedName>
    <definedName name="_xlnm.Print_Area" localSheetId="15">'#3382 Glades Academy '!$B$1:$Q$50</definedName>
    <definedName name="_xlnm.Print_Area" localSheetId="16">'#3391 Seagull Academy Ind. Liv'!$B$1:$Q$46</definedName>
    <definedName name="_xlnm.Print_Area" localSheetId="17">'#3394 Montessori Acad Early  '!$B$1:$Q$37</definedName>
    <definedName name="_xlnm.Print_Area" localSheetId="18">'#3395 Somerset Academy JFK '!$B$1:$Q$41</definedName>
    <definedName name="_xlnm.Print_Area" localSheetId="19">'#3396 G-Star of the Arts '!$B$1:$Q$46</definedName>
    <definedName name="_xlnm.Print_Area" localSheetId="20">'#3398 Everglades Preparatory '!$B$1:$Q$53</definedName>
    <definedName name="_xlnm.Print_Area" localSheetId="21">'#3400 Believers Academy '!$B$1:$Q$51</definedName>
    <definedName name="_xlnm.Print_Area" localSheetId="22">'#3401 Quantum High School '!$B$1:$Q$36</definedName>
    <definedName name="_xlnm.Print_Area" localSheetId="23">'#3413 Somerset Acad Boca East'!$B$1:$Q$41</definedName>
    <definedName name="_xlnm.Print_Area" localSheetId="24">'#3421 Worthington High School'!$B$1:$W$36</definedName>
    <definedName name="_xlnm.Print_Area" localSheetId="26">'#3441 South Tech Prep Acd '!$B$1:$T$38</definedName>
    <definedName name="_xlnm.Print_Area" localSheetId="27">'#3924 PB Maritime Acd Second '!$B$1:$W$39</definedName>
    <definedName name="_xlnm.Print_Area" localSheetId="28">'#3941 Ben Gamla '!$B$1:$W$32</definedName>
    <definedName name="_xlnm.Print_Area" localSheetId="29">'#3961 Gardens Schl Tech Arts'!$B$1:$W$44</definedName>
    <definedName name="_xlnm.Print_Area" localSheetId="30">'#3971 Palm Beach Preparatory  '!$B$1:$W$38</definedName>
    <definedName name="_xlnm.Print_Area" localSheetId="31">'#4001 Renaissance CS @ Well'!$B$1:$W$44</definedName>
    <definedName name="_xlnm.Print_Area" localSheetId="32">'#4002 Renaissance CS @ Summit '!$B$27:$W$29</definedName>
    <definedName name="_xlnm.Print_Area" localSheetId="33">'#4012 Somerset Canyons Middle  '!$B$1:$W$34</definedName>
    <definedName name="_xlnm.Print_Area" localSheetId="34">'#4013 Somerset Acad Canyons HS '!$B$1:$W$39</definedName>
    <definedName name="_xlnm.Print_Area" localSheetId="35">'#4020 Franklin Acd Boynton Bch '!$B$1:$W$38</definedName>
    <definedName name="_xlnm.Print_Area" localSheetId="36">'#4030 Olympus International Acd'!$B$1:$W$43</definedName>
    <definedName name="_xlnm.Print_Area" localSheetId="37">'#4031 Somerset Academy of Arts'!$B$1:$W$36</definedName>
    <definedName name="_xlnm.Print_Area" localSheetId="38">'#4041 Somerset Acad Boca Middle'!$B$1:$W$41</definedName>
    <definedName name="_xlnm.Print_Area" localSheetId="39">'#4050 Renaissance CS @ Cypress'!$B$1:$W$43</definedName>
    <definedName name="_xlnm.Print_Area" localSheetId="40">'#4051 Renaissance CS @ Central '!$B$1:$W$42</definedName>
    <definedName name="_xlnm.Print_Area" localSheetId="41">'#4061 Franklin Academy - PBG'!$B$1:$W$38</definedName>
    <definedName name="_xlnm.Print_Area" localSheetId="42">'#4080 University Prep Academy'!$B$1:$W$40</definedName>
    <definedName name="_xlnm.Print_Area" localSheetId="43">'#4081 Florida Futures Acd N'!$B$1:$W$47</definedName>
    <definedName name="_xlnm.Print_Area" localSheetId="44">'#4090 SLAM MS'!$B$1:$W$41</definedName>
    <definedName name="_xlnm.Print_Area" localSheetId="45">'#4091 Somerset Acd Lakes'!$B$1:$W$42</definedName>
    <definedName name="_xlnm.Print_Area" localSheetId="46">'#4100 Connections Ed. Center PB'!$B$1:$W$53</definedName>
    <definedName name="_xlnm.Print_Area" localSheetId="47">'#4102 Bridge Prep Academy'!$B$1:$W$35</definedName>
    <definedName name="_xlnm.Print_Area" localSheetId="48">'#4103 SLAM Boca MiddleHigh'!$B$1:$W$49</definedName>
    <definedName name="_xlnm.Print_Area" localSheetId="49">'#4111 SLAM HS PB'!$B$1:$W$40</definedName>
    <definedName name="_xlnm.Print_Area" localSheetId="51">'#4121 South Tech Success'!$B$1:$S$39</definedName>
    <definedName name="_xlnm.Print_Area" localSheetId="50">'#4131 Somerset Academy Well HS'!$B$1:$W$40</definedName>
    <definedName name="_xlnm.Print_Area" localSheetId="0">'Master Grant List'!$B$1:$M$78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4" i="67" l="1"/>
  <c r="R4" i="70"/>
  <c r="R4" i="91"/>
  <c r="R4" i="84"/>
  <c r="T9" i="127" l="1"/>
  <c r="P9" i="127"/>
  <c r="U9" i="127" s="1"/>
  <c r="O10" i="123"/>
  <c r="P10" i="123" s="1"/>
  <c r="O9" i="123"/>
  <c r="P9" i="123" s="1"/>
  <c r="O9" i="122"/>
  <c r="O8" i="85"/>
  <c r="P7" i="69"/>
  <c r="T9" i="123"/>
  <c r="T10" i="123"/>
  <c r="U10" i="123" l="1"/>
  <c r="U9" i="123"/>
  <c r="U8" i="124"/>
  <c r="P8" i="124"/>
  <c r="U8" i="122"/>
  <c r="T8" i="122"/>
  <c r="P8" i="122"/>
  <c r="T8" i="104" l="1"/>
  <c r="P8" i="104"/>
  <c r="U8" i="104" s="1"/>
  <c r="P7" i="128"/>
  <c r="T8" i="103"/>
  <c r="P8" i="103"/>
  <c r="U8" i="103" s="1"/>
  <c r="N7" i="69"/>
  <c r="P8" i="83"/>
  <c r="N9" i="80"/>
  <c r="R4" i="99" l="1"/>
  <c r="N9" i="99"/>
  <c r="N9" i="64"/>
  <c r="N9" i="86"/>
  <c r="N9" i="58" l="1"/>
  <c r="T8" i="76"/>
  <c r="T52" i="136" l="1"/>
  <c r="P7" i="136"/>
  <c r="R13" i="136" s="1"/>
  <c r="R4" i="121"/>
  <c r="T9" i="110"/>
  <c r="P8" i="68"/>
  <c r="P8" i="119"/>
  <c r="T10" i="86"/>
  <c r="P10" i="86"/>
  <c r="P8" i="58"/>
  <c r="P9" i="58"/>
  <c r="P10" i="58"/>
  <c r="P9" i="67"/>
  <c r="T8" i="74"/>
  <c r="P8" i="74"/>
  <c r="T8" i="91"/>
  <c r="P8" i="134"/>
  <c r="P7" i="134"/>
  <c r="T7" i="75"/>
  <c r="T8" i="75"/>
  <c r="U7" i="134" l="1"/>
  <c r="R4" i="136"/>
  <c r="R4" i="131"/>
  <c r="R4" i="127"/>
  <c r="R4" i="126"/>
  <c r="R4" i="123"/>
  <c r="R4" i="124"/>
  <c r="R4" i="122"/>
  <c r="R4" i="120"/>
  <c r="R4" i="117"/>
  <c r="R4" i="106"/>
  <c r="R4" i="111"/>
  <c r="R4" i="104"/>
  <c r="R4" i="132"/>
  <c r="R4" i="130"/>
  <c r="R4" i="66"/>
  <c r="R4" i="100"/>
  <c r="R4" i="105"/>
  <c r="R4" i="89"/>
  <c r="R4" i="110"/>
  <c r="R4" i="80"/>
  <c r="R4" i="68"/>
  <c r="R4" i="59"/>
  <c r="R4" i="119"/>
  <c r="R4" i="128"/>
  <c r="R4" i="90"/>
  <c r="R4" i="103"/>
  <c r="R4" i="86"/>
  <c r="U10" i="86"/>
  <c r="R4" i="58"/>
  <c r="R4" i="64"/>
  <c r="R4" i="76"/>
  <c r="R4" i="81"/>
  <c r="R4" i="94"/>
  <c r="R4" i="69"/>
  <c r="R4" i="74"/>
  <c r="U8" i="74"/>
  <c r="R4" i="98"/>
  <c r="R4" i="83"/>
  <c r="R4" i="92"/>
  <c r="R4" i="85"/>
  <c r="R4" i="63"/>
  <c r="R4" i="134"/>
  <c r="R4" i="75"/>
  <c r="R4" i="140"/>
  <c r="T11" i="122"/>
  <c r="P11" i="122"/>
  <c r="U11" i="122" s="1"/>
  <c r="T8" i="121"/>
  <c r="P8" i="121"/>
  <c r="T8" i="120"/>
  <c r="T9" i="120"/>
  <c r="T10" i="120"/>
  <c r="P8" i="120"/>
  <c r="P9" i="120"/>
  <c r="P10" i="120"/>
  <c r="U10" i="120" s="1"/>
  <c r="T8" i="117"/>
  <c r="P8" i="117"/>
  <c r="U8" i="117" s="1"/>
  <c r="T10" i="104"/>
  <c r="P10" i="104"/>
  <c r="U10" i="104" s="1"/>
  <c r="T9" i="132"/>
  <c r="P9" i="132"/>
  <c r="U9" i="132" s="1"/>
  <c r="T8" i="132"/>
  <c r="P8" i="132"/>
  <c r="U8" i="132" s="1"/>
  <c r="T7" i="132"/>
  <c r="P7" i="132"/>
  <c r="O10" i="59"/>
  <c r="R10" i="59"/>
  <c r="S10" i="59"/>
  <c r="N10" i="59"/>
  <c r="T9" i="59"/>
  <c r="P9" i="59"/>
  <c r="U9" i="59" s="1"/>
  <c r="T7" i="59"/>
  <c r="P7" i="59"/>
  <c r="U7" i="59" s="1"/>
  <c r="T9" i="103"/>
  <c r="P9" i="103"/>
  <c r="S10" i="103"/>
  <c r="R10" i="103"/>
  <c r="O10" i="103"/>
  <c r="N10" i="103"/>
  <c r="T10" i="76"/>
  <c r="P10" i="76"/>
  <c r="P8" i="76"/>
  <c r="P9" i="76"/>
  <c r="T8" i="98"/>
  <c r="P8" i="98"/>
  <c r="U8" i="98" s="1"/>
  <c r="I6" i="134"/>
  <c r="T8" i="136"/>
  <c r="T7" i="136"/>
  <c r="T9" i="131"/>
  <c r="T8" i="131"/>
  <c r="T7" i="131"/>
  <c r="P8" i="131"/>
  <c r="U8" i="131" s="1"/>
  <c r="T12" i="127"/>
  <c r="T11" i="127"/>
  <c r="T10" i="127"/>
  <c r="T8" i="127"/>
  <c r="T7" i="127"/>
  <c r="P13" i="127"/>
  <c r="P12" i="127"/>
  <c r="P11" i="127"/>
  <c r="P10" i="127"/>
  <c r="P8" i="127"/>
  <c r="P7" i="127"/>
  <c r="P9" i="124"/>
  <c r="P7" i="124"/>
  <c r="T9" i="122"/>
  <c r="T7" i="122"/>
  <c r="P10" i="122"/>
  <c r="P9" i="122"/>
  <c r="T8" i="106"/>
  <c r="T7" i="106"/>
  <c r="P8" i="106"/>
  <c r="P7" i="106"/>
  <c r="S11" i="104"/>
  <c r="R11" i="104"/>
  <c r="O11" i="104"/>
  <c r="N11" i="104"/>
  <c r="T7" i="104"/>
  <c r="P9" i="104"/>
  <c r="P7" i="104"/>
  <c r="S8" i="130"/>
  <c r="R8" i="130"/>
  <c r="O8" i="130"/>
  <c r="N8" i="130"/>
  <c r="T7" i="130"/>
  <c r="P7" i="130"/>
  <c r="U7" i="130" s="1"/>
  <c r="T8" i="100"/>
  <c r="P8" i="100"/>
  <c r="U8" i="100" s="1"/>
  <c r="T8" i="105"/>
  <c r="T7" i="105"/>
  <c r="P8" i="105"/>
  <c r="U8" i="105" s="1"/>
  <c r="T9" i="89"/>
  <c r="T10" i="80"/>
  <c r="P10" i="80"/>
  <c r="U10" i="80" s="1"/>
  <c r="T8" i="58"/>
  <c r="U8" i="58" s="1"/>
  <c r="T10" i="58"/>
  <c r="U10" i="58"/>
  <c r="P11" i="64"/>
  <c r="T11" i="64"/>
  <c r="T8" i="81"/>
  <c r="P8" i="81"/>
  <c r="U8" i="81" s="1"/>
  <c r="T9" i="69"/>
  <c r="P9" i="69"/>
  <c r="U9" i="69" s="1"/>
  <c r="S9" i="98"/>
  <c r="R9" i="98"/>
  <c r="O9" i="98"/>
  <c r="N9" i="98"/>
  <c r="T7" i="98"/>
  <c r="P7" i="98"/>
  <c r="U7" i="98" s="1"/>
  <c r="T9" i="83"/>
  <c r="T8" i="83"/>
  <c r="U8" i="83" s="1"/>
  <c r="T10" i="83"/>
  <c r="T8" i="139"/>
  <c r="P8" i="139"/>
  <c r="U6" i="140"/>
  <c r="U6" i="75" s="1"/>
  <c r="U10" i="127" l="1"/>
  <c r="U12" i="127"/>
  <c r="U11" i="127"/>
  <c r="U7" i="104"/>
  <c r="U8" i="127"/>
  <c r="U9" i="103"/>
  <c r="U7" i="127"/>
  <c r="U7" i="132"/>
  <c r="U9" i="122"/>
  <c r="U8" i="121"/>
  <c r="U9" i="120"/>
  <c r="U7" i="106"/>
  <c r="U8" i="106"/>
  <c r="U11" i="64"/>
  <c r="U8" i="139"/>
  <c r="U10" i="76"/>
  <c r="T10" i="132"/>
  <c r="T13" i="127"/>
  <c r="U13" i="127" s="1"/>
  <c r="P8" i="123"/>
  <c r="T11" i="123"/>
  <c r="P11" i="123"/>
  <c r="T9" i="124"/>
  <c r="U9" i="124" s="1"/>
  <c r="T10" i="122"/>
  <c r="U10" i="122" s="1"/>
  <c r="T9" i="106"/>
  <c r="P10" i="106"/>
  <c r="P9" i="106"/>
  <c r="T9" i="111"/>
  <c r="T8" i="111"/>
  <c r="P9" i="111"/>
  <c r="T9" i="104"/>
  <c r="U9" i="104" s="1"/>
  <c r="P8" i="66"/>
  <c r="T8" i="66"/>
  <c r="P9" i="89"/>
  <c r="U9" i="89" s="1"/>
  <c r="T8" i="59"/>
  <c r="P8" i="59"/>
  <c r="U8" i="59" s="1"/>
  <c r="T8" i="119"/>
  <c r="U8" i="119" s="1"/>
  <c r="T8" i="90"/>
  <c r="P8" i="90"/>
  <c r="U8" i="90" s="1"/>
  <c r="P7" i="103"/>
  <c r="T9" i="67"/>
  <c r="U9" i="67" s="1"/>
  <c r="T8" i="67"/>
  <c r="T7" i="67"/>
  <c r="P8" i="67"/>
  <c r="U8" i="67" s="1"/>
  <c r="U11" i="123" l="1"/>
  <c r="U9" i="106"/>
  <c r="U9" i="111"/>
  <c r="U10" i="119"/>
  <c r="U8" i="66"/>
  <c r="T8" i="84"/>
  <c r="T9" i="84"/>
  <c r="P8" i="84"/>
  <c r="U8" i="84" s="1"/>
  <c r="P9" i="84"/>
  <c r="U9" i="84" s="1"/>
  <c r="T9" i="85" l="1"/>
  <c r="P9" i="85"/>
  <c r="T8" i="85"/>
  <c r="P8" i="85"/>
  <c r="U8" i="85" l="1"/>
  <c r="U9" i="85"/>
  <c r="T7" i="134"/>
  <c r="A2" i="134"/>
  <c r="A2" i="75"/>
  <c r="A2" i="140"/>
  <c r="T7" i="140" l="1"/>
  <c r="T9" i="140" s="1"/>
  <c r="T52" i="140" s="1"/>
  <c r="P7" i="140"/>
  <c r="S9" i="140"/>
  <c r="R9" i="140"/>
  <c r="O9" i="140"/>
  <c r="N9" i="140"/>
  <c r="P7" i="139"/>
  <c r="S9" i="139"/>
  <c r="R9" i="139"/>
  <c r="O9" i="139"/>
  <c r="T7" i="139"/>
  <c r="T9" i="139" s="1"/>
  <c r="T52" i="139" s="1"/>
  <c r="T7" i="70"/>
  <c r="P9" i="131"/>
  <c r="U9" i="131" s="1"/>
  <c r="P7" i="126"/>
  <c r="T8" i="126"/>
  <c r="P8" i="126"/>
  <c r="U8" i="126" s="1"/>
  <c r="P8" i="111"/>
  <c r="U8" i="111" s="1"/>
  <c r="T7" i="111"/>
  <c r="P7" i="111"/>
  <c r="T8" i="110"/>
  <c r="P8" i="110"/>
  <c r="U8" i="110" s="1"/>
  <c r="U7" i="140" l="1"/>
  <c r="U7" i="111"/>
  <c r="U7" i="139"/>
  <c r="N9" i="139"/>
  <c r="P9" i="140"/>
  <c r="U9" i="139"/>
  <c r="P9" i="139"/>
  <c r="U9" i="140" l="1"/>
  <c r="T7" i="84" l="1"/>
  <c r="P7" i="84"/>
  <c r="P9" i="92"/>
  <c r="U9" i="92" s="1"/>
  <c r="T10" i="99"/>
  <c r="P10" i="99"/>
  <c r="U10" i="99" s="1"/>
  <c r="T7" i="103"/>
  <c r="U7" i="103" s="1"/>
  <c r="P12" i="64"/>
  <c r="U12" i="64" s="1"/>
  <c r="U7" i="84" l="1"/>
  <c r="T9" i="98"/>
  <c r="P8" i="91" l="1"/>
  <c r="U8" i="91" s="1"/>
  <c r="P8" i="75" l="1"/>
  <c r="U8" i="75" s="1"/>
  <c r="P7" i="100" l="1"/>
  <c r="T8" i="68"/>
  <c r="U8" i="68" s="1"/>
  <c r="P9" i="98" l="1"/>
  <c r="P9" i="75"/>
  <c r="U9" i="98" l="1"/>
  <c r="T7" i="100"/>
  <c r="U7" i="100" s="1"/>
  <c r="T8" i="63"/>
  <c r="P8" i="63"/>
  <c r="U8" i="63" s="1"/>
  <c r="T8" i="123" l="1"/>
  <c r="U8" i="123" s="1"/>
  <c r="U8" i="76"/>
  <c r="T8" i="64"/>
  <c r="N14" i="127" l="1"/>
  <c r="O14" i="127"/>
  <c r="R14" i="127"/>
  <c r="S14" i="127"/>
  <c r="P8" i="64" l="1"/>
  <c r="S18" i="64" s="1"/>
  <c r="T10" i="64" l="1"/>
  <c r="T14" i="127" l="1"/>
  <c r="T52" i="127" s="1"/>
  <c r="P14" i="127"/>
  <c r="U14" i="127" l="1"/>
  <c r="P9" i="64"/>
  <c r="T8" i="69"/>
  <c r="P8" i="136" l="1"/>
  <c r="U8" i="136" s="1"/>
  <c r="T9" i="100"/>
  <c r="P9" i="100"/>
  <c r="U9" i="100" s="1"/>
  <c r="T9" i="80"/>
  <c r="T8" i="80"/>
  <c r="T9" i="75" l="1"/>
  <c r="U9" i="75" s="1"/>
  <c r="T7" i="126" l="1"/>
  <c r="U7" i="126" s="1"/>
  <c r="H6" i="124" l="1"/>
  <c r="I6" i="124"/>
  <c r="H6" i="122"/>
  <c r="I6" i="122"/>
  <c r="H6" i="121"/>
  <c r="I6" i="121"/>
  <c r="H6" i="120"/>
  <c r="I6" i="120"/>
  <c r="H6" i="117"/>
  <c r="I6" i="117"/>
  <c r="H6" i="106"/>
  <c r="I6" i="106"/>
  <c r="H6" i="111"/>
  <c r="I6" i="111"/>
  <c r="H6" i="104"/>
  <c r="I6" i="104"/>
  <c r="H6" i="132"/>
  <c r="I6" i="132"/>
  <c r="H6" i="130"/>
  <c r="I6" i="130"/>
  <c r="H6" i="66"/>
  <c r="I6" i="66"/>
  <c r="H6" i="100"/>
  <c r="I6" i="100"/>
  <c r="H6" i="105"/>
  <c r="I6" i="105"/>
  <c r="H6" i="89"/>
  <c r="I6" i="89"/>
  <c r="H6" i="110"/>
  <c r="I6" i="110"/>
  <c r="H6" i="80"/>
  <c r="I6" i="80"/>
  <c r="I6" i="68"/>
  <c r="H6" i="68"/>
  <c r="H6" i="59"/>
  <c r="I6" i="59"/>
  <c r="H6" i="119"/>
  <c r="I6" i="119"/>
  <c r="H6" i="128"/>
  <c r="I6" i="128"/>
  <c r="H6" i="90"/>
  <c r="I6" i="90"/>
  <c r="H6" i="99"/>
  <c r="I6" i="99"/>
  <c r="H6" i="103"/>
  <c r="I6" i="103"/>
  <c r="H6" i="86"/>
  <c r="I6" i="86"/>
  <c r="H6" i="58"/>
  <c r="I6" i="58"/>
  <c r="H6" i="64"/>
  <c r="I6" i="64"/>
  <c r="H6" i="67"/>
  <c r="I6" i="67"/>
  <c r="H6" i="76"/>
  <c r="I6" i="76"/>
  <c r="H6" i="123"/>
  <c r="I6" i="123"/>
  <c r="H6" i="126"/>
  <c r="I6" i="126"/>
  <c r="H6" i="127"/>
  <c r="I6" i="127"/>
  <c r="H6" i="131"/>
  <c r="I6" i="131"/>
  <c r="H6" i="136"/>
  <c r="I6" i="136"/>
  <c r="H6" i="81"/>
  <c r="I6" i="81"/>
  <c r="H6" i="94"/>
  <c r="I6" i="94"/>
  <c r="H6" i="69"/>
  <c r="I6" i="69"/>
  <c r="H6" i="74" l="1"/>
  <c r="I6" i="74"/>
  <c r="H6" i="70"/>
  <c r="I6" i="70"/>
  <c r="H6" i="91"/>
  <c r="I6" i="91"/>
  <c r="H6" i="84"/>
  <c r="I6" i="84"/>
  <c r="I6" i="98"/>
  <c r="I6" i="83"/>
  <c r="H6" i="83"/>
  <c r="U6" i="92"/>
  <c r="I6" i="92"/>
  <c r="H6" i="85"/>
  <c r="I6" i="85"/>
  <c r="U6" i="85"/>
  <c r="U6" i="63"/>
  <c r="U6" i="134"/>
  <c r="H6" i="134"/>
  <c r="I6" i="63"/>
  <c r="H6" i="98"/>
  <c r="H6" i="92"/>
  <c r="H6" i="63"/>
  <c r="A2" i="85"/>
  <c r="A2" i="92"/>
  <c r="A2" i="83"/>
  <c r="A2" i="98"/>
  <c r="A2" i="84"/>
  <c r="A2" i="91"/>
  <c r="A2" i="70"/>
  <c r="A2" i="74"/>
  <c r="A2" i="69"/>
  <c r="A2" i="94"/>
  <c r="A2" i="81"/>
  <c r="A2" i="76"/>
  <c r="A2" i="67"/>
  <c r="A2" i="64"/>
  <c r="A2" i="58"/>
  <c r="A2" i="86"/>
  <c r="A2" i="103"/>
  <c r="A2" i="99"/>
  <c r="A2" i="90"/>
  <c r="A2" i="128"/>
  <c r="A2" i="119"/>
  <c r="A2" i="59"/>
  <c r="A2" i="68"/>
  <c r="A2" i="80"/>
  <c r="A2" i="110"/>
  <c r="A2" i="89"/>
  <c r="A2" i="105"/>
  <c r="A2" i="100"/>
  <c r="A2" i="66"/>
  <c r="A2" i="130"/>
  <c r="A2" i="132"/>
  <c r="A2" i="104"/>
  <c r="A2" i="111"/>
  <c r="A2" i="106"/>
  <c r="A2" i="117"/>
  <c r="A2" i="120"/>
  <c r="A2" i="121"/>
  <c r="A2" i="122"/>
  <c r="A2" i="124"/>
  <c r="A2" i="123"/>
  <c r="A2" i="126"/>
  <c r="A2" i="127"/>
  <c r="A2" i="131"/>
  <c r="A2" i="136"/>
  <c r="A2" i="63"/>
  <c r="S10" i="84" l="1"/>
  <c r="S9" i="74"/>
  <c r="N10" i="131"/>
  <c r="N9" i="126"/>
  <c r="N10" i="124"/>
  <c r="N12" i="122"/>
  <c r="N9" i="66"/>
  <c r="S10" i="100"/>
  <c r="R10" i="100"/>
  <c r="O10" i="100"/>
  <c r="N10" i="100"/>
  <c r="T7" i="121" l="1"/>
  <c r="T9" i="58" l="1"/>
  <c r="R9" i="74"/>
  <c r="O9" i="74"/>
  <c r="N9" i="74"/>
  <c r="T7" i="74"/>
  <c r="P7" i="74"/>
  <c r="U7" i="74" l="1"/>
  <c r="T8" i="89"/>
  <c r="T7" i="68"/>
  <c r="P7" i="68"/>
  <c r="U7" i="68" s="1"/>
  <c r="R10" i="67"/>
  <c r="T7" i="92"/>
  <c r="S9" i="81" l="1"/>
  <c r="R9" i="81"/>
  <c r="S10" i="94"/>
  <c r="S11" i="69"/>
  <c r="S10" i="70"/>
  <c r="S9" i="91"/>
  <c r="R10" i="84"/>
  <c r="O10" i="84"/>
  <c r="N10" i="84"/>
  <c r="S10" i="85"/>
  <c r="R10" i="85"/>
  <c r="O10" i="85"/>
  <c r="N10" i="85"/>
  <c r="T9" i="99" l="1"/>
  <c r="T10" i="103"/>
  <c r="T9" i="86"/>
  <c r="T9" i="64"/>
  <c r="U9" i="64" s="1"/>
  <c r="T7" i="69"/>
  <c r="T8" i="92"/>
  <c r="T8" i="130" l="1"/>
  <c r="R10" i="94"/>
  <c r="N10" i="70"/>
  <c r="R10" i="70"/>
  <c r="R9" i="91"/>
  <c r="S9" i="136" l="1"/>
  <c r="R9" i="136"/>
  <c r="O9" i="136"/>
  <c r="O12" i="123"/>
  <c r="S10" i="132"/>
  <c r="R10" i="132"/>
  <c r="T7" i="89" l="1"/>
  <c r="P8" i="89"/>
  <c r="U8" i="89" s="1"/>
  <c r="P9" i="110"/>
  <c r="U9" i="110" s="1"/>
  <c r="P9" i="80"/>
  <c r="U9" i="80" s="1"/>
  <c r="U9" i="119"/>
  <c r="P9" i="99"/>
  <c r="U9" i="99" s="1"/>
  <c r="P9" i="86"/>
  <c r="U9" i="58"/>
  <c r="P10" i="64"/>
  <c r="U10" i="64" s="1"/>
  <c r="P8" i="69"/>
  <c r="U8" i="69" s="1"/>
  <c r="P9" i="83"/>
  <c r="U9" i="83" s="1"/>
  <c r="P7" i="92"/>
  <c r="U7" i="92" s="1"/>
  <c r="U9" i="86" l="1"/>
  <c r="T11" i="104"/>
  <c r="T10" i="84" l="1"/>
  <c r="T52" i="84" s="1"/>
  <c r="T10" i="106"/>
  <c r="U10" i="106" s="1"/>
  <c r="O9" i="81" l="1"/>
  <c r="O10" i="94"/>
  <c r="S12" i="123" l="1"/>
  <c r="R12" i="123"/>
  <c r="T8" i="99"/>
  <c r="P7" i="85" l="1"/>
  <c r="P7" i="63"/>
  <c r="O10" i="132" l="1"/>
  <c r="N9" i="136" l="1"/>
  <c r="N12" i="123"/>
  <c r="N11" i="120"/>
  <c r="N11" i="106"/>
  <c r="N10" i="111"/>
  <c r="N10" i="132"/>
  <c r="N11" i="99"/>
  <c r="N11" i="58"/>
  <c r="P10" i="103" l="1"/>
  <c r="U11" i="104"/>
  <c r="P11" i="104"/>
  <c r="U8" i="130"/>
  <c r="P8" i="130"/>
  <c r="U10" i="103" l="1"/>
  <c r="U10" i="59"/>
  <c r="N10" i="67"/>
  <c r="N11" i="76"/>
  <c r="N9" i="81"/>
  <c r="N10" i="94"/>
  <c r="N9" i="91"/>
  <c r="P10" i="83"/>
  <c r="U10" i="83" s="1"/>
  <c r="P8" i="92"/>
  <c r="U8" i="92" s="1"/>
  <c r="U10" i="84" l="1"/>
  <c r="P8" i="80"/>
  <c r="U10" i="92" l="1"/>
  <c r="U9" i="74"/>
  <c r="U6" i="83" l="1"/>
  <c r="U6" i="98" s="1"/>
  <c r="U6" i="84" s="1"/>
  <c r="U6" i="91" s="1"/>
  <c r="U6" i="70" s="1"/>
  <c r="U6" i="74" s="1"/>
  <c r="T7" i="128" l="1"/>
  <c r="S9" i="128"/>
  <c r="R9" i="128"/>
  <c r="N9" i="128"/>
  <c r="T9" i="128" l="1"/>
  <c r="P7" i="105" l="1"/>
  <c r="U7" i="105" s="1"/>
  <c r="T7" i="91"/>
  <c r="P7" i="91"/>
  <c r="U7" i="91" s="1"/>
  <c r="T9" i="136"/>
  <c r="P9" i="136" l="1"/>
  <c r="U9" i="136"/>
  <c r="R13" i="64"/>
  <c r="N13" i="64"/>
  <c r="O10" i="67"/>
  <c r="R11" i="76"/>
  <c r="O11" i="76"/>
  <c r="R11" i="69"/>
  <c r="T52" i="69" s="1"/>
  <c r="N11" i="83"/>
  <c r="R11" i="120" l="1"/>
  <c r="P8" i="99" l="1"/>
  <c r="P7" i="67"/>
  <c r="U7" i="67" s="1"/>
  <c r="O11" i="69"/>
  <c r="T10" i="100" l="1"/>
  <c r="T10" i="59"/>
  <c r="S9" i="68" l="1"/>
  <c r="R9" i="68"/>
  <c r="O9" i="90"/>
  <c r="N9" i="90"/>
  <c r="S11" i="76" l="1"/>
  <c r="S10" i="111" l="1"/>
  <c r="R10" i="111"/>
  <c r="O10" i="111"/>
  <c r="S9" i="90"/>
  <c r="R9" i="90"/>
  <c r="T8" i="86"/>
  <c r="S10" i="92"/>
  <c r="R10" i="92"/>
  <c r="O10" i="92"/>
  <c r="N10" i="92"/>
  <c r="P8" i="86" l="1"/>
  <c r="R14" i="86" s="1"/>
  <c r="T9" i="76"/>
  <c r="U9" i="76" s="1"/>
  <c r="R10" i="75" l="1"/>
  <c r="S9" i="126" l="1"/>
  <c r="R9" i="126"/>
  <c r="S9" i="117"/>
  <c r="R9" i="117"/>
  <c r="O9" i="117"/>
  <c r="N9" i="117"/>
  <c r="R9" i="134" l="1"/>
  <c r="S9" i="134"/>
  <c r="S9" i="63"/>
  <c r="T9" i="105"/>
  <c r="T52" i="105" s="1"/>
  <c r="T7" i="123" l="1"/>
  <c r="T12" i="123" s="1"/>
  <c r="T7" i="124"/>
  <c r="U7" i="124" s="1"/>
  <c r="T7" i="120"/>
  <c r="T7" i="117"/>
  <c r="T7" i="66"/>
  <c r="T7" i="110"/>
  <c r="T7" i="80"/>
  <c r="N11" i="80"/>
  <c r="N9" i="68"/>
  <c r="T7" i="119"/>
  <c r="T9" i="126" l="1"/>
  <c r="T52" i="126" s="1"/>
  <c r="T9" i="68"/>
  <c r="T9" i="117"/>
  <c r="T52" i="117" s="1"/>
  <c r="T10" i="111"/>
  <c r="T52" i="111" s="1"/>
  <c r="T9" i="66"/>
  <c r="T52" i="66" s="1"/>
  <c r="T11" i="80"/>
  <c r="T52" i="80" s="1"/>
  <c r="T7" i="99" l="1"/>
  <c r="T7" i="86"/>
  <c r="T7" i="58"/>
  <c r="T7" i="64"/>
  <c r="S10" i="67"/>
  <c r="T9" i="74"/>
  <c r="O9" i="91"/>
  <c r="T13" i="64" l="1"/>
  <c r="T52" i="64" s="1"/>
  <c r="T52" i="103"/>
  <c r="T10" i="67"/>
  <c r="T52" i="67" s="1"/>
  <c r="T52" i="98" l="1"/>
  <c r="R9" i="63" l="1"/>
  <c r="O9" i="126"/>
  <c r="S9" i="121" l="1"/>
  <c r="T9" i="121"/>
  <c r="T52" i="121" s="1"/>
  <c r="R9" i="121"/>
  <c r="O9" i="121"/>
  <c r="N9" i="121"/>
  <c r="T53" i="104"/>
  <c r="T52" i="130"/>
  <c r="S9" i="66"/>
  <c r="R9" i="66"/>
  <c r="O9" i="66"/>
  <c r="T52" i="100"/>
  <c r="S9" i="105"/>
  <c r="R9" i="105"/>
  <c r="O9" i="105"/>
  <c r="N9" i="105"/>
  <c r="O9" i="68" l="1"/>
  <c r="N11" i="69" l="1"/>
  <c r="R11" i="80" l="1"/>
  <c r="T7" i="90"/>
  <c r="T9" i="90" s="1"/>
  <c r="U10" i="67" l="1"/>
  <c r="T7" i="76"/>
  <c r="T7" i="81"/>
  <c r="T9" i="81" s="1"/>
  <c r="T52" i="81" s="1"/>
  <c r="T7" i="94"/>
  <c r="T10" i="94" s="1"/>
  <c r="T10" i="70"/>
  <c r="T51" i="70" s="1"/>
  <c r="T7" i="83"/>
  <c r="T7" i="85"/>
  <c r="T7" i="63"/>
  <c r="U7" i="63" s="1"/>
  <c r="T9" i="134"/>
  <c r="T52" i="134" s="1"/>
  <c r="T10" i="85" l="1"/>
  <c r="T52" i="85" s="1"/>
  <c r="U7" i="85"/>
  <c r="U10" i="85" s="1"/>
  <c r="T52" i="74"/>
  <c r="T11" i="69"/>
  <c r="T11" i="76"/>
  <c r="T9" i="91"/>
  <c r="T46" i="91" s="1"/>
  <c r="T10" i="92"/>
  <c r="T45" i="92" s="1"/>
  <c r="T9" i="63"/>
  <c r="T10" i="75"/>
  <c r="T52" i="75" s="1"/>
  <c r="Z46" i="63" l="1"/>
  <c r="T52" i="63"/>
  <c r="U6" i="69"/>
  <c r="U6" i="94" s="1"/>
  <c r="U6" i="81" s="1"/>
  <c r="U6" i="76" s="1"/>
  <c r="U6" i="67" s="1"/>
  <c r="U6" i="64" l="1"/>
  <c r="U6" i="58" s="1"/>
  <c r="U6" i="86" s="1"/>
  <c r="U6" i="103" s="1"/>
  <c r="U6" i="99" s="1"/>
  <c r="U6" i="90" s="1"/>
  <c r="R10" i="131"/>
  <c r="S10" i="131"/>
  <c r="T10" i="131"/>
  <c r="T52" i="131" s="1"/>
  <c r="T52" i="123"/>
  <c r="R10" i="124"/>
  <c r="S10" i="124"/>
  <c r="T10" i="124"/>
  <c r="T52" i="124" s="1"/>
  <c r="R12" i="122"/>
  <c r="S12" i="122"/>
  <c r="T12" i="122"/>
  <c r="T52" i="122" s="1"/>
  <c r="S11" i="120"/>
  <c r="T11" i="120"/>
  <c r="T52" i="120" s="1"/>
  <c r="R11" i="106"/>
  <c r="S11" i="106"/>
  <c r="T11" i="106"/>
  <c r="T52" i="106" s="1"/>
  <c r="T52" i="132"/>
  <c r="U6" i="128" l="1"/>
  <c r="U6" i="119" s="1"/>
  <c r="U6" i="59" s="1"/>
  <c r="U6" i="68" s="1"/>
  <c r="U6" i="80" s="1"/>
  <c r="U6" i="110" s="1"/>
  <c r="U6" i="89" s="1"/>
  <c r="R10" i="89"/>
  <c r="S10" i="89"/>
  <c r="T10" i="89"/>
  <c r="T52" i="89" s="1"/>
  <c r="R10" i="110"/>
  <c r="S10" i="110"/>
  <c r="T10" i="110"/>
  <c r="T52" i="110" s="1"/>
  <c r="S11" i="80"/>
  <c r="Z48" i="68"/>
  <c r="T52" i="59"/>
  <c r="R11" i="119"/>
  <c r="S11" i="119"/>
  <c r="T11" i="119"/>
  <c r="T52" i="119" s="1"/>
  <c r="T52" i="128"/>
  <c r="T52" i="90"/>
  <c r="R11" i="99"/>
  <c r="S11" i="99"/>
  <c r="T11" i="99"/>
  <c r="T52" i="99" s="1"/>
  <c r="R11" i="86"/>
  <c r="S11" i="86"/>
  <c r="T11" i="86"/>
  <c r="T52" i="86" s="1"/>
  <c r="U6" i="105" l="1"/>
  <c r="U6" i="100" s="1"/>
  <c r="U6" i="66" s="1"/>
  <c r="U6" i="130" s="1"/>
  <c r="U6" i="132" s="1"/>
  <c r="U6" i="104" s="1"/>
  <c r="U6" i="111" s="1"/>
  <c r="U6" i="106" s="1"/>
  <c r="U6" i="117" s="1"/>
  <c r="U6" i="120" s="1"/>
  <c r="U6" i="121" s="1"/>
  <c r="U6" i="122" s="1"/>
  <c r="U6" i="124" s="1"/>
  <c r="U6" i="123" s="1"/>
  <c r="U6" i="126" s="1"/>
  <c r="U6" i="127" s="1"/>
  <c r="U6" i="131" s="1"/>
  <c r="U6" i="136" s="1"/>
  <c r="R11" i="58"/>
  <c r="S11" i="58"/>
  <c r="T11" i="58"/>
  <c r="T52" i="58" s="1"/>
  <c r="S13" i="64"/>
  <c r="T52" i="76"/>
  <c r="T52" i="94"/>
  <c r="R11" i="83"/>
  <c r="S11" i="83"/>
  <c r="T11" i="83"/>
  <c r="T52" i="83" s="1"/>
  <c r="S10" i="75"/>
  <c r="O11" i="80" l="1"/>
  <c r="P10" i="59"/>
  <c r="O13" i="64" l="1"/>
  <c r="U9" i="134" l="1"/>
  <c r="P9" i="74" l="1"/>
  <c r="P7" i="66"/>
  <c r="U7" i="66" s="1"/>
  <c r="P7" i="117" l="1"/>
  <c r="U7" i="117" s="1"/>
  <c r="P7" i="121"/>
  <c r="U7" i="121" s="1"/>
  <c r="P7" i="123"/>
  <c r="U7" i="123" s="1"/>
  <c r="P7" i="90"/>
  <c r="U7" i="90" s="1"/>
  <c r="P9" i="117" l="1"/>
  <c r="U9" i="126"/>
  <c r="U9" i="121"/>
  <c r="P9" i="126"/>
  <c r="P9" i="121"/>
  <c r="P10" i="132" l="1"/>
  <c r="U9" i="117"/>
  <c r="P7" i="131"/>
  <c r="U7" i="131" s="1"/>
  <c r="P7" i="122"/>
  <c r="U7" i="122" s="1"/>
  <c r="P7" i="120"/>
  <c r="U7" i="120" s="1"/>
  <c r="P7" i="89"/>
  <c r="U7" i="89" s="1"/>
  <c r="P7" i="110"/>
  <c r="U7" i="110" s="1"/>
  <c r="P7" i="80"/>
  <c r="U7" i="80" s="1"/>
  <c r="P7" i="119"/>
  <c r="U7" i="119" s="1"/>
  <c r="P7" i="99"/>
  <c r="U7" i="99" s="1"/>
  <c r="P7" i="86"/>
  <c r="U7" i="86" s="1"/>
  <c r="P7" i="58"/>
  <c r="U7" i="58" s="1"/>
  <c r="P7" i="64"/>
  <c r="U7" i="64" s="1"/>
  <c r="P7" i="76"/>
  <c r="U7" i="76" s="1"/>
  <c r="P7" i="81"/>
  <c r="U7" i="81" s="1"/>
  <c r="P7" i="94"/>
  <c r="U7" i="94" s="1"/>
  <c r="U7" i="69"/>
  <c r="P7" i="83"/>
  <c r="U7" i="83" s="1"/>
  <c r="P7" i="75"/>
  <c r="U7" i="75" s="1"/>
  <c r="U11" i="99" l="1"/>
  <c r="P10" i="100"/>
  <c r="P10" i="84"/>
  <c r="U11" i="119"/>
  <c r="U9" i="68"/>
  <c r="P10" i="111"/>
  <c r="P12" i="123"/>
  <c r="P11" i="120"/>
  <c r="P11" i="106"/>
  <c r="U9" i="105"/>
  <c r="P9" i="81"/>
  <c r="P10" i="94"/>
  <c r="P10" i="85"/>
  <c r="P10" i="67"/>
  <c r="P13" i="64"/>
  <c r="P11" i="69"/>
  <c r="P9" i="91"/>
  <c r="P11" i="76"/>
  <c r="U9" i="63"/>
  <c r="P11" i="83"/>
  <c r="P10" i="75"/>
  <c r="P9" i="90"/>
  <c r="P10" i="92"/>
  <c r="U9" i="91"/>
  <c r="U10" i="124"/>
  <c r="U10" i="132"/>
  <c r="P9" i="66"/>
  <c r="P9" i="105"/>
  <c r="P9" i="68"/>
  <c r="O10" i="131"/>
  <c r="P10" i="131"/>
  <c r="O10" i="124"/>
  <c r="P10" i="124"/>
  <c r="P12" i="122"/>
  <c r="O12" i="122"/>
  <c r="O11" i="120"/>
  <c r="O11" i="106"/>
  <c r="O11" i="83"/>
  <c r="P9" i="63"/>
  <c r="O9" i="63"/>
  <c r="N9" i="63"/>
  <c r="O9" i="134"/>
  <c r="N9" i="134"/>
  <c r="N10" i="75"/>
  <c r="U10" i="131" l="1"/>
  <c r="U10" i="110"/>
  <c r="U11" i="86"/>
  <c r="U11" i="80"/>
  <c r="U10" i="100"/>
  <c r="U11" i="106"/>
  <c r="U10" i="75"/>
  <c r="U11" i="120"/>
  <c r="U12" i="123"/>
  <c r="U10" i="89"/>
  <c r="U11" i="76"/>
  <c r="U9" i="81"/>
  <c r="U11" i="83"/>
  <c r="U11" i="69"/>
  <c r="U13" i="64"/>
  <c r="U10" i="94"/>
  <c r="U10" i="111"/>
  <c r="U9" i="90"/>
  <c r="U11" i="58"/>
  <c r="U9" i="66"/>
  <c r="U12" i="122" l="1"/>
  <c r="O10" i="75"/>
  <c r="P9" i="134"/>
  <c r="R10" i="133"/>
  <c r="Q10" i="133"/>
  <c r="N10" i="133"/>
  <c r="M10" i="133"/>
  <c r="S8" i="133"/>
  <c r="S10" i="133" s="1"/>
  <c r="O8" i="133"/>
  <c r="O10" i="133" s="1"/>
  <c r="O10" i="89"/>
  <c r="N10" i="110"/>
  <c r="O11" i="99"/>
  <c r="O11" i="86"/>
  <c r="N11" i="86"/>
  <c r="E39" i="95"/>
  <c r="R11" i="95"/>
  <c r="Q11" i="95"/>
  <c r="N11" i="95"/>
  <c r="M11" i="95"/>
  <c r="O11" i="119"/>
  <c r="N11" i="119"/>
  <c r="O7" i="95"/>
  <c r="O8" i="95"/>
  <c r="N10" i="89"/>
  <c r="S9" i="95"/>
  <c r="O9" i="95"/>
  <c r="S8" i="95"/>
  <c r="S7" i="95"/>
  <c r="O11" i="58"/>
  <c r="O9" i="128" l="1"/>
  <c r="U7" i="128"/>
  <c r="S11" i="95"/>
  <c r="P11" i="86"/>
  <c r="P11" i="99"/>
  <c r="O11" i="95"/>
  <c r="P11" i="119"/>
  <c r="P11" i="58"/>
  <c r="O10" i="110"/>
  <c r="P10" i="89"/>
  <c r="P10" i="110"/>
  <c r="P11" i="80"/>
  <c r="P9" i="128" l="1"/>
  <c r="U9" i="128" l="1"/>
  <c r="O10" i="70"/>
  <c r="P7" i="70"/>
  <c r="P10" i="70" l="1"/>
  <c r="U7" i="70"/>
  <c r="U10" i="7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A17" authorId="0" shapeId="0" xr:uid="{69837AAE-E3C2-4316-A6D1-EE9E92DD9F42}">
      <text>
        <r>
          <rPr>
            <b/>
            <sz val="9"/>
            <color indexed="81"/>
            <rFont val="Tahoma"/>
            <family val="2"/>
          </rPr>
          <t>Local Admin:</t>
        </r>
        <r>
          <rPr>
            <sz val="9"/>
            <color indexed="81"/>
            <rFont val="Tahoma"/>
            <family val="2"/>
          </rPr>
          <t xml:space="preserve">
0100 Learning Center</t>
        </r>
      </text>
    </comment>
    <comment ref="B17" authorId="0" shapeId="0" xr:uid="{845D7476-43E6-4588-BAF9-962D4093E55E}">
      <text>
        <r>
          <rPr>
            <b/>
            <sz val="9"/>
            <color indexed="81"/>
            <rFont val="Tahoma"/>
            <family val="2"/>
          </rPr>
          <t>Local Admin:</t>
        </r>
        <r>
          <rPr>
            <sz val="9"/>
            <color indexed="81"/>
            <rFont val="Tahoma"/>
            <family val="2"/>
          </rPr>
          <t xml:space="preserve">
The Learning Center HS
</t>
        </r>
      </text>
    </comment>
    <comment ref="A18" authorId="0" shapeId="0" xr:uid="{D6F73D49-6524-4047-98A4-E4506F6E9121}">
      <text>
        <r>
          <rPr>
            <b/>
            <sz val="9"/>
            <color indexed="81"/>
            <rFont val="Tahoma"/>
            <family val="2"/>
          </rPr>
          <t>Local Admin:</t>
        </r>
        <r>
          <rPr>
            <sz val="9"/>
            <color indexed="81"/>
            <rFont val="Tahoma"/>
            <family val="2"/>
          </rPr>
          <t xml:space="preserve">
4131 Somerset</t>
        </r>
      </text>
    </comment>
    <comment ref="B18" authorId="0" shapeId="0" xr:uid="{9432DB75-BD6B-4D1F-BEFD-4A015715BEAC}">
      <text>
        <r>
          <rPr>
            <b/>
            <sz val="9"/>
            <color indexed="81"/>
            <rFont val="Tahoma"/>
            <family val="2"/>
          </rPr>
          <t>Local Admin:</t>
        </r>
        <r>
          <rPr>
            <sz val="9"/>
            <color indexed="81"/>
            <rFont val="Tahoma"/>
            <family val="2"/>
          </rPr>
          <t xml:space="preserve">
Wellington HS</t>
        </r>
      </text>
    </comment>
  </commentList>
</comments>
</file>

<file path=xl/sharedStrings.xml><?xml version="1.0" encoding="utf-8"?>
<sst xmlns="http://schemas.openxmlformats.org/spreadsheetml/2006/main" count="3005" uniqueCount="313">
  <si>
    <t>Program Title</t>
  </si>
  <si>
    <t>CFDA #</t>
  </si>
  <si>
    <t>Award #</t>
  </si>
  <si>
    <t>Awarding Federal Agency</t>
  </si>
  <si>
    <t>Project Period</t>
  </si>
  <si>
    <t>Amount</t>
  </si>
  <si>
    <t>U.S. Dept. of Education</t>
  </si>
  <si>
    <t>Title 1 Part A Education of Disadvantaged Children &amp; Youth</t>
  </si>
  <si>
    <t>Believers Academy</t>
  </si>
  <si>
    <t>Everglades Preparatory Academy</t>
  </si>
  <si>
    <t>Montessori Academy of Early Enrichment</t>
  </si>
  <si>
    <t>G-Star School of the Arts for Motion Pictures and Television</t>
  </si>
  <si>
    <t>Palm Beach School for Autism</t>
  </si>
  <si>
    <t>Imagine Schools - Chancellor Campus</t>
  </si>
  <si>
    <t>Fund</t>
  </si>
  <si>
    <t>Ben Gamla</t>
  </si>
  <si>
    <t>Gardens School of Technology Arts</t>
  </si>
  <si>
    <t>Quantum High School</t>
  </si>
  <si>
    <t>Worthington High School</t>
  </si>
  <si>
    <t>Renaissance Charter School at West Palm Beach</t>
  </si>
  <si>
    <t>Carl D. Perkins - Career &amp; Technical Education, Secondary Sec. 131</t>
  </si>
  <si>
    <t>Total</t>
  </si>
  <si>
    <t>Renaissance Charter School at Summit</t>
  </si>
  <si>
    <t>Revised</t>
  </si>
  <si>
    <t>Incr&lt;Decr&gt;</t>
  </si>
  <si>
    <t>Original</t>
  </si>
  <si>
    <t>Award</t>
  </si>
  <si>
    <t>Cash</t>
  </si>
  <si>
    <t>Payments</t>
  </si>
  <si>
    <t>On-Behalf</t>
  </si>
  <si>
    <t>*</t>
  </si>
  <si>
    <t>**</t>
  </si>
  <si>
    <t>Paid To</t>
  </si>
  <si>
    <t>On-Behalf Amount</t>
  </si>
  <si>
    <t>Date Paid</t>
  </si>
  <si>
    <t>Description</t>
  </si>
  <si>
    <t>TOTAL</t>
  </si>
  <si>
    <r>
      <rPr>
        <b/>
        <sz val="11"/>
        <color rgb="FFFF0000"/>
        <rFont val="Times New Roman"/>
        <family val="1"/>
      </rPr>
      <t>*</t>
    </r>
    <r>
      <rPr>
        <b/>
        <sz val="11"/>
        <color theme="1"/>
        <rFont val="Times New Roman"/>
        <family val="1"/>
      </rPr>
      <t xml:space="preserve">  On-Behalf Payment Detail:</t>
    </r>
  </si>
  <si>
    <t>Inlet Grove Community High School</t>
  </si>
  <si>
    <t>Seagull Academy for Independent Living (SAIL)</t>
  </si>
  <si>
    <t>South Tech Charter Academy</t>
  </si>
  <si>
    <t>Western Academy Charter School</t>
  </si>
  <si>
    <t>Department # 3400</t>
  </si>
  <si>
    <t>Department # 3941</t>
  </si>
  <si>
    <t>Department # 2521</t>
  </si>
  <si>
    <t>Department # 3398</t>
  </si>
  <si>
    <t>Department # 4020</t>
  </si>
  <si>
    <t>Department # 3396</t>
  </si>
  <si>
    <t>Department # 3961</t>
  </si>
  <si>
    <t>Department # 3382</t>
  </si>
  <si>
    <t>Department # 3345</t>
  </si>
  <si>
    <t>Department # 3381</t>
  </si>
  <si>
    <t>Department # 1461</t>
  </si>
  <si>
    <t>Department # 3395</t>
  </si>
  <si>
    <t>Department # 3971</t>
  </si>
  <si>
    <t>Department # 3394</t>
  </si>
  <si>
    <t>Department # 2801</t>
  </si>
  <si>
    <t>Department # 2941</t>
  </si>
  <si>
    <t>Department # 2531</t>
  </si>
  <si>
    <t>Department # 3401</t>
  </si>
  <si>
    <t>Department # 4002</t>
  </si>
  <si>
    <t>Department # 3431</t>
  </si>
  <si>
    <t>Department # 3083</t>
  </si>
  <si>
    <t>Department # 2791</t>
  </si>
  <si>
    <t>Department # 3391</t>
  </si>
  <si>
    <t>Department # 1571</t>
  </si>
  <si>
    <t>Department # 3441</t>
  </si>
  <si>
    <t>Department # 2911</t>
  </si>
  <si>
    <t>Department # 3421</t>
  </si>
  <si>
    <t>Somerset Academy Canyons High School</t>
  </si>
  <si>
    <t>Department # 4013</t>
  </si>
  <si>
    <t>Somerset Academy Boca East</t>
  </si>
  <si>
    <t>Department # 3413</t>
  </si>
  <si>
    <t>Somerset Academy Boca Middle School</t>
  </si>
  <si>
    <t>Department # 4041</t>
  </si>
  <si>
    <t>Somerset Academy Canyons Middle School</t>
  </si>
  <si>
    <t>Department # 4012</t>
  </si>
  <si>
    <t>Department # 4001</t>
  </si>
  <si>
    <t>Expenditure under the applicable Federal Award</t>
  </si>
  <si>
    <r>
      <t>**</t>
    </r>
    <r>
      <rPr>
        <sz val="10.5"/>
        <rFont val="Times New Roman"/>
        <family val="1"/>
      </rPr>
      <t xml:space="preserve"> Required to be recorded as Revenue and </t>
    </r>
  </si>
  <si>
    <t>Renaissance Charter School at Wellington</t>
  </si>
  <si>
    <t>Department # 4051</t>
  </si>
  <si>
    <t>Renaissance Charter School at Central Palm</t>
  </si>
  <si>
    <t>Renaissance Charter School at Cypress</t>
  </si>
  <si>
    <t>Department # 4050</t>
  </si>
  <si>
    <t>Department # 3924</t>
  </si>
  <si>
    <t>Department # 4061</t>
  </si>
  <si>
    <t>Glades Academy Inc.</t>
  </si>
  <si>
    <t xml:space="preserve"> </t>
  </si>
  <si>
    <t>University Prep Academy</t>
  </si>
  <si>
    <t>Department # 4080</t>
  </si>
  <si>
    <t>Department # 4081</t>
  </si>
  <si>
    <t>84.010 Title I, Part A, Basic</t>
  </si>
  <si>
    <t>FAIN#</t>
  </si>
  <si>
    <t>S010A150009</t>
  </si>
  <si>
    <t>Palm Beach County School District Contacts:</t>
  </si>
  <si>
    <t>Title I</t>
  </si>
  <si>
    <t>IDEA</t>
  </si>
  <si>
    <t>Name</t>
  </si>
  <si>
    <t>Phone#</t>
  </si>
  <si>
    <t>Linda Guzman</t>
  </si>
  <si>
    <t>561-434-8674</t>
  </si>
  <si>
    <t>Federal Award Date</t>
  </si>
  <si>
    <t>84.027 IDEA Part B -K-12 Entitlement</t>
  </si>
  <si>
    <t>H027A150024</t>
  </si>
  <si>
    <t>V048A150009</t>
  </si>
  <si>
    <t>TERMS AND SPECIAL CONDITIONS</t>
  </si>
  <si>
    <r>
      <t xml:space="preserve">This project and any amendments are subject to the procedures outlined in the </t>
    </r>
    <r>
      <rPr>
        <u/>
        <sz val="11"/>
        <color theme="1"/>
        <rFont val="Times New Roman"/>
        <family val="1"/>
      </rPr>
      <t>Project Application and Amendment Procedures for Federal and State Programs</t>
    </r>
    <r>
      <rPr>
        <sz val="11"/>
        <color theme="1"/>
        <rFont val="Times New Roman"/>
        <family val="1"/>
      </rPr>
      <t xml:space="preserve"> (Green Book) and the General Assurances for Participation in Federal and State Programs.</t>
    </r>
  </si>
  <si>
    <t>CFDA#/Name</t>
  </si>
  <si>
    <t>IDEA, Part B -K-12, Entitlement</t>
  </si>
  <si>
    <t>As a sub-recipient of Federal funds there is a requirement that you permit the Palm Beach County School District and auditors to have access to your records and financial statements as necessary for the Palm Beach County School District to meet the requirements of section, 200.300 Statutory and national policy requirements through 300.309 Period of performance, and Subpart F-Audit Requirements of this Part.</t>
  </si>
  <si>
    <t>84.048 Carl D Perkins Career &amp; Technical Education</t>
  </si>
  <si>
    <t>Last Date to Incur Expenditures</t>
  </si>
  <si>
    <t>Last Date to Submit Reimbursement Request/Close out Grants</t>
  </si>
  <si>
    <t>Restricted Indirect Cost Rate+</t>
  </si>
  <si>
    <t>Unrestricted Indirect Cost Rate+</t>
  </si>
  <si>
    <t>07/01/2016 - 06/30/2017</t>
  </si>
  <si>
    <t>500-1617A-7CS01</t>
  </si>
  <si>
    <t>Department # 4100</t>
  </si>
  <si>
    <t>Department # 4090</t>
  </si>
  <si>
    <t>Connections Education Center PB</t>
  </si>
  <si>
    <t>Department # 4091</t>
  </si>
  <si>
    <t>Somerset Academy Lakes</t>
  </si>
  <si>
    <t>Federal Grant Allocations/Reimbursements as of :</t>
  </si>
  <si>
    <t>Department # 4102</t>
  </si>
  <si>
    <t>July 1, 2018 - June 30, 2019</t>
  </si>
  <si>
    <t>500-2129B-9CB01</t>
  </si>
  <si>
    <t>500-2639B-9CB01</t>
  </si>
  <si>
    <t>07/01/18 - 06/30/19</t>
  </si>
  <si>
    <t>FY19</t>
  </si>
  <si>
    <t>https://www2.ed.gov/policy/fund/guid/uniform-guidance/index.html</t>
  </si>
  <si>
    <t>Pursuant to OMB Uniform Guidance (2 CFR 200.501), "Each non-federal entity that expends $750,000 or more in any fiscal year of such non-federal entity shall be required to have a "Single or program specific audit".  For further information, please see link below.</t>
  </si>
  <si>
    <t>SLAM Boca Middle/High</t>
  </si>
  <si>
    <t>Department # 4103</t>
  </si>
  <si>
    <t>Reimbursements as of 12/31/18</t>
  </si>
  <si>
    <t>Indirect Cost Plan - 2018-19</t>
  </si>
  <si>
    <t>The Learning Academy @ the Els Center of Excellence</t>
  </si>
  <si>
    <t>The Learning Center @ the Els Center of Excellence</t>
  </si>
  <si>
    <t>DUNS #150889900</t>
  </si>
  <si>
    <t>DUNS #179459669</t>
  </si>
  <si>
    <t>DUNS #064706796</t>
  </si>
  <si>
    <t>Tangela Steele</t>
  </si>
  <si>
    <t>561-649-6868</t>
  </si>
  <si>
    <t>Sports Leadership and Management (SLAM) Middle</t>
  </si>
  <si>
    <t>Department # 4030</t>
  </si>
  <si>
    <t>Olympus International Academy</t>
  </si>
  <si>
    <t>DUNS # 117026631</t>
  </si>
  <si>
    <t>FY20</t>
  </si>
  <si>
    <t>July 1, 2019 - June 30, 2020</t>
  </si>
  <si>
    <t>21st CCLC</t>
  </si>
  <si>
    <t>Department # 4111</t>
  </si>
  <si>
    <t>Somerset Academy of the Arts</t>
  </si>
  <si>
    <t>Department # 4031</t>
  </si>
  <si>
    <t>South Tech Success</t>
  </si>
  <si>
    <t>Department # 4121</t>
  </si>
  <si>
    <t>Indirect Cost Plan - 2019-20</t>
  </si>
  <si>
    <r>
      <t>*Note - To see Indirect Cost Plan - 2019-20 - The School District of Palm Beach County Website/Student &amp; Parents/School Choice/Charter Schools/</t>
    </r>
    <r>
      <rPr>
        <b/>
        <u/>
        <sz val="11"/>
        <color theme="10"/>
        <rFont val="Calibri"/>
        <family val="2"/>
        <scheme val="minor"/>
      </rPr>
      <t>Charter School Fiscal Oversight</t>
    </r>
  </si>
  <si>
    <t>Franklin Academy - Palm Beach Gardens</t>
  </si>
  <si>
    <t>DUNS # 080139612</t>
  </si>
  <si>
    <t>DUNS # 179459669</t>
  </si>
  <si>
    <t>Reimbursements as of 09/30/2019</t>
  </si>
  <si>
    <t xml:space="preserve">Somerset Academy JFK </t>
  </si>
  <si>
    <t>DUNS #  968049465</t>
  </si>
  <si>
    <t>Palm Beach Preparatory Charter Academy</t>
  </si>
  <si>
    <t>Ed Venture Charter School</t>
  </si>
  <si>
    <t>South Tech Academy</t>
  </si>
  <si>
    <t>Jennifer Zapata</t>
  </si>
  <si>
    <t>`</t>
  </si>
  <si>
    <t>Palm Beach Maritime Academy Elementary</t>
  </si>
  <si>
    <t>Palm Beach Maritime Academy Secondary</t>
  </si>
  <si>
    <t>Department # 4131</t>
  </si>
  <si>
    <t>Somerset Academy Wellington High School</t>
  </si>
  <si>
    <t>ALN/Name</t>
  </si>
  <si>
    <t>Nicole Smith</t>
  </si>
  <si>
    <t>561-434-8111</t>
  </si>
  <si>
    <t>TAPS</t>
  </si>
  <si>
    <t>Grant - Program Title</t>
  </si>
  <si>
    <t>Original Allocation Amount</t>
  </si>
  <si>
    <t>Incr &lt;Decr&gt; in Allocation Amount</t>
  </si>
  <si>
    <t>Revised Allocation Amount</t>
  </si>
  <si>
    <t>Cash Payments</t>
  </si>
  <si>
    <t>Phone #</t>
  </si>
  <si>
    <t>Total Payments:</t>
  </si>
  <si>
    <t>Total Payments</t>
  </si>
  <si>
    <r>
      <rPr>
        <b/>
        <sz val="11"/>
        <rFont val="Calibri"/>
        <family val="2"/>
        <scheme val="minor"/>
      </rPr>
      <t>On-Behalf Payments</t>
    </r>
    <r>
      <rPr>
        <b/>
        <sz val="11"/>
        <color rgb="FFFF0000"/>
        <rFont val="Calibri"/>
        <family val="2"/>
        <scheme val="minor"/>
      </rPr>
      <t xml:space="preserve">
*</t>
    </r>
  </si>
  <si>
    <r>
      <rPr>
        <b/>
        <sz val="11"/>
        <rFont val="Calibri"/>
        <family val="2"/>
        <scheme val="minor"/>
      </rPr>
      <t>Total Payments</t>
    </r>
    <r>
      <rPr>
        <sz val="11"/>
        <color rgb="FF00B0F0"/>
        <rFont val="Calibri"/>
        <family val="2"/>
        <scheme val="minor"/>
      </rPr>
      <t xml:space="preserve">
**</t>
    </r>
  </si>
  <si>
    <r>
      <t xml:space="preserve">This project and any amendments are subject to the procedures outlined in the </t>
    </r>
    <r>
      <rPr>
        <u/>
        <sz val="11"/>
        <color theme="1"/>
        <rFont val="Calibri"/>
        <family val="2"/>
        <scheme val="minor"/>
      </rPr>
      <t>Project Application and Amendment Procedures for Federal and State Programs</t>
    </r>
    <r>
      <rPr>
        <sz val="11"/>
        <color theme="1"/>
        <rFont val="Calibri"/>
        <family val="2"/>
        <scheme val="minor"/>
      </rPr>
      <t xml:space="preserve"> (Green Book) and the General Assurances for Participation in Federal and State Programs.</t>
    </r>
  </si>
  <si>
    <r>
      <rPr>
        <sz val="11"/>
        <color rgb="FF00B0F0"/>
        <rFont val="Calibri"/>
        <family val="2"/>
        <scheme val="minor"/>
      </rPr>
      <t>**</t>
    </r>
    <r>
      <rPr>
        <sz val="11"/>
        <rFont val="Calibri"/>
        <family val="2"/>
        <scheme val="minor"/>
      </rPr>
      <t xml:space="preserve"> Required to be recorded as Revenue and </t>
    </r>
  </si>
  <si>
    <r>
      <rPr>
        <b/>
        <sz val="11"/>
        <color rgb="FFFF0000"/>
        <rFont val="Calibri"/>
        <family val="2"/>
        <scheme val="minor"/>
      </rPr>
      <t>*</t>
    </r>
    <r>
      <rPr>
        <b/>
        <sz val="11"/>
        <color theme="1"/>
        <rFont val="Calibri"/>
        <family val="2"/>
        <scheme val="minor"/>
      </rPr>
      <t xml:space="preserve">  On-Behalf Payment Detail:</t>
    </r>
  </si>
  <si>
    <r>
      <t>**</t>
    </r>
    <r>
      <rPr>
        <sz val="11"/>
        <rFont val="Calibri"/>
        <family val="2"/>
        <scheme val="minor"/>
      </rPr>
      <t xml:space="preserve"> Required to be recorded as Revenue and </t>
    </r>
  </si>
  <si>
    <t>Career Academy of the Palm Beaches</t>
  </si>
  <si>
    <t>South Tech Preparatory Academy</t>
  </si>
  <si>
    <t>Franklin Academy - Boynton Beach</t>
  </si>
  <si>
    <t>Florida Futures Academy - North Campus</t>
  </si>
  <si>
    <t>Bridge Prep Academy of Palm Beach</t>
  </si>
  <si>
    <t>SLAM High School Palm Beach</t>
  </si>
  <si>
    <t>S282A200017</t>
  </si>
  <si>
    <t>Bodwell Academy</t>
  </si>
  <si>
    <t>Title IV, Part A - Student Support and Academic Enrichment (SSAE)</t>
  </si>
  <si>
    <t>S424A240010</t>
  </si>
  <si>
    <t>25A120</t>
  </si>
  <si>
    <t>500-2415A-5C001</t>
  </si>
  <si>
    <t>Title II, Part A - Supporting Effective Instruction</t>
  </si>
  <si>
    <t>IDEA Part B, K-12 Entitlement</t>
  </si>
  <si>
    <t>IDEA Part B, Preschool Entitlement</t>
  </si>
  <si>
    <t>Stronger Connections Grant Program</t>
  </si>
  <si>
    <t>S424F220010</t>
  </si>
  <si>
    <t>24A278</t>
  </si>
  <si>
    <t>500-2423A-4CR01</t>
  </si>
  <si>
    <t>01/01/24 - 09/30/26</t>
  </si>
  <si>
    <t>Department # 0040</t>
  </si>
  <si>
    <t>Department # 0100</t>
  </si>
  <si>
    <t>The Learning Center High School</t>
  </si>
  <si>
    <t>Palm Beach Prep Charter MS</t>
  </si>
  <si>
    <t>T365A240009</t>
  </si>
  <si>
    <t>25A014</t>
  </si>
  <si>
    <t>500-1025B-5C001</t>
  </si>
  <si>
    <t>Closed for FY 26</t>
  </si>
  <si>
    <t>July 1, 2025 - June 30, 2026</t>
  </si>
  <si>
    <t>*Note - To see Indirect Cost Plan - 2025-26 - The School District of Palm Beach County Website/Choice/Career Programs/Charter Schools/Charter School Fiscal Oversight/ Indirect Cost Plan - 2025-26</t>
  </si>
  <si>
    <t>Voluntarily closed 7/11/25</t>
  </si>
  <si>
    <t>S010A250009</t>
  </si>
  <si>
    <t>26A001</t>
  </si>
  <si>
    <t>500-2126C-6CB01</t>
  </si>
  <si>
    <t>07/01/25 - 06/30/26</t>
  </si>
  <si>
    <t>FY26 Restricted Indirect Cost Rate+</t>
  </si>
  <si>
    <t>FY26 Unrestricted Indirect Cost Rate+</t>
  </si>
  <si>
    <t>MASTER GRANT LIST</t>
  </si>
  <si>
    <t>S367A250009</t>
  </si>
  <si>
    <t>26A011</t>
  </si>
  <si>
    <t>500-2246C-6CT01</t>
  </si>
  <si>
    <t>Title I, Part A - Improving the Academic Achievement of the Disadvantaged (TIPA)</t>
  </si>
  <si>
    <t>84.010A Title I, Part A, Basic</t>
  </si>
  <si>
    <t>84.424F Title II BSCA SSAE Program</t>
  </si>
  <si>
    <t>Title I, Part A - Unified School Improvement Grant (UniSIG)</t>
  </si>
  <si>
    <t>84.010A PL 114-95 ESSA 2015, Title I, Part A</t>
  </si>
  <si>
    <t>08/01/25 - 07/31/26</t>
  </si>
  <si>
    <t>500-2266D-6C001</t>
  </si>
  <si>
    <t>26A002</t>
  </si>
  <si>
    <t>26C001</t>
  </si>
  <si>
    <t>H027A250024</t>
  </si>
  <si>
    <t>H173A250027</t>
  </si>
  <si>
    <t>26C002</t>
  </si>
  <si>
    <t>Title III, Part A - English Language Acquisition, Language Ehancement, and Academic Achievement</t>
  </si>
  <si>
    <t>84.365A Title III Part A, English Language Acquisition</t>
  </si>
  <si>
    <t>84.424A Title IV Student Support and Acadmic Enrichment</t>
  </si>
  <si>
    <t>500-2981F-5C101</t>
  </si>
  <si>
    <t>25C113</t>
  </si>
  <si>
    <t>84.287C 21st CCLC ESSA Title IV, Part B</t>
  </si>
  <si>
    <t>Nita M Lowey 21st Century Community Learning Centers (21st CCLC) - Renewability</t>
  </si>
  <si>
    <t>Title II</t>
  </si>
  <si>
    <t>Stronger Connections</t>
  </si>
  <si>
    <t>Samantha Palaigos</t>
  </si>
  <si>
    <t>Title III</t>
  </si>
  <si>
    <t>Katty Chois</t>
  </si>
  <si>
    <t>Title IV</t>
  </si>
  <si>
    <t>Simone Oladejo</t>
  </si>
  <si>
    <t>CSP Grant</t>
  </si>
  <si>
    <t>561-434-8230</t>
  </si>
  <si>
    <t>561-434-8774</t>
  </si>
  <si>
    <t>561-434-7368</t>
  </si>
  <si>
    <t>561-434-8707</t>
  </si>
  <si>
    <t>4253/4255</t>
  </si>
  <si>
    <t>07/01/24 - 06/30/26</t>
  </si>
  <si>
    <t>Stronger Connections Grant</t>
  </si>
  <si>
    <t xml:space="preserve">Stronger Connections </t>
  </si>
  <si>
    <t>4201/4221</t>
  </si>
  <si>
    <t>84.282A Title IV Part C ESSA PL 114-95 Section 4303</t>
  </si>
  <si>
    <t>Public Charter School Program Grant (CSP) Planning, Program Design and Implementation (2024-2025)</t>
  </si>
  <si>
    <t>2022-2025 Public Charter School Program (CSP) Planning, Program Design and Implementation</t>
  </si>
  <si>
    <t>23C091</t>
  </si>
  <si>
    <t>500-2981F-3C101</t>
  </si>
  <si>
    <t>S287C240009</t>
  </si>
  <si>
    <t>25B146</t>
  </si>
  <si>
    <t>500-2445C-5CRN4</t>
  </si>
  <si>
    <t>08/01/24 - 07/31/25</t>
  </si>
  <si>
    <t>84.367A Title II, A Teacher &amp; Principal Training Fund USDE</t>
  </si>
  <si>
    <t>S367A240009</t>
  </si>
  <si>
    <t>25A011</t>
  </si>
  <si>
    <t>500-2245C-5CT01</t>
  </si>
  <si>
    <t>84.424F Title II BSCA SSAE Program USDE</t>
  </si>
  <si>
    <t>84.010A Title I, Part A, Basic USDE</t>
  </si>
  <si>
    <t>S010A240009</t>
  </si>
  <si>
    <t>25A002</t>
  </si>
  <si>
    <t>500-2265D-5C001</t>
  </si>
  <si>
    <t>84.424A Title IV Student Support and Acadmic Enrichment USDE</t>
  </si>
  <si>
    <t>* Budget for closed grants no longer available.</t>
  </si>
  <si>
    <t xml:space="preserve">Strengthening Career &amp; Technical Education for the 21st Century Act - Perkins V </t>
  </si>
  <si>
    <t>84.048 Perkins V, Title I; WIA, Sect 503 USDE</t>
  </si>
  <si>
    <t>V048A250009</t>
  </si>
  <si>
    <t>26B004</t>
  </si>
  <si>
    <t>500-1616S-6CS01</t>
  </si>
  <si>
    <t>* Grant Closed</t>
  </si>
  <si>
    <t>* Grant is Closed</t>
  </si>
  <si>
    <t>* Grant is closed</t>
  </si>
  <si>
    <t>*Grant is Closed</t>
  </si>
  <si>
    <t>Carl D Perkins - Secondary</t>
  </si>
  <si>
    <t>Fred Passelli</t>
  </si>
  <si>
    <t>561-434-8636</t>
  </si>
  <si>
    <t>10/31/24 - 06/30/26</t>
  </si>
  <si>
    <t>84.282A Title IV Part C ESSA 2015 20 USC 7221-7221j USDE</t>
  </si>
  <si>
    <t>09/07/22 - 06/30/26</t>
  </si>
  <si>
    <t>84.010A Title I Part A School Improvement 1003 USDE</t>
  </si>
  <si>
    <t>84.173A IDEA, Part B - Preschool Section 619 USDE</t>
  </si>
  <si>
    <t>500-2676C-6CP01</t>
  </si>
  <si>
    <t>84.287C 21st CCLC ESEA Title IV, Part B USDE</t>
  </si>
  <si>
    <t>S287C250009</t>
  </si>
  <si>
    <t>26B146</t>
  </si>
  <si>
    <t>500-2446C-6CRN4</t>
  </si>
  <si>
    <t>500-2636C-6CB01</t>
  </si>
  <si>
    <t>84.027A IDEA - Part B, PL 108-446 Section 611</t>
  </si>
  <si>
    <t>Federal Grant Allocations/Reimbursements as of: 12/31/25</t>
  </si>
  <si>
    <t>Available Budget as of 12/31/25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</si>
</sst>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
    <numFmt numFmtId="165" formatCode="mm/dd/yy;@"/>
    <numFmt numFmtId="166" formatCode="&quot;$&quot;#,##0.00"/>
  </numFmts>
  <fonts count="44" x14ac:knownFonts="1">
    <font>
      <sz val="11"/>
      <color theme="1"/>
      <name val="Calibri"/>
      <family val="2"/>
      <scheme val="minor"/>
    </font>
    <font>
      <sz val="11"/>
      <color theme="1"/>
      <name val="Calibri"/>
      <family val="2"/>
      <scheme val="minor"/>
    </font>
    <font>
      <b/>
      <sz val="12"/>
      <color theme="1"/>
      <name val="Times New Roman"/>
      <family val="1"/>
    </font>
    <font>
      <sz val="11"/>
      <color theme="1"/>
      <name val="Times New Roman"/>
      <family val="1"/>
    </font>
    <font>
      <u/>
      <sz val="11"/>
      <color theme="1"/>
      <name val="Times New Roman"/>
      <family val="1"/>
    </font>
    <font>
      <b/>
      <sz val="11"/>
      <color theme="1"/>
      <name val="Times New Roman"/>
      <family val="1"/>
    </font>
    <font>
      <sz val="11"/>
      <name val="Times New Roman"/>
      <family val="1"/>
    </font>
    <font>
      <b/>
      <sz val="11"/>
      <color rgb="FFFF0000"/>
      <name val="Times New Roman"/>
      <family val="1"/>
    </font>
    <font>
      <sz val="11"/>
      <color rgb="FF00B0F0"/>
      <name val="Times New Roman"/>
      <family val="1"/>
    </font>
    <font>
      <sz val="11"/>
      <color rgb="FFFF0000"/>
      <name val="Times New Roman"/>
      <family val="1"/>
    </font>
    <font>
      <b/>
      <sz val="11"/>
      <color indexed="8"/>
      <name val="Times New Roman"/>
      <family val="1"/>
    </font>
    <font>
      <b/>
      <sz val="10"/>
      <color theme="1"/>
      <name val="Times New Roman"/>
      <family val="1"/>
    </font>
    <font>
      <b/>
      <sz val="10"/>
      <color indexed="8"/>
      <name val="Times New Roman"/>
      <family val="1"/>
    </font>
    <font>
      <sz val="10"/>
      <name val="Arial"/>
      <family val="2"/>
    </font>
    <font>
      <sz val="10"/>
      <name val="Arial"/>
      <family val="2"/>
    </font>
    <font>
      <sz val="10.5"/>
      <name val="Times New Roman"/>
      <family val="1"/>
    </font>
    <font>
      <sz val="10.5"/>
      <color theme="1"/>
      <name val="Times New Roman"/>
      <family val="1"/>
    </font>
    <font>
      <sz val="10.5"/>
      <color rgb="FF00B0F0"/>
      <name val="Times New Roman"/>
      <family val="1"/>
    </font>
    <font>
      <b/>
      <sz val="8"/>
      <color theme="1"/>
      <name val="Times New Roman"/>
      <family val="1"/>
    </font>
    <font>
      <sz val="8"/>
      <color theme="1"/>
      <name val="Times New Roman"/>
      <family val="1"/>
    </font>
    <font>
      <u/>
      <sz val="11"/>
      <color theme="10"/>
      <name val="Calibri"/>
      <family val="2"/>
      <scheme val="minor"/>
    </font>
    <font>
      <b/>
      <sz val="11"/>
      <color indexed="10"/>
      <name val="Times New Roman"/>
      <family val="1"/>
    </font>
    <font>
      <sz val="9"/>
      <color theme="1"/>
      <name val="Times New Roman"/>
      <family val="1"/>
    </font>
    <font>
      <sz val="12"/>
      <color rgb="FF1155CC"/>
      <name val="Arial"/>
      <family val="2"/>
    </font>
    <font>
      <b/>
      <sz val="11"/>
      <color rgb="FF222222"/>
      <name val="Calibri"/>
      <family val="2"/>
      <scheme val="minor"/>
    </font>
    <font>
      <b/>
      <u/>
      <sz val="11"/>
      <color theme="10"/>
      <name val="Calibri"/>
      <family val="2"/>
      <scheme val="minor"/>
    </font>
    <font>
      <sz val="11"/>
      <color rgb="FFFF0000"/>
      <name val="Calibri"/>
      <family val="2"/>
      <scheme val="minor"/>
    </font>
    <font>
      <b/>
      <sz val="11"/>
      <color theme="1"/>
      <name val="Calibri"/>
      <family val="2"/>
      <scheme val="minor"/>
    </font>
    <font>
      <sz val="10"/>
      <name val="Arial"/>
      <family val="2"/>
    </font>
    <font>
      <b/>
      <sz val="11"/>
      <color rgb="FFFF0000"/>
      <name val="Calibri"/>
      <family val="2"/>
      <scheme val="minor"/>
    </font>
    <font>
      <b/>
      <sz val="11"/>
      <color indexed="10"/>
      <name val="Calibri"/>
      <family val="2"/>
      <scheme val="minor"/>
    </font>
    <font>
      <b/>
      <sz val="11"/>
      <color indexed="8"/>
      <name val="Calibri"/>
      <family val="2"/>
      <scheme val="minor"/>
    </font>
    <font>
      <b/>
      <sz val="11"/>
      <name val="Calibri"/>
      <family val="2"/>
      <scheme val="minor"/>
    </font>
    <font>
      <sz val="11"/>
      <color rgb="FF00B0F0"/>
      <name val="Calibri"/>
      <family val="2"/>
      <scheme val="minor"/>
    </font>
    <font>
      <u/>
      <sz val="11"/>
      <color theme="1"/>
      <name val="Calibri"/>
      <family val="2"/>
      <scheme val="minor"/>
    </font>
    <font>
      <sz val="11"/>
      <name val="Calibri"/>
      <family val="2"/>
      <scheme val="minor"/>
    </font>
    <font>
      <sz val="11"/>
      <color rgb="FF3D3D3D"/>
      <name val="Calibri"/>
      <family val="2"/>
      <scheme val="minor"/>
    </font>
    <font>
      <sz val="11"/>
      <color rgb="FF1155CC"/>
      <name val="Calibri"/>
      <family val="2"/>
      <scheme val="minor"/>
    </font>
    <font>
      <sz val="10"/>
      <name val="Arial"/>
      <family val="2"/>
    </font>
    <font>
      <sz val="8"/>
      <name val="Calibri"/>
      <family val="2"/>
      <scheme val="minor"/>
    </font>
    <font>
      <b/>
      <sz val="20"/>
      <color rgb="FFFF0000"/>
      <name val="Calibri"/>
      <family val="2"/>
      <scheme val="minor"/>
    </font>
    <font>
      <b/>
      <sz val="16"/>
      <color rgb="FFFF0000"/>
      <name val="Calibri"/>
      <family val="2"/>
      <scheme val="minor"/>
    </font>
    <font>
      <sz val="9"/>
      <color indexed="81"/>
      <name val="Tahoma"/>
      <family val="2"/>
    </font>
    <font>
      <b/>
      <sz val="9"/>
      <color indexed="81"/>
      <name val="Tahoma"/>
      <family val="2"/>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s>
  <borders count="57">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style="double">
        <color indexed="64"/>
      </bottom>
      <diagonal/>
    </border>
    <border>
      <left style="hair">
        <color indexed="64"/>
      </left>
      <right/>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hair">
        <color indexed="64"/>
      </right>
      <top style="thin">
        <color indexed="64"/>
      </top>
      <bottom/>
      <diagonal/>
    </border>
    <border>
      <left/>
      <right style="hair">
        <color indexed="64"/>
      </right>
      <top/>
      <bottom/>
      <diagonal/>
    </border>
    <border>
      <left/>
      <right style="thin">
        <color indexed="64"/>
      </right>
      <top style="medium">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s>
  <cellStyleXfs count="28">
    <xf numFmtId="0" fontId="0" fillId="0" borderId="0"/>
    <xf numFmtId="44" fontId="1" fillId="0" borderId="0" applyFont="0" applyFill="0" applyBorder="0" applyAlignment="0" applyProtection="0"/>
    <xf numFmtId="0" fontId="13" fillId="0" borderId="0"/>
    <xf numFmtId="43" fontId="14" fillId="0" borderId="0" applyFont="0" applyFill="0" applyBorder="0" applyAlignment="0" applyProtection="0"/>
    <xf numFmtId="44" fontId="14" fillId="0" borderId="0" applyFont="0" applyFill="0" applyBorder="0" applyAlignment="0" applyProtection="0"/>
    <xf numFmtId="0" fontId="14" fillId="0" borderId="5"/>
    <xf numFmtId="9" fontId="14"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0" fontId="13" fillId="0" borderId="5"/>
    <xf numFmtId="9" fontId="13"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8" fillId="0" borderId="0"/>
    <xf numFmtId="43" fontId="28" fillId="0" borderId="0" applyFont="0" applyFill="0" applyBorder="0" applyAlignment="0" applyProtection="0"/>
    <xf numFmtId="44" fontId="28" fillId="0" borderId="0" applyFont="0" applyFill="0" applyBorder="0" applyAlignment="0" applyProtection="0"/>
    <xf numFmtId="0" fontId="1" fillId="0" borderId="0"/>
    <xf numFmtId="44" fontId="1"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cellStyleXfs>
  <cellXfs count="596">
    <xf numFmtId="0" fontId="0" fillId="0" borderId="0" xfId="0"/>
    <xf numFmtId="0" fontId="2" fillId="0" borderId="0" xfId="0" applyFont="1"/>
    <xf numFmtId="0" fontId="3" fillId="0" borderId="0" xfId="0" applyFont="1"/>
    <xf numFmtId="0" fontId="5" fillId="0" borderId="0" xfId="0" applyFont="1" applyAlignment="1">
      <alignment horizontal="right"/>
    </xf>
    <xf numFmtId="0" fontId="5" fillId="0" borderId="0" xfId="0" applyFont="1" applyAlignment="1">
      <alignment horizontal="center"/>
    </xf>
    <xf numFmtId="0" fontId="5" fillId="0" borderId="0" xfId="0" applyFont="1"/>
    <xf numFmtId="0" fontId="5" fillId="0" borderId="0" xfId="0" applyFont="1" applyBorder="1" applyAlignment="1">
      <alignment horizontal="center"/>
    </xf>
    <xf numFmtId="0" fontId="3" fillId="0" borderId="1" xfId="0" applyFont="1" applyBorder="1"/>
    <xf numFmtId="0" fontId="3" fillId="0" borderId="0" xfId="0" applyFont="1" applyFill="1" applyBorder="1"/>
    <xf numFmtId="0" fontId="6" fillId="0" borderId="0" xfId="0" applyFont="1"/>
    <xf numFmtId="49" fontId="3" fillId="0" borderId="0" xfId="0" applyNumberFormat="1" applyFont="1" applyAlignment="1">
      <alignment horizontal="center"/>
    </xf>
    <xf numFmtId="44" fontId="3" fillId="0" borderId="0" xfId="1" applyFont="1" applyFill="1" applyAlignment="1">
      <alignment horizontal="center"/>
    </xf>
    <xf numFmtId="165" fontId="3" fillId="0" borderId="0" xfId="0" applyNumberFormat="1" applyFont="1" applyFill="1" applyAlignment="1">
      <alignment horizontal="center"/>
    </xf>
    <xf numFmtId="0" fontId="5" fillId="0" borderId="1" xfId="0" applyFont="1" applyFill="1" applyBorder="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xf numFmtId="0" fontId="5" fillId="0" borderId="0" xfId="0" applyFont="1" applyFill="1" applyBorder="1" applyAlignment="1">
      <alignment horizontal="right"/>
    </xf>
    <xf numFmtId="44" fontId="3" fillId="0" borderId="4" xfId="0" applyNumberFormat="1" applyFont="1" applyBorder="1"/>
    <xf numFmtId="44" fontId="3" fillId="0" borderId="1" xfId="1" applyNumberFormat="1" applyFont="1" applyBorder="1"/>
    <xf numFmtId="44" fontId="3" fillId="0" borderId="1" xfId="0" applyNumberFormat="1" applyFont="1" applyBorder="1"/>
    <xf numFmtId="44" fontId="3" fillId="0" borderId="2" xfId="0" applyNumberFormat="1" applyFont="1" applyBorder="1"/>
    <xf numFmtId="0" fontId="3" fillId="0" borderId="3" xfId="0" applyFont="1" applyBorder="1"/>
    <xf numFmtId="0" fontId="3" fillId="0" borderId="2" xfId="0" applyFont="1" applyBorder="1"/>
    <xf numFmtId="0" fontId="3" fillId="0" borderId="0" xfId="0" applyFont="1" applyBorder="1"/>
    <xf numFmtId="0" fontId="5" fillId="0" borderId="0" xfId="0" applyFont="1" applyAlignment="1">
      <alignment horizontal="left"/>
    </xf>
    <xf numFmtId="0" fontId="3" fillId="0" borderId="0" xfId="0" applyFont="1" applyFill="1" applyAlignment="1">
      <alignment horizontal="left"/>
    </xf>
    <xf numFmtId="165" fontId="3" fillId="0" borderId="0" xfId="0" applyNumberFormat="1" applyFont="1" applyFill="1" applyAlignment="1">
      <alignment horizontal="right"/>
    </xf>
    <xf numFmtId="0" fontId="3" fillId="0" borderId="0" xfId="0" applyFont="1" applyAlignment="1"/>
    <xf numFmtId="44" fontId="3" fillId="0" borderId="0" xfId="1" applyFont="1" applyFill="1" applyAlignment="1"/>
    <xf numFmtId="165" fontId="3" fillId="0" borderId="0" xfId="0" applyNumberFormat="1" applyFont="1" applyFill="1" applyAlignment="1"/>
    <xf numFmtId="0" fontId="3" fillId="0" borderId="0" xfId="0" applyFont="1" applyFill="1" applyAlignment="1">
      <alignment horizontal="right"/>
    </xf>
    <xf numFmtId="0" fontId="3" fillId="0" borderId="0" xfId="0" applyFont="1" applyBorder="1" applyAlignment="1">
      <alignment horizontal="center"/>
    </xf>
    <xf numFmtId="44" fontId="6" fillId="0" borderId="0" xfId="0" applyNumberFormat="1" applyFont="1" applyFill="1" applyBorder="1" applyAlignment="1">
      <alignment horizontal="center"/>
    </xf>
    <xf numFmtId="0" fontId="10" fillId="0" borderId="0" xfId="0" applyFont="1"/>
    <xf numFmtId="0" fontId="3" fillId="0" borderId="0" xfId="0" applyFont="1" applyAlignment="1">
      <alignment horizontal="left"/>
    </xf>
    <xf numFmtId="0" fontId="3" fillId="0" borderId="1" xfId="0" applyFont="1" applyBorder="1" applyAlignment="1">
      <alignment horizontal="left"/>
    </xf>
    <xf numFmtId="0" fontId="15" fillId="0" borderId="0" xfId="0" applyFont="1" applyAlignment="1">
      <alignment horizontal="left"/>
    </xf>
    <xf numFmtId="0" fontId="16" fillId="0" borderId="0" xfId="0" applyFont="1"/>
    <xf numFmtId="0" fontId="15" fillId="0" borderId="1" xfId="0" applyFont="1" applyBorder="1" applyAlignment="1">
      <alignment horizontal="left"/>
    </xf>
    <xf numFmtId="0" fontId="15" fillId="0" borderId="2" xfId="0" applyFont="1" applyBorder="1" applyAlignment="1">
      <alignment horizontal="left"/>
    </xf>
    <xf numFmtId="0" fontId="16" fillId="0" borderId="1" xfId="0" applyFont="1" applyBorder="1"/>
    <xf numFmtId="0" fontId="16" fillId="0" borderId="2" xfId="0" applyFont="1" applyBorder="1"/>
    <xf numFmtId="0" fontId="16" fillId="0" borderId="0" xfId="0" applyFont="1" applyBorder="1"/>
    <xf numFmtId="0" fontId="17" fillId="0" borderId="0" xfId="0" applyFont="1" applyBorder="1" applyAlignment="1">
      <alignment horizontal="left"/>
    </xf>
    <xf numFmtId="0" fontId="5" fillId="0" borderId="0" xfId="0" applyFont="1" applyFill="1" applyBorder="1"/>
    <xf numFmtId="44" fontId="3" fillId="0" borderId="0" xfId="0" applyNumberFormat="1" applyFont="1"/>
    <xf numFmtId="44" fontId="3" fillId="0" borderId="0" xfId="0" applyNumberFormat="1" applyFont="1" applyBorder="1"/>
    <xf numFmtId="44" fontId="3" fillId="0" borderId="3" xfId="0" applyNumberFormat="1" applyFont="1" applyBorder="1"/>
    <xf numFmtId="44" fontId="3" fillId="0" borderId="0" xfId="0" applyNumberFormat="1" applyFont="1" applyBorder="1" applyAlignment="1">
      <alignment horizontal="center"/>
    </xf>
    <xf numFmtId="14" fontId="5" fillId="0" borderId="0" xfId="0" applyNumberFormat="1" applyFont="1" applyAlignment="1">
      <alignment horizontal="center"/>
    </xf>
    <xf numFmtId="0" fontId="6" fillId="0" borderId="0" xfId="0" applyNumberFormat="1" applyFont="1" applyFill="1" applyAlignment="1">
      <alignment horizontal="left"/>
    </xf>
    <xf numFmtId="44" fontId="3" fillId="0" borderId="0" xfId="1" applyNumberFormat="1" applyFont="1" applyBorder="1"/>
    <xf numFmtId="44" fontId="5" fillId="0" borderId="0" xfId="0" applyNumberFormat="1" applyFont="1" applyBorder="1" applyAlignment="1">
      <alignment horizontal="center"/>
    </xf>
    <xf numFmtId="0" fontId="5" fillId="2" borderId="8" xfId="0" applyFont="1" applyFill="1" applyBorder="1" applyAlignment="1">
      <alignment horizontal="center" wrapText="1"/>
    </xf>
    <xf numFmtId="0" fontId="5" fillId="2" borderId="7" xfId="0" applyFont="1" applyFill="1" applyBorder="1" applyAlignment="1">
      <alignment horizontal="center" wrapText="1"/>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7" fillId="0" borderId="0" xfId="0" applyFont="1"/>
    <xf numFmtId="0" fontId="5" fillId="3" borderId="9"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xf>
    <xf numFmtId="164" fontId="3" fillId="0" borderId="0" xfId="0" applyNumberFormat="1"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center" wrapText="1"/>
    </xf>
    <xf numFmtId="0" fontId="9" fillId="3" borderId="11" xfId="0" applyFont="1" applyFill="1" applyBorder="1" applyAlignment="1">
      <alignment horizontal="center"/>
    </xf>
    <xf numFmtId="0" fontId="8" fillId="3" borderId="11" xfId="0" applyFont="1" applyFill="1" applyBorder="1" applyAlignment="1">
      <alignment horizontal="center"/>
    </xf>
    <xf numFmtId="0" fontId="3" fillId="0" borderId="0" xfId="0" applyFont="1" applyBorder="1" applyAlignment="1">
      <alignment horizontal="left" wrapText="1"/>
    </xf>
    <xf numFmtId="164" fontId="5" fillId="0" borderId="0" xfId="0" applyNumberFormat="1" applyFont="1" applyAlignment="1">
      <alignment horizontal="center"/>
    </xf>
    <xf numFmtId="44" fontId="5" fillId="0" borderId="0" xfId="0" applyNumberFormat="1" applyFont="1" applyBorder="1"/>
    <xf numFmtId="0" fontId="18" fillId="2" borderId="8" xfId="0" applyFont="1" applyFill="1" applyBorder="1" applyAlignment="1">
      <alignment horizontal="center" wrapText="1"/>
    </xf>
    <xf numFmtId="0" fontId="3" fillId="0" borderId="0" xfId="0" applyFont="1" applyAlignment="1">
      <alignment horizontal="left" vertical="top" wrapText="1"/>
    </xf>
    <xf numFmtId="0" fontId="3" fillId="0" borderId="6" xfId="0" applyFont="1" applyBorder="1"/>
    <xf numFmtId="164" fontId="3" fillId="0" borderId="0" xfId="0" applyNumberFormat="1"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165" fontId="3" fillId="0" borderId="0" xfId="0" applyNumberFormat="1" applyFont="1"/>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0" fontId="19" fillId="0" borderId="0" xfId="0" applyFont="1"/>
    <xf numFmtId="10" fontId="19" fillId="0" borderId="0" xfId="0" applyNumberFormat="1" applyFont="1"/>
    <xf numFmtId="0" fontId="5" fillId="0" borderId="1" xfId="0" applyFont="1" applyBorder="1" applyAlignment="1">
      <alignment horizontal="center"/>
    </xf>
    <xf numFmtId="4" fontId="5" fillId="0" borderId="1" xfId="0" applyNumberFormat="1" applyFont="1" applyBorder="1" applyAlignment="1">
      <alignment horizontal="center" wrapText="1"/>
    </xf>
    <xf numFmtId="43" fontId="3" fillId="0" borderId="0" xfId="12" applyFont="1"/>
    <xf numFmtId="164" fontId="3" fillId="0" borderId="6" xfId="0" applyNumberFormat="1" applyFont="1" applyBorder="1" applyAlignment="1">
      <alignment horizontal="center"/>
    </xf>
    <xf numFmtId="43" fontId="3" fillId="0" borderId="6" xfId="12" applyFont="1" applyFill="1" applyBorder="1" applyAlignment="1">
      <alignment wrapText="1"/>
    </xf>
    <xf numFmtId="43" fontId="3" fillId="0" borderId="0" xfId="12" applyFont="1" applyFill="1" applyAlignment="1">
      <alignment horizontal="right"/>
    </xf>
    <xf numFmtId="43" fontId="5" fillId="0" borderId="0" xfId="12" applyFont="1" applyFill="1" applyBorder="1" applyAlignment="1">
      <alignment horizontal="right"/>
    </xf>
    <xf numFmtId="14" fontId="3" fillId="0" borderId="6" xfId="1" applyNumberFormat="1" applyFont="1" applyFill="1" applyBorder="1" applyAlignment="1">
      <alignment horizontal="center"/>
    </xf>
    <xf numFmtId="44" fontId="3" fillId="0" borderId="0" xfId="1" applyFont="1" applyFill="1" applyBorder="1" applyAlignment="1"/>
    <xf numFmtId="165" fontId="3" fillId="0" borderId="0" xfId="0" applyNumberFormat="1" applyFont="1" applyFill="1" applyBorder="1" applyAlignment="1"/>
    <xf numFmtId="0" fontId="3" fillId="0" borderId="0" xfId="0" applyFont="1" applyFill="1" applyBorder="1" applyAlignment="1">
      <alignment vertical="top" wrapText="1"/>
    </xf>
    <xf numFmtId="0" fontId="5" fillId="0" borderId="0" xfId="0" applyFont="1" applyBorder="1" applyAlignment="1">
      <alignment horizontal="center"/>
    </xf>
    <xf numFmtId="14" fontId="3" fillId="0" borderId="0" xfId="0" applyNumberFormat="1" applyFont="1" applyAlignment="1">
      <alignment horizontal="center"/>
    </xf>
    <xf numFmtId="164" fontId="3" fillId="0" borderId="0" xfId="0" applyNumberFormat="1" applyFont="1" applyBorder="1" applyAlignment="1">
      <alignment horizontal="center"/>
    </xf>
    <xf numFmtId="49" fontId="3" fillId="0" borderId="0" xfId="0" applyNumberFormat="1" applyFont="1" applyBorder="1" applyAlignment="1">
      <alignment horizontal="right"/>
    </xf>
    <xf numFmtId="164" fontId="3" fillId="0" borderId="6" xfId="0" applyNumberFormat="1" applyFont="1" applyBorder="1" applyAlignment="1">
      <alignment horizontal="left"/>
    </xf>
    <xf numFmtId="49" fontId="3" fillId="0" borderId="0" xfId="0" applyNumberFormat="1" applyFont="1" applyAlignment="1">
      <alignment horizontal="left"/>
    </xf>
    <xf numFmtId="14" fontId="3" fillId="0" borderId="0" xfId="1" applyNumberFormat="1" applyFont="1" applyFill="1" applyAlignment="1">
      <alignment horizontal="center"/>
    </xf>
    <xf numFmtId="43" fontId="5" fillId="0" borderId="0" xfId="12" applyFont="1"/>
    <xf numFmtId="0" fontId="5" fillId="0" borderId="1" xfId="0" applyFont="1" applyBorder="1" applyAlignment="1">
      <alignment horizontal="center"/>
    </xf>
    <xf numFmtId="44" fontId="3" fillId="0" borderId="1" xfId="0" applyNumberFormat="1" applyFont="1" applyBorder="1" applyAlignment="1">
      <alignment horizontal="center"/>
    </xf>
    <xf numFmtId="44" fontId="6" fillId="0" borderId="1" xfId="0" applyNumberFormat="1" applyFont="1" applyFill="1" applyBorder="1" applyAlignment="1">
      <alignment horizontal="center"/>
    </xf>
    <xf numFmtId="0" fontId="15" fillId="0" borderId="3" xfId="0" applyFont="1" applyBorder="1" applyAlignment="1">
      <alignment horizontal="left"/>
    </xf>
    <xf numFmtId="0" fontId="17" fillId="0" borderId="6" xfId="0" applyFont="1" applyBorder="1" applyAlignment="1">
      <alignment horizontal="left"/>
    </xf>
    <xf numFmtId="0" fontId="16" fillId="0" borderId="3" xfId="0" applyFont="1" applyBorder="1"/>
    <xf numFmtId="44" fontId="15" fillId="0" borderId="6" xfId="0" applyNumberFormat="1" applyFont="1" applyBorder="1" applyAlignment="1">
      <alignment horizontal="left"/>
    </xf>
    <xf numFmtId="44" fontId="15" fillId="0" borderId="4" xfId="0" applyNumberFormat="1" applyFont="1" applyBorder="1" applyAlignment="1">
      <alignment horizontal="left"/>
    </xf>
    <xf numFmtId="14" fontId="21" fillId="0" borderId="0" xfId="0" applyNumberFormat="1" applyFont="1" applyAlignment="1">
      <alignment horizontal="center"/>
    </xf>
    <xf numFmtId="0" fontId="10" fillId="0" borderId="0" xfId="0" applyFont="1" applyAlignment="1">
      <alignment horizontal="center"/>
    </xf>
    <xf numFmtId="10" fontId="22" fillId="0" borderId="0" xfId="0" applyNumberFormat="1" applyFont="1"/>
    <xf numFmtId="165" fontId="22" fillId="0" borderId="0" xfId="0" applyNumberFormat="1" applyFont="1"/>
    <xf numFmtId="0" fontId="22" fillId="0" borderId="0" xfId="0" applyFont="1" applyAlignment="1">
      <alignment horizontal="center"/>
    </xf>
    <xf numFmtId="0" fontId="20" fillId="0" borderId="0" xfId="11"/>
    <xf numFmtId="0" fontId="3" fillId="0" borderId="0" xfId="0" applyFont="1" applyAlignment="1">
      <alignment horizontal="left" vertical="top" wrapText="1"/>
    </xf>
    <xf numFmtId="0" fontId="3" fillId="0" borderId="0" xfId="0" applyFont="1" applyAlignment="1">
      <alignment horizontal="left" vertical="top" wrapText="1"/>
    </xf>
    <xf numFmtId="0" fontId="23" fillId="0" borderId="0" xfId="0" applyFont="1"/>
    <xf numFmtId="0" fontId="20" fillId="0" borderId="1" xfId="11" applyBorder="1"/>
    <xf numFmtId="49" fontId="24" fillId="0" borderId="0" xfId="0" applyNumberFormat="1" applyFont="1"/>
    <xf numFmtId="0" fontId="3" fillId="0" borderId="0" xfId="0"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5" fillId="0" borderId="1" xfId="0" applyFont="1" applyBorder="1" applyAlignment="1">
      <alignment horizontal="center"/>
    </xf>
    <xf numFmtId="0" fontId="20" fillId="0" borderId="0" xfId="11" applyAlignment="1">
      <alignment horizontal="left"/>
    </xf>
    <xf numFmtId="0" fontId="20" fillId="0" borderId="0" xfId="11" applyFont="1" applyAlignment="1">
      <alignment horizontal="left"/>
    </xf>
    <xf numFmtId="0" fontId="20" fillId="0" borderId="0" xfId="0" applyFont="1" applyBorder="1"/>
    <xf numFmtId="43" fontId="0" fillId="0" borderId="0" xfId="12" applyFont="1"/>
    <xf numFmtId="0" fontId="27" fillId="0" borderId="0" xfId="0" applyFont="1" applyAlignment="1">
      <alignment horizontal="center"/>
    </xf>
    <xf numFmtId="0" fontId="27" fillId="0" borderId="0" xfId="0" applyFont="1"/>
    <xf numFmtId="43" fontId="0" fillId="0" borderId="0" xfId="12" applyFont="1" applyFill="1"/>
    <xf numFmtId="0" fontId="27" fillId="0" borderId="0" xfId="0" quotePrefix="1" applyFont="1" applyAlignment="1">
      <alignment horizontal="left"/>
    </xf>
    <xf numFmtId="0" fontId="0" fillId="0" borderId="0" xfId="0" applyFont="1"/>
    <xf numFmtId="0" fontId="0" fillId="0" borderId="0" xfId="0" applyFont="1" applyAlignment="1">
      <alignment horizontal="left"/>
    </xf>
    <xf numFmtId="0" fontId="0" fillId="0" borderId="0" xfId="0" applyFont="1" applyAlignment="1">
      <alignment horizontal="center"/>
    </xf>
    <xf numFmtId="0" fontId="29" fillId="0" borderId="0" xfId="0" applyFont="1"/>
    <xf numFmtId="14" fontId="27" fillId="0" borderId="0" xfId="0" applyNumberFormat="1" applyFont="1" applyAlignment="1">
      <alignment horizontal="center"/>
    </xf>
    <xf numFmtId="0" fontId="0" fillId="0" borderId="0" xfId="0" applyFont="1" applyBorder="1"/>
    <xf numFmtId="0" fontId="31" fillId="0" borderId="0" xfId="0" applyFont="1"/>
    <xf numFmtId="0" fontId="27" fillId="0" borderId="0" xfId="0" applyFont="1" applyAlignment="1">
      <alignment horizontal="left"/>
    </xf>
    <xf numFmtId="0" fontId="0" fillId="0" borderId="0" xfId="0" applyFont="1" applyFill="1"/>
    <xf numFmtId="0" fontId="27" fillId="0" borderId="0" xfId="0" applyFont="1" applyFill="1" applyBorder="1" applyAlignment="1">
      <alignment horizontal="center"/>
    </xf>
    <xf numFmtId="0" fontId="27" fillId="0" borderId="0" xfId="0" applyFont="1" applyBorder="1" applyAlignment="1">
      <alignment horizontal="center"/>
    </xf>
    <xf numFmtId="0" fontId="0" fillId="0" borderId="0" xfId="0" applyFont="1" applyFill="1" applyBorder="1"/>
    <xf numFmtId="0" fontId="31" fillId="0" borderId="0" xfId="0" applyFont="1" applyAlignment="1">
      <alignment horizontal="center"/>
    </xf>
    <xf numFmtId="0" fontId="27" fillId="0" borderId="0" xfId="0" applyFont="1" applyFill="1" applyBorder="1" applyAlignment="1">
      <alignment vertical="top"/>
    </xf>
    <xf numFmtId="0" fontId="27" fillId="0" borderId="0" xfId="0" applyFont="1" applyFill="1" applyBorder="1" applyAlignment="1">
      <alignment vertical="top"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0" fillId="0" borderId="0" xfId="0" applyFont="1" applyFill="1" applyAlignment="1">
      <alignment horizontal="center"/>
    </xf>
    <xf numFmtId="0" fontId="0" fillId="0" borderId="0" xfId="0" applyNumberFormat="1" applyFont="1" applyFill="1" applyAlignment="1">
      <alignment horizontal="left"/>
    </xf>
    <xf numFmtId="164" fontId="0" fillId="0" borderId="0" xfId="0" applyNumberFormat="1" applyFont="1" applyFill="1" applyAlignment="1">
      <alignment horizontal="center"/>
    </xf>
    <xf numFmtId="165" fontId="0" fillId="0" borderId="0" xfId="0" applyNumberFormat="1" applyFont="1" applyFill="1" applyAlignment="1">
      <alignment horizontal="center"/>
    </xf>
    <xf numFmtId="44" fontId="0" fillId="0" borderId="0" xfId="0" applyNumberFormat="1" applyFont="1" applyFill="1" applyBorder="1"/>
    <xf numFmtId="44" fontId="0" fillId="0" borderId="0" xfId="0" applyNumberFormat="1" applyFont="1" applyFill="1"/>
    <xf numFmtId="0" fontId="0" fillId="0" borderId="0" xfId="0" applyFont="1" applyFill="1" applyAlignment="1">
      <alignment horizontal="left" wrapText="1"/>
    </xf>
    <xf numFmtId="10" fontId="0" fillId="0" borderId="0" xfId="0" applyNumberFormat="1" applyFont="1"/>
    <xf numFmtId="165" fontId="0" fillId="0" borderId="0" xfId="0" applyNumberFormat="1" applyFont="1" applyAlignment="1">
      <alignment horizontal="center"/>
    </xf>
    <xf numFmtId="44" fontId="0" fillId="0" borderId="0" xfId="0" applyNumberFormat="1" applyFont="1" applyBorder="1"/>
    <xf numFmtId="44" fontId="0" fillId="0" borderId="0" xfId="0" applyNumberFormat="1" applyFont="1"/>
    <xf numFmtId="0" fontId="27" fillId="0" borderId="0" xfId="0" applyFont="1" applyFill="1" applyBorder="1" applyAlignment="1">
      <alignment horizontal="right"/>
    </xf>
    <xf numFmtId="0" fontId="0" fillId="0" borderId="0" xfId="0" applyFont="1" applyAlignment="1">
      <alignment wrapText="1"/>
    </xf>
    <xf numFmtId="43" fontId="0" fillId="0" borderId="0" xfId="0" applyNumberFormat="1" applyFont="1"/>
    <xf numFmtId="43" fontId="0" fillId="0" borderId="0" xfId="12" applyFont="1" applyBorder="1"/>
    <xf numFmtId="0" fontId="0" fillId="0" borderId="0" xfId="0" applyFont="1" applyAlignment="1">
      <alignment horizontal="left" vertical="top" wrapText="1"/>
    </xf>
    <xf numFmtId="0" fontId="0" fillId="0" borderId="0" xfId="0" applyFont="1" applyAlignment="1">
      <alignment horizontal="center" vertical="top" wrapText="1"/>
    </xf>
    <xf numFmtId="0" fontId="20" fillId="0" borderId="0" xfId="11" applyFont="1"/>
    <xf numFmtId="164" fontId="27" fillId="0" borderId="0" xfId="0" applyNumberFormat="1" applyFont="1" applyAlignment="1">
      <alignment horizontal="center"/>
    </xf>
    <xf numFmtId="164" fontId="0" fillId="0" borderId="0" xfId="0" applyNumberFormat="1" applyFont="1" applyAlignment="1">
      <alignment horizontal="left"/>
    </xf>
    <xf numFmtId="164" fontId="0" fillId="0" borderId="0" xfId="0" applyNumberFormat="1" applyFont="1" applyAlignment="1">
      <alignment horizontal="center"/>
    </xf>
    <xf numFmtId="0" fontId="0" fillId="0" borderId="6" xfId="0" applyFont="1" applyBorder="1"/>
    <xf numFmtId="0" fontId="0" fillId="0" borderId="6" xfId="0" applyFont="1" applyBorder="1" applyAlignment="1">
      <alignment horizontal="center"/>
    </xf>
    <xf numFmtId="0" fontId="35" fillId="0" borderId="6" xfId="0" applyFont="1" applyBorder="1" applyAlignment="1">
      <alignment horizontal="left"/>
    </xf>
    <xf numFmtId="0" fontId="27" fillId="0" borderId="1" xfId="0" applyFont="1" applyFill="1" applyBorder="1"/>
    <xf numFmtId="0" fontId="27" fillId="0" borderId="1" xfId="0" applyFont="1" applyBorder="1" applyAlignment="1">
      <alignment horizontal="center"/>
    </xf>
    <xf numFmtId="0" fontId="0" fillId="0" borderId="1" xfId="0" applyFont="1" applyBorder="1" applyAlignment="1">
      <alignment horizontal="left"/>
    </xf>
    <xf numFmtId="0" fontId="0" fillId="0" borderId="1" xfId="0" applyFont="1" applyBorder="1"/>
    <xf numFmtId="0" fontId="35" fillId="0" borderId="1" xfId="0" applyFont="1" applyBorder="1" applyAlignment="1">
      <alignment horizontal="left"/>
    </xf>
    <xf numFmtId="0" fontId="27" fillId="0" borderId="0" xfId="0" applyFont="1" applyFill="1" applyBorder="1"/>
    <xf numFmtId="0" fontId="0" fillId="0" borderId="0" xfId="0" applyFont="1" applyBorder="1" applyAlignment="1">
      <alignment horizontal="left"/>
    </xf>
    <xf numFmtId="0" fontId="35" fillId="0" borderId="0" xfId="0" applyFont="1" applyBorder="1" applyAlignment="1">
      <alignment horizontal="left"/>
    </xf>
    <xf numFmtId="165" fontId="0" fillId="0" borderId="0" xfId="0" applyNumberFormat="1" applyFont="1"/>
    <xf numFmtId="14" fontId="30" fillId="0" borderId="0" xfId="0" applyNumberFormat="1" applyFont="1" applyAlignment="1">
      <alignment horizontal="center"/>
    </xf>
    <xf numFmtId="0" fontId="27" fillId="0" borderId="0" xfId="0" applyFont="1" applyBorder="1" applyAlignment="1">
      <alignment horizontal="center"/>
    </xf>
    <xf numFmtId="0" fontId="27" fillId="0" borderId="0" xfId="0" applyFont="1" applyBorder="1" applyAlignment="1">
      <alignment horizontal="center" vertical="center"/>
    </xf>
    <xf numFmtId="0" fontId="0" fillId="0" borderId="0" xfId="0" applyFont="1" applyAlignment="1">
      <alignment vertical="center"/>
    </xf>
    <xf numFmtId="0" fontId="0" fillId="0" borderId="0" xfId="0" applyFont="1" applyAlignment="1">
      <alignment vertical="top" wrapText="1"/>
    </xf>
    <xf numFmtId="0" fontId="20" fillId="0" borderId="0" xfId="11" applyFont="1" applyBorder="1"/>
    <xf numFmtId="0" fontId="0" fillId="0" borderId="0" xfId="0" applyFont="1" applyBorder="1" applyAlignment="1">
      <alignment horizontal="center"/>
    </xf>
    <xf numFmtId="0" fontId="20" fillId="0" borderId="6" xfId="11" applyFont="1" applyBorder="1"/>
    <xf numFmtId="0" fontId="0" fillId="0" borderId="6" xfId="0" applyFont="1" applyFill="1" applyBorder="1"/>
    <xf numFmtId="0" fontId="0" fillId="0" borderId="1" xfId="0" applyFont="1" applyFill="1" applyBorder="1" applyAlignment="1">
      <alignment horizontal="left"/>
    </xf>
    <xf numFmtId="0" fontId="0" fillId="0" borderId="0" xfId="0" applyFont="1" applyFill="1" applyAlignment="1">
      <alignment horizontal="left"/>
    </xf>
    <xf numFmtId="0" fontId="35" fillId="0" borderId="0" xfId="0" applyFont="1"/>
    <xf numFmtId="49" fontId="0" fillId="0" borderId="0" xfId="0" applyNumberFormat="1" applyFont="1" applyAlignment="1">
      <alignment horizontal="center"/>
    </xf>
    <xf numFmtId="0" fontId="0" fillId="0" borderId="0" xfId="0" applyFont="1" applyFill="1" applyAlignment="1">
      <alignment horizontal="right"/>
    </xf>
    <xf numFmtId="44" fontId="0" fillId="0" borderId="0" xfId="1" applyFont="1" applyFill="1" applyAlignment="1">
      <alignment horizontal="center"/>
    </xf>
    <xf numFmtId="0" fontId="0" fillId="0" borderId="0" xfId="0" applyFont="1" applyFill="1" applyAlignment="1"/>
    <xf numFmtId="0" fontId="0" fillId="0" borderId="0" xfId="0" applyFont="1" applyFill="1" applyAlignment="1">
      <alignment wrapText="1"/>
    </xf>
    <xf numFmtId="0" fontId="0" fillId="0" borderId="1" xfId="0" applyFont="1" applyBorder="1" applyAlignment="1">
      <alignment horizontal="center"/>
    </xf>
    <xf numFmtId="166" fontId="0" fillId="0" borderId="0" xfId="0" applyNumberFormat="1" applyFont="1" applyFill="1"/>
    <xf numFmtId="166" fontId="0" fillId="0" borderId="0" xfId="0" applyNumberFormat="1" applyFont="1" applyFill="1" applyBorder="1"/>
    <xf numFmtId="0" fontId="20" fillId="0" borderId="1" xfId="11" quotePrefix="1" applyFont="1" applyBorder="1"/>
    <xf numFmtId="44" fontId="0" fillId="0" borderId="0" xfId="1" applyFont="1"/>
    <xf numFmtId="0" fontId="34" fillId="0" borderId="0" xfId="0" applyFont="1" applyBorder="1"/>
    <xf numFmtId="0" fontId="27" fillId="4" borderId="7" xfId="0" applyFont="1" applyFill="1" applyBorder="1" applyAlignment="1">
      <alignment horizontal="center" vertical="center" wrapText="1"/>
    </xf>
    <xf numFmtId="0" fontId="20" fillId="0" borderId="1" xfId="11" applyFont="1" applyBorder="1"/>
    <xf numFmtId="0" fontId="27" fillId="0" borderId="0" xfId="0" applyFont="1" applyAlignment="1">
      <alignment horizontal="right"/>
    </xf>
    <xf numFmtId="164" fontId="0" fillId="0" borderId="1" xfId="0" applyNumberFormat="1" applyFont="1" applyBorder="1" applyAlignment="1">
      <alignment horizontal="center"/>
    </xf>
    <xf numFmtId="0" fontId="27" fillId="0" borderId="1" xfId="0" applyFont="1" applyBorder="1" applyAlignment="1">
      <alignment horizontal="right"/>
    </xf>
    <xf numFmtId="44" fontId="0" fillId="0" borderId="1" xfId="0" applyNumberFormat="1" applyFont="1" applyBorder="1"/>
    <xf numFmtId="49" fontId="0" fillId="0" borderId="0" xfId="0" applyNumberFormat="1" applyFont="1" applyAlignment="1">
      <alignment horizontal="right"/>
    </xf>
    <xf numFmtId="44" fontId="0" fillId="0" borderId="0" xfId="1" applyFont="1" applyFill="1"/>
    <xf numFmtId="165" fontId="0" fillId="0" borderId="0" xfId="0" applyNumberFormat="1" applyFont="1" applyFill="1" applyAlignment="1">
      <alignment horizontal="right"/>
    </xf>
    <xf numFmtId="0" fontId="0" fillId="0" borderId="0" xfId="0" applyFont="1" applyFill="1" applyAlignment="1">
      <alignment horizontal="left" vertical="center"/>
    </xf>
    <xf numFmtId="0" fontId="0" fillId="0" borderId="0" xfId="0" applyFont="1" applyFill="1" applyAlignment="1">
      <alignment horizontal="left" vertical="center" wrapText="1"/>
    </xf>
    <xf numFmtId="0" fontId="0" fillId="0" borderId="0" xfId="0" applyFont="1" applyAlignment="1"/>
    <xf numFmtId="44" fontId="0" fillId="0" borderId="0" xfId="1" applyFont="1" applyFill="1" applyAlignment="1"/>
    <xf numFmtId="0" fontId="0" fillId="0" borderId="0" xfId="0" applyFont="1" applyBorder="1" applyAlignment="1">
      <alignment horizontal="left" wrapText="1"/>
    </xf>
    <xf numFmtId="165" fontId="0" fillId="0" borderId="0" xfId="0" applyNumberFormat="1" applyFont="1" applyFill="1" applyAlignment="1"/>
    <xf numFmtId="44" fontId="27" fillId="0" borderId="0" xfId="0" applyNumberFormat="1" applyFont="1" applyBorder="1" applyAlignment="1">
      <alignment horizontal="center"/>
    </xf>
    <xf numFmtId="44" fontId="27" fillId="0" borderId="0" xfId="0" applyNumberFormat="1" applyFont="1" applyBorder="1"/>
    <xf numFmtId="0" fontId="0" fillId="0" borderId="0" xfId="0" applyFont="1" applyFill="1" applyAlignment="1">
      <alignment vertical="center"/>
    </xf>
    <xf numFmtId="0" fontId="0" fillId="0" borderId="0" xfId="0" applyFont="1" applyBorder="1" applyAlignment="1">
      <alignment wrapText="1"/>
    </xf>
    <xf numFmtId="0" fontId="0" fillId="0" borderId="0" xfId="0" applyFont="1" applyFill="1" applyBorder="1" applyAlignment="1">
      <alignment horizontal="left" wrapText="1"/>
    </xf>
    <xf numFmtId="0" fontId="0" fillId="0" borderId="0" xfId="0" applyFont="1" applyAlignment="1">
      <alignment horizontal="center" vertical="center"/>
    </xf>
    <xf numFmtId="0" fontId="27" fillId="0" borderId="1" xfId="0" applyFont="1" applyBorder="1" applyAlignment="1">
      <alignment horizontal="center" wrapText="1"/>
    </xf>
    <xf numFmtId="0" fontId="27" fillId="0" borderId="0" xfId="0" applyFont="1" applyBorder="1" applyAlignment="1">
      <alignment horizontal="center" wrapText="1"/>
    </xf>
    <xf numFmtId="0" fontId="0" fillId="0" borderId="0" xfId="0" quotePrefix="1" applyFont="1" applyBorder="1" applyAlignment="1">
      <alignment horizontal="center"/>
    </xf>
    <xf numFmtId="43" fontId="0" fillId="0" borderId="0" xfId="12" applyFont="1" applyBorder="1" applyAlignment="1">
      <alignment horizontal="center"/>
    </xf>
    <xf numFmtId="14" fontId="0" fillId="0" borderId="0" xfId="0" applyNumberFormat="1" applyFont="1" applyBorder="1" applyAlignment="1">
      <alignment horizontal="center"/>
    </xf>
    <xf numFmtId="0" fontId="0" fillId="0" borderId="0" xfId="0" applyFont="1" applyFill="1" applyBorder="1" applyAlignment="1">
      <alignment horizontal="center"/>
    </xf>
    <xf numFmtId="166" fontId="0" fillId="0" borderId="0" xfId="0" applyNumberFormat="1" applyFont="1"/>
    <xf numFmtId="166" fontId="0" fillId="0" borderId="0" xfId="0" applyNumberFormat="1" applyFont="1" applyBorder="1"/>
    <xf numFmtId="0" fontId="0" fillId="0" borderId="3" xfId="0" applyFont="1" applyBorder="1"/>
    <xf numFmtId="43" fontId="0" fillId="0" borderId="0" xfId="12" applyFont="1" applyFill="1" applyAlignment="1">
      <alignment horizontal="center"/>
    </xf>
    <xf numFmtId="0" fontId="27" fillId="2" borderId="16" xfId="0" applyFont="1" applyFill="1" applyBorder="1" applyAlignment="1">
      <alignment horizontal="center" vertical="center" wrapText="1"/>
    </xf>
    <xf numFmtId="4" fontId="0" fillId="0" borderId="0" xfId="0" applyNumberFormat="1" applyFont="1"/>
    <xf numFmtId="0" fontId="27" fillId="2" borderId="7" xfId="0" applyFont="1" applyFill="1" applyBorder="1" applyAlignment="1">
      <alignment horizontal="center" wrapText="1"/>
    </xf>
    <xf numFmtId="0" fontId="27" fillId="2" borderId="8" xfId="0" applyFont="1" applyFill="1" applyBorder="1" applyAlignment="1">
      <alignment horizontal="center" wrapText="1"/>
    </xf>
    <xf numFmtId="4" fontId="27" fillId="0" borderId="1" xfId="0" applyNumberFormat="1" applyFont="1" applyBorder="1" applyAlignment="1">
      <alignment horizontal="center" wrapText="1"/>
    </xf>
    <xf numFmtId="164" fontId="0" fillId="0" borderId="6" xfId="0" applyNumberFormat="1" applyFont="1" applyBorder="1" applyAlignment="1">
      <alignment horizontal="center"/>
    </xf>
    <xf numFmtId="164" fontId="0" fillId="0" borderId="6" xfId="0" applyNumberFormat="1" applyFont="1" applyBorder="1" applyAlignment="1">
      <alignment horizontal="left"/>
    </xf>
    <xf numFmtId="43" fontId="0" fillId="0" borderId="6" xfId="12" applyFont="1" applyFill="1" applyBorder="1" applyAlignment="1">
      <alignment wrapText="1"/>
    </xf>
    <xf numFmtId="14" fontId="0" fillId="0" borderId="6" xfId="1" applyNumberFormat="1" applyFont="1" applyFill="1" applyBorder="1" applyAlignment="1">
      <alignment horizontal="center"/>
    </xf>
    <xf numFmtId="44" fontId="0" fillId="0" borderId="0" xfId="1" applyFont="1" applyFill="1" applyBorder="1" applyAlignment="1"/>
    <xf numFmtId="165" fontId="0" fillId="0" borderId="0" xfId="0" applyNumberFormat="1" applyFont="1" applyFill="1" applyBorder="1" applyAlignment="1"/>
    <xf numFmtId="0" fontId="0" fillId="0" borderId="0" xfId="0" applyFont="1" applyFill="1" applyBorder="1" applyAlignment="1">
      <alignment vertical="top" wrapText="1"/>
    </xf>
    <xf numFmtId="0" fontId="0" fillId="0" borderId="0" xfId="0" applyFont="1" applyFill="1" applyBorder="1" applyAlignment="1">
      <alignment wrapText="1"/>
    </xf>
    <xf numFmtId="49" fontId="0" fillId="0" borderId="0" xfId="0" applyNumberFormat="1" applyFont="1" applyBorder="1" applyAlignment="1">
      <alignment horizontal="right"/>
    </xf>
    <xf numFmtId="49" fontId="0" fillId="0" borderId="0" xfId="0" applyNumberFormat="1" applyFont="1" applyAlignment="1">
      <alignment horizontal="left"/>
    </xf>
    <xf numFmtId="43" fontId="0" fillId="0" borderId="0" xfId="12" applyFont="1" applyFill="1" applyAlignment="1">
      <alignment horizontal="right"/>
    </xf>
    <xf numFmtId="164" fontId="0" fillId="0" borderId="0" xfId="0" applyNumberFormat="1" applyFont="1" applyBorder="1" applyAlignment="1">
      <alignment horizontal="center"/>
    </xf>
    <xf numFmtId="14" fontId="0" fillId="0" borderId="0" xfId="1" applyNumberFormat="1" applyFont="1" applyFill="1" applyAlignment="1">
      <alignment horizontal="center"/>
    </xf>
    <xf numFmtId="43" fontId="27" fillId="0" borderId="0" xfId="12" applyFont="1" applyFill="1" applyBorder="1" applyAlignment="1">
      <alignment horizontal="right"/>
    </xf>
    <xf numFmtId="14" fontId="0" fillId="0" borderId="0" xfId="0" applyNumberFormat="1" applyFont="1" applyAlignment="1">
      <alignment horizontal="center"/>
    </xf>
    <xf numFmtId="44" fontId="0" fillId="0" borderId="0" xfId="1" applyNumberFormat="1" applyFont="1" applyFill="1" applyBorder="1"/>
    <xf numFmtId="0" fontId="0" fillId="0" borderId="0" xfId="0" applyFont="1" applyFill="1" applyBorder="1" applyAlignment="1">
      <alignment horizontal="left"/>
    </xf>
    <xf numFmtId="43" fontId="0" fillId="0" borderId="0" xfId="12" applyFont="1" applyFill="1" applyBorder="1"/>
    <xf numFmtId="43" fontId="0" fillId="0" borderId="0" xfId="12" applyFont="1" applyFill="1" applyBorder="1" applyAlignment="1">
      <alignment horizontal="left" wrapText="1"/>
    </xf>
    <xf numFmtId="164" fontId="0" fillId="0" borderId="0" xfId="0" applyNumberFormat="1" applyFont="1" applyAlignment="1">
      <alignment horizontal="center" wrapText="1"/>
    </xf>
    <xf numFmtId="0" fontId="0" fillId="0" borderId="0" xfId="0" quotePrefix="1" applyFont="1" applyAlignment="1">
      <alignment horizontal="center"/>
    </xf>
    <xf numFmtId="0" fontId="0" fillId="0" borderId="0" xfId="0" applyFont="1" applyAlignment="1">
      <alignment wrapText="1"/>
    </xf>
    <xf numFmtId="0" fontId="35" fillId="0" borderId="0" xfId="0" applyFont="1" applyFill="1" applyBorder="1" applyAlignment="1">
      <alignment horizontal="left"/>
    </xf>
    <xf numFmtId="4" fontId="27"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0" fillId="0" borderId="0" xfId="0" applyFont="1" applyBorder="1" applyAlignment="1"/>
    <xf numFmtId="44" fontId="27" fillId="0" borderId="0" xfId="1" applyFont="1"/>
    <xf numFmtId="0" fontId="0" fillId="0" borderId="0" xfId="0" applyFont="1" applyAlignment="1">
      <alignment horizontal="center" wrapText="1"/>
    </xf>
    <xf numFmtId="10" fontId="0" fillId="0" borderId="0" xfId="0" applyNumberFormat="1" applyFont="1" applyAlignment="1">
      <alignment horizontal="center"/>
    </xf>
    <xf numFmtId="0" fontId="33" fillId="0" borderId="6" xfId="0" applyFont="1" applyBorder="1" applyAlignment="1">
      <alignment horizontal="left"/>
    </xf>
    <xf numFmtId="0" fontId="35" fillId="0" borderId="3" xfId="0" applyFont="1" applyBorder="1" applyAlignment="1">
      <alignment horizontal="left"/>
    </xf>
    <xf numFmtId="0" fontId="35" fillId="0" borderId="2" xfId="0" applyFont="1" applyBorder="1" applyAlignment="1">
      <alignment horizontal="left"/>
    </xf>
    <xf numFmtId="0" fontId="33" fillId="0" borderId="0" xfId="0" applyFont="1" applyBorder="1" applyAlignment="1">
      <alignment horizontal="left"/>
    </xf>
    <xf numFmtId="0" fontId="35" fillId="0" borderId="0" xfId="0" applyFont="1" applyAlignment="1">
      <alignment horizontal="left"/>
    </xf>
    <xf numFmtId="0" fontId="33" fillId="0" borderId="0" xfId="0" applyFont="1"/>
    <xf numFmtId="0" fontId="0" fillId="0" borderId="2" xfId="0" applyFont="1" applyBorder="1"/>
    <xf numFmtId="0" fontId="33" fillId="0" borderId="6" xfId="0" applyFont="1" applyBorder="1"/>
    <xf numFmtId="0" fontId="33" fillId="0" borderId="0" xfId="0" applyFont="1" applyFill="1"/>
    <xf numFmtId="0" fontId="33" fillId="0" borderId="0" xfId="0" applyFont="1" applyFill="1" applyBorder="1" applyAlignment="1">
      <alignment horizontal="left"/>
    </xf>
    <xf numFmtId="0" fontId="35" fillId="0" borderId="0" xfId="0" applyFont="1" applyFill="1" applyAlignment="1">
      <alignment horizontal="left"/>
    </xf>
    <xf numFmtId="0" fontId="35" fillId="0" borderId="4" xfId="0" applyFont="1" applyBorder="1" applyAlignment="1">
      <alignment horizontal="left"/>
    </xf>
    <xf numFmtId="44" fontId="26" fillId="0" borderId="0" xfId="0" applyNumberFormat="1" applyFont="1"/>
    <xf numFmtId="164" fontId="0" fillId="0" borderId="0" xfId="0" applyNumberFormat="1" applyFont="1" applyAlignment="1">
      <alignment horizontal="center" vertical="center"/>
    </xf>
    <xf numFmtId="165" fontId="0" fillId="0" borderId="0" xfId="0" applyNumberFormat="1" applyFont="1" applyAlignment="1">
      <alignment horizontal="center" vertical="center"/>
    </xf>
    <xf numFmtId="10" fontId="0" fillId="0" borderId="0" xfId="0" applyNumberFormat="1" applyFont="1" applyFill="1" applyAlignment="1">
      <alignment horizontal="center"/>
    </xf>
    <xf numFmtId="0" fontId="37" fillId="0" borderId="0" xfId="0" applyFont="1"/>
    <xf numFmtId="0" fontId="35" fillId="0" borderId="0" xfId="0" applyFont="1" applyAlignment="1">
      <alignment horizontal="center"/>
    </xf>
    <xf numFmtId="44" fontId="35" fillId="0" borderId="0" xfId="0" applyNumberFormat="1" applyFont="1" applyFill="1" applyAlignment="1">
      <alignment horizontal="left"/>
    </xf>
    <xf numFmtId="0" fontId="20" fillId="0" borderId="0" xfId="11" applyFont="1" applyAlignment="1">
      <alignment horizontal="left" vertical="top" wrapText="1"/>
    </xf>
    <xf numFmtId="44" fontId="0" fillId="0" borderId="4" xfId="0" applyNumberFormat="1" applyFont="1" applyFill="1" applyBorder="1"/>
    <xf numFmtId="0" fontId="27" fillId="0" borderId="0" xfId="0" applyFont="1" applyFill="1"/>
    <xf numFmtId="0" fontId="27" fillId="0" borderId="0" xfId="0" applyFont="1" applyFill="1" applyBorder="1" applyAlignment="1">
      <alignment horizontal="center" vertical="center"/>
    </xf>
    <xf numFmtId="0" fontId="27" fillId="2" borderId="8" xfId="0" quotePrefix="1" applyFont="1" applyFill="1" applyBorder="1" applyAlignment="1">
      <alignment horizontal="center" vertical="center" wrapText="1"/>
    </xf>
    <xf numFmtId="43" fontId="0" fillId="0" borderId="25" xfId="0" applyNumberFormat="1" applyFont="1" applyBorder="1"/>
    <xf numFmtId="44" fontId="0" fillId="0" borderId="20" xfId="0" applyNumberFormat="1" applyFont="1" applyFill="1" applyBorder="1"/>
    <xf numFmtId="44" fontId="0" fillId="0" borderId="31" xfId="0" applyNumberFormat="1" applyFont="1" applyBorder="1"/>
    <xf numFmtId="43" fontId="0" fillId="0" borderId="32" xfId="0" applyNumberFormat="1" applyFont="1" applyBorder="1"/>
    <xf numFmtId="0" fontId="27" fillId="3" borderId="13" xfId="0" applyFont="1" applyFill="1" applyBorder="1" applyAlignment="1">
      <alignment horizontal="center" vertical="center" wrapText="1"/>
    </xf>
    <xf numFmtId="0" fontId="29" fillId="3" borderId="17" xfId="0" applyFont="1" applyFill="1" applyBorder="1" applyAlignment="1">
      <alignment horizontal="center" vertical="center" wrapText="1"/>
    </xf>
    <xf numFmtId="0" fontId="33" fillId="3" borderId="17" xfId="0" applyFont="1" applyFill="1" applyBorder="1" applyAlignment="1">
      <alignment horizontal="center" vertical="center" wrapText="1"/>
    </xf>
    <xf numFmtId="0" fontId="27" fillId="5" borderId="13" xfId="0" applyFont="1" applyFill="1" applyBorder="1" applyAlignment="1">
      <alignment horizontal="center" vertical="center" wrapText="1"/>
    </xf>
    <xf numFmtId="0" fontId="27" fillId="5" borderId="17" xfId="0" applyFont="1" applyFill="1" applyBorder="1" applyAlignment="1">
      <alignment horizontal="center" vertical="center" wrapText="1"/>
    </xf>
    <xf numFmtId="0" fontId="27" fillId="5" borderId="14" xfId="0" applyFont="1" applyFill="1" applyBorder="1" applyAlignment="1">
      <alignment horizontal="center" vertical="center" wrapText="1"/>
    </xf>
    <xf numFmtId="44" fontId="0" fillId="0" borderId="20" xfId="1" applyFont="1" applyBorder="1"/>
    <xf numFmtId="43" fontId="0" fillId="0" borderId="21" xfId="0" applyNumberFormat="1" applyFont="1" applyBorder="1"/>
    <xf numFmtId="43" fontId="0" fillId="0" borderId="22" xfId="0" applyNumberFormat="1" applyFont="1" applyBorder="1"/>
    <xf numFmtId="43" fontId="0" fillId="0" borderId="33" xfId="0" applyNumberFormat="1" applyFont="1" applyBorder="1"/>
    <xf numFmtId="43" fontId="0" fillId="0" borderId="0" xfId="0" applyNumberFormat="1" applyFont="1" applyBorder="1"/>
    <xf numFmtId="4" fontId="0" fillId="0" borderId="0" xfId="0" applyNumberFormat="1" applyFont="1" applyBorder="1"/>
    <xf numFmtId="4" fontId="0" fillId="0" borderId="0" xfId="0" applyNumberFormat="1" applyFont="1" applyBorder="1" applyAlignment="1">
      <alignment horizontal="center"/>
    </xf>
    <xf numFmtId="43" fontId="0" fillId="0" borderId="23" xfId="12" applyFont="1" applyFill="1" applyBorder="1"/>
    <xf numFmtId="43" fontId="0" fillId="0" borderId="24" xfId="12" applyFont="1" applyBorder="1"/>
    <xf numFmtId="43" fontId="0" fillId="0" borderId="25" xfId="12" applyFont="1" applyBorder="1"/>
    <xf numFmtId="44" fontId="0" fillId="0" borderId="31" xfId="12" applyNumberFormat="1" applyFont="1" applyBorder="1"/>
    <xf numFmtId="43" fontId="0" fillId="0" borderId="33" xfId="12" applyFont="1" applyBorder="1"/>
    <xf numFmtId="43" fontId="0" fillId="0" borderId="32" xfId="12" applyFont="1" applyBorder="1"/>
    <xf numFmtId="43" fontId="0" fillId="0" borderId="25" xfId="12" applyFont="1" applyFill="1" applyBorder="1"/>
    <xf numFmtId="43" fontId="0" fillId="0" borderId="24" xfId="12" applyFont="1" applyFill="1" applyBorder="1"/>
    <xf numFmtId="164" fontId="0" fillId="0" borderId="0" xfId="0" applyNumberFormat="1" applyFont="1" applyAlignment="1"/>
    <xf numFmtId="43" fontId="0" fillId="0" borderId="3" xfId="12" applyFont="1" applyBorder="1"/>
    <xf numFmtId="44" fontId="0" fillId="0" borderId="20" xfId="12" applyNumberFormat="1" applyFont="1" applyBorder="1"/>
    <xf numFmtId="43" fontId="0" fillId="0" borderId="21" xfId="12" applyFont="1" applyBorder="1"/>
    <xf numFmtId="43" fontId="0" fillId="0" borderId="22" xfId="12" applyFont="1" applyBorder="1"/>
    <xf numFmtId="43" fontId="0" fillId="0" borderId="23" xfId="12" applyFont="1" applyBorder="1"/>
    <xf numFmtId="43" fontId="0" fillId="0" borderId="27" xfId="12" applyFont="1" applyBorder="1"/>
    <xf numFmtId="44" fontId="0" fillId="0" borderId="20" xfId="12" applyNumberFormat="1" applyFont="1" applyFill="1" applyBorder="1"/>
    <xf numFmtId="44" fontId="0" fillId="0" borderId="28" xfId="12" applyNumberFormat="1" applyFont="1" applyBorder="1"/>
    <xf numFmtId="43" fontId="0" fillId="0" borderId="30" xfId="12" applyFont="1" applyBorder="1"/>
    <xf numFmtId="43" fontId="0" fillId="0" borderId="21" xfId="12" applyFont="1" applyFill="1" applyBorder="1"/>
    <xf numFmtId="44" fontId="0" fillId="0" borderId="20" xfId="12" applyNumberFormat="1" applyFont="1" applyBorder="1" applyAlignment="1">
      <alignment horizontal="center"/>
    </xf>
    <xf numFmtId="43" fontId="0" fillId="0" borderId="21" xfId="12" applyFont="1" applyBorder="1" applyAlignment="1">
      <alignment horizontal="center"/>
    </xf>
    <xf numFmtId="43" fontId="0" fillId="0" borderId="22" xfId="12" applyFont="1" applyBorder="1" applyAlignment="1">
      <alignment horizontal="center"/>
    </xf>
    <xf numFmtId="43" fontId="0" fillId="0" borderId="23" xfId="12" applyFont="1" applyBorder="1" applyAlignment="1">
      <alignment horizontal="center"/>
    </xf>
    <xf numFmtId="43" fontId="0" fillId="0" borderId="24" xfId="12" applyFont="1" applyBorder="1" applyAlignment="1">
      <alignment horizontal="center"/>
    </xf>
    <xf numFmtId="43" fontId="0" fillId="0" borderId="25" xfId="12" applyFont="1" applyBorder="1" applyAlignment="1">
      <alignment horizontal="center"/>
    </xf>
    <xf numFmtId="43" fontId="0" fillId="0" borderId="29" xfId="12" applyFont="1" applyBorder="1"/>
    <xf numFmtId="43" fontId="0" fillId="0" borderId="0" xfId="12" applyFont="1" applyAlignment="1">
      <alignment horizontal="center"/>
    </xf>
    <xf numFmtId="43" fontId="35" fillId="0" borderId="21" xfId="12" applyFont="1" applyBorder="1" applyAlignment="1">
      <alignment horizontal="center"/>
    </xf>
    <xf numFmtId="43" fontId="0" fillId="0" borderId="23" xfId="12" applyFont="1" applyFill="1" applyBorder="1" applyAlignment="1">
      <alignment horizontal="center"/>
    </xf>
    <xf numFmtId="43" fontId="0" fillId="0" borderId="0" xfId="12" applyFont="1" applyFill="1" applyBorder="1" applyAlignment="1">
      <alignment horizontal="center"/>
    </xf>
    <xf numFmtId="43" fontId="0" fillId="0" borderId="24" xfId="12" applyFont="1" applyFill="1" applyBorder="1" applyAlignment="1">
      <alignment horizontal="center"/>
    </xf>
    <xf numFmtId="43" fontId="0" fillId="0" borderId="26" xfId="12" applyFont="1" applyBorder="1"/>
    <xf numFmtId="43" fontId="0" fillId="0" borderId="21" xfId="12" applyFont="1" applyBorder="1" applyAlignment="1"/>
    <xf numFmtId="44" fontId="0" fillId="0" borderId="20" xfId="12" applyNumberFormat="1" applyFont="1" applyBorder="1" applyAlignment="1"/>
    <xf numFmtId="43" fontId="0" fillId="0" borderId="18" xfId="12" applyFont="1" applyBorder="1" applyAlignment="1">
      <alignment horizontal="center"/>
    </xf>
    <xf numFmtId="43" fontId="0" fillId="0" borderId="18" xfId="12" applyFont="1" applyFill="1" applyBorder="1"/>
    <xf numFmtId="0" fontId="27" fillId="0" borderId="6" xfId="0" applyFont="1" applyBorder="1" applyAlignment="1">
      <alignment horizontal="center"/>
    </xf>
    <xf numFmtId="164" fontId="0" fillId="0" borderId="0" xfId="0" applyNumberFormat="1" applyFont="1" applyFill="1" applyAlignment="1"/>
    <xf numFmtId="0" fontId="27" fillId="5" borderId="7" xfId="0" applyFont="1" applyFill="1" applyBorder="1" applyAlignment="1">
      <alignment horizontal="center" vertical="center" wrapText="1"/>
    </xf>
    <xf numFmtId="43" fontId="27" fillId="0" borderId="0" xfId="12" applyFont="1" applyBorder="1" applyAlignment="1">
      <alignment horizontal="center"/>
    </xf>
    <xf numFmtId="43" fontId="27" fillId="0" borderId="0" xfId="12" applyFont="1" applyFill="1" applyBorder="1" applyAlignment="1">
      <alignment horizontal="center"/>
    </xf>
    <xf numFmtId="44" fontId="0" fillId="0" borderId="20" xfId="12" applyNumberFormat="1" applyFont="1" applyBorder="1" applyAlignment="1">
      <alignment horizontal="right"/>
    </xf>
    <xf numFmtId="0" fontId="0" fillId="0" borderId="0" xfId="0" applyFont="1" applyAlignment="1">
      <alignment horizontal="right" indent="1"/>
    </xf>
    <xf numFmtId="0" fontId="0" fillId="0" borderId="0" xfId="0" applyFont="1" applyAlignment="1">
      <alignment horizontal="right"/>
    </xf>
    <xf numFmtId="43" fontId="0" fillId="0" borderId="18" xfId="12" applyFont="1" applyBorder="1"/>
    <xf numFmtId="164" fontId="0" fillId="0" borderId="0" xfId="0" applyNumberFormat="1" applyFont="1" applyAlignment="1">
      <alignment vertical="center"/>
    </xf>
    <xf numFmtId="10" fontId="0" fillId="0" borderId="0" xfId="0" applyNumberFormat="1" applyFont="1" applyAlignment="1">
      <alignment horizontal="center" vertical="center"/>
    </xf>
    <xf numFmtId="43" fontId="0" fillId="0" borderId="0" xfId="12" applyFont="1" applyBorder="1" applyAlignment="1">
      <alignment vertical="center"/>
    </xf>
    <xf numFmtId="44" fontId="0" fillId="0" borderId="20" xfId="12" applyNumberFormat="1" applyFont="1" applyBorder="1" applyAlignment="1">
      <alignment vertical="center"/>
    </xf>
    <xf numFmtId="43" fontId="0" fillId="0" borderId="21" xfId="12" applyFont="1" applyBorder="1" applyAlignment="1">
      <alignment vertical="center"/>
    </xf>
    <xf numFmtId="43" fontId="0" fillId="0" borderId="22" xfId="12" applyFont="1" applyBorder="1" applyAlignment="1">
      <alignment vertical="center"/>
    </xf>
    <xf numFmtId="43" fontId="0" fillId="0" borderId="23" xfId="12" applyFont="1" applyBorder="1" applyAlignment="1">
      <alignment vertical="center"/>
    </xf>
    <xf numFmtId="43" fontId="0" fillId="0" borderId="24" xfId="12" applyFont="1" applyBorder="1" applyAlignment="1">
      <alignment vertical="center"/>
    </xf>
    <xf numFmtId="43" fontId="0" fillId="0" borderId="25" xfId="12" applyFont="1" applyBorder="1" applyAlignment="1">
      <alignment vertical="center"/>
    </xf>
    <xf numFmtId="43" fontId="0" fillId="0" borderId="36" xfId="12" applyFont="1" applyFill="1" applyBorder="1"/>
    <xf numFmtId="43" fontId="0" fillId="0" borderId="37" xfId="12" applyFont="1" applyFill="1" applyBorder="1"/>
    <xf numFmtId="43" fontId="0" fillId="0" borderId="37" xfId="12" applyFont="1" applyBorder="1"/>
    <xf numFmtId="43" fontId="0" fillId="0" borderId="38" xfId="12" applyFont="1" applyBorder="1"/>
    <xf numFmtId="43" fontId="0" fillId="0" borderId="39" xfId="12" applyFont="1" applyBorder="1"/>
    <xf numFmtId="43" fontId="0" fillId="0" borderId="19" xfId="12" applyFont="1" applyBorder="1"/>
    <xf numFmtId="43" fontId="0" fillId="0" borderId="35" xfId="12" applyFont="1" applyBorder="1"/>
    <xf numFmtId="43" fontId="0" fillId="0" borderId="35" xfId="0" applyNumberFormat="1" applyFont="1" applyBorder="1"/>
    <xf numFmtId="43" fontId="0" fillId="0" borderId="36" xfId="0" applyNumberFormat="1" applyFont="1" applyBorder="1"/>
    <xf numFmtId="43" fontId="0" fillId="0" borderId="37" xfId="0" applyNumberFormat="1" applyFont="1" applyBorder="1"/>
    <xf numFmtId="43" fontId="0" fillId="0" borderId="18" xfId="0" applyNumberFormat="1" applyFont="1" applyBorder="1"/>
    <xf numFmtId="43" fontId="0" fillId="0" borderId="34" xfId="12" applyFont="1" applyBorder="1"/>
    <xf numFmtId="43" fontId="0" fillId="0" borderId="40" xfId="12" applyFont="1" applyBorder="1"/>
    <xf numFmtId="43" fontId="0" fillId="0" borderId="41" xfId="12" applyFont="1" applyBorder="1"/>
    <xf numFmtId="43" fontId="0" fillId="0" borderId="36" xfId="12" applyFont="1" applyBorder="1" applyAlignment="1">
      <alignment horizontal="center"/>
    </xf>
    <xf numFmtId="43" fontId="0" fillId="0" borderId="37" xfId="12" applyFont="1" applyBorder="1" applyAlignment="1">
      <alignment horizontal="center"/>
    </xf>
    <xf numFmtId="43" fontId="0" fillId="0" borderId="34" xfId="12" applyFont="1" applyBorder="1" applyAlignment="1">
      <alignment horizontal="center"/>
    </xf>
    <xf numFmtId="43" fontId="0" fillId="0" borderId="18" xfId="12" applyFont="1" applyFill="1" applyBorder="1" applyAlignment="1">
      <alignment horizontal="center"/>
    </xf>
    <xf numFmtId="43" fontId="0" fillId="0" borderId="36" xfId="12" applyFont="1" applyBorder="1"/>
    <xf numFmtId="43" fontId="0" fillId="0" borderId="36" xfId="12" applyFont="1" applyBorder="1" applyAlignment="1">
      <alignment vertical="center"/>
    </xf>
    <xf numFmtId="43" fontId="0" fillId="0" borderId="37" xfId="12" applyFont="1" applyBorder="1" applyAlignment="1">
      <alignment vertical="center"/>
    </xf>
    <xf numFmtId="43" fontId="0" fillId="0" borderId="25" xfId="12" applyFont="1" applyBorder="1" applyAlignment="1">
      <alignment horizontal="right"/>
    </xf>
    <xf numFmtId="43" fontId="0" fillId="0" borderId="18" xfId="12" applyFont="1" applyBorder="1" applyAlignment="1">
      <alignment horizontal="right"/>
    </xf>
    <xf numFmtId="43" fontId="0" fillId="0" borderId="25" xfId="12" applyFont="1" applyBorder="1" applyAlignment="1"/>
    <xf numFmtId="43" fontId="0" fillId="0" borderId="18" xfId="12" applyFont="1" applyBorder="1" applyAlignment="1"/>
    <xf numFmtId="43" fontId="0" fillId="0" borderId="21" xfId="12" quotePrefix="1" applyFont="1" applyBorder="1"/>
    <xf numFmtId="43" fontId="0" fillId="0" borderId="24" xfId="12" applyFont="1" applyBorder="1" applyAlignment="1"/>
    <xf numFmtId="43" fontId="0" fillId="0" borderId="0" xfId="12" applyFont="1" applyFill="1" applyAlignment="1"/>
    <xf numFmtId="43" fontId="35" fillId="0" borderId="21" xfId="12" applyFont="1" applyBorder="1"/>
    <xf numFmtId="43" fontId="35" fillId="0" borderId="24" xfId="12" applyFont="1" applyBorder="1"/>
    <xf numFmtId="44" fontId="0" fillId="0" borderId="23" xfId="1" applyFont="1" applyFill="1" applyBorder="1"/>
    <xf numFmtId="44" fontId="0" fillId="0" borderId="23" xfId="12" applyNumberFormat="1" applyFont="1" applyBorder="1"/>
    <xf numFmtId="44" fontId="0" fillId="0" borderId="23" xfId="12" applyNumberFormat="1" applyFont="1" applyFill="1" applyBorder="1"/>
    <xf numFmtId="0" fontId="27" fillId="0" borderId="0" xfId="0" applyFont="1" applyBorder="1" applyAlignment="1">
      <alignment horizontal="center"/>
    </xf>
    <xf numFmtId="0" fontId="27" fillId="0" borderId="0" xfId="0" applyFont="1" applyBorder="1" applyAlignment="1">
      <alignment horizontal="center"/>
    </xf>
    <xf numFmtId="44" fontId="0" fillId="0" borderId="31" xfId="12" applyNumberFormat="1" applyFont="1" applyBorder="1" applyAlignment="1">
      <alignment horizontal="center"/>
    </xf>
    <xf numFmtId="0" fontId="27" fillId="0" borderId="0" xfId="0" applyFont="1" applyBorder="1" applyAlignment="1">
      <alignment horizontal="center"/>
    </xf>
    <xf numFmtId="10" fontId="0" fillId="0" borderId="0" xfId="13" applyNumberFormat="1" applyFont="1" applyAlignment="1">
      <alignment horizontal="center"/>
    </xf>
    <xf numFmtId="0" fontId="0" fillId="0" borderId="0" xfId="0" applyFont="1" applyAlignment="1">
      <alignment wrapText="1"/>
    </xf>
    <xf numFmtId="44" fontId="0" fillId="0" borderId="23" xfId="12" applyNumberFormat="1"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43" fontId="35" fillId="0" borderId="24" xfId="12" applyFont="1" applyBorder="1" applyAlignment="1">
      <alignment horizontal="center"/>
    </xf>
    <xf numFmtId="0" fontId="27" fillId="0" borderId="0" xfId="0" applyFont="1" applyBorder="1" applyAlignment="1">
      <alignment horizontal="center"/>
    </xf>
    <xf numFmtId="43" fontId="0" fillId="0" borderId="0" xfId="12" applyFont="1"/>
    <xf numFmtId="0" fontId="27" fillId="0" borderId="0" xfId="0" applyFont="1" applyBorder="1" applyAlignment="1">
      <alignment horizontal="center"/>
    </xf>
    <xf numFmtId="43" fontId="0" fillId="0" borderId="24" xfId="12" applyFont="1" applyFill="1" applyBorder="1" applyAlignment="1"/>
    <xf numFmtId="43" fontId="0" fillId="0" borderId="25" xfId="12" applyFont="1" applyFill="1" applyBorder="1" applyAlignment="1"/>
    <xf numFmtId="43" fontId="0" fillId="0" borderId="37" xfId="12" applyFont="1" applyFill="1" applyBorder="1" applyAlignment="1"/>
    <xf numFmtId="43" fontId="0" fillId="0" borderId="18" xfId="12" applyFont="1" applyFill="1" applyBorder="1" applyAlignment="1"/>
    <xf numFmtId="44" fontId="0" fillId="0" borderId="23" xfId="1" applyFont="1" applyBorder="1"/>
    <xf numFmtId="0" fontId="0" fillId="0" borderId="0" xfId="0"/>
    <xf numFmtId="0" fontId="27" fillId="0" borderId="0" xfId="0" applyFont="1" applyBorder="1" applyAlignment="1">
      <alignment horizontal="center"/>
    </xf>
    <xf numFmtId="0" fontId="27" fillId="0" borderId="0" xfId="0" applyFont="1" applyBorder="1" applyAlignment="1">
      <alignment horizontal="center"/>
    </xf>
    <xf numFmtId="43" fontId="0" fillId="0" borderId="24" xfId="12" quotePrefix="1" applyFont="1" applyBorder="1"/>
    <xf numFmtId="44" fontId="0" fillId="0" borderId="23" xfId="12" applyNumberFormat="1" applyFont="1" applyBorder="1" applyAlignment="1"/>
    <xf numFmtId="0" fontId="0" fillId="0" borderId="0" xfId="0" applyAlignment="1">
      <alignment horizontal="center"/>
    </xf>
    <xf numFmtId="0" fontId="0" fillId="0" borderId="0" xfId="0" applyFont="1" applyAlignment="1">
      <alignment wrapText="1"/>
    </xf>
    <xf numFmtId="0" fontId="0" fillId="0" borderId="0" xfId="0" applyAlignment="1">
      <alignment wrapText="1"/>
    </xf>
    <xf numFmtId="10" fontId="0" fillId="0" borderId="0" xfId="0" applyNumberFormat="1" applyAlignment="1">
      <alignment horizontal="center"/>
    </xf>
    <xf numFmtId="165" fontId="0" fillId="0" borderId="0" xfId="0" applyNumberFormat="1" applyAlignment="1">
      <alignment horizontal="center"/>
    </xf>
    <xf numFmtId="10" fontId="0" fillId="0" borderId="0" xfId="0" applyNumberFormat="1" applyFont="1" applyAlignment="1">
      <alignment horizontal="right"/>
    </xf>
    <xf numFmtId="0" fontId="27" fillId="0" borderId="1" xfId="0" applyFont="1" applyBorder="1" applyAlignment="1">
      <alignment horizontal="center"/>
    </xf>
    <xf numFmtId="0" fontId="27" fillId="0" borderId="0" xfId="0" applyFont="1" applyBorder="1" applyAlignment="1">
      <alignment horizontal="center"/>
    </xf>
    <xf numFmtId="44" fontId="0" fillId="0" borderId="24" xfId="1" applyFont="1" applyBorder="1"/>
    <xf numFmtId="43" fontId="0" fillId="0" borderId="23" xfId="12" applyFont="1" applyBorder="1" applyAlignment="1">
      <alignment horizontal="right"/>
    </xf>
    <xf numFmtId="43" fontId="0" fillId="0" borderId="23" xfId="12" applyFont="1" applyBorder="1" applyAlignment="1"/>
    <xf numFmtId="43" fontId="0" fillId="0" borderId="23" xfId="12" applyFont="1" applyFill="1" applyBorder="1" applyAlignment="1"/>
    <xf numFmtId="0" fontId="20" fillId="0" borderId="0" xfId="11" applyFont="1" applyAlignment="1">
      <alignment horizontal="center" vertical="top" wrapText="1"/>
    </xf>
    <xf numFmtId="0" fontId="26" fillId="0" borderId="0" xfId="0" applyFont="1"/>
    <xf numFmtId="43" fontId="0" fillId="0" borderId="31" xfId="12" applyFont="1" applyBorder="1"/>
    <xf numFmtId="43" fontId="0" fillId="0" borderId="35" xfId="12"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44" fontId="0" fillId="0" borderId="35" xfId="1" applyFont="1" applyBorder="1"/>
    <xf numFmtId="0" fontId="27" fillId="0" borderId="1" xfId="0" applyFont="1" applyBorder="1" applyAlignment="1">
      <alignment horizontal="center"/>
    </xf>
    <xf numFmtId="0" fontId="27" fillId="0" borderId="0" xfId="0" applyFont="1" applyBorder="1" applyAlignment="1">
      <alignment horizontal="center"/>
    </xf>
    <xf numFmtId="44" fontId="0" fillId="0" borderId="44" xfId="12" applyNumberFormat="1" applyFont="1" applyBorder="1"/>
    <xf numFmtId="43" fontId="0" fillId="0" borderId="45" xfId="12" applyFont="1" applyBorder="1"/>
    <xf numFmtId="44" fontId="0" fillId="0" borderId="39" xfId="1" applyFont="1" applyBorder="1"/>
    <xf numFmtId="43" fontId="0" fillId="0" borderId="46" xfId="12" applyFont="1" applyBorder="1"/>
    <xf numFmtId="43" fontId="0" fillId="0" borderId="15" xfId="12" applyFont="1" applyBorder="1"/>
    <xf numFmtId="14" fontId="27" fillId="0" borderId="0" xfId="0" applyNumberFormat="1" applyFont="1" applyFill="1" applyAlignment="1">
      <alignment horizontal="center"/>
    </xf>
    <xf numFmtId="0" fontId="0" fillId="0" borderId="0" xfId="12" applyNumberFormat="1" applyFont="1" applyAlignment="1"/>
    <xf numFmtId="43" fontId="0" fillId="0" borderId="15" xfId="12" applyFont="1" applyFill="1" applyBorder="1"/>
    <xf numFmtId="0" fontId="0" fillId="0" borderId="0" xfId="0" applyFont="1" applyAlignment="1">
      <alignment wrapText="1"/>
    </xf>
    <xf numFmtId="165" fontId="0" fillId="0" borderId="0" xfId="0" applyNumberFormat="1"/>
    <xf numFmtId="0" fontId="27" fillId="0" borderId="0" xfId="0" applyFont="1" applyBorder="1" applyAlignment="1">
      <alignment horizontal="center"/>
    </xf>
    <xf numFmtId="0" fontId="27" fillId="0" borderId="0" xfId="0" applyFont="1" applyBorder="1" applyAlignment="1">
      <alignment horizontal="center"/>
    </xf>
    <xf numFmtId="0" fontId="0" fillId="0" borderId="0" xfId="0" applyFont="1" applyAlignment="1">
      <alignment vertical="top" wrapText="1"/>
    </xf>
    <xf numFmtId="164" fontId="0" fillId="0" borderId="0" xfId="0" applyNumberFormat="1"/>
    <xf numFmtId="164" fontId="0" fillId="0" borderId="0" xfId="0" applyNumberFormat="1" applyAlignment="1">
      <alignment horizontal="center"/>
    </xf>
    <xf numFmtId="0" fontId="0" fillId="0" borderId="0" xfId="0" applyFont="1" applyFill="1" applyAlignment="1">
      <alignment horizontal="left" vertical="top" wrapText="1"/>
    </xf>
    <xf numFmtId="0" fontId="27" fillId="0" borderId="0" xfId="0" applyFont="1" applyFill="1" applyAlignment="1">
      <alignment horizontal="right"/>
    </xf>
    <xf numFmtId="44" fontId="0" fillId="0" borderId="0" xfId="0" applyNumberFormat="1" applyFont="1" applyFill="1" applyAlignment="1">
      <alignment horizontal="center"/>
    </xf>
    <xf numFmtId="14" fontId="0" fillId="0" borderId="0" xfId="0" applyNumberFormat="1" applyFont="1" applyFill="1" applyAlignment="1">
      <alignment horizontal="center"/>
    </xf>
    <xf numFmtId="0" fontId="0" fillId="0" borderId="0" xfId="0" applyFont="1" applyAlignment="1">
      <alignment wrapText="1"/>
    </xf>
    <xf numFmtId="44" fontId="0" fillId="0" borderId="23" xfId="1" applyFont="1" applyBorder="1" applyAlignment="1">
      <alignment horizontal="center"/>
    </xf>
    <xf numFmtId="0" fontId="35" fillId="0" borderId="15" xfId="0" applyFont="1" applyBorder="1" applyAlignment="1">
      <alignment horizontal="left"/>
    </xf>
    <xf numFmtId="0" fontId="0" fillId="0" borderId="15" xfId="0" applyFont="1" applyBorder="1"/>
    <xf numFmtId="0" fontId="35" fillId="0" borderId="15" xfId="0" applyFont="1" applyFill="1" applyBorder="1" applyAlignment="1">
      <alignment horizontal="left"/>
    </xf>
    <xf numFmtId="0" fontId="0" fillId="0" borderId="15" xfId="0" applyFont="1" applyFill="1" applyBorder="1"/>
    <xf numFmtId="44" fontId="0" fillId="0" borderId="23" xfId="1" applyFont="1" applyFill="1" applyBorder="1" applyAlignment="1">
      <alignment horizontal="center"/>
    </xf>
    <xf numFmtId="44" fontId="0" fillId="0" borderId="15" xfId="1" applyFont="1" applyBorder="1"/>
    <xf numFmtId="10" fontId="0" fillId="0" borderId="0" xfId="0" applyNumberFormat="1" applyFont="1" applyAlignment="1"/>
    <xf numFmtId="0" fontId="40" fillId="0" borderId="0" xfId="0" applyFont="1" applyAlignment="1">
      <alignment horizontal="left"/>
    </xf>
    <xf numFmtId="0" fontId="27" fillId="0" borderId="0" xfId="0" applyFont="1" applyBorder="1" applyAlignment="1">
      <alignment horizontal="center"/>
    </xf>
    <xf numFmtId="0" fontId="0" fillId="0" borderId="0" xfId="0" applyFont="1" applyAlignment="1">
      <alignment wrapText="1"/>
    </xf>
    <xf numFmtId="0" fontId="35" fillId="0" borderId="0" xfId="0" applyFont="1" applyFill="1" applyAlignment="1">
      <alignment horizontal="center"/>
    </xf>
    <xf numFmtId="0" fontId="0" fillId="0" borderId="0" xfId="0" applyFont="1" applyAlignment="1">
      <alignment wrapText="1"/>
    </xf>
    <xf numFmtId="0" fontId="31" fillId="0" borderId="0" xfId="0" applyFont="1" applyAlignment="1">
      <alignment horizontal="center"/>
    </xf>
    <xf numFmtId="0" fontId="27" fillId="0" borderId="1" xfId="0" applyFont="1" applyBorder="1" applyAlignment="1">
      <alignment horizontal="center"/>
    </xf>
    <xf numFmtId="0" fontId="27" fillId="0" borderId="0" xfId="0" applyFont="1" applyBorder="1" applyAlignment="1">
      <alignment horizontal="center"/>
    </xf>
    <xf numFmtId="0" fontId="20" fillId="0" borderId="0" xfId="11" applyFont="1" applyAlignment="1">
      <alignment horizontal="left"/>
    </xf>
    <xf numFmtId="0" fontId="0" fillId="0" borderId="0" xfId="0" applyFont="1" applyAlignment="1">
      <alignment horizontal="left" vertical="top" wrapText="1"/>
    </xf>
    <xf numFmtId="0" fontId="0" fillId="0" borderId="0" xfId="0" applyFont="1" applyAlignment="1">
      <alignment wrapText="1"/>
    </xf>
    <xf numFmtId="14" fontId="41" fillId="0" borderId="0" xfId="0" applyNumberFormat="1" applyFont="1" applyFill="1" applyAlignment="1"/>
    <xf numFmtId="0" fontId="0" fillId="6" borderId="0" xfId="0" applyFont="1" applyFill="1" applyAlignment="1">
      <alignment horizontal="center"/>
    </xf>
    <xf numFmtId="0" fontId="0" fillId="6" borderId="0" xfId="0" applyFont="1" applyFill="1"/>
    <xf numFmtId="0" fontId="0" fillId="6" borderId="0" xfId="0" applyFont="1" applyFill="1" applyAlignment="1">
      <alignment wrapText="1"/>
    </xf>
    <xf numFmtId="165" fontId="0" fillId="6" borderId="0" xfId="0" applyNumberFormat="1" applyFont="1" applyFill="1" applyAlignment="1">
      <alignment horizontal="left"/>
    </xf>
    <xf numFmtId="0" fontId="0" fillId="6" borderId="0" xfId="0" applyFont="1" applyFill="1" applyAlignment="1"/>
    <xf numFmtId="10" fontId="0" fillId="6" borderId="0" xfId="0" applyNumberFormat="1" applyFont="1" applyFill="1" applyAlignment="1">
      <alignment horizontal="center"/>
    </xf>
    <xf numFmtId="165" fontId="0" fillId="6" borderId="0" xfId="0" applyNumberFormat="1" applyFont="1" applyFill="1" applyAlignment="1">
      <alignment horizontal="center"/>
    </xf>
    <xf numFmtId="44" fontId="0" fillId="0" borderId="43" xfId="1" applyFont="1" applyFill="1" applyBorder="1"/>
    <xf numFmtId="44" fontId="0" fillId="0" borderId="21" xfId="1" applyFont="1" applyFill="1" applyBorder="1"/>
    <xf numFmtId="0" fontId="0" fillId="0" borderId="0" xfId="0" applyFont="1" applyAlignment="1">
      <alignment wrapText="1"/>
    </xf>
    <xf numFmtId="0" fontId="29" fillId="0" borderId="0" xfId="0" quotePrefix="1" applyFont="1" applyAlignment="1">
      <alignment horizontal="left"/>
    </xf>
    <xf numFmtId="0" fontId="27" fillId="4" borderId="14" xfId="0" quotePrefix="1" applyFont="1" applyFill="1" applyBorder="1" applyAlignment="1">
      <alignment horizontal="center" vertical="center" wrapText="1"/>
    </xf>
    <xf numFmtId="0" fontId="27" fillId="5" borderId="47" xfId="0" applyFont="1" applyFill="1" applyBorder="1" applyAlignment="1">
      <alignment horizontal="center" vertical="center" wrapText="1"/>
    </xf>
    <xf numFmtId="0" fontId="27" fillId="3" borderId="48" xfId="0" applyFont="1" applyFill="1" applyBorder="1" applyAlignment="1">
      <alignment horizontal="center" vertical="center" wrapText="1"/>
    </xf>
    <xf numFmtId="0" fontId="29" fillId="3" borderId="34" xfId="0" applyFont="1" applyFill="1" applyBorder="1" applyAlignment="1">
      <alignment horizontal="center" vertical="center" wrapText="1"/>
    </xf>
    <xf numFmtId="0" fontId="33" fillId="3" borderId="34" xfId="0" applyFont="1" applyFill="1" applyBorder="1" applyAlignment="1">
      <alignment horizontal="center" vertical="center" wrapText="1"/>
    </xf>
    <xf numFmtId="0" fontId="0" fillId="0" borderId="0" xfId="0" quotePrefix="1" applyFont="1" applyFill="1" applyAlignment="1">
      <alignment horizontal="left"/>
    </xf>
    <xf numFmtId="0" fontId="27" fillId="5" borderId="48" xfId="0" applyFont="1" applyFill="1" applyBorder="1" applyAlignment="1">
      <alignment horizontal="center" vertical="center" wrapText="1"/>
    </xf>
    <xf numFmtId="0" fontId="27" fillId="5" borderId="34" xfId="0" applyFont="1" applyFill="1" applyBorder="1" applyAlignment="1">
      <alignment horizontal="center" vertical="center" wrapText="1"/>
    </xf>
    <xf numFmtId="44" fontId="0" fillId="0" borderId="49" xfId="12" applyNumberFormat="1" applyFont="1" applyBorder="1" applyAlignment="1">
      <alignment horizontal="center"/>
    </xf>
    <xf numFmtId="0" fontId="27" fillId="4" borderId="47" xfId="0" applyFont="1" applyFill="1" applyBorder="1" applyAlignment="1">
      <alignment horizontal="center" vertical="center" wrapText="1"/>
    </xf>
    <xf numFmtId="0" fontId="0" fillId="0" borderId="0" xfId="0" applyFont="1" applyAlignment="1">
      <alignment wrapText="1"/>
    </xf>
    <xf numFmtId="43" fontId="0" fillId="0" borderId="15" xfId="12" applyFont="1" applyFill="1" applyBorder="1" applyAlignment="1">
      <alignment horizontal="center"/>
    </xf>
    <xf numFmtId="44" fontId="0" fillId="0" borderId="0" xfId="12" applyNumberFormat="1" applyFont="1" applyBorder="1"/>
    <xf numFmtId="44" fontId="0" fillId="0" borderId="50" xfId="1" applyFont="1" applyFill="1" applyBorder="1"/>
    <xf numFmtId="0" fontId="27" fillId="0" borderId="1" xfId="0" applyFont="1" applyBorder="1" applyAlignment="1">
      <alignment horizontal="center"/>
    </xf>
    <xf numFmtId="0" fontId="27" fillId="0" borderId="0" xfId="0" applyFont="1" applyBorder="1" applyAlignment="1">
      <alignment horizontal="center"/>
    </xf>
    <xf numFmtId="0" fontId="20" fillId="0" borderId="0" xfId="11" applyFont="1" applyAlignment="1">
      <alignment horizontal="left"/>
    </xf>
    <xf numFmtId="0" fontId="27" fillId="0" borderId="1" xfId="0" applyFont="1" applyBorder="1" applyAlignment="1">
      <alignment horizontal="center"/>
    </xf>
    <xf numFmtId="0" fontId="27" fillId="0" borderId="0" xfId="0" applyFont="1" applyBorder="1" applyAlignment="1">
      <alignment horizontal="center"/>
    </xf>
    <xf numFmtId="0" fontId="31" fillId="0" borderId="0" xfId="0" applyFont="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31" fillId="0" borderId="0" xfId="0" applyFont="1" applyAlignment="1"/>
    <xf numFmtId="0" fontId="29" fillId="0" borderId="0" xfId="0" applyFont="1" applyAlignment="1">
      <alignment horizontal="center"/>
    </xf>
    <xf numFmtId="0" fontId="27" fillId="7" borderId="0" xfId="0" applyFont="1" applyFill="1" applyAlignment="1">
      <alignment horizontal="center"/>
    </xf>
    <xf numFmtId="0" fontId="0" fillId="0" borderId="0" xfId="0" quotePrefix="1" applyFont="1" applyAlignment="1"/>
    <xf numFmtId="0" fontId="27" fillId="0" borderId="0" xfId="0" applyFont="1" applyBorder="1" applyAlignment="1">
      <alignment horizontal="center"/>
    </xf>
    <xf numFmtId="0" fontId="27" fillId="0" borderId="1" xfId="0" applyFont="1" applyBorder="1" applyAlignment="1">
      <alignment horizontal="center"/>
    </xf>
    <xf numFmtId="0" fontId="20" fillId="0" borderId="0" xfId="11" applyFont="1" applyAlignment="1">
      <alignment horizontal="left"/>
    </xf>
    <xf numFmtId="0" fontId="0" fillId="0" borderId="0" xfId="0" applyFont="1" applyAlignment="1">
      <alignment wrapText="1"/>
    </xf>
    <xf numFmtId="43" fontId="0" fillId="0" borderId="51" xfId="0" applyNumberFormat="1" applyFont="1" applyBorder="1"/>
    <xf numFmtId="164" fontId="0" fillId="0" borderId="0" xfId="0" applyNumberFormat="1" applyFont="1" applyBorder="1" applyAlignment="1">
      <alignment horizontal="left"/>
    </xf>
    <xf numFmtId="43" fontId="0" fillId="0" borderId="0" xfId="12" applyFont="1" applyFill="1" applyBorder="1" applyAlignment="1">
      <alignment wrapText="1"/>
    </xf>
    <xf numFmtId="14" fontId="0" fillId="0" borderId="0" xfId="1" applyNumberFormat="1" applyFont="1" applyFill="1" applyBorder="1" applyAlignment="1">
      <alignment horizontal="center"/>
    </xf>
    <xf numFmtId="0" fontId="36" fillId="0" borderId="0" xfId="0" applyFont="1" applyAlignment="1">
      <alignment horizontal="left"/>
    </xf>
    <xf numFmtId="43" fontId="0" fillId="0" borderId="20" xfId="12" applyFont="1" applyBorder="1"/>
    <xf numFmtId="43" fontId="0" fillId="0" borderId="52" xfId="12" applyFont="1" applyBorder="1" applyAlignment="1">
      <alignment horizontal="center"/>
    </xf>
    <xf numFmtId="43" fontId="0" fillId="0" borderId="4" xfId="12" applyFont="1" applyBorder="1" applyAlignment="1">
      <alignment horizontal="center"/>
    </xf>
    <xf numFmtId="43" fontId="0" fillId="0" borderId="3" xfId="12" applyFont="1" applyBorder="1" applyAlignment="1">
      <alignment horizontal="center"/>
    </xf>
    <xf numFmtId="44" fontId="0" fillId="0" borderId="53" xfId="12" applyNumberFormat="1" applyFont="1" applyBorder="1"/>
    <xf numFmtId="43" fontId="0" fillId="0" borderId="54" xfId="12" applyFont="1" applyBorder="1"/>
    <xf numFmtId="0" fontId="0" fillId="0" borderId="0" xfId="0" applyFont="1" applyAlignment="1">
      <alignment wrapText="1"/>
    </xf>
    <xf numFmtId="0" fontId="0" fillId="0" borderId="0" xfId="0" applyFont="1" applyAlignment="1">
      <alignment vertical="top" wrapText="1"/>
    </xf>
    <xf numFmtId="164" fontId="27" fillId="0" borderId="0" xfId="0" applyNumberFormat="1" applyFont="1" applyAlignment="1">
      <alignment horizontal="left"/>
    </xf>
    <xf numFmtId="44" fontId="0" fillId="0" borderId="35" xfId="12" applyNumberFormat="1" applyFont="1" applyBorder="1"/>
    <xf numFmtId="43" fontId="0" fillId="0" borderId="42" xfId="12" applyFont="1" applyBorder="1"/>
    <xf numFmtId="44" fontId="0" fillId="0" borderId="44" xfId="1" applyFont="1" applyBorder="1"/>
    <xf numFmtId="43" fontId="0" fillId="0" borderId="19" xfId="12" applyFont="1" applyFill="1" applyBorder="1"/>
    <xf numFmtId="43" fontId="0" fillId="0" borderId="19" xfId="12" applyFont="1" applyBorder="1" applyAlignment="1">
      <alignment horizontal="center"/>
    </xf>
    <xf numFmtId="43" fontId="0" fillId="0" borderId="26" xfId="12" applyFont="1" applyBorder="1" applyAlignment="1">
      <alignment vertical="center"/>
    </xf>
    <xf numFmtId="43" fontId="0" fillId="0" borderId="27" xfId="12" applyFont="1" applyBorder="1" applyAlignment="1">
      <alignment vertical="center"/>
    </xf>
    <xf numFmtId="0" fontId="27" fillId="0" borderId="0" xfId="0" applyFont="1" applyBorder="1" applyAlignment="1"/>
    <xf numFmtId="43" fontId="0" fillId="0" borderId="34" xfId="12" applyFont="1" applyFill="1" applyBorder="1"/>
    <xf numFmtId="43" fontId="0" fillId="0" borderId="26" xfId="12" applyFont="1" applyFill="1" applyBorder="1"/>
    <xf numFmtId="43" fontId="0" fillId="0" borderId="38" xfId="12" applyFont="1" applyFill="1" applyBorder="1"/>
    <xf numFmtId="43" fontId="0" fillId="0" borderId="55" xfId="12" applyFont="1" applyBorder="1"/>
    <xf numFmtId="43" fontId="0" fillId="0" borderId="50" xfId="12" applyFont="1" applyFill="1" applyBorder="1"/>
    <xf numFmtId="43" fontId="0" fillId="0" borderId="27" xfId="12" applyFont="1" applyFill="1" applyBorder="1"/>
    <xf numFmtId="44" fontId="0" fillId="0" borderId="23" xfId="1" applyFont="1" applyFill="1" applyBorder="1" applyAlignment="1"/>
    <xf numFmtId="0" fontId="0" fillId="0" borderId="0" xfId="0" applyFont="1" applyAlignment="1">
      <alignment wrapText="1"/>
    </xf>
    <xf numFmtId="43" fontId="0" fillId="0" borderId="56" xfId="12" applyFont="1" applyBorder="1"/>
    <xf numFmtId="0" fontId="27" fillId="0" borderId="0" xfId="0" applyFont="1" applyFill="1" applyAlignment="1"/>
    <xf numFmtId="0" fontId="0" fillId="7" borderId="0" xfId="0" applyFont="1" applyFill="1" applyAlignment="1">
      <alignment horizontal="center"/>
    </xf>
    <xf numFmtId="0" fontId="0" fillId="7" borderId="0" xfId="0" applyFont="1" applyFill="1" applyBorder="1"/>
    <xf numFmtId="0" fontId="0" fillId="7" borderId="0" xfId="0" applyFont="1" applyFill="1" applyAlignment="1">
      <alignment wrapText="1"/>
    </xf>
    <xf numFmtId="165" fontId="0" fillId="7" borderId="0" xfId="0" applyNumberFormat="1" applyFont="1" applyFill="1" applyAlignment="1">
      <alignment horizontal="center"/>
    </xf>
    <xf numFmtId="10" fontId="0" fillId="7" borderId="0" xfId="0" applyNumberFormat="1" applyFont="1" applyFill="1" applyAlignment="1">
      <alignment horizontal="center"/>
    </xf>
    <xf numFmtId="43" fontId="0" fillId="0" borderId="0" xfId="0" applyNumberFormat="1" applyFont="1" applyAlignment="1">
      <alignment vertical="top" wrapText="1"/>
    </xf>
    <xf numFmtId="0" fontId="0" fillId="0" borderId="0" xfId="0" applyFont="1" applyAlignment="1">
      <alignment wrapText="1"/>
    </xf>
    <xf numFmtId="44" fontId="0" fillId="0" borderId="15" xfId="1" applyFont="1" applyFill="1" applyBorder="1"/>
    <xf numFmtId="43" fontId="0" fillId="0" borderId="22" xfId="12" applyFont="1" applyFill="1" applyBorder="1"/>
    <xf numFmtId="0" fontId="27" fillId="0" borderId="0" xfId="0" applyFont="1" applyBorder="1" applyAlignment="1">
      <alignment horizontal="center"/>
    </xf>
    <xf numFmtId="0" fontId="27" fillId="0" borderId="0" xfId="0" applyFont="1" applyFill="1" applyBorder="1" applyAlignment="1">
      <alignment horizontal="center"/>
    </xf>
    <xf numFmtId="0" fontId="0" fillId="0" borderId="0" xfId="0" applyFont="1" applyAlignment="1">
      <alignment horizontal="right" vertical="top" wrapText="1"/>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0" fillId="0" borderId="0" xfId="0" applyFont="1" applyAlignment="1">
      <alignment horizontal="left"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44" fontId="3" fillId="0" borderId="6" xfId="1" applyFont="1" applyFill="1" applyBorder="1" applyAlignment="1">
      <alignment horizontal="left"/>
    </xf>
    <xf numFmtId="0" fontId="12" fillId="0" borderId="0" xfId="0" applyFont="1" applyAlignment="1">
      <alignment horizontal="center"/>
    </xf>
    <xf numFmtId="0" fontId="5" fillId="0" borderId="1" xfId="0" applyFont="1" applyBorder="1" applyAlignment="1">
      <alignment horizontal="center"/>
    </xf>
    <xf numFmtId="0" fontId="11" fillId="0" borderId="1" xfId="0" applyFont="1" applyBorder="1" applyAlignment="1">
      <alignment horizontal="center"/>
    </xf>
    <xf numFmtId="0" fontId="3" fillId="0" borderId="0" xfId="0" applyFont="1" applyAlignment="1">
      <alignment vertical="top" wrapText="1"/>
    </xf>
    <xf numFmtId="0" fontId="3" fillId="0" borderId="0" xfId="0" applyFont="1" applyAlignment="1">
      <alignment horizontal="left" vertical="top" wrapText="1"/>
    </xf>
    <xf numFmtId="0" fontId="20" fillId="0" borderId="0" xfId="11" applyAlignment="1">
      <alignment horizontal="left" vertical="top" wrapText="1"/>
    </xf>
    <xf numFmtId="44" fontId="0" fillId="0" borderId="0" xfId="1" applyFont="1" applyFill="1" applyBorder="1" applyAlignment="1">
      <alignment horizontal="left"/>
    </xf>
    <xf numFmtId="0" fontId="0" fillId="0" borderId="0" xfId="0" applyFont="1" applyAlignment="1">
      <alignment vertical="top" wrapText="1"/>
    </xf>
    <xf numFmtId="0" fontId="20" fillId="0" borderId="0" xfId="11" applyFont="1" applyAlignment="1">
      <alignment horizontal="left" vertical="top" wrapText="1"/>
    </xf>
    <xf numFmtId="0" fontId="27" fillId="0" borderId="12" xfId="0" applyFont="1" applyBorder="1" applyAlignment="1">
      <alignment horizontal="center"/>
    </xf>
    <xf numFmtId="44" fontId="0" fillId="0" borderId="6" xfId="1" applyFont="1" applyFill="1" applyBorder="1" applyAlignment="1">
      <alignment horizontal="left"/>
    </xf>
    <xf numFmtId="0" fontId="20" fillId="0" borderId="0" xfId="11" applyAlignment="1">
      <alignment horizontal="left"/>
    </xf>
    <xf numFmtId="43" fontId="0" fillId="0" borderId="44" xfId="12" applyFont="1" applyBorder="1"/>
  </cellXfs>
  <cellStyles count="28">
    <cellStyle name="Comma" xfId="12" builtinId="3"/>
    <cellStyle name="Comma 2" xfId="3" xr:uid="{00000000-0005-0000-0000-000001000000}"/>
    <cellStyle name="Comma 2 2" xfId="7" xr:uid="{00000000-0005-0000-0000-000002000000}"/>
    <cellStyle name="Comma 3" xfId="20" xr:uid="{00000000-0005-0000-0000-000003000000}"/>
    <cellStyle name="Comma 4" xfId="15" xr:uid="{00000000-0005-0000-0000-000004000000}"/>
    <cellStyle name="Comma 4 2" xfId="26" xr:uid="{00000000-0005-0000-0000-000005000000}"/>
    <cellStyle name="Comma 5" xfId="23" xr:uid="{00000000-0005-0000-0000-000006000000}"/>
    <cellStyle name="Currency" xfId="1" builtinId="4"/>
    <cellStyle name="Currency 2" xfId="4" xr:uid="{00000000-0005-0000-0000-000008000000}"/>
    <cellStyle name="Currency 2 2" xfId="8" xr:uid="{00000000-0005-0000-0000-000009000000}"/>
    <cellStyle name="Currency 3" xfId="18" xr:uid="{00000000-0005-0000-0000-00000A000000}"/>
    <cellStyle name="Currency 4" xfId="16" xr:uid="{00000000-0005-0000-0000-00000B000000}"/>
    <cellStyle name="Currency 4 2" xfId="27" xr:uid="{00000000-0005-0000-0000-00000C000000}"/>
    <cellStyle name="Currency 5" xfId="24" xr:uid="{00000000-0005-0000-0000-00000D000000}"/>
    <cellStyle name="Hyperlink" xfId="11" builtinId="8"/>
    <cellStyle name="Hyperlink 2" xfId="19" xr:uid="{00000000-0005-0000-0000-00000F000000}"/>
    <cellStyle name="n_nvision1" xfId="5" xr:uid="{00000000-0005-0000-0000-000010000000}"/>
    <cellStyle name="n_nvision1 2" xfId="9" xr:uid="{00000000-0005-0000-0000-000011000000}"/>
    <cellStyle name="Normal" xfId="0" builtinId="0"/>
    <cellStyle name="Normal 2" xfId="2" xr:uid="{00000000-0005-0000-0000-000013000000}"/>
    <cellStyle name="Normal 3" xfId="17" xr:uid="{00000000-0005-0000-0000-000014000000}"/>
    <cellStyle name="Normal 4" xfId="14" xr:uid="{00000000-0005-0000-0000-000015000000}"/>
    <cellStyle name="Normal 4 2" xfId="25" xr:uid="{00000000-0005-0000-0000-000016000000}"/>
    <cellStyle name="Normal 5" xfId="22" xr:uid="{00000000-0005-0000-0000-000017000000}"/>
    <cellStyle name="Percent" xfId="13" builtinId="5"/>
    <cellStyle name="Percent 2" xfId="6" xr:uid="{00000000-0005-0000-0000-000019000000}"/>
    <cellStyle name="Percent 2 2" xfId="10" xr:uid="{00000000-0005-0000-0000-00001A000000}"/>
    <cellStyle name="Percent 3" xfId="21" xr:uid="{00000000-0005-0000-0000-00001B000000}"/>
  </cellStyles>
  <dxfs count="9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FCDAF8"/>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oneCellAnchor>
    <xdr:from>
      <xdr:col>1</xdr:col>
      <xdr:colOff>2141626</xdr:colOff>
      <xdr:row>14</xdr:row>
      <xdr:rowOff>100614</xdr:rowOff>
    </xdr:from>
    <xdr:ext cx="14159122" cy="1031629"/>
    <xdr:sp macro="" textlink="">
      <xdr:nvSpPr>
        <xdr:cNvPr id="2" name="Rectangle 1">
          <a:extLst>
            <a:ext uri="{FF2B5EF4-FFF2-40B4-BE49-F238E27FC236}">
              <a16:creationId xmlns:a16="http://schemas.microsoft.com/office/drawing/2014/main" id="{00000000-0008-0000-0E00-000002000000}"/>
            </a:ext>
          </a:extLst>
        </xdr:cNvPr>
        <xdr:cNvSpPr/>
      </xdr:nvSpPr>
      <xdr:spPr>
        <a:xfrm rot="-1680000">
          <a:off x="2665501" y="3708208"/>
          <a:ext cx="14159122" cy="1031629"/>
        </a:xfrm>
        <a:prstGeom prst="rect">
          <a:avLst/>
        </a:prstGeom>
        <a:noFill/>
      </xdr:spPr>
      <xdr:txBody>
        <a:bodyPr wrap="square" lIns="91440" tIns="45720" rIns="91440" bIns="45720">
          <a:spAutoFit/>
        </a:bodyPr>
        <a:lstStyle/>
        <a:p>
          <a:pPr algn="ctr"/>
          <a:r>
            <a:rPr lang="en-US" sz="6000" b="1" cap="none" spc="0">
              <a:ln w="22225">
                <a:solidFill>
                  <a:schemeClr val="accent2"/>
                </a:solidFill>
                <a:prstDash val="solid"/>
              </a:ln>
              <a:solidFill>
                <a:schemeClr val="accent2">
                  <a:lumMod val="40000"/>
                  <a:lumOff val="60000"/>
                </a:schemeClr>
              </a:solidFill>
              <a:effectLst/>
            </a:rPr>
            <a:t>Merged</a:t>
          </a:r>
          <a:r>
            <a:rPr lang="en-US" sz="6000" b="1" cap="none" spc="0" baseline="0">
              <a:ln w="22225">
                <a:solidFill>
                  <a:schemeClr val="accent2"/>
                </a:solidFill>
                <a:prstDash val="solid"/>
              </a:ln>
              <a:solidFill>
                <a:schemeClr val="accent2">
                  <a:lumMod val="40000"/>
                  <a:lumOff val="60000"/>
                </a:schemeClr>
              </a:solidFill>
              <a:effectLst/>
            </a:rPr>
            <a:t> with Potentials and is now Bodwell</a:t>
          </a:r>
          <a:endParaRPr lang="en-US" sz="6000" b="1" cap="none" spc="0">
            <a:ln w="22225">
              <a:solidFill>
                <a:schemeClr val="accent2"/>
              </a:solidFill>
              <a:prstDash val="solid"/>
            </a:ln>
            <a:solidFill>
              <a:schemeClr val="accent2">
                <a:lumMod val="40000"/>
                <a:lumOff val="60000"/>
              </a:schemeClr>
            </a:solidFill>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1285217</xdr:colOff>
      <xdr:row>5</xdr:row>
      <xdr:rowOff>1256771</xdr:rowOff>
    </xdr:from>
    <xdr:ext cx="9421127" cy="4412875"/>
    <xdr:sp macro="" textlink="">
      <xdr:nvSpPr>
        <xdr:cNvPr id="2" name="Rectangle 1">
          <a:extLst>
            <a:ext uri="{FF2B5EF4-FFF2-40B4-BE49-F238E27FC236}">
              <a16:creationId xmlns:a16="http://schemas.microsoft.com/office/drawing/2014/main" id="{AC33878F-98AA-A8AC-5238-79BE9DB0EFBB}"/>
            </a:ext>
          </a:extLst>
        </xdr:cNvPr>
        <xdr:cNvSpPr/>
      </xdr:nvSpPr>
      <xdr:spPr>
        <a:xfrm rot="-1860000">
          <a:off x="1809092" y="2256896"/>
          <a:ext cx="9421127" cy="4412875"/>
        </a:xfrm>
        <a:prstGeom prst="rect">
          <a:avLst/>
        </a:prstGeom>
        <a:noFill/>
      </xdr:spPr>
      <xdr:txBody>
        <a:bodyPr wrap="square" lIns="91440" tIns="45720" rIns="91440" bIns="45720">
          <a:spAutoFit/>
        </a:bodyPr>
        <a:lstStyle/>
        <a:p>
          <a:pPr algn="ctr"/>
          <a:r>
            <a:rPr lang="en-US" sz="138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Closed for FY 26</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2.ed.gov/policy/fund/guid/uniform-guidance/index.htm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2.ed.gov/policy/fund/guid/uniform-guidance/index.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2.ed.gov/policy/fund/guid/uniform-guidance/index.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2.ed.gov/policy/fund/guid/uniform-guidance/index.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palmbeachschools.net/accounting/wp-content/uploads/sites/40/2018/11/00-FY-2019-FDOE-IC-Rate-Ltr-2018-04-11.pdf" TargetMode="External"/><Relationship Id="rId1" Type="http://schemas.openxmlformats.org/officeDocument/2006/relationships/hyperlink" Target="https://www2.ed.gov/policy/fund/guid/uniform-guidance/index.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2.ed.gov/policy/fund/guid/uniform-guidance/index.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2.ed.gov/policy/fund/guid/uniform-guidance/index.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2.ed.gov/policy/fund/guid/uniform-guidance/index.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2.ed.gov/policy/fund/guid/uniform-guidance/index.htm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2.ed.gov/policy/fund/guid/uniform-guidance/index.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2.ed.gov/policy/fund/guid/uniform-guidance/index.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2.ed.gov/policy/fund/guid/uniform-guidance/index.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2.ed.gov/policy/fund/guid/uniform-guidance/index.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2.ed.gov/policy/fund/guid/uniform-guidance/index.html"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2.ed.gov/policy/fund/guid/uniform-guidance/index.html"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2.ed.gov/policy/fund/guid/uniform-guidance/index.html"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https://www2.ed.gov/policy/fund/guid/uniform-guidance/index.html"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2.ed.gov/policy/fund/guid/uniform-guidance/index.html"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2.ed.gov/policy/fund/guid/uniform-guidance/index.html"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2.ed.gov/policy/fund/guid/uniform-guidance/index.html"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2.ed.gov/policy/fund/guid/uniform-guidance/index.html"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2.ed.gov/policy/fund/guid/uniform-guidance/index.html"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2.ed.gov/policy/fund/guid/uniform-guidance/index.html"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2.ed.gov/policy/fund/guid/uniform-guidance/index.html"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2.ed.gov/policy/fund/guid/uniform-guidance/index.html"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2.ed.gov/policy/fund/guid/uniform-guidance/index.html"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2.ed.gov/policy/fund/guid/uniform-guidance/index.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2.ed.gov/policy/fund/guid/uniform-guidance/index.html"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2.ed.gov/policy/fund/guid/uniform-guidance/index.html"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0.bin"/><Relationship Id="rId1" Type="http://schemas.openxmlformats.org/officeDocument/2006/relationships/hyperlink" Target="https://www2.ed.gov/policy/fund/guid/uniform-guidance/index.html"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2.ed.gov/policy/fund/guid/uniform-guidance/index.html"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2.ed.gov/policy/fund/guid/uniform-guidance/index.html"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2.ed.gov/policy/fund/guid/uniform-guidance/index.html"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2.ed.gov/policy/fund/guid/uniform-guidance/index.html"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2.ed.gov/policy/fund/guid/uniform-guidance/index.html"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2.ed.gov/policy/fund/guid/uniform-guidance/index.html"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2.ed.gov/policy/fund/guid/uniform-guidance/index.html"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2.ed.gov/policy/fund/guid/uniform-guidance/index.html"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2.ed.gov/policy/fund/guid/uniform-guidance/index.html"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2.ed.gov/policy/fund/guid/uniform-guidance/index.html"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2.ed.gov/policy/fund/guid/uniform-guidance/index.html"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2.ed.gov/policy/fund/guid/uniform-guidance/index.html"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2.ed.gov/policy/fund/guid/uniform-guidance/index.html"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2.ed.gov/policy/fund/guid/uniform-guidance/index.html"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2.ed.gov/policy/fund/guid/uniform-guidance/index.html"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2.ed.gov/policy/fund/guid/uniform-guidance/index.html"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2.ed.gov/policy/fund/guid/uniform-guidance/index.html"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2.ed.gov/policy/fund/guid/uniform-guidance/index.html"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2.ed.gov/policy/fund/guid/uniform-guidance/index.html"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2.ed.gov/policy/fund/guid/uniform-guidance/index.html"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2.ed.gov/policy/fund/guid/uniform-guidance/index.html"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2.ed.gov/policy/fund/guid/uniform-guidance/index.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E410E-6938-4A95-B2F3-56B6391C3A93}">
  <sheetPr>
    <tabColor rgb="FFFFFF00"/>
    <pageSetUpPr fitToPage="1"/>
  </sheetPr>
  <dimension ref="A1:N94"/>
  <sheetViews>
    <sheetView tabSelected="1" workbookViewId="0">
      <pane xSplit="1" ySplit="6" topLeftCell="B7" activePane="bottomRight" state="frozen"/>
      <selection pane="topRight" activeCell="B1" sqref="B1"/>
      <selection pane="bottomLeft" activeCell="A7" sqref="A7"/>
      <selection pane="bottomRight" activeCell="B3" sqref="B3"/>
    </sheetView>
  </sheetViews>
  <sheetFormatPr defaultColWidth="9.140625" defaultRowHeight="15" x14ac:dyDescent="0.25"/>
  <cols>
    <col min="1" max="1" width="13.28515625" style="137" customWidth="1"/>
    <col min="2" max="2" width="93.42578125" style="135" customWidth="1"/>
    <col min="3" max="3" width="56.7109375" style="135"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6384" width="9.140625" style="135"/>
  </cols>
  <sheetData>
    <row r="1" spans="1:14" ht="15.75" customHeight="1" x14ac:dyDescent="0.25">
      <c r="A1" s="132"/>
      <c r="B1" s="525" t="s">
        <v>227</v>
      </c>
    </row>
    <row r="2" spans="1:14" ht="15.75" customHeight="1" x14ac:dyDescent="0.25">
      <c r="A2" s="499"/>
      <c r="B2" s="189"/>
    </row>
    <row r="3" spans="1:14" ht="15.75" customHeight="1" x14ac:dyDescent="0.25">
      <c r="A3" s="141"/>
      <c r="B3" s="132"/>
      <c r="D3" s="132"/>
      <c r="E3" s="132"/>
      <c r="F3" s="132"/>
    </row>
    <row r="4" spans="1:14" ht="15.75" customHeight="1" x14ac:dyDescent="0.25">
      <c r="A4" s="132"/>
    </row>
    <row r="5" spans="1:14" ht="15.75" thickBot="1" x14ac:dyDescent="0.3">
      <c r="H5" s="519"/>
      <c r="I5" s="519"/>
    </row>
    <row r="6" spans="1:14" ht="93" customHeight="1" thickBot="1" x14ac:dyDescent="0.3">
      <c r="A6" s="150" t="s">
        <v>14</v>
      </c>
      <c r="B6" s="150" t="s">
        <v>176</v>
      </c>
      <c r="C6" s="150" t="s">
        <v>172</v>
      </c>
      <c r="D6" s="150" t="s">
        <v>93</v>
      </c>
      <c r="E6" s="150" t="s">
        <v>175</v>
      </c>
      <c r="F6" s="150" t="s">
        <v>2</v>
      </c>
      <c r="G6" s="150" t="s">
        <v>3</v>
      </c>
      <c r="H6" s="300" t="s">
        <v>225</v>
      </c>
      <c r="I6" s="300" t="s">
        <v>226</v>
      </c>
      <c r="J6" s="151" t="s">
        <v>112</v>
      </c>
      <c r="K6" s="151" t="s">
        <v>113</v>
      </c>
      <c r="L6" s="151" t="s">
        <v>102</v>
      </c>
      <c r="M6" s="151" t="s">
        <v>4</v>
      </c>
    </row>
    <row r="7" spans="1:14" ht="15.75" customHeight="1" x14ac:dyDescent="0.25">
      <c r="A7" s="137">
        <v>4201</v>
      </c>
      <c r="B7" s="135" t="s">
        <v>231</v>
      </c>
      <c r="C7" s="157" t="s">
        <v>281</v>
      </c>
      <c r="D7" s="158" t="s">
        <v>221</v>
      </c>
      <c r="E7" s="158" t="s">
        <v>222</v>
      </c>
      <c r="F7" s="156" t="s">
        <v>223</v>
      </c>
      <c r="G7" s="156" t="s">
        <v>6</v>
      </c>
      <c r="H7" s="292">
        <v>2.2100000000000002E-2</v>
      </c>
      <c r="I7" s="292">
        <v>0.16339999999999999</v>
      </c>
      <c r="J7" s="159">
        <v>46203</v>
      </c>
      <c r="K7" s="159">
        <v>46204</v>
      </c>
      <c r="L7" s="159">
        <v>45839</v>
      </c>
      <c r="M7" s="156" t="s">
        <v>224</v>
      </c>
      <c r="N7" s="143"/>
    </row>
    <row r="8" spans="1:14" ht="15.75" customHeight="1" x14ac:dyDescent="0.25">
      <c r="A8" s="137">
        <v>4203</v>
      </c>
      <c r="B8" s="135" t="s">
        <v>202</v>
      </c>
      <c r="C8" s="157" t="s">
        <v>276</v>
      </c>
      <c r="D8" s="158" t="s">
        <v>277</v>
      </c>
      <c r="E8" s="158" t="s">
        <v>278</v>
      </c>
      <c r="F8" s="156" t="s">
        <v>279</v>
      </c>
      <c r="G8" s="156" t="s">
        <v>6</v>
      </c>
      <c r="H8" s="292">
        <v>2.2100000000000002E-2</v>
      </c>
      <c r="I8" s="292">
        <v>0.16339999999999999</v>
      </c>
      <c r="J8" s="159">
        <v>46203</v>
      </c>
      <c r="K8" s="159">
        <v>46204</v>
      </c>
      <c r="L8" s="159">
        <v>45474</v>
      </c>
      <c r="M8" s="156" t="s">
        <v>263</v>
      </c>
      <c r="N8" s="143"/>
    </row>
    <row r="9" spans="1:14" ht="15.75" customHeight="1" x14ac:dyDescent="0.25">
      <c r="A9" s="137">
        <v>4203</v>
      </c>
      <c r="B9" s="135" t="s">
        <v>202</v>
      </c>
      <c r="C9" s="157" t="s">
        <v>276</v>
      </c>
      <c r="D9" s="158" t="s">
        <v>228</v>
      </c>
      <c r="E9" s="158" t="s">
        <v>229</v>
      </c>
      <c r="F9" s="156" t="s">
        <v>230</v>
      </c>
      <c r="G9" s="156" t="s">
        <v>6</v>
      </c>
      <c r="H9" s="292">
        <v>2.2100000000000002E-2</v>
      </c>
      <c r="I9" s="292">
        <v>0.16339999999999999</v>
      </c>
      <c r="J9" s="159">
        <v>46203</v>
      </c>
      <c r="K9" s="159">
        <v>46204</v>
      </c>
      <c r="L9" s="159">
        <v>45839</v>
      </c>
      <c r="M9" s="156" t="s">
        <v>224</v>
      </c>
      <c r="N9" s="143"/>
    </row>
    <row r="10" spans="1:14" ht="15.75" customHeight="1" x14ac:dyDescent="0.25">
      <c r="A10" s="137">
        <v>4204</v>
      </c>
      <c r="B10" s="146" t="s">
        <v>205</v>
      </c>
      <c r="C10" s="157" t="s">
        <v>280</v>
      </c>
      <c r="D10" s="158" t="s">
        <v>206</v>
      </c>
      <c r="E10" s="158" t="s">
        <v>207</v>
      </c>
      <c r="F10" s="156" t="s">
        <v>208</v>
      </c>
      <c r="G10" s="156" t="s">
        <v>6</v>
      </c>
      <c r="H10" s="292">
        <v>2.2100000000000002E-2</v>
      </c>
      <c r="I10" s="292">
        <v>0.16339999999999999</v>
      </c>
      <c r="J10" s="159">
        <v>46295</v>
      </c>
      <c r="K10" s="159">
        <v>46296</v>
      </c>
      <c r="L10" s="159">
        <v>44819</v>
      </c>
      <c r="M10" s="156" t="s">
        <v>209</v>
      </c>
      <c r="N10" s="143"/>
    </row>
    <row r="11" spans="1:14" ht="15.75" customHeight="1" x14ac:dyDescent="0.25">
      <c r="A11" s="156">
        <v>4221</v>
      </c>
      <c r="B11" s="135" t="s">
        <v>234</v>
      </c>
      <c r="C11" s="520" t="s">
        <v>235</v>
      </c>
      <c r="D11" s="137" t="s">
        <v>282</v>
      </c>
      <c r="E11" s="137" t="s">
        <v>283</v>
      </c>
      <c r="F11" s="164" t="s">
        <v>284</v>
      </c>
      <c r="G11" s="137" t="s">
        <v>6</v>
      </c>
      <c r="H11" s="292">
        <v>2.2100000000000002E-2</v>
      </c>
      <c r="I11" s="292">
        <v>0.16339999999999999</v>
      </c>
      <c r="J11" s="164">
        <v>45869</v>
      </c>
      <c r="K11" s="164">
        <v>45870</v>
      </c>
      <c r="L11" s="164">
        <v>45474</v>
      </c>
      <c r="M11" s="137" t="s">
        <v>275</v>
      </c>
      <c r="N11" s="143"/>
    </row>
    <row r="12" spans="1:14" ht="15.75" customHeight="1" x14ac:dyDescent="0.25">
      <c r="A12" s="156">
        <v>4221</v>
      </c>
      <c r="B12" s="135" t="s">
        <v>234</v>
      </c>
      <c r="C12" s="223" t="s">
        <v>302</v>
      </c>
      <c r="D12" s="137" t="s">
        <v>221</v>
      </c>
      <c r="E12" s="137" t="s">
        <v>238</v>
      </c>
      <c r="F12" s="164" t="s">
        <v>237</v>
      </c>
      <c r="G12" s="137" t="s">
        <v>6</v>
      </c>
      <c r="H12" s="292">
        <v>2.2100000000000002E-2</v>
      </c>
      <c r="I12" s="292">
        <v>0.16339999999999999</v>
      </c>
      <c r="J12" s="164">
        <v>46234</v>
      </c>
      <c r="K12" s="164">
        <v>46235</v>
      </c>
      <c r="L12" s="164">
        <v>45839</v>
      </c>
      <c r="M12" s="137" t="s">
        <v>236</v>
      </c>
      <c r="N12" s="143"/>
    </row>
    <row r="13" spans="1:14" ht="15.75" customHeight="1" x14ac:dyDescent="0.25">
      <c r="A13" s="156">
        <v>4253</v>
      </c>
      <c r="B13" s="146" t="s">
        <v>203</v>
      </c>
      <c r="C13" s="520" t="s">
        <v>310</v>
      </c>
      <c r="D13" s="137" t="s">
        <v>240</v>
      </c>
      <c r="E13" s="137" t="s">
        <v>239</v>
      </c>
      <c r="F13" s="164" t="s">
        <v>309</v>
      </c>
      <c r="G13" s="137" t="s">
        <v>6</v>
      </c>
      <c r="H13" s="292">
        <v>2.2100000000000002E-2</v>
      </c>
      <c r="I13" s="292">
        <v>0.16339999999999999</v>
      </c>
      <c r="J13" s="164">
        <v>46203</v>
      </c>
      <c r="K13" s="164">
        <v>46204</v>
      </c>
      <c r="L13" s="164">
        <v>45839</v>
      </c>
      <c r="M13" s="137" t="s">
        <v>224</v>
      </c>
      <c r="N13" s="143"/>
    </row>
    <row r="14" spans="1:14" ht="15.75" customHeight="1" x14ac:dyDescent="0.25">
      <c r="A14" s="156">
        <v>4255</v>
      </c>
      <c r="B14" s="146" t="s">
        <v>204</v>
      </c>
      <c r="C14" s="520" t="s">
        <v>303</v>
      </c>
      <c r="D14" s="137" t="s">
        <v>241</v>
      </c>
      <c r="E14" s="137" t="s">
        <v>242</v>
      </c>
      <c r="F14" s="164" t="s">
        <v>304</v>
      </c>
      <c r="G14" s="137" t="s">
        <v>6</v>
      </c>
      <c r="H14" s="292">
        <v>2.2100000000000002E-2</v>
      </c>
      <c r="I14" s="292">
        <v>0.16339999999999999</v>
      </c>
      <c r="J14" s="164">
        <v>46203</v>
      </c>
      <c r="K14" s="164">
        <v>46204</v>
      </c>
      <c r="L14" s="164">
        <v>45839</v>
      </c>
      <c r="M14" s="137" t="s">
        <v>224</v>
      </c>
      <c r="N14" s="143"/>
    </row>
    <row r="15" spans="1:14" ht="15.75" customHeight="1" x14ac:dyDescent="0.25">
      <c r="A15" s="156">
        <v>4382</v>
      </c>
      <c r="B15" s="146" t="s">
        <v>243</v>
      </c>
      <c r="C15" s="520" t="s">
        <v>244</v>
      </c>
      <c r="D15" s="137" t="s">
        <v>214</v>
      </c>
      <c r="E15" s="137" t="s">
        <v>215</v>
      </c>
      <c r="F15" s="164" t="s">
        <v>216</v>
      </c>
      <c r="G15" s="137" t="s">
        <v>6</v>
      </c>
      <c r="H15" s="292">
        <v>2.2100000000000002E-2</v>
      </c>
      <c r="I15" s="292">
        <v>0.16339999999999999</v>
      </c>
      <c r="J15" s="164">
        <v>46203</v>
      </c>
      <c r="K15" s="164">
        <v>46204</v>
      </c>
      <c r="L15" s="164">
        <v>45474</v>
      </c>
      <c r="M15" s="137" t="s">
        <v>263</v>
      </c>
      <c r="N15" s="143"/>
    </row>
    <row r="16" spans="1:14" ht="15.75" customHeight="1" x14ac:dyDescent="0.25">
      <c r="A16" s="156">
        <v>4383</v>
      </c>
      <c r="B16" s="146" t="s">
        <v>198</v>
      </c>
      <c r="C16" s="526" t="s">
        <v>285</v>
      </c>
      <c r="D16" s="137" t="s">
        <v>199</v>
      </c>
      <c r="E16" s="137" t="s">
        <v>200</v>
      </c>
      <c r="F16" s="164" t="s">
        <v>201</v>
      </c>
      <c r="G16" s="137" t="s">
        <v>6</v>
      </c>
      <c r="H16" s="292">
        <v>2.2100000000000002E-2</v>
      </c>
      <c r="I16" s="292">
        <v>0.16339999999999999</v>
      </c>
      <c r="J16" s="164">
        <v>46203</v>
      </c>
      <c r="K16" s="164">
        <v>46204</v>
      </c>
      <c r="L16" s="164">
        <v>45474</v>
      </c>
      <c r="M16" s="137" t="s">
        <v>263</v>
      </c>
      <c r="N16" s="143"/>
    </row>
    <row r="17" spans="1:14" s="143" customFormat="1" ht="15.75" customHeight="1" x14ac:dyDescent="0.25">
      <c r="A17" s="156">
        <v>4410</v>
      </c>
      <c r="B17" s="146" t="s">
        <v>268</v>
      </c>
      <c r="C17" s="205" t="s">
        <v>267</v>
      </c>
      <c r="D17" s="156" t="s">
        <v>196</v>
      </c>
      <c r="E17" s="156" t="s">
        <v>247</v>
      </c>
      <c r="F17" s="159" t="s">
        <v>246</v>
      </c>
      <c r="G17" s="156" t="s">
        <v>6</v>
      </c>
      <c r="H17" s="292">
        <v>2.2100000000000002E-2</v>
      </c>
      <c r="I17" s="292">
        <v>0.16339999999999999</v>
      </c>
      <c r="J17" s="159">
        <v>46203</v>
      </c>
      <c r="K17" s="159">
        <v>46204</v>
      </c>
      <c r="L17" s="159">
        <v>44105</v>
      </c>
      <c r="M17" s="156" t="s">
        <v>299</v>
      </c>
    </row>
    <row r="18" spans="1:14" s="143" customFormat="1" ht="15.75" customHeight="1" x14ac:dyDescent="0.25">
      <c r="A18" s="563">
        <v>4410</v>
      </c>
      <c r="B18" s="564" t="s">
        <v>269</v>
      </c>
      <c r="C18" s="565" t="s">
        <v>300</v>
      </c>
      <c r="D18" s="563" t="s">
        <v>196</v>
      </c>
      <c r="E18" s="563" t="s">
        <v>270</v>
      </c>
      <c r="F18" s="566" t="s">
        <v>271</v>
      </c>
      <c r="G18" s="563" t="s">
        <v>6</v>
      </c>
      <c r="H18" s="567">
        <v>2.2100000000000002E-2</v>
      </c>
      <c r="I18" s="567">
        <v>0.16339999999999999</v>
      </c>
      <c r="J18" s="566">
        <v>46203</v>
      </c>
      <c r="K18" s="566">
        <v>46204</v>
      </c>
      <c r="L18" s="566">
        <v>44105</v>
      </c>
      <c r="M18" s="563" t="s">
        <v>301</v>
      </c>
    </row>
    <row r="19" spans="1:14" ht="15.75" customHeight="1" x14ac:dyDescent="0.25">
      <c r="A19" s="156">
        <v>4445</v>
      </c>
      <c r="B19" s="135" t="s">
        <v>249</v>
      </c>
      <c r="C19" s="520" t="s">
        <v>248</v>
      </c>
      <c r="D19" s="137" t="s">
        <v>272</v>
      </c>
      <c r="E19" s="137" t="s">
        <v>273</v>
      </c>
      <c r="F19" s="164" t="s">
        <v>274</v>
      </c>
      <c r="G19" s="137" t="s">
        <v>6</v>
      </c>
      <c r="H19" s="292">
        <v>2.2100000000000002E-2</v>
      </c>
      <c r="I19" s="292">
        <v>0.16339999999999999</v>
      </c>
      <c r="J19" s="164">
        <v>45869</v>
      </c>
      <c r="K19" s="164">
        <v>45870</v>
      </c>
      <c r="L19" s="164">
        <v>45474</v>
      </c>
      <c r="M19" s="137" t="s">
        <v>275</v>
      </c>
      <c r="N19" s="143"/>
    </row>
    <row r="20" spans="1:14" ht="15.75" customHeight="1" x14ac:dyDescent="0.25">
      <c r="A20" s="156">
        <v>4445</v>
      </c>
      <c r="B20" s="135" t="s">
        <v>249</v>
      </c>
      <c r="C20" s="569" t="s">
        <v>305</v>
      </c>
      <c r="D20" s="137" t="s">
        <v>306</v>
      </c>
      <c r="E20" s="137" t="s">
        <v>307</v>
      </c>
      <c r="F20" s="164" t="s">
        <v>308</v>
      </c>
      <c r="G20" s="137" t="s">
        <v>6</v>
      </c>
      <c r="H20" s="292">
        <v>2.2100000000000002E-2</v>
      </c>
      <c r="I20" s="292">
        <v>0.16339999999999999</v>
      </c>
      <c r="J20" s="164">
        <v>46234</v>
      </c>
      <c r="K20" s="164">
        <v>46235</v>
      </c>
      <c r="L20" s="164">
        <v>45839</v>
      </c>
      <c r="M20" s="137" t="s">
        <v>236</v>
      </c>
      <c r="N20" s="143"/>
    </row>
    <row r="21" spans="1:14" ht="15.75" customHeight="1" x14ac:dyDescent="0.25">
      <c r="A21" s="156">
        <v>4451</v>
      </c>
      <c r="B21" s="146" t="s">
        <v>287</v>
      </c>
      <c r="C21" s="520" t="s">
        <v>288</v>
      </c>
      <c r="D21" s="137" t="s">
        <v>289</v>
      </c>
      <c r="E21" s="137" t="s">
        <v>290</v>
      </c>
      <c r="F21" s="164" t="s">
        <v>291</v>
      </c>
      <c r="G21" s="137" t="s">
        <v>6</v>
      </c>
      <c r="H21" s="292">
        <v>2.2100000000000002E-2</v>
      </c>
      <c r="I21" s="292">
        <v>0.16339999999999999</v>
      </c>
      <c r="J21" s="164">
        <v>46203</v>
      </c>
      <c r="K21" s="164">
        <v>46204</v>
      </c>
      <c r="L21" s="164">
        <v>45839</v>
      </c>
      <c r="M21" s="137" t="s">
        <v>224</v>
      </c>
      <c r="N21" s="143"/>
    </row>
    <row r="22" spans="1:14" ht="15.75" customHeight="1" x14ac:dyDescent="0.25">
      <c r="A22" s="156"/>
      <c r="C22" s="520"/>
      <c r="D22" s="137"/>
      <c r="E22" s="137"/>
      <c r="F22" s="164"/>
      <c r="H22" s="292"/>
      <c r="I22" s="292"/>
      <c r="J22" s="164"/>
      <c r="K22" s="164"/>
      <c r="L22" s="164"/>
      <c r="M22" s="137"/>
      <c r="N22" s="143"/>
    </row>
    <row r="23" spans="1:14" ht="15.75" customHeight="1" x14ac:dyDescent="0.25">
      <c r="A23" s="156"/>
      <c r="C23" s="520"/>
      <c r="D23" s="137"/>
      <c r="E23" s="137"/>
      <c r="F23" s="164"/>
      <c r="H23" s="292"/>
      <c r="I23" s="292"/>
      <c r="J23" s="164"/>
      <c r="K23" s="164"/>
      <c r="L23" s="164"/>
      <c r="M23" s="137"/>
      <c r="N23" s="143"/>
    </row>
    <row r="24" spans="1:14" ht="15.75" customHeight="1" x14ac:dyDescent="0.25">
      <c r="A24" s="156"/>
      <c r="C24" s="520"/>
      <c r="D24" s="137"/>
      <c r="E24" s="137"/>
      <c r="F24" s="164"/>
      <c r="H24" s="292"/>
      <c r="I24" s="292"/>
      <c r="J24" s="164"/>
      <c r="K24" s="164"/>
      <c r="L24" s="164"/>
      <c r="M24" s="137"/>
      <c r="N24" s="143"/>
    </row>
    <row r="25" spans="1:14" ht="15.75" customHeight="1" x14ac:dyDescent="0.25">
      <c r="A25" s="156"/>
      <c r="C25" s="520"/>
      <c r="D25" s="137"/>
      <c r="E25" s="137"/>
      <c r="F25" s="164"/>
      <c r="H25" s="292"/>
      <c r="I25" s="292"/>
      <c r="J25" s="164"/>
      <c r="K25" s="164"/>
      <c r="L25" s="164"/>
      <c r="M25" s="137"/>
      <c r="N25" s="143"/>
    </row>
    <row r="26" spans="1:14" ht="15.75" customHeight="1" x14ac:dyDescent="0.25">
      <c r="A26" s="156"/>
      <c r="C26" s="520"/>
      <c r="D26" s="137"/>
      <c r="E26" s="137"/>
      <c r="F26" s="164"/>
      <c r="H26" s="292"/>
      <c r="I26" s="292"/>
      <c r="J26" s="164"/>
      <c r="K26" s="164"/>
      <c r="L26" s="164"/>
      <c r="M26" s="137"/>
      <c r="N26" s="143"/>
    </row>
    <row r="27" spans="1:14" ht="15.75" customHeight="1" x14ac:dyDescent="0.25">
      <c r="A27" s="156"/>
      <c r="C27" s="520"/>
      <c r="D27" s="137"/>
      <c r="E27" s="137"/>
      <c r="F27" s="164"/>
      <c r="H27" s="292"/>
      <c r="I27" s="292"/>
      <c r="J27" s="164"/>
      <c r="K27" s="164"/>
      <c r="L27" s="164"/>
      <c r="M27" s="137"/>
      <c r="N27" s="143"/>
    </row>
    <row r="28" spans="1:14" ht="15.75" customHeight="1" x14ac:dyDescent="0.25">
      <c r="A28" s="156"/>
      <c r="C28" s="520"/>
      <c r="D28" s="137"/>
      <c r="E28" s="137"/>
      <c r="F28" s="164"/>
      <c r="H28" s="292"/>
      <c r="I28" s="292"/>
      <c r="J28" s="164"/>
      <c r="K28" s="164"/>
      <c r="L28" s="164"/>
      <c r="M28" s="137"/>
      <c r="N28" s="143"/>
    </row>
    <row r="29" spans="1:14" ht="15.75" customHeight="1" x14ac:dyDescent="0.25">
      <c r="A29" s="156"/>
      <c r="C29" s="520"/>
      <c r="D29" s="137"/>
      <c r="E29" s="137"/>
      <c r="F29" s="164"/>
      <c r="H29" s="292"/>
      <c r="I29" s="292"/>
      <c r="J29" s="164"/>
      <c r="K29" s="164"/>
      <c r="L29" s="164"/>
      <c r="M29" s="137"/>
      <c r="N29" s="143"/>
    </row>
    <row r="30" spans="1:14" ht="15.75" customHeight="1" x14ac:dyDescent="0.25">
      <c r="A30" s="156"/>
      <c r="C30" s="520"/>
      <c r="D30" s="137"/>
      <c r="E30" s="137"/>
      <c r="F30" s="164"/>
      <c r="H30" s="292"/>
      <c r="I30" s="292"/>
      <c r="J30" s="164"/>
      <c r="K30" s="164"/>
      <c r="L30" s="164"/>
      <c r="M30" s="137"/>
      <c r="N30" s="143"/>
    </row>
    <row r="31" spans="1:14" ht="15.75" customHeight="1" x14ac:dyDescent="0.25">
      <c r="A31" s="156"/>
      <c r="C31" s="520"/>
      <c r="D31" s="137"/>
      <c r="E31" s="137"/>
      <c r="F31" s="164"/>
      <c r="H31" s="292"/>
      <c r="I31" s="292"/>
      <c r="J31" s="164"/>
      <c r="K31" s="164"/>
      <c r="L31" s="164"/>
      <c r="M31" s="137"/>
      <c r="N31" s="143"/>
    </row>
    <row r="32" spans="1:14" ht="15.75" customHeight="1" x14ac:dyDescent="0.25">
      <c r="A32" s="156"/>
      <c r="C32" s="520"/>
      <c r="D32" s="137"/>
      <c r="E32" s="137"/>
      <c r="F32" s="164"/>
      <c r="H32" s="292"/>
      <c r="I32" s="292"/>
      <c r="J32" s="164"/>
      <c r="K32" s="164"/>
      <c r="L32" s="164"/>
      <c r="M32" s="137"/>
      <c r="N32" s="143"/>
    </row>
    <row r="33" spans="1:13" ht="15.75" customHeight="1" x14ac:dyDescent="0.25">
      <c r="B33" s="140"/>
      <c r="C33" s="176"/>
      <c r="D33" s="137"/>
      <c r="E33" s="176"/>
      <c r="L33" s="137"/>
      <c r="M33" s="214" t="s">
        <v>36</v>
      </c>
    </row>
    <row r="34" spans="1:13" ht="15.75" customHeight="1" x14ac:dyDescent="0.25">
      <c r="B34" s="140"/>
      <c r="C34" s="176"/>
      <c r="D34" s="137"/>
      <c r="E34" s="176"/>
      <c r="L34" s="137"/>
      <c r="M34" s="214"/>
    </row>
    <row r="35" spans="1:13" ht="15.75" customHeight="1" x14ac:dyDescent="0.25">
      <c r="B35" s="132" t="s">
        <v>106</v>
      </c>
      <c r="C35" s="176"/>
      <c r="D35" s="137"/>
      <c r="E35" s="176"/>
      <c r="L35" s="137"/>
      <c r="M35" s="214"/>
    </row>
    <row r="36" spans="1:13" ht="15.75" customHeight="1" x14ac:dyDescent="0.25">
      <c r="B36" s="576" t="s">
        <v>186</v>
      </c>
      <c r="C36" s="576"/>
      <c r="D36" s="576"/>
      <c r="E36" s="576"/>
      <c r="F36" s="576"/>
      <c r="G36" s="576"/>
      <c r="H36" s="275"/>
      <c r="I36" s="275"/>
      <c r="J36" s="520"/>
      <c r="L36" s="137"/>
      <c r="M36" s="214"/>
    </row>
    <row r="37" spans="1:13" ht="15.75" customHeight="1" x14ac:dyDescent="0.25">
      <c r="B37" s="577" t="s">
        <v>110</v>
      </c>
      <c r="C37" s="577"/>
      <c r="D37" s="577"/>
      <c r="E37" s="577"/>
      <c r="F37" s="577"/>
      <c r="G37" s="577"/>
      <c r="H37" s="172"/>
      <c r="I37" s="172"/>
      <c r="J37" s="521"/>
      <c r="M37" s="214"/>
    </row>
    <row r="38" spans="1:13" ht="15.75" customHeight="1" x14ac:dyDescent="0.25">
      <c r="C38" s="176"/>
      <c r="D38" s="176"/>
      <c r="E38" s="176"/>
      <c r="M38" s="214"/>
    </row>
    <row r="39" spans="1:13" ht="15.75" customHeight="1" x14ac:dyDescent="0.25">
      <c r="B39" s="578" t="s">
        <v>131</v>
      </c>
      <c r="C39" s="578"/>
      <c r="D39" s="578"/>
      <c r="E39" s="578"/>
      <c r="F39" s="578"/>
      <c r="G39" s="578"/>
      <c r="M39" s="214"/>
    </row>
    <row r="40" spans="1:13" ht="15.75" customHeight="1" x14ac:dyDescent="0.25">
      <c r="B40" s="173" t="s">
        <v>130</v>
      </c>
      <c r="C40" s="175"/>
      <c r="D40" s="176"/>
      <c r="E40" s="176"/>
      <c r="M40" s="214"/>
    </row>
    <row r="41" spans="1:13" ht="15.75" customHeight="1" x14ac:dyDescent="0.25">
      <c r="B41" s="131" t="s">
        <v>95</v>
      </c>
      <c r="C41" s="544" t="s">
        <v>98</v>
      </c>
      <c r="D41" s="174" t="s">
        <v>99</v>
      </c>
      <c r="M41" s="214"/>
    </row>
    <row r="42" spans="1:13" ht="15.75" customHeight="1" x14ac:dyDescent="0.25">
      <c r="A42" s="137" t="s">
        <v>266</v>
      </c>
      <c r="B42" s="135" t="s">
        <v>96</v>
      </c>
      <c r="C42" s="176" t="s">
        <v>173</v>
      </c>
      <c r="D42" s="176" t="s">
        <v>174</v>
      </c>
      <c r="M42" s="214"/>
    </row>
    <row r="43" spans="1:13" ht="15.75" customHeight="1" x14ac:dyDescent="0.25">
      <c r="A43" s="137">
        <v>4203</v>
      </c>
      <c r="B43" s="135" t="s">
        <v>250</v>
      </c>
      <c r="C43" s="176" t="s">
        <v>141</v>
      </c>
      <c r="D43" s="176" t="s">
        <v>142</v>
      </c>
      <c r="M43" s="214"/>
    </row>
    <row r="44" spans="1:13" ht="15.75" customHeight="1" x14ac:dyDescent="0.25">
      <c r="A44" s="137">
        <v>4204</v>
      </c>
      <c r="B44" s="135" t="s">
        <v>251</v>
      </c>
      <c r="C44" s="176" t="s">
        <v>252</v>
      </c>
      <c r="D44" s="176" t="s">
        <v>260</v>
      </c>
      <c r="M44" s="214"/>
    </row>
    <row r="45" spans="1:13" ht="15.75" customHeight="1" x14ac:dyDescent="0.25">
      <c r="A45" s="137">
        <v>4382</v>
      </c>
      <c r="B45" s="135" t="s">
        <v>253</v>
      </c>
      <c r="C45" s="176" t="s">
        <v>254</v>
      </c>
      <c r="D45" s="176" t="s">
        <v>259</v>
      </c>
      <c r="M45" s="214"/>
    </row>
    <row r="46" spans="1:13" ht="15.75" customHeight="1" x14ac:dyDescent="0.25">
      <c r="A46" s="137">
        <v>4383</v>
      </c>
      <c r="B46" s="135" t="s">
        <v>255</v>
      </c>
      <c r="C46" s="176" t="s">
        <v>141</v>
      </c>
      <c r="D46" s="176" t="s">
        <v>142</v>
      </c>
      <c r="M46" s="214"/>
    </row>
    <row r="47" spans="1:13" ht="15.75" customHeight="1" x14ac:dyDescent="0.25">
      <c r="A47" s="137" t="s">
        <v>262</v>
      </c>
      <c r="B47" s="135" t="s">
        <v>97</v>
      </c>
      <c r="C47" s="176" t="s">
        <v>166</v>
      </c>
      <c r="D47" s="176" t="s">
        <v>261</v>
      </c>
      <c r="M47" s="214"/>
    </row>
    <row r="48" spans="1:13" ht="15.75" customHeight="1" x14ac:dyDescent="0.25">
      <c r="A48" s="137">
        <v>4410</v>
      </c>
      <c r="B48" s="135" t="s">
        <v>257</v>
      </c>
      <c r="C48" s="176" t="s">
        <v>256</v>
      </c>
      <c r="D48" s="176" t="s">
        <v>258</v>
      </c>
      <c r="E48" s="176"/>
      <c r="M48" s="214"/>
    </row>
    <row r="49" spans="1:13" ht="15.75" customHeight="1" x14ac:dyDescent="0.25">
      <c r="A49" s="137">
        <v>4445</v>
      </c>
      <c r="B49" s="135" t="s">
        <v>149</v>
      </c>
      <c r="C49" s="176" t="s">
        <v>256</v>
      </c>
      <c r="D49" s="176" t="s">
        <v>258</v>
      </c>
      <c r="M49" s="214"/>
    </row>
    <row r="50" spans="1:13" ht="15.75" customHeight="1" x14ac:dyDescent="0.25">
      <c r="A50" s="137">
        <v>4451</v>
      </c>
      <c r="B50" s="135" t="s">
        <v>296</v>
      </c>
      <c r="C50" s="176" t="s">
        <v>297</v>
      </c>
      <c r="D50" s="176" t="s">
        <v>298</v>
      </c>
      <c r="E50" s="176"/>
      <c r="M50" s="214"/>
    </row>
    <row r="51" spans="1:13" ht="15.75" customHeight="1" x14ac:dyDescent="0.25">
      <c r="M51" s="214"/>
    </row>
    <row r="52" spans="1:13" ht="15.75" customHeight="1" x14ac:dyDescent="0.25">
      <c r="C52" s="176"/>
      <c r="D52" s="176"/>
      <c r="E52" s="176"/>
      <c r="M52" s="214"/>
    </row>
    <row r="53" spans="1:13" ht="15.75" customHeight="1" x14ac:dyDescent="0.25">
      <c r="B53" s="579" t="s">
        <v>219</v>
      </c>
      <c r="C53" s="579"/>
      <c r="D53" s="579"/>
      <c r="E53" s="579"/>
      <c r="F53" s="579"/>
      <c r="G53" s="579"/>
      <c r="H53" s="579"/>
      <c r="I53" s="579"/>
      <c r="M53" s="214"/>
    </row>
    <row r="54" spans="1:13" ht="15.75" customHeight="1" x14ac:dyDescent="0.25">
      <c r="B54" s="522"/>
      <c r="C54" s="176"/>
      <c r="D54" s="176"/>
      <c r="E54" s="176"/>
      <c r="M54" s="214"/>
    </row>
    <row r="55" spans="1:13" ht="15.75" customHeight="1" x14ac:dyDescent="0.25">
      <c r="B55" s="177" t="s">
        <v>167</v>
      </c>
      <c r="C55" s="177"/>
      <c r="D55" s="354"/>
      <c r="E55" s="177"/>
      <c r="F55" s="177"/>
      <c r="G55" s="178"/>
      <c r="H55" s="178"/>
      <c r="I55" s="178"/>
      <c r="J55" s="177"/>
      <c r="K55" s="177"/>
      <c r="L55" s="177"/>
      <c r="M55" s="177"/>
    </row>
    <row r="56" spans="1:13" ht="15.75" customHeight="1" x14ac:dyDescent="0.25">
      <c r="B56" s="180" t="s">
        <v>188</v>
      </c>
      <c r="C56" s="517" t="s">
        <v>1</v>
      </c>
      <c r="D56" s="517"/>
      <c r="E56" s="517" t="s">
        <v>32</v>
      </c>
      <c r="F56" s="247" t="s">
        <v>33</v>
      </c>
      <c r="G56" s="517" t="s">
        <v>34</v>
      </c>
      <c r="H56" s="580" t="s">
        <v>35</v>
      </c>
      <c r="I56" s="580"/>
      <c r="J56" s="580"/>
      <c r="K56" s="517"/>
      <c r="L56" s="517"/>
      <c r="M56" s="183"/>
    </row>
    <row r="57" spans="1:13" ht="15.75" customHeight="1" x14ac:dyDescent="0.25">
      <c r="B57" s="185"/>
      <c r="C57" s="518"/>
      <c r="D57" s="518"/>
      <c r="E57" s="518"/>
      <c r="F57" s="271"/>
      <c r="G57" s="518"/>
      <c r="H57" s="518"/>
      <c r="I57" s="518"/>
      <c r="J57" s="518"/>
      <c r="K57" s="518"/>
      <c r="L57" s="518"/>
      <c r="M57" s="140"/>
    </row>
    <row r="58" spans="1:13" ht="15.75" customHeight="1" x14ac:dyDescent="0.25">
      <c r="B58" s="185"/>
      <c r="C58" s="518"/>
      <c r="D58" s="518"/>
      <c r="E58" s="518"/>
      <c r="F58" s="271"/>
      <c r="G58" s="518"/>
      <c r="H58" s="518"/>
      <c r="I58" s="518"/>
      <c r="J58" s="518"/>
      <c r="K58" s="518"/>
      <c r="L58" s="518"/>
      <c r="M58" s="140"/>
    </row>
    <row r="59" spans="1:13" ht="15.75" customHeight="1" x14ac:dyDescent="0.25">
      <c r="B59" s="185"/>
      <c r="C59" s="518"/>
      <c r="D59" s="518"/>
      <c r="E59" s="518"/>
      <c r="F59" s="271"/>
      <c r="G59" s="518"/>
      <c r="H59" s="518"/>
      <c r="I59" s="518"/>
      <c r="J59" s="518"/>
      <c r="K59" s="518"/>
      <c r="L59" s="518"/>
      <c r="M59" s="140"/>
    </row>
    <row r="60" spans="1:13" ht="15.75" customHeight="1" x14ac:dyDescent="0.25">
      <c r="B60" s="185"/>
      <c r="C60" s="518"/>
      <c r="D60" s="518"/>
      <c r="E60" s="518"/>
      <c r="F60" s="271"/>
      <c r="G60" s="518"/>
      <c r="H60" s="518"/>
      <c r="I60" s="518"/>
      <c r="J60" s="518"/>
      <c r="K60" s="518"/>
      <c r="L60" s="518"/>
      <c r="M60" s="140"/>
    </row>
    <row r="61" spans="1:13" ht="15.75" customHeight="1" x14ac:dyDescent="0.25">
      <c r="B61" s="185"/>
      <c r="C61" s="518"/>
      <c r="D61" s="518"/>
      <c r="E61" s="518"/>
      <c r="F61" s="271"/>
      <c r="G61" s="518"/>
      <c r="H61" s="518"/>
      <c r="I61" s="518"/>
      <c r="J61" s="518"/>
      <c r="K61" s="518"/>
      <c r="L61" s="518"/>
      <c r="M61" s="140"/>
    </row>
    <row r="62" spans="1:13" ht="15.75" customHeight="1" x14ac:dyDescent="0.25">
      <c r="B62" s="185"/>
      <c r="C62" s="518"/>
      <c r="D62" s="518"/>
      <c r="E62" s="518"/>
      <c r="F62" s="271"/>
      <c r="G62" s="518"/>
      <c r="H62" s="518"/>
      <c r="I62" s="518"/>
      <c r="J62" s="518"/>
      <c r="K62" s="518"/>
      <c r="L62" s="518"/>
      <c r="M62" s="140"/>
    </row>
    <row r="63" spans="1:13" ht="15.75" customHeight="1" x14ac:dyDescent="0.25">
      <c r="B63" s="185"/>
      <c r="C63" s="518"/>
      <c r="D63" s="518"/>
      <c r="E63" s="518"/>
      <c r="F63" s="271"/>
      <c r="G63" s="518"/>
      <c r="H63" s="518"/>
      <c r="I63" s="518"/>
      <c r="J63" s="518"/>
      <c r="K63" s="518"/>
      <c r="L63" s="518"/>
      <c r="M63" s="140"/>
    </row>
    <row r="64" spans="1:13" ht="15.75" customHeight="1" x14ac:dyDescent="0.25">
      <c r="B64" s="185"/>
      <c r="C64" s="518"/>
      <c r="D64" s="518"/>
      <c r="E64" s="518"/>
      <c r="F64" s="271"/>
      <c r="G64" s="518"/>
      <c r="H64" s="518"/>
      <c r="I64" s="518"/>
      <c r="J64" s="518"/>
      <c r="K64" s="518"/>
      <c r="L64" s="518"/>
      <c r="M64" s="140"/>
    </row>
    <row r="65" spans="2:13" ht="15.75" customHeight="1" x14ac:dyDescent="0.25">
      <c r="B65" s="185"/>
      <c r="C65" s="518"/>
      <c r="D65" s="518"/>
      <c r="E65" s="518"/>
      <c r="F65" s="271"/>
      <c r="G65" s="518"/>
      <c r="H65" s="518"/>
      <c r="I65" s="518"/>
      <c r="J65" s="518"/>
      <c r="K65" s="518"/>
      <c r="L65" s="518"/>
      <c r="M65" s="140"/>
    </row>
    <row r="66" spans="2:13" ht="15.75" customHeight="1" x14ac:dyDescent="0.25">
      <c r="B66" s="185"/>
      <c r="C66" s="518"/>
      <c r="D66" s="518"/>
      <c r="E66" s="518"/>
      <c r="F66" s="271"/>
      <c r="G66" s="518"/>
      <c r="H66" s="518"/>
      <c r="I66" s="518"/>
      <c r="J66" s="518"/>
      <c r="K66" s="518"/>
      <c r="L66" s="518"/>
      <c r="M66" s="140"/>
    </row>
    <row r="67" spans="2:13" ht="15.75" customHeight="1" x14ac:dyDescent="0.25">
      <c r="B67" s="185"/>
      <c r="C67" s="518"/>
      <c r="D67" s="518"/>
      <c r="E67" s="518"/>
      <c r="F67" s="271"/>
      <c r="G67" s="518"/>
      <c r="H67" s="518"/>
      <c r="I67" s="518"/>
      <c r="J67" s="518"/>
      <c r="K67" s="518"/>
      <c r="L67" s="518"/>
      <c r="M67" s="140"/>
    </row>
    <row r="68" spans="2:13" ht="15.75" customHeight="1" x14ac:dyDescent="0.25">
      <c r="B68" s="185"/>
      <c r="C68" s="518"/>
      <c r="D68" s="518"/>
      <c r="E68" s="518"/>
      <c r="F68" s="271"/>
      <c r="G68" s="518"/>
      <c r="H68" s="518"/>
      <c r="I68" s="518"/>
      <c r="J68" s="518"/>
      <c r="K68" s="518"/>
      <c r="L68" s="518"/>
      <c r="M68" s="140"/>
    </row>
    <row r="69" spans="2:13" ht="15.75" customHeight="1" x14ac:dyDescent="0.25">
      <c r="B69" s="185"/>
      <c r="C69" s="518"/>
      <c r="D69" s="518"/>
      <c r="E69" s="518"/>
      <c r="F69" s="271"/>
      <c r="G69" s="518"/>
      <c r="H69" s="518"/>
      <c r="I69" s="518"/>
      <c r="J69" s="518"/>
      <c r="K69" s="518"/>
      <c r="L69" s="518"/>
      <c r="M69" s="140"/>
    </row>
    <row r="70" spans="2:13" ht="15.75" customHeight="1" x14ac:dyDescent="0.25">
      <c r="B70" s="185"/>
      <c r="C70" s="518"/>
      <c r="D70" s="518"/>
      <c r="E70" s="518"/>
      <c r="F70" s="271"/>
      <c r="G70" s="518"/>
      <c r="H70" s="518"/>
      <c r="I70" s="518"/>
      <c r="J70" s="518"/>
      <c r="K70" s="518"/>
      <c r="L70" s="518"/>
      <c r="M70" s="140"/>
    </row>
    <row r="71" spans="2:13" ht="15.75" customHeight="1" x14ac:dyDescent="0.25">
      <c r="B71" s="185"/>
      <c r="C71" s="518"/>
      <c r="D71" s="518"/>
      <c r="E71" s="518"/>
      <c r="F71" s="271"/>
      <c r="G71" s="518"/>
      <c r="H71" s="518"/>
      <c r="I71" s="518"/>
      <c r="J71" s="518"/>
      <c r="K71" s="518"/>
      <c r="L71" s="518"/>
      <c r="M71" s="140"/>
    </row>
    <row r="72" spans="2:13" ht="15.75" customHeight="1" x14ac:dyDescent="0.25">
      <c r="B72" s="185"/>
      <c r="C72" s="518"/>
      <c r="D72" s="518"/>
      <c r="E72" s="518"/>
      <c r="F72" s="271"/>
      <c r="G72" s="518"/>
      <c r="H72" s="518"/>
      <c r="I72" s="518"/>
      <c r="J72" s="518"/>
      <c r="K72" s="518"/>
      <c r="L72" s="518"/>
      <c r="M72" s="140"/>
    </row>
    <row r="73" spans="2:13" ht="15.75" customHeight="1" x14ac:dyDescent="0.25">
      <c r="B73" s="522"/>
      <c r="C73" s="176"/>
      <c r="E73" s="176"/>
      <c r="M73" s="214"/>
    </row>
    <row r="74" spans="2:13" ht="15.75" customHeight="1" x14ac:dyDescent="0.25">
      <c r="B74" s="522"/>
      <c r="C74" s="176"/>
      <c r="E74" s="176"/>
      <c r="M74" s="214"/>
    </row>
    <row r="75" spans="2:13" ht="15.75" customHeight="1" x14ac:dyDescent="0.25">
      <c r="B75" s="522"/>
      <c r="C75" s="176"/>
      <c r="E75" s="176"/>
      <c r="M75" s="214"/>
    </row>
    <row r="76" spans="2:13" ht="15.75" customHeight="1" x14ac:dyDescent="0.25">
      <c r="B76" s="522"/>
      <c r="C76" s="176"/>
      <c r="E76" s="176"/>
      <c r="M76" s="214"/>
    </row>
    <row r="77" spans="2:13" ht="15.75" customHeight="1" x14ac:dyDescent="0.25">
      <c r="B77" s="140"/>
      <c r="C77" s="140"/>
      <c r="E77" s="140"/>
      <c r="F77" s="140"/>
      <c r="G77" s="195"/>
      <c r="H77" s="195"/>
      <c r="I77" s="195"/>
      <c r="J77" s="140"/>
      <c r="K77" s="140"/>
      <c r="L77" s="140"/>
      <c r="M77" s="140"/>
    </row>
    <row r="78" spans="2:13" ht="15.75" customHeight="1" x14ac:dyDescent="0.25">
      <c r="B78" s="185"/>
      <c r="C78" s="518"/>
      <c r="E78" s="518"/>
      <c r="F78" s="271"/>
      <c r="G78" s="518"/>
      <c r="H78" s="575"/>
      <c r="I78" s="575"/>
      <c r="J78" s="575"/>
      <c r="K78" s="518"/>
      <c r="L78" s="518"/>
      <c r="M78" s="140"/>
    </row>
    <row r="79" spans="2:13" ht="15.75" customHeight="1" x14ac:dyDescent="0.25">
      <c r="C79" s="137"/>
      <c r="E79" s="137"/>
      <c r="F79" s="416"/>
      <c r="G79" s="272"/>
      <c r="H79" s="238"/>
      <c r="I79" s="238"/>
      <c r="J79" s="264"/>
      <c r="K79" s="264"/>
      <c r="L79" s="264"/>
      <c r="M79" s="273"/>
    </row>
    <row r="80" spans="2:13" ht="15.75" customHeight="1" x14ac:dyDescent="0.25">
      <c r="C80" s="137"/>
      <c r="E80" s="137"/>
      <c r="F80" s="416"/>
      <c r="G80" s="262"/>
    </row>
    <row r="81" spans="2:14" ht="15.75" customHeight="1" x14ac:dyDescent="0.25">
      <c r="C81" s="137"/>
      <c r="E81" s="137"/>
      <c r="F81" s="416"/>
      <c r="G81" s="262"/>
    </row>
    <row r="82" spans="2:14" ht="15.75" customHeight="1" x14ac:dyDescent="0.25">
      <c r="C82" s="137"/>
      <c r="E82" s="137"/>
      <c r="F82" s="416"/>
      <c r="G82" s="262"/>
    </row>
    <row r="83" spans="2:14" ht="15.75" customHeight="1" x14ac:dyDescent="0.25">
      <c r="C83" s="137"/>
      <c r="E83" s="137"/>
      <c r="F83" s="416"/>
    </row>
    <row r="84" spans="2:14" ht="15.75" customHeight="1" x14ac:dyDescent="0.25">
      <c r="C84" s="137"/>
      <c r="E84" s="137"/>
      <c r="F84" s="416"/>
    </row>
    <row r="85" spans="2:14" ht="15.75" customHeight="1" x14ac:dyDescent="0.25">
      <c r="C85" s="137"/>
      <c r="E85" s="132"/>
      <c r="F85" s="274"/>
    </row>
    <row r="86" spans="2:14" ht="15.75" customHeight="1" x14ac:dyDescent="0.25">
      <c r="F86" s="416"/>
    </row>
    <row r="87" spans="2:14" ht="15.75" customHeight="1" x14ac:dyDescent="0.25">
      <c r="F87" s="416"/>
    </row>
    <row r="88" spans="2:14" ht="15.75" customHeight="1" x14ac:dyDescent="0.25">
      <c r="F88" s="416"/>
    </row>
    <row r="89" spans="2:14" x14ac:dyDescent="0.25">
      <c r="F89" s="416"/>
    </row>
    <row r="90" spans="2:14" x14ac:dyDescent="0.25">
      <c r="F90" s="416"/>
    </row>
    <row r="91" spans="2:14" x14ac:dyDescent="0.25">
      <c r="F91" s="416"/>
    </row>
    <row r="92" spans="2:14" x14ac:dyDescent="0.25">
      <c r="F92" s="416"/>
    </row>
    <row r="93" spans="2:14" s="137" customFormat="1" x14ac:dyDescent="0.25">
      <c r="B93" s="135"/>
      <c r="C93" s="135"/>
      <c r="D93" s="135"/>
      <c r="E93" s="135"/>
      <c r="F93" s="416"/>
      <c r="J93" s="135"/>
      <c r="K93" s="135"/>
      <c r="L93" s="135"/>
      <c r="M93" s="135"/>
      <c r="N93" s="135"/>
    </row>
    <row r="94" spans="2:14" s="137" customFormat="1" x14ac:dyDescent="0.25">
      <c r="B94" s="135"/>
      <c r="C94" s="135"/>
      <c r="D94" s="135"/>
      <c r="E94" s="135"/>
      <c r="F94" s="416"/>
      <c r="J94" s="135"/>
      <c r="K94" s="135"/>
      <c r="L94" s="135"/>
      <c r="M94" s="135"/>
      <c r="N94" s="135"/>
    </row>
  </sheetData>
  <mergeCells count="6">
    <mergeCell ref="H78:J78"/>
    <mergeCell ref="B36:G36"/>
    <mergeCell ref="B37:G37"/>
    <mergeCell ref="B39:G39"/>
    <mergeCell ref="B53:I53"/>
    <mergeCell ref="H56:J56"/>
  </mergeCells>
  <conditionalFormatting sqref="A7:M32">
    <cfRule type="expression" dxfId="93" priority="2">
      <formula>MOD(ROW(),2)=0</formula>
    </cfRule>
  </conditionalFormatting>
  <hyperlinks>
    <hyperlink ref="B40" r:id="rId1" xr:uid="{D620809F-E903-4352-A599-B6BA7847730D}"/>
  </hyperlinks>
  <printOptions horizontalCentered="1" gridLines="1"/>
  <pageMargins left="0" right="0" top="0.75" bottom="0.75" header="0.3" footer="0.3"/>
  <pageSetup scale="32" orientation="landscape" horizontalDpi="1200" verticalDpi="120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CDAF8"/>
    <pageSetUpPr fitToPage="1"/>
  </sheetPr>
  <dimension ref="A1:V66"/>
  <sheetViews>
    <sheetView workbookViewId="0">
      <pane xSplit="2" ySplit="6" topLeftCell="C7" activePane="bottomRight" state="frozen"/>
      <selection pane="topRight" activeCell="C1" sqref="C1"/>
      <selection pane="bottomLeft" activeCell="A7" sqref="A7"/>
      <selection pane="bottomRight" activeCell="A8" sqref="A8"/>
    </sheetView>
  </sheetViews>
  <sheetFormatPr defaultColWidth="9.140625" defaultRowHeight="15" x14ac:dyDescent="0.25"/>
  <cols>
    <col min="1" max="1" width="7.85546875" style="137" customWidth="1"/>
    <col min="2" max="2" width="74.7109375" style="135" bestFit="1" customWidth="1"/>
    <col min="3" max="3" width="47.28515625" style="135" bestFit="1"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6.7109375" style="135" customWidth="1"/>
    <col min="19" max="19" width="14.140625" style="135" customWidth="1"/>
    <col min="20" max="20" width="17.28515625" style="135" customWidth="1"/>
    <col min="21" max="21" width="14.28515625" style="135" customWidth="1"/>
    <col min="22" max="16384" width="9.140625" style="135"/>
  </cols>
  <sheetData>
    <row r="1" spans="1:22" ht="15.75" customHeight="1" x14ac:dyDescent="0.25">
      <c r="A1" s="132" t="s">
        <v>213</v>
      </c>
    </row>
    <row r="2" spans="1:22" ht="15.75" customHeight="1" x14ac:dyDescent="0.25">
      <c r="A2" s="499" t="s">
        <v>311</v>
      </c>
      <c r="B2" s="189"/>
      <c r="N2" s="139"/>
      <c r="O2" s="139"/>
      <c r="T2" s="135" t="s">
        <v>88</v>
      </c>
      <c r="U2" s="135" t="s">
        <v>88</v>
      </c>
    </row>
    <row r="3" spans="1:22" ht="15.75" customHeight="1" x14ac:dyDescent="0.25">
      <c r="A3" s="141" t="s">
        <v>210</v>
      </c>
      <c r="B3" s="132"/>
      <c r="D3" s="132"/>
      <c r="E3" s="132"/>
      <c r="F3" s="132"/>
      <c r="R3" s="136"/>
      <c r="S3" s="142"/>
    </row>
    <row r="4" spans="1:22" ht="15.75" customHeight="1" x14ac:dyDescent="0.25">
      <c r="A4" s="132" t="s">
        <v>138</v>
      </c>
      <c r="N4" s="238"/>
      <c r="O4" s="238"/>
      <c r="P4" s="238"/>
      <c r="Q4" s="144"/>
      <c r="R4" s="523" t="s">
        <v>218</v>
      </c>
      <c r="S4" s="523"/>
      <c r="T4" s="523"/>
      <c r="U4" s="146"/>
    </row>
    <row r="5" spans="1:22" ht="15.75" thickBot="1" x14ac:dyDescent="0.3">
      <c r="H5" s="482"/>
      <c r="I5" s="482"/>
      <c r="N5" s="238"/>
      <c r="O5" s="238"/>
      <c r="P5" s="238"/>
      <c r="Q5" s="144"/>
      <c r="R5" s="580"/>
      <c r="S5" s="580"/>
      <c r="T5" s="580"/>
      <c r="U5" s="149"/>
    </row>
    <row r="6" spans="1:22" ht="93" customHeight="1" thickBot="1" x14ac:dyDescent="0.3">
      <c r="A6" s="150" t="s">
        <v>14</v>
      </c>
      <c r="B6" s="150" t="s">
        <v>176</v>
      </c>
      <c r="C6" s="150" t="s">
        <v>172</v>
      </c>
      <c r="D6" s="150" t="s">
        <v>93</v>
      </c>
      <c r="E6" s="150" t="s">
        <v>175</v>
      </c>
      <c r="F6" s="150" t="s">
        <v>2</v>
      </c>
      <c r="G6" s="150" t="s">
        <v>3</v>
      </c>
      <c r="H6" s="300" t="s">
        <v>225</v>
      </c>
      <c r="I6" s="300" t="s">
        <v>226</v>
      </c>
      <c r="J6" s="151" t="s">
        <v>112</v>
      </c>
      <c r="K6" s="151" t="s">
        <v>113</v>
      </c>
      <c r="L6" s="151" t="s">
        <v>102</v>
      </c>
      <c r="M6" s="151" t="s">
        <v>4</v>
      </c>
      <c r="N6" s="308" t="s">
        <v>177</v>
      </c>
      <c r="O6" s="309" t="s">
        <v>178</v>
      </c>
      <c r="P6" s="309" t="s">
        <v>179</v>
      </c>
      <c r="Q6" s="144"/>
      <c r="R6" s="305" t="s">
        <v>180</v>
      </c>
      <c r="S6" s="306" t="s">
        <v>184</v>
      </c>
      <c r="T6" s="307" t="s">
        <v>185</v>
      </c>
      <c r="U6" s="500" t="s">
        <v>312</v>
      </c>
    </row>
    <row r="7" spans="1:22" ht="15.75" customHeight="1" x14ac:dyDescent="0.25">
      <c r="A7" s="137">
        <v>4201</v>
      </c>
      <c r="B7" s="135" t="s">
        <v>231</v>
      </c>
      <c r="C7" s="157" t="s">
        <v>232</v>
      </c>
      <c r="D7" s="158" t="s">
        <v>221</v>
      </c>
      <c r="E7" s="158" t="s">
        <v>222</v>
      </c>
      <c r="F7" s="156" t="s">
        <v>223</v>
      </c>
      <c r="G7" s="156" t="s">
        <v>6</v>
      </c>
      <c r="H7" s="292">
        <v>2.2100000000000002E-2</v>
      </c>
      <c r="I7" s="292">
        <v>0.16339999999999999</v>
      </c>
      <c r="J7" s="159">
        <v>46203</v>
      </c>
      <c r="K7" s="159">
        <v>46204</v>
      </c>
      <c r="L7" s="159">
        <v>45839</v>
      </c>
      <c r="M7" s="156" t="s">
        <v>224</v>
      </c>
      <c r="N7" s="311">
        <v>19626.5</v>
      </c>
      <c r="O7" s="311"/>
      <c r="P7" s="301">
        <f t="shared" ref="P7:P8" si="0">N7+O7</f>
        <v>19626.5</v>
      </c>
      <c r="Q7" s="160"/>
      <c r="R7" s="302">
        <v>0</v>
      </c>
      <c r="S7" s="312">
        <v>0</v>
      </c>
      <c r="T7" s="312">
        <f>R7+S7</f>
        <v>0</v>
      </c>
      <c r="U7" s="301">
        <f>P7-T7</f>
        <v>19626.5</v>
      </c>
      <c r="V7" s="143"/>
    </row>
    <row r="8" spans="1:22" ht="15.75" customHeight="1" x14ac:dyDescent="0.25">
      <c r="A8" s="156">
        <v>4221</v>
      </c>
      <c r="B8" s="135" t="s">
        <v>234</v>
      </c>
      <c r="C8" s="223" t="s">
        <v>302</v>
      </c>
      <c r="D8" s="137" t="s">
        <v>221</v>
      </c>
      <c r="E8" s="137" t="s">
        <v>238</v>
      </c>
      <c r="F8" s="164" t="s">
        <v>237</v>
      </c>
      <c r="G8" s="137" t="s">
        <v>6</v>
      </c>
      <c r="H8" s="292">
        <v>2.2100000000000002E-2</v>
      </c>
      <c r="I8" s="292">
        <v>0.16339999999999999</v>
      </c>
      <c r="J8" s="164">
        <v>46234</v>
      </c>
      <c r="K8" s="164">
        <v>46235</v>
      </c>
      <c r="L8" s="164">
        <v>45839</v>
      </c>
      <c r="M8" s="137" t="s">
        <v>236</v>
      </c>
      <c r="N8" s="331">
        <v>118750</v>
      </c>
      <c r="O8" s="331">
        <v>0</v>
      </c>
      <c r="P8" s="301">
        <f t="shared" si="0"/>
        <v>118750</v>
      </c>
      <c r="Q8" s="160"/>
      <c r="R8" s="456">
        <v>0</v>
      </c>
      <c r="S8" s="381">
        <v>0</v>
      </c>
      <c r="T8" s="381">
        <f>R8+S8</f>
        <v>0</v>
      </c>
      <c r="U8" s="301">
        <f>P8-T8</f>
        <v>118750</v>
      </c>
      <c r="V8" s="143"/>
    </row>
    <row r="9" spans="1:22" ht="15.75" customHeight="1" thickBot="1" x14ac:dyDescent="0.3">
      <c r="B9" s="140"/>
      <c r="C9" s="176"/>
      <c r="D9" s="137"/>
      <c r="E9" s="176"/>
      <c r="L9" s="137"/>
      <c r="M9" s="214" t="s">
        <v>36</v>
      </c>
      <c r="N9" s="303">
        <f>SUM(N7:N8)</f>
        <v>138376.5</v>
      </c>
      <c r="O9" s="314">
        <f>SUM(O7:O8)</f>
        <v>0</v>
      </c>
      <c r="P9" s="304">
        <f>SUM(P7:P8)</f>
        <v>138376.5</v>
      </c>
      <c r="Q9" s="160"/>
      <c r="R9" s="303">
        <f>SUM(R7:R8)</f>
        <v>0</v>
      </c>
      <c r="S9" s="314">
        <f>SUM(S7:S8)</f>
        <v>0</v>
      </c>
      <c r="T9" s="314">
        <f>SUM(T7:T8)</f>
        <v>0</v>
      </c>
      <c r="U9" s="304">
        <f>SUM(U7:U8)</f>
        <v>138376.5</v>
      </c>
    </row>
    <row r="10" spans="1:22" ht="15.75" customHeight="1" thickTop="1" x14ac:dyDescent="0.25">
      <c r="B10" s="140"/>
      <c r="C10" s="176"/>
      <c r="D10" s="137"/>
      <c r="E10" s="176"/>
      <c r="L10" s="137"/>
      <c r="M10" s="214"/>
      <c r="N10" s="166"/>
      <c r="O10" s="166"/>
      <c r="P10" s="166"/>
      <c r="Q10" s="161"/>
      <c r="R10" s="166"/>
      <c r="S10" s="169"/>
      <c r="T10" s="315"/>
      <c r="U10" s="315"/>
    </row>
    <row r="11" spans="1:22" ht="15.75" customHeight="1" x14ac:dyDescent="0.25">
      <c r="B11" s="132" t="s">
        <v>106</v>
      </c>
      <c r="C11" s="176"/>
      <c r="D11" s="137"/>
      <c r="E11" s="176"/>
      <c r="L11" s="137"/>
      <c r="M11" s="214"/>
      <c r="R11" s="166"/>
      <c r="S11" s="166"/>
      <c r="T11" s="165"/>
      <c r="U11" s="165"/>
    </row>
    <row r="12" spans="1:22" ht="31.5" customHeight="1" x14ac:dyDescent="0.25">
      <c r="B12" s="576" t="s">
        <v>186</v>
      </c>
      <c r="C12" s="576"/>
      <c r="D12" s="576"/>
      <c r="E12" s="576"/>
      <c r="F12" s="576"/>
      <c r="G12" s="576"/>
      <c r="H12" s="275"/>
      <c r="I12" s="275"/>
      <c r="J12" s="487"/>
      <c r="L12" s="137"/>
      <c r="M12" s="214"/>
      <c r="N12" s="166"/>
      <c r="O12" s="166"/>
      <c r="P12" s="166"/>
      <c r="Q12" s="161"/>
      <c r="R12" s="416"/>
      <c r="S12" s="416"/>
      <c r="T12" s="170"/>
      <c r="U12" s="140"/>
    </row>
    <row r="13" spans="1:22" ht="49.5" customHeight="1" x14ac:dyDescent="0.25">
      <c r="B13" s="577" t="s">
        <v>110</v>
      </c>
      <c r="C13" s="577"/>
      <c r="D13" s="577"/>
      <c r="E13" s="577"/>
      <c r="F13" s="577"/>
      <c r="G13" s="577"/>
      <c r="H13" s="172"/>
      <c r="I13" s="172"/>
      <c r="J13" s="486"/>
      <c r="M13" s="214"/>
      <c r="N13" s="166"/>
      <c r="O13" s="166"/>
      <c r="P13" s="166"/>
      <c r="Q13" s="161"/>
      <c r="R13" s="416"/>
      <c r="S13" s="416"/>
      <c r="T13" s="170"/>
      <c r="U13" s="140"/>
    </row>
    <row r="14" spans="1:22" ht="15.75" customHeight="1" x14ac:dyDescent="0.25">
      <c r="C14" s="176"/>
      <c r="D14" s="176"/>
      <c r="E14" s="176"/>
      <c r="M14" s="214"/>
      <c r="N14" s="166"/>
      <c r="O14" s="166"/>
      <c r="P14" s="166"/>
      <c r="Q14" s="161"/>
      <c r="R14" s="416"/>
      <c r="S14" s="416"/>
      <c r="T14" s="170"/>
      <c r="U14" s="140"/>
    </row>
    <row r="15" spans="1:22" ht="33" customHeight="1" x14ac:dyDescent="0.25">
      <c r="B15" s="578" t="s">
        <v>131</v>
      </c>
      <c r="C15" s="578"/>
      <c r="D15" s="578"/>
      <c r="E15" s="578"/>
      <c r="F15" s="578"/>
      <c r="G15" s="578"/>
      <c r="M15" s="214"/>
      <c r="N15" s="166"/>
      <c r="O15" s="166"/>
      <c r="P15" s="166"/>
      <c r="Q15" s="161"/>
      <c r="R15" s="416"/>
      <c r="S15" s="416"/>
      <c r="T15" s="170"/>
      <c r="U15" s="140"/>
    </row>
    <row r="16" spans="1:22" ht="15.75" customHeight="1" x14ac:dyDescent="0.25">
      <c r="B16" s="173" t="s">
        <v>130</v>
      </c>
      <c r="C16" s="176"/>
      <c r="D16" s="176"/>
      <c r="E16" s="176"/>
      <c r="M16" s="214"/>
      <c r="N16" s="166"/>
      <c r="O16" s="166"/>
      <c r="P16" s="166"/>
      <c r="Q16" s="161"/>
      <c r="R16" s="416"/>
      <c r="S16" s="416"/>
      <c r="T16" s="170"/>
      <c r="U16" s="140"/>
    </row>
    <row r="17" spans="2:21" ht="15.75" customHeight="1" x14ac:dyDescent="0.25">
      <c r="B17" s="131" t="s">
        <v>95</v>
      </c>
      <c r="C17" s="174" t="s">
        <v>98</v>
      </c>
      <c r="D17" s="174" t="s">
        <v>99</v>
      </c>
      <c r="M17" s="214"/>
      <c r="N17" s="166"/>
      <c r="O17" s="166"/>
      <c r="P17" s="166"/>
      <c r="Q17" s="161"/>
      <c r="R17" s="416"/>
      <c r="S17" s="416"/>
      <c r="T17" s="170"/>
      <c r="U17" s="140"/>
    </row>
    <row r="18" spans="2:21" ht="15.75" customHeight="1" x14ac:dyDescent="0.25">
      <c r="B18" s="135" t="s">
        <v>96</v>
      </c>
      <c r="C18" s="176" t="s">
        <v>173</v>
      </c>
      <c r="D18" s="175" t="s">
        <v>174</v>
      </c>
      <c r="M18" s="214"/>
      <c r="N18" s="166"/>
      <c r="O18" s="166"/>
      <c r="P18" s="166"/>
      <c r="Q18" s="161"/>
      <c r="R18" s="416"/>
      <c r="S18" s="416"/>
      <c r="T18" s="170"/>
      <c r="U18" s="140"/>
    </row>
    <row r="19" spans="2:21" ht="15.75" customHeight="1" x14ac:dyDescent="0.25">
      <c r="C19" s="176"/>
      <c r="D19" s="175"/>
      <c r="M19" s="214"/>
      <c r="N19" s="166"/>
      <c r="O19" s="166"/>
      <c r="P19" s="166"/>
      <c r="Q19" s="161"/>
      <c r="R19" s="416"/>
      <c r="S19" s="416"/>
      <c r="T19" s="170"/>
      <c r="U19" s="140"/>
    </row>
    <row r="20" spans="2:21" ht="15.75" customHeight="1" x14ac:dyDescent="0.25">
      <c r="C20" s="176"/>
      <c r="D20" s="176"/>
      <c r="E20" s="176"/>
      <c r="M20" s="214"/>
      <c r="N20" s="166"/>
      <c r="O20" s="166"/>
      <c r="P20" s="166"/>
      <c r="Q20" s="161"/>
      <c r="R20" s="416"/>
      <c r="S20" s="416"/>
      <c r="T20" s="170"/>
      <c r="U20" s="140"/>
    </row>
    <row r="21" spans="2:21" ht="15.75" customHeight="1" x14ac:dyDescent="0.25">
      <c r="M21" s="214"/>
      <c r="N21" s="166"/>
      <c r="O21" s="166"/>
      <c r="P21" s="166"/>
      <c r="Q21" s="161"/>
      <c r="T21" s="140"/>
      <c r="U21" s="140"/>
    </row>
    <row r="22" spans="2:21" ht="15.75" customHeight="1" x14ac:dyDescent="0.25">
      <c r="C22" s="176"/>
      <c r="D22" s="176"/>
      <c r="E22" s="176"/>
      <c r="M22" s="214"/>
      <c r="N22" s="166"/>
      <c r="O22" s="166"/>
      <c r="P22" s="166"/>
      <c r="Q22" s="161"/>
      <c r="S22" s="169"/>
      <c r="T22" s="140"/>
      <c r="U22" s="140"/>
    </row>
    <row r="23" spans="2:21" ht="15.75" customHeight="1" x14ac:dyDescent="0.25">
      <c r="M23" s="214"/>
      <c r="N23" s="166"/>
      <c r="O23" s="166"/>
      <c r="P23" s="166"/>
      <c r="Q23" s="161"/>
      <c r="T23" s="140"/>
      <c r="U23" s="140"/>
    </row>
    <row r="24" spans="2:21" ht="15.75" customHeight="1" x14ac:dyDescent="0.25">
      <c r="C24" s="176"/>
      <c r="D24" s="176"/>
      <c r="E24" s="176"/>
      <c r="M24" s="214"/>
      <c r="N24" s="166"/>
      <c r="O24" s="166"/>
      <c r="P24" s="166"/>
      <c r="Q24" s="161"/>
      <c r="T24" s="140"/>
      <c r="U24" s="140"/>
    </row>
    <row r="25" spans="2:21" ht="15.75" customHeight="1" x14ac:dyDescent="0.25">
      <c r="B25" s="579" t="s">
        <v>219</v>
      </c>
      <c r="C25" s="579"/>
      <c r="D25" s="579"/>
      <c r="E25" s="579"/>
      <c r="F25" s="579"/>
      <c r="G25" s="579"/>
      <c r="H25" s="579"/>
      <c r="I25" s="579"/>
      <c r="M25" s="214"/>
      <c r="N25" s="161"/>
      <c r="O25" s="161"/>
      <c r="P25" s="161"/>
      <c r="Q25" s="161"/>
      <c r="R25" s="143"/>
      <c r="S25" s="143"/>
      <c r="T25" s="146"/>
      <c r="U25" s="146"/>
    </row>
    <row r="26" spans="2:21" ht="15.75" customHeight="1" x14ac:dyDescent="0.25">
      <c r="B26" s="485"/>
      <c r="C26" s="176"/>
      <c r="D26" s="176"/>
      <c r="E26" s="176"/>
      <c r="M26" s="214"/>
      <c r="N26" s="161"/>
      <c r="O26" s="161"/>
      <c r="P26" s="161"/>
      <c r="Q26" s="161"/>
      <c r="R26" s="146"/>
      <c r="S26" s="146"/>
      <c r="T26" s="146"/>
      <c r="U26" s="146"/>
    </row>
    <row r="27" spans="2:21" ht="15.75" customHeight="1" x14ac:dyDescent="0.25">
      <c r="B27" s="177" t="s">
        <v>167</v>
      </c>
      <c r="C27" s="177"/>
      <c r="D27" s="354"/>
      <c r="E27" s="177"/>
      <c r="F27" s="177"/>
      <c r="G27" s="178"/>
      <c r="H27" s="178"/>
      <c r="I27" s="178"/>
      <c r="J27" s="177"/>
      <c r="K27" s="177"/>
      <c r="L27" s="177"/>
      <c r="M27" s="177"/>
      <c r="N27" s="177"/>
      <c r="O27" s="177"/>
      <c r="P27" s="177"/>
      <c r="Q27" s="177"/>
      <c r="R27" s="179" t="s">
        <v>187</v>
      </c>
      <c r="S27" s="179"/>
      <c r="T27" s="179"/>
      <c r="U27" s="472"/>
    </row>
    <row r="28" spans="2:21" ht="15.75" customHeight="1" x14ac:dyDescent="0.25">
      <c r="B28" s="180" t="s">
        <v>188</v>
      </c>
      <c r="C28" s="483" t="s">
        <v>1</v>
      </c>
      <c r="D28" s="483"/>
      <c r="E28" s="483" t="s">
        <v>32</v>
      </c>
      <c r="F28" s="247" t="s">
        <v>33</v>
      </c>
      <c r="G28" s="483" t="s">
        <v>34</v>
      </c>
      <c r="H28" s="580" t="s">
        <v>35</v>
      </c>
      <c r="I28" s="580"/>
      <c r="J28" s="580"/>
      <c r="K28" s="483"/>
      <c r="L28" s="483"/>
      <c r="M28" s="183"/>
      <c r="N28" s="183"/>
      <c r="O28" s="182"/>
      <c r="P28" s="182"/>
      <c r="Q28" s="182"/>
      <c r="R28" s="183" t="s">
        <v>78</v>
      </c>
      <c r="S28" s="184"/>
      <c r="T28" s="184"/>
      <c r="U28" s="473"/>
    </row>
    <row r="29" spans="2:21" ht="15.75" customHeight="1" x14ac:dyDescent="0.25">
      <c r="B29" s="185"/>
      <c r="C29" s="484"/>
      <c r="D29" s="484"/>
      <c r="E29" s="484"/>
      <c r="F29" s="271"/>
      <c r="G29" s="484"/>
      <c r="H29" s="484"/>
      <c r="I29" s="484"/>
      <c r="J29" s="484"/>
      <c r="K29" s="484"/>
      <c r="L29" s="484"/>
      <c r="M29" s="140"/>
      <c r="N29" s="140"/>
      <c r="O29" s="186"/>
      <c r="P29" s="186"/>
      <c r="Q29" s="186"/>
      <c r="R29" s="140"/>
      <c r="S29" s="187"/>
      <c r="T29" s="187"/>
      <c r="U29" s="146"/>
    </row>
    <row r="30" spans="2:21" ht="15.75" customHeight="1" x14ac:dyDescent="0.25">
      <c r="B30" s="185"/>
      <c r="C30" s="484"/>
      <c r="D30" s="484"/>
      <c r="E30" s="484"/>
      <c r="F30" s="271"/>
      <c r="G30" s="484"/>
      <c r="H30" s="484"/>
      <c r="I30" s="484"/>
      <c r="J30" s="484"/>
      <c r="K30" s="484"/>
      <c r="L30" s="484"/>
      <c r="M30" s="140"/>
      <c r="N30" s="140"/>
      <c r="O30" s="186"/>
      <c r="P30" s="186"/>
      <c r="Q30" s="186"/>
      <c r="R30" s="140"/>
      <c r="S30" s="187"/>
      <c r="T30" s="187"/>
      <c r="U30" s="146"/>
    </row>
    <row r="31" spans="2:21" ht="15.75" customHeight="1" x14ac:dyDescent="0.25">
      <c r="B31" s="185"/>
      <c r="C31" s="484"/>
      <c r="D31" s="484"/>
      <c r="E31" s="484"/>
      <c r="F31" s="271"/>
      <c r="G31" s="484"/>
      <c r="H31" s="484"/>
      <c r="I31" s="484"/>
      <c r="J31" s="484"/>
      <c r="K31" s="484"/>
      <c r="L31" s="484"/>
      <c r="M31" s="140"/>
      <c r="N31" s="140"/>
      <c r="O31" s="186"/>
      <c r="P31" s="186"/>
      <c r="Q31" s="186"/>
      <c r="R31" s="140"/>
      <c r="S31" s="187"/>
      <c r="T31" s="187"/>
      <c r="U31" s="146"/>
    </row>
    <row r="32" spans="2:21" ht="15.75" customHeight="1" x14ac:dyDescent="0.25">
      <c r="B32" s="185"/>
      <c r="C32" s="484"/>
      <c r="D32" s="484"/>
      <c r="E32" s="484"/>
      <c r="F32" s="271"/>
      <c r="G32" s="484"/>
      <c r="H32" s="484"/>
      <c r="I32" s="484"/>
      <c r="J32" s="484"/>
      <c r="K32" s="484"/>
      <c r="L32" s="484"/>
      <c r="M32" s="140"/>
      <c r="N32" s="140"/>
      <c r="O32" s="186"/>
      <c r="P32" s="186"/>
      <c r="Q32" s="186"/>
      <c r="R32" s="140"/>
      <c r="S32" s="187"/>
      <c r="T32" s="187"/>
      <c r="U32" s="146"/>
    </row>
    <row r="33" spans="2:21" ht="15.75" customHeight="1" x14ac:dyDescent="0.25">
      <c r="B33" s="185"/>
      <c r="C33" s="484"/>
      <c r="D33" s="484"/>
      <c r="E33" s="484"/>
      <c r="F33" s="271"/>
      <c r="G33" s="484"/>
      <c r="H33" s="484"/>
      <c r="I33" s="484"/>
      <c r="J33" s="484"/>
      <c r="K33" s="484"/>
      <c r="L33" s="484"/>
      <c r="M33" s="140"/>
      <c r="N33" s="140"/>
      <c r="O33" s="186"/>
      <c r="P33" s="186"/>
      <c r="Q33" s="186"/>
      <c r="R33" s="140"/>
      <c r="S33" s="187"/>
      <c r="T33" s="187"/>
      <c r="U33" s="146"/>
    </row>
    <row r="34" spans="2:21" ht="15.75" customHeight="1" x14ac:dyDescent="0.25">
      <c r="B34" s="185"/>
      <c r="C34" s="484"/>
      <c r="D34" s="484"/>
      <c r="E34" s="484"/>
      <c r="F34" s="271"/>
      <c r="G34" s="484"/>
      <c r="H34" s="484"/>
      <c r="I34" s="484"/>
      <c r="J34" s="484"/>
      <c r="K34" s="484"/>
      <c r="L34" s="484"/>
      <c r="M34" s="140"/>
      <c r="N34" s="140"/>
      <c r="O34" s="186"/>
      <c r="P34" s="186"/>
      <c r="Q34" s="186"/>
      <c r="R34" s="140"/>
      <c r="S34" s="187"/>
      <c r="T34" s="187"/>
      <c r="U34" s="146"/>
    </row>
    <row r="35" spans="2:21" ht="15.75" customHeight="1" x14ac:dyDescent="0.25">
      <c r="B35" s="185"/>
      <c r="C35" s="484"/>
      <c r="D35" s="484"/>
      <c r="E35" s="484"/>
      <c r="F35" s="271"/>
      <c r="G35" s="484"/>
      <c r="H35" s="484"/>
      <c r="I35" s="484"/>
      <c r="J35" s="484"/>
      <c r="K35" s="484"/>
      <c r="L35" s="484"/>
      <c r="M35" s="140"/>
      <c r="N35" s="140"/>
      <c r="O35" s="186"/>
      <c r="P35" s="186"/>
      <c r="Q35" s="186"/>
      <c r="R35" s="140"/>
      <c r="S35" s="187"/>
      <c r="T35" s="187"/>
      <c r="U35" s="146"/>
    </row>
    <row r="36" spans="2:21" ht="15.75" customHeight="1" x14ac:dyDescent="0.25">
      <c r="B36" s="185"/>
      <c r="C36" s="484"/>
      <c r="D36" s="484"/>
      <c r="E36" s="484"/>
      <c r="F36" s="271"/>
      <c r="G36" s="484"/>
      <c r="H36" s="484"/>
      <c r="I36" s="484"/>
      <c r="J36" s="484"/>
      <c r="K36" s="484"/>
      <c r="L36" s="484"/>
      <c r="M36" s="140"/>
      <c r="N36" s="140"/>
      <c r="O36" s="186"/>
      <c r="P36" s="186"/>
      <c r="Q36" s="186"/>
      <c r="R36" s="140"/>
      <c r="S36" s="187"/>
      <c r="T36" s="187"/>
      <c r="U36" s="146"/>
    </row>
    <row r="37" spans="2:21" ht="15.75" customHeight="1" x14ac:dyDescent="0.25">
      <c r="B37" s="185"/>
      <c r="C37" s="484"/>
      <c r="D37" s="484"/>
      <c r="E37" s="484"/>
      <c r="F37" s="271"/>
      <c r="G37" s="484"/>
      <c r="H37" s="484"/>
      <c r="I37" s="484"/>
      <c r="J37" s="484"/>
      <c r="K37" s="484"/>
      <c r="L37" s="484"/>
      <c r="M37" s="140"/>
      <c r="N37" s="140"/>
      <c r="O37" s="186"/>
      <c r="P37" s="186"/>
      <c r="Q37" s="186"/>
      <c r="R37" s="140"/>
      <c r="S37" s="187"/>
      <c r="T37" s="187"/>
      <c r="U37" s="146"/>
    </row>
    <row r="38" spans="2:21" ht="15.75" customHeight="1" x14ac:dyDescent="0.25">
      <c r="B38" s="185"/>
      <c r="C38" s="484"/>
      <c r="D38" s="484"/>
      <c r="E38" s="484"/>
      <c r="F38" s="271"/>
      <c r="G38" s="484"/>
      <c r="H38" s="484"/>
      <c r="I38" s="484"/>
      <c r="J38" s="484"/>
      <c r="K38" s="484"/>
      <c r="L38" s="484"/>
      <c r="M38" s="140"/>
      <c r="N38" s="140"/>
      <c r="O38" s="186"/>
      <c r="P38" s="186"/>
      <c r="Q38" s="186"/>
      <c r="R38" s="140"/>
      <c r="S38" s="187"/>
      <c r="T38" s="187"/>
      <c r="U38" s="146"/>
    </row>
    <row r="39" spans="2:21" ht="15.75" customHeight="1" x14ac:dyDescent="0.25">
      <c r="B39" s="185"/>
      <c r="C39" s="484"/>
      <c r="D39" s="484"/>
      <c r="E39" s="484"/>
      <c r="F39" s="271"/>
      <c r="G39" s="484"/>
      <c r="H39" s="484"/>
      <c r="I39" s="484"/>
      <c r="J39" s="484"/>
      <c r="K39" s="484"/>
      <c r="L39" s="484"/>
      <c r="M39" s="140"/>
      <c r="N39" s="140"/>
      <c r="O39" s="186"/>
      <c r="P39" s="186"/>
      <c r="Q39" s="186"/>
      <c r="R39" s="140"/>
      <c r="S39" s="187"/>
      <c r="T39" s="187"/>
      <c r="U39" s="146"/>
    </row>
    <row r="40" spans="2:21" ht="15.75" customHeight="1" x14ac:dyDescent="0.25">
      <c r="B40" s="185"/>
      <c r="C40" s="484"/>
      <c r="D40" s="484"/>
      <c r="E40" s="484"/>
      <c r="F40" s="271"/>
      <c r="G40" s="484"/>
      <c r="H40" s="484"/>
      <c r="I40" s="484"/>
      <c r="J40" s="484"/>
      <c r="K40" s="484"/>
      <c r="L40" s="484"/>
      <c r="M40" s="140"/>
      <c r="N40" s="140"/>
      <c r="O40" s="186"/>
      <c r="P40" s="186"/>
      <c r="Q40" s="186"/>
      <c r="R40" s="140"/>
      <c r="S40" s="187"/>
      <c r="T40" s="187"/>
      <c r="U40" s="146"/>
    </row>
    <row r="41" spans="2:21" ht="15.75" customHeight="1" x14ac:dyDescent="0.25">
      <c r="B41" s="185"/>
      <c r="C41" s="484"/>
      <c r="D41" s="484"/>
      <c r="E41" s="484"/>
      <c r="F41" s="271"/>
      <c r="G41" s="484"/>
      <c r="H41" s="484"/>
      <c r="I41" s="484"/>
      <c r="J41" s="484"/>
      <c r="K41" s="484"/>
      <c r="L41" s="484"/>
      <c r="M41" s="140"/>
      <c r="N41" s="140"/>
      <c r="O41" s="186"/>
      <c r="P41" s="186"/>
      <c r="Q41" s="186"/>
      <c r="R41" s="140"/>
      <c r="S41" s="187"/>
      <c r="T41" s="187"/>
      <c r="U41" s="146"/>
    </row>
    <row r="42" spans="2:21" ht="15.75" customHeight="1" x14ac:dyDescent="0.25">
      <c r="B42" s="185"/>
      <c r="C42" s="484"/>
      <c r="D42" s="484"/>
      <c r="E42" s="484"/>
      <c r="F42" s="271"/>
      <c r="G42" s="484"/>
      <c r="H42" s="484"/>
      <c r="I42" s="484"/>
      <c r="J42" s="484"/>
      <c r="K42" s="484"/>
      <c r="L42" s="484"/>
      <c r="M42" s="140"/>
      <c r="N42" s="140"/>
      <c r="O42" s="186"/>
      <c r="P42" s="186"/>
      <c r="Q42" s="186"/>
      <c r="R42" s="140"/>
      <c r="S42" s="187"/>
      <c r="T42" s="187"/>
      <c r="U42" s="146"/>
    </row>
    <row r="43" spans="2:21" ht="15.75" customHeight="1" x14ac:dyDescent="0.25">
      <c r="B43" s="185"/>
      <c r="C43" s="484"/>
      <c r="D43" s="484"/>
      <c r="E43" s="484"/>
      <c r="F43" s="271"/>
      <c r="G43" s="484"/>
      <c r="H43" s="484"/>
      <c r="I43" s="484"/>
      <c r="J43" s="484"/>
      <c r="K43" s="484"/>
      <c r="L43" s="484"/>
      <c r="M43" s="140"/>
      <c r="N43" s="140"/>
      <c r="O43" s="186"/>
      <c r="P43" s="186"/>
      <c r="Q43" s="186"/>
      <c r="R43" s="140"/>
      <c r="S43" s="187"/>
      <c r="T43" s="187"/>
      <c r="U43" s="146"/>
    </row>
    <row r="44" spans="2:21" ht="15.75" customHeight="1" x14ac:dyDescent="0.25">
      <c r="B44" s="185"/>
      <c r="C44" s="484"/>
      <c r="D44" s="484"/>
      <c r="E44" s="484"/>
      <c r="F44" s="271"/>
      <c r="G44" s="484"/>
      <c r="H44" s="484"/>
      <c r="I44" s="484"/>
      <c r="J44" s="484"/>
      <c r="K44" s="484"/>
      <c r="L44" s="484"/>
      <c r="M44" s="140"/>
      <c r="N44" s="140"/>
      <c r="O44" s="186"/>
      <c r="P44" s="186"/>
      <c r="Q44" s="186"/>
      <c r="R44" s="140"/>
      <c r="S44" s="270"/>
      <c r="T44" s="270"/>
      <c r="U44" s="146"/>
    </row>
    <row r="45" spans="2:21" ht="15.75" customHeight="1" x14ac:dyDescent="0.25">
      <c r="B45" s="485"/>
      <c r="C45" s="176"/>
      <c r="E45" s="176"/>
      <c r="M45" s="214"/>
      <c r="N45" s="143"/>
      <c r="O45" s="161"/>
      <c r="P45" s="160"/>
      <c r="Q45" s="160"/>
    </row>
    <row r="46" spans="2:21" ht="15.75" customHeight="1" x14ac:dyDescent="0.25">
      <c r="B46" s="485"/>
      <c r="C46" s="176"/>
      <c r="E46" s="176"/>
      <c r="M46" s="214"/>
      <c r="N46" s="166"/>
      <c r="O46" s="166"/>
      <c r="P46" s="165"/>
      <c r="Q46" s="160"/>
      <c r="S46" s="143"/>
      <c r="T46" s="143"/>
    </row>
    <row r="47" spans="2:21" ht="15.75" customHeight="1" x14ac:dyDescent="0.25">
      <c r="B47" s="485"/>
      <c r="C47" s="176"/>
      <c r="E47" s="176"/>
      <c r="M47" s="214"/>
      <c r="N47" s="166"/>
      <c r="O47" s="166"/>
      <c r="P47" s="166"/>
      <c r="Q47" s="161"/>
      <c r="S47" s="143"/>
      <c r="T47" s="143"/>
    </row>
    <row r="48" spans="2:21" ht="15.75" customHeight="1" x14ac:dyDescent="0.25">
      <c r="B48" s="485"/>
      <c r="C48" s="176"/>
      <c r="E48" s="176"/>
      <c r="M48" s="214"/>
      <c r="N48" s="166"/>
      <c r="O48" s="166"/>
      <c r="P48" s="166"/>
      <c r="Q48" s="161"/>
    </row>
    <row r="49" spans="2:20" ht="15.75" customHeight="1" x14ac:dyDescent="0.25">
      <c r="B49" s="140"/>
      <c r="C49" s="140"/>
      <c r="E49" s="140"/>
      <c r="F49" s="140"/>
      <c r="G49" s="195"/>
      <c r="H49" s="195"/>
      <c r="I49" s="195"/>
      <c r="J49" s="140"/>
      <c r="K49" s="140"/>
      <c r="L49" s="140"/>
      <c r="M49" s="140"/>
      <c r="N49" s="140"/>
      <c r="O49" s="140"/>
      <c r="P49" s="140"/>
      <c r="Q49" s="146"/>
    </row>
    <row r="50" spans="2:20" ht="15.75" customHeight="1" x14ac:dyDescent="0.25">
      <c r="B50" s="185"/>
      <c r="C50" s="484"/>
      <c r="E50" s="484"/>
      <c r="F50" s="271"/>
      <c r="G50" s="484"/>
      <c r="H50" s="575"/>
      <c r="I50" s="575"/>
      <c r="J50" s="575"/>
      <c r="K50" s="484"/>
      <c r="L50" s="484"/>
      <c r="M50" s="140"/>
      <c r="N50" s="140"/>
      <c r="O50" s="140"/>
      <c r="P50" s="140"/>
      <c r="Q50" s="146"/>
    </row>
    <row r="51" spans="2:20" ht="15.75" customHeight="1" x14ac:dyDescent="0.25">
      <c r="C51" s="137"/>
      <c r="E51" s="137"/>
      <c r="F51" s="416"/>
      <c r="G51" s="272"/>
      <c r="H51" s="238"/>
      <c r="I51" s="238"/>
      <c r="J51" s="264"/>
      <c r="K51" s="264"/>
      <c r="L51" s="264"/>
      <c r="M51" s="273"/>
      <c r="T51" s="166"/>
    </row>
    <row r="52" spans="2:20" ht="15.75" customHeight="1" x14ac:dyDescent="0.25">
      <c r="C52" s="137"/>
      <c r="E52" s="137"/>
      <c r="F52" s="416"/>
      <c r="G52" s="262"/>
      <c r="R52" s="143" t="s">
        <v>182</v>
      </c>
      <c r="S52" s="143"/>
      <c r="T52" s="161">
        <f>SUM(T9)</f>
        <v>0</v>
      </c>
    </row>
    <row r="53" spans="2:20" ht="15.75" customHeight="1" x14ac:dyDescent="0.25">
      <c r="C53" s="137"/>
      <c r="E53" s="137"/>
      <c r="F53" s="416"/>
      <c r="G53" s="262"/>
    </row>
    <row r="54" spans="2:20" ht="15.75" customHeight="1" x14ac:dyDescent="0.25">
      <c r="C54" s="137"/>
      <c r="E54" s="137"/>
      <c r="F54" s="416"/>
      <c r="G54" s="262"/>
    </row>
    <row r="55" spans="2:20" ht="15.75" customHeight="1" x14ac:dyDescent="0.25">
      <c r="C55" s="137"/>
      <c r="E55" s="137"/>
      <c r="F55" s="416"/>
    </row>
    <row r="56" spans="2:20" ht="15.75" customHeight="1" x14ac:dyDescent="0.25">
      <c r="C56" s="137"/>
      <c r="E56" s="137"/>
      <c r="F56" s="416"/>
    </row>
    <row r="57" spans="2:20" ht="15.75" customHeight="1" x14ac:dyDescent="0.25">
      <c r="C57" s="137"/>
      <c r="E57" s="132"/>
      <c r="F57" s="274"/>
    </row>
    <row r="58" spans="2:20" ht="15.75" customHeight="1" x14ac:dyDescent="0.25">
      <c r="F58" s="416"/>
    </row>
    <row r="59" spans="2:20" ht="15.75" customHeight="1" x14ac:dyDescent="0.25">
      <c r="F59" s="416"/>
    </row>
    <row r="60" spans="2:20" ht="15.75" customHeight="1" x14ac:dyDescent="0.25">
      <c r="F60" s="416"/>
    </row>
    <row r="61" spans="2:20" x14ac:dyDescent="0.25">
      <c r="F61" s="416"/>
    </row>
    <row r="62" spans="2:20" x14ac:dyDescent="0.25">
      <c r="F62" s="416"/>
    </row>
    <row r="63" spans="2:20" x14ac:dyDescent="0.25">
      <c r="F63" s="416"/>
    </row>
    <row r="64" spans="2:20" x14ac:dyDescent="0.25">
      <c r="F64" s="416"/>
    </row>
    <row r="65" spans="6:6" x14ac:dyDescent="0.25">
      <c r="F65" s="416"/>
    </row>
    <row r="66" spans="6:6" x14ac:dyDescent="0.25">
      <c r="F66" s="416"/>
    </row>
  </sheetData>
  <mergeCells count="7">
    <mergeCell ref="H28:J28"/>
    <mergeCell ref="H50:J50"/>
    <mergeCell ref="R5:T5"/>
    <mergeCell ref="B12:G12"/>
    <mergeCell ref="B13:G13"/>
    <mergeCell ref="B15:G15"/>
    <mergeCell ref="B25:I25"/>
  </mergeCells>
  <conditionalFormatting sqref="A7:P8">
    <cfRule type="expression" dxfId="92" priority="1">
      <formula>MOD(ROW(),2)=0</formula>
    </cfRule>
  </conditionalFormatting>
  <conditionalFormatting sqref="R7:U8">
    <cfRule type="expression" dxfId="91" priority="2">
      <formula>MOD(ROW(),2)=0</formula>
    </cfRule>
  </conditionalFormatting>
  <hyperlinks>
    <hyperlink ref="B16" r:id="rId1" xr:uid="{00000000-0004-0000-0100-000000000000}"/>
  </hyperlinks>
  <printOptions horizontalCentered="1" gridLines="1"/>
  <pageMargins left="0" right="0" top="0.75" bottom="0.75" header="0.3" footer="0.3"/>
  <pageSetup scale="35" orientation="landscape"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CDAF8"/>
    <pageSetUpPr fitToPage="1"/>
  </sheetPr>
  <dimension ref="A1:V66"/>
  <sheetViews>
    <sheetView workbookViewId="0">
      <pane xSplit="2" ySplit="6" topLeftCell="L7" activePane="bottomRight" state="frozen"/>
      <selection pane="topRight" activeCell="C1" sqref="C1"/>
      <selection pane="bottomLeft" activeCell="A7" sqref="A7"/>
      <selection pane="bottomRight" activeCell="W10" sqref="W10"/>
    </sheetView>
  </sheetViews>
  <sheetFormatPr defaultColWidth="9.140625" defaultRowHeight="15" x14ac:dyDescent="0.25"/>
  <cols>
    <col min="1" max="1" width="7.85546875" style="137" customWidth="1"/>
    <col min="2" max="2" width="93" style="135" bestFit="1" customWidth="1"/>
    <col min="3" max="3" width="51.140625" style="135" customWidth="1"/>
    <col min="4" max="4" width="14.5703125" style="135" customWidth="1"/>
    <col min="5" max="5" width="13.28515625" style="135" customWidth="1"/>
    <col min="6" max="6" width="19.140625" style="135" bestFit="1" customWidth="1"/>
    <col min="7" max="7" width="22.855468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6.7109375" style="135" customWidth="1"/>
    <col min="19" max="19" width="14.140625" style="135" customWidth="1"/>
    <col min="20" max="20" width="17.28515625" style="135" customWidth="1"/>
    <col min="21" max="21" width="14.28515625" style="135" customWidth="1"/>
    <col min="22" max="16384" width="9.140625" style="135"/>
  </cols>
  <sheetData>
    <row r="1" spans="1:22" ht="15.75" customHeight="1" x14ac:dyDescent="0.25">
      <c r="A1" s="132" t="s">
        <v>212</v>
      </c>
    </row>
    <row r="2" spans="1:22" ht="15.75" customHeight="1" x14ac:dyDescent="0.25">
      <c r="A2" s="138" t="str">
        <f>'#0040 Palm Beach Prep Char. MS'!A2</f>
        <v>Federal Grant Allocations/Reimbursements as of: 12/31/25</v>
      </c>
      <c r="B2" s="189"/>
      <c r="N2" s="139"/>
      <c r="O2" s="139"/>
      <c r="T2" s="135" t="s">
        <v>88</v>
      </c>
      <c r="U2" s="135" t="s">
        <v>88</v>
      </c>
    </row>
    <row r="3" spans="1:22" ht="15.75" customHeight="1" x14ac:dyDescent="0.25">
      <c r="A3" s="141" t="s">
        <v>211</v>
      </c>
      <c r="B3" s="132"/>
      <c r="D3" s="132"/>
      <c r="E3" s="132"/>
      <c r="F3" s="132"/>
      <c r="R3" s="136"/>
      <c r="S3" s="142"/>
    </row>
    <row r="4" spans="1:22" ht="15.75" customHeight="1" x14ac:dyDescent="0.25">
      <c r="A4" s="132" t="s">
        <v>138</v>
      </c>
      <c r="N4" s="238"/>
      <c r="O4" s="238"/>
      <c r="P4" s="238"/>
      <c r="Q4" s="144"/>
      <c r="R4" s="581" t="str">
        <f>'#0040 Palm Beach Prep Char. MS'!R4</f>
        <v>July 1, 2025 - June 30, 2026</v>
      </c>
      <c r="S4" s="581"/>
      <c r="T4" s="581"/>
      <c r="U4" s="146"/>
    </row>
    <row r="5" spans="1:22" ht="15.75" thickBot="1" x14ac:dyDescent="0.3">
      <c r="H5" s="482"/>
      <c r="I5" s="482"/>
      <c r="N5" s="238"/>
      <c r="O5" s="238"/>
      <c r="P5" s="238"/>
      <c r="Q5" s="144"/>
      <c r="R5" s="580"/>
      <c r="S5" s="580"/>
      <c r="T5" s="580"/>
      <c r="U5" s="149"/>
    </row>
    <row r="6" spans="1:22" ht="93" customHeight="1" thickBot="1" x14ac:dyDescent="0.3">
      <c r="A6" s="150" t="s">
        <v>14</v>
      </c>
      <c r="B6" s="150" t="s">
        <v>176</v>
      </c>
      <c r="C6" s="150" t="s">
        <v>172</v>
      </c>
      <c r="D6" s="150" t="s">
        <v>93</v>
      </c>
      <c r="E6" s="150" t="s">
        <v>175</v>
      </c>
      <c r="F6" s="150" t="s">
        <v>2</v>
      </c>
      <c r="G6" s="150" t="s">
        <v>3</v>
      </c>
      <c r="H6" s="300" t="s">
        <v>225</v>
      </c>
      <c r="I6" s="300" t="s">
        <v>226</v>
      </c>
      <c r="J6" s="151" t="s">
        <v>112</v>
      </c>
      <c r="K6" s="151" t="s">
        <v>113</v>
      </c>
      <c r="L6" s="151" t="s">
        <v>102</v>
      </c>
      <c r="M6" s="151" t="s">
        <v>4</v>
      </c>
      <c r="N6" s="308" t="s">
        <v>177</v>
      </c>
      <c r="O6" s="309" t="s">
        <v>178</v>
      </c>
      <c r="P6" s="310" t="s">
        <v>179</v>
      </c>
      <c r="Q6" s="144"/>
      <c r="R6" s="305" t="s">
        <v>180</v>
      </c>
      <c r="S6" s="306" t="s">
        <v>184</v>
      </c>
      <c r="T6" s="307" t="s">
        <v>185</v>
      </c>
      <c r="U6" s="500" t="str">
        <f>'#0040 Palm Beach Prep Char. MS'!U6</f>
        <v>Available Budget as of 12/31/25</v>
      </c>
    </row>
    <row r="7" spans="1:22" ht="15.75" customHeight="1" x14ac:dyDescent="0.25">
      <c r="A7" s="156">
        <v>4410</v>
      </c>
      <c r="B7" s="146" t="s">
        <v>268</v>
      </c>
      <c r="C7" s="542" t="s">
        <v>267</v>
      </c>
      <c r="D7" s="137" t="s">
        <v>196</v>
      </c>
      <c r="E7" s="137" t="s">
        <v>247</v>
      </c>
      <c r="F7" s="164" t="s">
        <v>246</v>
      </c>
      <c r="G7" s="137" t="s">
        <v>6</v>
      </c>
      <c r="H7" s="292">
        <v>2.2100000000000002E-2</v>
      </c>
      <c r="I7" s="292">
        <v>0.16339999999999999</v>
      </c>
      <c r="J7" s="164">
        <v>46203</v>
      </c>
      <c r="K7" s="164">
        <v>46204</v>
      </c>
      <c r="L7" s="164">
        <v>44105</v>
      </c>
      <c r="M7" s="137" t="s">
        <v>299</v>
      </c>
      <c r="N7" s="422">
        <v>899993</v>
      </c>
      <c r="O7" s="381"/>
      <c r="P7" s="301">
        <f t="shared" ref="P7" si="0">N7+O7</f>
        <v>899993</v>
      </c>
      <c r="Q7" s="160"/>
      <c r="R7" s="570">
        <v>368229.87</v>
      </c>
      <c r="S7" s="381"/>
      <c r="T7" s="381">
        <f>R7+S7</f>
        <v>368229.87</v>
      </c>
      <c r="U7" s="382">
        <f>P7-T7</f>
        <v>531763.13</v>
      </c>
      <c r="V7" s="143"/>
    </row>
    <row r="8" spans="1:22" ht="15.75" customHeight="1" x14ac:dyDescent="0.25">
      <c r="A8" s="156"/>
      <c r="C8" s="487"/>
      <c r="D8" s="137"/>
      <c r="E8" s="137"/>
      <c r="F8" s="164"/>
      <c r="H8" s="276"/>
      <c r="I8" s="276"/>
      <c r="J8" s="164"/>
      <c r="K8" s="164"/>
      <c r="L8" s="164"/>
      <c r="M8" s="137"/>
      <c r="N8" s="331"/>
      <c r="O8" s="381"/>
      <c r="P8" s="301"/>
      <c r="Q8" s="160"/>
      <c r="R8" s="456"/>
      <c r="S8" s="381"/>
      <c r="T8" s="381"/>
      <c r="U8" s="382"/>
      <c r="V8" s="143"/>
    </row>
    <row r="9" spans="1:22" ht="15.75" customHeight="1" thickBot="1" x14ac:dyDescent="0.3">
      <c r="B9" s="140"/>
      <c r="C9" s="176"/>
      <c r="D9" s="137"/>
      <c r="E9" s="176"/>
      <c r="L9" s="137"/>
      <c r="M9" s="214" t="s">
        <v>36</v>
      </c>
      <c r="N9" s="303">
        <f>SUM(N7:N8)</f>
        <v>899993</v>
      </c>
      <c r="O9" s="314">
        <f>SUM(O7:O8)</f>
        <v>0</v>
      </c>
      <c r="P9" s="304">
        <f>SUM(P7:P8)</f>
        <v>899993</v>
      </c>
      <c r="Q9" s="160"/>
      <c r="R9" s="303">
        <f>SUM(R7:R8)</f>
        <v>368229.87</v>
      </c>
      <c r="S9" s="314">
        <f>SUM(S7:S8)</f>
        <v>0</v>
      </c>
      <c r="T9" s="314">
        <f>SUM(T7:T8)</f>
        <v>368229.87</v>
      </c>
      <c r="U9" s="379">
        <f>SUM(U7:U8)</f>
        <v>531763.13</v>
      </c>
    </row>
    <row r="10" spans="1:22" ht="15.75" customHeight="1" thickTop="1" x14ac:dyDescent="0.25">
      <c r="B10" s="140"/>
      <c r="C10" s="176"/>
      <c r="D10" s="137"/>
      <c r="E10" s="176"/>
      <c r="L10" s="137"/>
      <c r="M10" s="214"/>
      <c r="N10" s="166"/>
      <c r="O10" s="166"/>
      <c r="P10" s="166"/>
      <c r="Q10" s="161"/>
      <c r="R10" s="166"/>
      <c r="S10" s="169"/>
      <c r="T10" s="315"/>
      <c r="U10" s="315"/>
    </row>
    <row r="11" spans="1:22" ht="15.75" customHeight="1" x14ac:dyDescent="0.25">
      <c r="B11" s="132" t="s">
        <v>106</v>
      </c>
      <c r="C11" s="176"/>
      <c r="D11" s="137"/>
      <c r="E11" s="176"/>
      <c r="L11" s="137"/>
      <c r="M11" s="214"/>
      <c r="R11" s="166"/>
      <c r="S11" s="166"/>
      <c r="T11" s="165"/>
      <c r="U11" s="165"/>
    </row>
    <row r="12" spans="1:22" ht="32.25" customHeight="1" x14ac:dyDescent="0.25">
      <c r="B12" s="576" t="s">
        <v>186</v>
      </c>
      <c r="C12" s="576"/>
      <c r="D12" s="576"/>
      <c r="E12" s="576"/>
      <c r="F12" s="576"/>
      <c r="G12" s="576"/>
      <c r="H12" s="275"/>
      <c r="I12" s="275"/>
      <c r="J12" s="487"/>
      <c r="L12" s="137"/>
      <c r="M12" s="214"/>
      <c r="N12" s="166"/>
      <c r="O12" s="166"/>
      <c r="P12" s="166"/>
      <c r="Q12" s="161"/>
      <c r="R12" s="416"/>
      <c r="S12" s="416"/>
      <c r="T12" s="170"/>
      <c r="U12" s="140"/>
    </row>
    <row r="13" spans="1:22" ht="40.5" customHeight="1" x14ac:dyDescent="0.25">
      <c r="B13" s="577" t="s">
        <v>110</v>
      </c>
      <c r="C13" s="577"/>
      <c r="D13" s="577"/>
      <c r="E13" s="577"/>
      <c r="F13" s="577"/>
      <c r="G13" s="577"/>
      <c r="H13" s="172"/>
      <c r="I13" s="172"/>
      <c r="J13" s="486"/>
      <c r="M13" s="214"/>
      <c r="N13" s="166"/>
      <c r="O13" s="166"/>
      <c r="P13" s="166"/>
      <c r="Q13" s="161"/>
      <c r="R13" s="416"/>
      <c r="S13" s="416"/>
      <c r="T13" s="170"/>
      <c r="U13" s="140"/>
    </row>
    <row r="14" spans="1:22" ht="15.75" customHeight="1" x14ac:dyDescent="0.25">
      <c r="C14" s="176"/>
      <c r="D14" s="176"/>
      <c r="E14" s="176"/>
      <c r="M14" s="214"/>
      <c r="N14" s="166"/>
      <c r="O14" s="166"/>
      <c r="P14" s="166"/>
      <c r="Q14" s="161"/>
      <c r="R14" s="416"/>
      <c r="S14" s="416"/>
      <c r="T14" s="170"/>
      <c r="U14" s="140"/>
    </row>
    <row r="15" spans="1:22" ht="35.25" customHeight="1" x14ac:dyDescent="0.25">
      <c r="B15" s="578" t="s">
        <v>131</v>
      </c>
      <c r="C15" s="578"/>
      <c r="D15" s="578"/>
      <c r="E15" s="578"/>
      <c r="F15" s="578"/>
      <c r="G15" s="578"/>
      <c r="M15" s="214"/>
      <c r="N15" s="166"/>
      <c r="O15" s="166"/>
      <c r="P15" s="166"/>
      <c r="Q15" s="161"/>
      <c r="R15" s="416"/>
      <c r="S15" s="416"/>
      <c r="T15" s="170"/>
      <c r="U15" s="140"/>
    </row>
    <row r="16" spans="1:22" ht="15.75" customHeight="1" x14ac:dyDescent="0.25">
      <c r="B16" s="173" t="s">
        <v>130</v>
      </c>
      <c r="C16" s="176"/>
      <c r="D16" s="176"/>
      <c r="E16" s="176"/>
      <c r="M16" s="214"/>
      <c r="N16" s="166"/>
      <c r="O16" s="166"/>
      <c r="P16" s="166"/>
      <c r="Q16" s="161"/>
      <c r="R16" s="416"/>
      <c r="S16" s="416"/>
      <c r="T16" s="170"/>
      <c r="U16" s="140"/>
    </row>
    <row r="17" spans="1:21" ht="15.75" customHeight="1" x14ac:dyDescent="0.25">
      <c r="B17" s="131" t="s">
        <v>95</v>
      </c>
      <c r="C17" s="174" t="s">
        <v>98</v>
      </c>
      <c r="D17" s="174" t="s">
        <v>99</v>
      </c>
      <c r="M17" s="214"/>
      <c r="N17" s="166"/>
      <c r="O17" s="166"/>
      <c r="P17" s="166"/>
      <c r="Q17" s="161"/>
      <c r="R17" s="416"/>
      <c r="S17" s="416"/>
      <c r="T17" s="170"/>
      <c r="U17" s="140"/>
    </row>
    <row r="18" spans="1:21" ht="15.75" customHeight="1" x14ac:dyDescent="0.25">
      <c r="A18" s="137">
        <v>4410</v>
      </c>
      <c r="B18" s="135" t="s">
        <v>257</v>
      </c>
      <c r="C18" s="176" t="s">
        <v>256</v>
      </c>
      <c r="D18" s="176" t="s">
        <v>258</v>
      </c>
      <c r="M18" s="214"/>
      <c r="N18" s="166"/>
      <c r="O18" s="166"/>
      <c r="P18" s="166"/>
      <c r="Q18" s="161"/>
      <c r="R18" s="416"/>
      <c r="S18" s="416"/>
      <c r="T18" s="170"/>
      <c r="U18" s="140"/>
    </row>
    <row r="19" spans="1:21" ht="15.75" customHeight="1" x14ac:dyDescent="0.25">
      <c r="C19" s="176"/>
      <c r="D19" s="136"/>
      <c r="E19" s="176"/>
      <c r="M19" s="214"/>
      <c r="N19" s="166"/>
      <c r="O19" s="166"/>
      <c r="P19" s="166"/>
      <c r="Q19" s="161"/>
      <c r="R19" s="416"/>
      <c r="S19" s="416"/>
      <c r="T19" s="170"/>
      <c r="U19" s="140"/>
    </row>
    <row r="20" spans="1:21" ht="15.75" customHeight="1" x14ac:dyDescent="0.25">
      <c r="C20" s="176"/>
      <c r="D20" s="176"/>
      <c r="E20" s="176"/>
      <c r="M20" s="214"/>
      <c r="N20" s="166"/>
      <c r="O20" s="166"/>
      <c r="P20" s="166"/>
      <c r="Q20" s="161"/>
      <c r="R20" s="416"/>
      <c r="S20" s="416"/>
      <c r="T20" s="170"/>
      <c r="U20" s="140"/>
    </row>
    <row r="21" spans="1:21" ht="15.75" customHeight="1" x14ac:dyDescent="0.25">
      <c r="M21" s="214"/>
      <c r="N21" s="166"/>
      <c r="O21" s="166"/>
      <c r="P21" s="166"/>
      <c r="Q21" s="161"/>
      <c r="T21" s="140"/>
      <c r="U21" s="140"/>
    </row>
    <row r="22" spans="1:21" ht="15.75" customHeight="1" x14ac:dyDescent="0.25">
      <c r="C22" s="176"/>
      <c r="D22" s="176"/>
      <c r="E22" s="176"/>
      <c r="M22" s="214"/>
      <c r="N22" s="166"/>
      <c r="O22" s="166"/>
      <c r="P22" s="166"/>
      <c r="Q22" s="161"/>
      <c r="S22" s="169"/>
      <c r="T22" s="140"/>
      <c r="U22" s="140"/>
    </row>
    <row r="23" spans="1:21" ht="15.75" customHeight="1" x14ac:dyDescent="0.25">
      <c r="M23" s="214"/>
      <c r="N23" s="166"/>
      <c r="O23" s="166"/>
      <c r="P23" s="166"/>
      <c r="Q23" s="161"/>
      <c r="T23" s="140"/>
      <c r="U23" s="140"/>
    </row>
    <row r="24" spans="1:21" ht="15.75" customHeight="1" x14ac:dyDescent="0.25">
      <c r="C24" s="176"/>
      <c r="D24" s="176"/>
      <c r="E24" s="176"/>
      <c r="M24" s="214"/>
      <c r="N24" s="166"/>
      <c r="O24" s="166"/>
      <c r="P24" s="166"/>
      <c r="Q24" s="161"/>
      <c r="T24" s="140"/>
      <c r="U24" s="140"/>
    </row>
    <row r="25" spans="1:21" ht="15.75" customHeight="1" x14ac:dyDescent="0.25">
      <c r="B25" s="579" t="s">
        <v>219</v>
      </c>
      <c r="C25" s="579"/>
      <c r="D25" s="579"/>
      <c r="E25" s="579"/>
      <c r="F25" s="579"/>
      <c r="G25" s="579"/>
      <c r="H25" s="579"/>
      <c r="I25" s="579"/>
      <c r="M25" s="214"/>
      <c r="N25" s="161"/>
      <c r="O25" s="161"/>
      <c r="P25" s="161"/>
      <c r="Q25" s="161"/>
      <c r="R25" s="143"/>
      <c r="S25" s="143"/>
      <c r="T25" s="146"/>
      <c r="U25" s="146"/>
    </row>
    <row r="26" spans="1:21" ht="15.75" customHeight="1" x14ac:dyDescent="0.25">
      <c r="B26" s="516"/>
      <c r="C26" s="176"/>
      <c r="D26" s="176"/>
      <c r="E26" s="176"/>
      <c r="M26" s="214"/>
      <c r="N26" s="161"/>
      <c r="O26" s="161"/>
      <c r="P26" s="161"/>
      <c r="Q26" s="161"/>
      <c r="R26" s="146"/>
      <c r="S26" s="146"/>
      <c r="T26" s="146"/>
      <c r="U26" s="146"/>
    </row>
    <row r="27" spans="1:21" ht="15.75" customHeight="1" x14ac:dyDescent="0.25">
      <c r="B27" s="177" t="s">
        <v>167</v>
      </c>
      <c r="C27" s="177"/>
      <c r="D27" s="354"/>
      <c r="E27" s="177"/>
      <c r="F27" s="177"/>
      <c r="G27" s="178"/>
      <c r="H27" s="178"/>
      <c r="I27" s="178"/>
      <c r="J27" s="177"/>
      <c r="K27" s="177"/>
      <c r="L27" s="177"/>
      <c r="M27" s="177"/>
      <c r="N27" s="177"/>
      <c r="O27" s="177"/>
      <c r="P27" s="177"/>
      <c r="Q27" s="177"/>
      <c r="R27" s="179" t="s">
        <v>187</v>
      </c>
      <c r="S27" s="179"/>
      <c r="T27" s="179"/>
      <c r="U27" s="472"/>
    </row>
    <row r="28" spans="1:21" ht="15.75" customHeight="1" x14ac:dyDescent="0.25">
      <c r="B28" s="180" t="s">
        <v>188</v>
      </c>
      <c r="C28" s="514" t="s">
        <v>1</v>
      </c>
      <c r="D28" s="514"/>
      <c r="E28" s="514" t="s">
        <v>32</v>
      </c>
      <c r="F28" s="247" t="s">
        <v>33</v>
      </c>
      <c r="G28" s="514" t="s">
        <v>34</v>
      </c>
      <c r="H28" s="580" t="s">
        <v>35</v>
      </c>
      <c r="I28" s="580"/>
      <c r="J28" s="580"/>
      <c r="K28" s="514"/>
      <c r="L28" s="514"/>
      <c r="M28" s="183"/>
      <c r="N28" s="183"/>
      <c r="O28" s="182"/>
      <c r="P28" s="182"/>
      <c r="Q28" s="182"/>
      <c r="R28" s="183" t="s">
        <v>78</v>
      </c>
      <c r="S28" s="184"/>
      <c r="T28" s="184"/>
      <c r="U28" s="473"/>
    </row>
    <row r="29" spans="1:21" ht="15.75" customHeight="1" x14ac:dyDescent="0.25">
      <c r="B29" s="185"/>
      <c r="C29" s="515"/>
      <c r="D29" s="515"/>
      <c r="E29" s="515"/>
      <c r="F29" s="271"/>
      <c r="G29" s="515"/>
      <c r="H29" s="515"/>
      <c r="I29" s="515"/>
      <c r="J29" s="515"/>
      <c r="K29" s="515"/>
      <c r="L29" s="515"/>
      <c r="M29" s="140"/>
      <c r="N29" s="140"/>
      <c r="O29" s="186"/>
      <c r="P29" s="186"/>
      <c r="Q29" s="186"/>
      <c r="R29" s="140"/>
      <c r="S29" s="187"/>
      <c r="T29" s="187"/>
      <c r="U29" s="146"/>
    </row>
    <row r="30" spans="1:21" ht="15.75" customHeight="1" x14ac:dyDescent="0.25">
      <c r="B30" s="185"/>
      <c r="C30" s="484"/>
      <c r="D30" s="484"/>
      <c r="E30" s="484"/>
      <c r="F30" s="271"/>
      <c r="G30" s="484"/>
      <c r="H30" s="484"/>
      <c r="I30" s="484"/>
      <c r="J30" s="484"/>
      <c r="K30" s="484"/>
      <c r="L30" s="484"/>
      <c r="M30" s="140"/>
      <c r="N30" s="140"/>
      <c r="O30" s="186"/>
      <c r="P30" s="186"/>
      <c r="Q30" s="186"/>
      <c r="R30" s="140"/>
      <c r="S30" s="187"/>
      <c r="T30" s="187"/>
      <c r="U30" s="146"/>
    </row>
    <row r="31" spans="1:21" ht="15.75" customHeight="1" x14ac:dyDescent="0.25">
      <c r="B31" s="185"/>
      <c r="C31" s="484"/>
      <c r="D31" s="484"/>
      <c r="E31" s="484"/>
      <c r="F31" s="271"/>
      <c r="G31" s="484"/>
      <c r="H31" s="484"/>
      <c r="I31" s="484"/>
      <c r="J31" s="484"/>
      <c r="K31" s="484"/>
      <c r="L31" s="484"/>
      <c r="M31" s="140"/>
      <c r="N31" s="140"/>
      <c r="O31" s="186"/>
      <c r="P31" s="186"/>
      <c r="Q31" s="186"/>
      <c r="R31" s="140"/>
      <c r="S31" s="187"/>
      <c r="T31" s="187"/>
      <c r="U31" s="146"/>
    </row>
    <row r="32" spans="1:21" ht="15.75" customHeight="1" x14ac:dyDescent="0.25">
      <c r="B32" s="185"/>
      <c r="C32" s="484"/>
      <c r="D32" s="484"/>
      <c r="E32" s="484"/>
      <c r="F32" s="271"/>
      <c r="G32" s="484"/>
      <c r="H32" s="484"/>
      <c r="I32" s="484"/>
      <c r="J32" s="484"/>
      <c r="K32" s="484"/>
      <c r="L32" s="484"/>
      <c r="M32" s="140"/>
      <c r="N32" s="140"/>
      <c r="O32" s="186"/>
      <c r="P32" s="186"/>
      <c r="Q32" s="186"/>
      <c r="R32" s="140"/>
      <c r="S32" s="187"/>
      <c r="T32" s="187"/>
      <c r="U32" s="146"/>
    </row>
    <row r="33" spans="2:21" ht="15.75" customHeight="1" x14ac:dyDescent="0.25">
      <c r="B33" s="185"/>
      <c r="C33" s="484"/>
      <c r="D33" s="484"/>
      <c r="E33" s="484"/>
      <c r="F33" s="271"/>
      <c r="G33" s="484"/>
      <c r="H33" s="484"/>
      <c r="I33" s="484"/>
      <c r="J33" s="484"/>
      <c r="K33" s="484"/>
      <c r="L33" s="484"/>
      <c r="M33" s="140"/>
      <c r="N33" s="140"/>
      <c r="O33" s="186"/>
      <c r="P33" s="186"/>
      <c r="Q33" s="186"/>
      <c r="R33" s="140"/>
      <c r="S33" s="187"/>
      <c r="T33" s="187"/>
      <c r="U33" s="146"/>
    </row>
    <row r="34" spans="2:21" ht="15.75" customHeight="1" x14ac:dyDescent="0.25">
      <c r="B34" s="185"/>
      <c r="C34" s="484"/>
      <c r="D34" s="484"/>
      <c r="E34" s="484"/>
      <c r="F34" s="271"/>
      <c r="G34" s="484"/>
      <c r="H34" s="484"/>
      <c r="I34" s="484"/>
      <c r="J34" s="484"/>
      <c r="K34" s="484"/>
      <c r="L34" s="484"/>
      <c r="M34" s="140"/>
      <c r="N34" s="140"/>
      <c r="O34" s="186"/>
      <c r="P34" s="186"/>
      <c r="Q34" s="186"/>
      <c r="R34" s="140"/>
      <c r="S34" s="187"/>
      <c r="T34" s="187"/>
      <c r="U34" s="146"/>
    </row>
    <row r="35" spans="2:21" ht="15.75" customHeight="1" x14ac:dyDescent="0.25">
      <c r="B35" s="185"/>
      <c r="C35" s="484"/>
      <c r="D35" s="484"/>
      <c r="E35" s="484"/>
      <c r="F35" s="271"/>
      <c r="G35" s="484"/>
      <c r="H35" s="484"/>
      <c r="I35" s="484"/>
      <c r="J35" s="484"/>
      <c r="K35" s="484"/>
      <c r="L35" s="484"/>
      <c r="M35" s="140"/>
      <c r="N35" s="140"/>
      <c r="O35" s="186"/>
      <c r="P35" s="186"/>
      <c r="Q35" s="186"/>
      <c r="R35" s="140"/>
      <c r="S35" s="187"/>
      <c r="T35" s="187"/>
      <c r="U35" s="146"/>
    </row>
    <row r="36" spans="2:21" ht="15.75" customHeight="1" x14ac:dyDescent="0.25">
      <c r="B36" s="185"/>
      <c r="C36" s="484"/>
      <c r="D36" s="484"/>
      <c r="E36" s="484"/>
      <c r="F36" s="271"/>
      <c r="G36" s="484"/>
      <c r="H36" s="484"/>
      <c r="I36" s="484"/>
      <c r="J36" s="484"/>
      <c r="K36" s="484"/>
      <c r="L36" s="484"/>
      <c r="M36" s="140"/>
      <c r="N36" s="140"/>
      <c r="O36" s="186"/>
      <c r="P36" s="186"/>
      <c r="Q36" s="186"/>
      <c r="R36" s="140"/>
      <c r="S36" s="187"/>
      <c r="T36" s="187"/>
      <c r="U36" s="146"/>
    </row>
    <row r="37" spans="2:21" ht="15.75" customHeight="1" x14ac:dyDescent="0.25">
      <c r="B37" s="185"/>
      <c r="C37" s="484"/>
      <c r="D37" s="484"/>
      <c r="E37" s="484"/>
      <c r="F37" s="271"/>
      <c r="G37" s="484"/>
      <c r="H37" s="484"/>
      <c r="I37" s="484"/>
      <c r="J37" s="484"/>
      <c r="K37" s="484"/>
      <c r="L37" s="484"/>
      <c r="M37" s="140"/>
      <c r="N37" s="140"/>
      <c r="O37" s="186"/>
      <c r="P37" s="186"/>
      <c r="Q37" s="186"/>
      <c r="R37" s="140"/>
      <c r="S37" s="187"/>
      <c r="T37" s="187"/>
      <c r="U37" s="146"/>
    </row>
    <row r="38" spans="2:21" ht="15.75" customHeight="1" x14ac:dyDescent="0.25">
      <c r="B38" s="185"/>
      <c r="C38" s="484"/>
      <c r="D38" s="484"/>
      <c r="E38" s="484"/>
      <c r="F38" s="271"/>
      <c r="G38" s="484"/>
      <c r="H38" s="484"/>
      <c r="I38" s="484"/>
      <c r="J38" s="484"/>
      <c r="K38" s="484"/>
      <c r="L38" s="484"/>
      <c r="M38" s="140"/>
      <c r="N38" s="140"/>
      <c r="O38" s="186"/>
      <c r="P38" s="186"/>
      <c r="Q38" s="186"/>
      <c r="R38" s="140"/>
      <c r="S38" s="187"/>
      <c r="T38" s="187"/>
      <c r="U38" s="146"/>
    </row>
    <row r="39" spans="2:21" ht="15.75" customHeight="1" x14ac:dyDescent="0.25">
      <c r="B39" s="185"/>
      <c r="C39" s="484"/>
      <c r="D39" s="484"/>
      <c r="E39" s="484"/>
      <c r="F39" s="271"/>
      <c r="G39" s="484"/>
      <c r="H39" s="484"/>
      <c r="I39" s="484"/>
      <c r="J39" s="484"/>
      <c r="K39" s="484"/>
      <c r="L39" s="484"/>
      <c r="M39" s="140"/>
      <c r="N39" s="140"/>
      <c r="O39" s="186"/>
      <c r="P39" s="186"/>
      <c r="Q39" s="186"/>
      <c r="R39" s="140"/>
      <c r="S39" s="187"/>
      <c r="T39" s="187"/>
      <c r="U39" s="146"/>
    </row>
    <row r="40" spans="2:21" ht="15.75" customHeight="1" x14ac:dyDescent="0.25">
      <c r="B40" s="185"/>
      <c r="C40" s="484"/>
      <c r="D40" s="484"/>
      <c r="E40" s="484"/>
      <c r="F40" s="271"/>
      <c r="G40" s="484"/>
      <c r="H40" s="484"/>
      <c r="I40" s="484"/>
      <c r="J40" s="484"/>
      <c r="K40" s="484"/>
      <c r="L40" s="484"/>
      <c r="M40" s="140"/>
      <c r="N40" s="140"/>
      <c r="O40" s="186"/>
      <c r="P40" s="186"/>
      <c r="Q40" s="186"/>
      <c r="R40" s="140"/>
      <c r="S40" s="187"/>
      <c r="T40" s="187"/>
      <c r="U40" s="146"/>
    </row>
    <row r="41" spans="2:21" ht="15.75" customHeight="1" x14ac:dyDescent="0.25">
      <c r="B41" s="185"/>
      <c r="C41" s="484"/>
      <c r="D41" s="484"/>
      <c r="E41" s="484"/>
      <c r="F41" s="271"/>
      <c r="G41" s="484"/>
      <c r="H41" s="484"/>
      <c r="I41" s="484"/>
      <c r="J41" s="484"/>
      <c r="K41" s="484"/>
      <c r="L41" s="484"/>
      <c r="M41" s="140"/>
      <c r="N41" s="140"/>
      <c r="O41" s="186"/>
      <c r="P41" s="186"/>
      <c r="Q41" s="186"/>
      <c r="R41" s="140"/>
      <c r="S41" s="187"/>
      <c r="T41" s="187"/>
      <c r="U41" s="146"/>
    </row>
    <row r="42" spans="2:21" ht="15.75" customHeight="1" x14ac:dyDescent="0.25">
      <c r="B42" s="185"/>
      <c r="C42" s="484"/>
      <c r="D42" s="484"/>
      <c r="E42" s="484"/>
      <c r="F42" s="271"/>
      <c r="G42" s="484"/>
      <c r="H42" s="484"/>
      <c r="I42" s="484"/>
      <c r="J42" s="484"/>
      <c r="K42" s="484"/>
      <c r="L42" s="484"/>
      <c r="M42" s="140"/>
      <c r="N42" s="140"/>
      <c r="O42" s="186"/>
      <c r="P42" s="186"/>
      <c r="Q42" s="186"/>
      <c r="R42" s="140"/>
      <c r="S42" s="187"/>
      <c r="T42" s="187"/>
      <c r="U42" s="146"/>
    </row>
    <row r="43" spans="2:21" ht="15.75" customHeight="1" x14ac:dyDescent="0.25">
      <c r="B43" s="185"/>
      <c r="C43" s="484"/>
      <c r="D43" s="484"/>
      <c r="E43" s="484"/>
      <c r="F43" s="271"/>
      <c r="G43" s="484"/>
      <c r="H43" s="484"/>
      <c r="I43" s="484"/>
      <c r="J43" s="484"/>
      <c r="K43" s="484"/>
      <c r="L43" s="484"/>
      <c r="M43" s="140"/>
      <c r="N43" s="140"/>
      <c r="O43" s="186"/>
      <c r="P43" s="186"/>
      <c r="Q43" s="186"/>
      <c r="R43" s="140"/>
      <c r="S43" s="187"/>
      <c r="T43" s="187"/>
      <c r="U43" s="146"/>
    </row>
    <row r="44" spans="2:21" ht="15.75" customHeight="1" x14ac:dyDescent="0.25">
      <c r="B44" s="185"/>
      <c r="C44" s="484"/>
      <c r="D44" s="484"/>
      <c r="E44" s="484"/>
      <c r="F44" s="271"/>
      <c r="G44" s="484"/>
      <c r="H44" s="484"/>
      <c r="I44" s="484"/>
      <c r="J44" s="484"/>
      <c r="K44" s="484"/>
      <c r="L44" s="484"/>
      <c r="M44" s="140"/>
      <c r="N44" s="140"/>
      <c r="O44" s="186"/>
      <c r="P44" s="186"/>
      <c r="Q44" s="186"/>
      <c r="R44" s="140"/>
      <c r="S44" s="270"/>
      <c r="T44" s="270"/>
      <c r="U44" s="146"/>
    </row>
    <row r="45" spans="2:21" ht="15.75" customHeight="1" x14ac:dyDescent="0.25">
      <c r="B45" s="485"/>
      <c r="C45" s="176"/>
      <c r="E45" s="176"/>
      <c r="M45" s="214"/>
      <c r="N45" s="143"/>
      <c r="O45" s="161"/>
      <c r="P45" s="160"/>
      <c r="Q45" s="160"/>
    </row>
    <row r="46" spans="2:21" ht="15.75" customHeight="1" x14ac:dyDescent="0.25">
      <c r="B46" s="485"/>
      <c r="C46" s="176"/>
      <c r="E46" s="176"/>
      <c r="M46" s="214"/>
      <c r="N46" s="166"/>
      <c r="O46" s="166"/>
      <c r="P46" s="165"/>
      <c r="Q46" s="160"/>
      <c r="S46" s="143"/>
      <c r="T46" s="143"/>
    </row>
    <row r="47" spans="2:21" ht="15.75" customHeight="1" x14ac:dyDescent="0.25">
      <c r="B47" s="485"/>
      <c r="C47" s="176"/>
      <c r="E47" s="176"/>
      <c r="M47" s="214"/>
      <c r="N47" s="166"/>
      <c r="O47" s="166"/>
      <c r="P47" s="166"/>
      <c r="Q47" s="161"/>
      <c r="S47" s="143"/>
      <c r="T47" s="143"/>
    </row>
    <row r="48" spans="2:21" ht="15.75" customHeight="1" x14ac:dyDescent="0.25">
      <c r="B48" s="485"/>
      <c r="C48" s="176"/>
      <c r="E48" s="176"/>
      <c r="M48" s="214"/>
      <c r="N48" s="166"/>
      <c r="O48" s="166"/>
      <c r="P48" s="166"/>
      <c r="Q48" s="161"/>
    </row>
    <row r="49" spans="2:20" ht="15.75" customHeight="1" x14ac:dyDescent="0.25">
      <c r="B49" s="140"/>
      <c r="C49" s="140"/>
      <c r="E49" s="140"/>
      <c r="F49" s="140"/>
      <c r="G49" s="195"/>
      <c r="H49" s="195"/>
      <c r="I49" s="195"/>
      <c r="J49" s="140"/>
      <c r="K49" s="140"/>
      <c r="L49" s="140"/>
      <c r="M49" s="140"/>
      <c r="N49" s="140"/>
      <c r="O49" s="140"/>
      <c r="P49" s="140"/>
      <c r="Q49" s="146"/>
    </row>
    <row r="50" spans="2:20" ht="15.75" customHeight="1" x14ac:dyDescent="0.25">
      <c r="B50" s="185"/>
      <c r="C50" s="484"/>
      <c r="E50" s="484"/>
      <c r="F50" s="271"/>
      <c r="G50" s="484"/>
      <c r="H50" s="575"/>
      <c r="I50" s="575"/>
      <c r="J50" s="575"/>
      <c r="K50" s="484"/>
      <c r="L50" s="484"/>
      <c r="M50" s="140"/>
      <c r="N50" s="140"/>
      <c r="O50" s="140"/>
      <c r="P50" s="140"/>
      <c r="Q50" s="146"/>
    </row>
    <row r="51" spans="2:20" ht="15.75" customHeight="1" x14ac:dyDescent="0.25">
      <c r="B51" s="185"/>
      <c r="C51" s="572"/>
      <c r="E51" s="572"/>
      <c r="F51" s="271"/>
      <c r="G51" s="572"/>
      <c r="H51" s="572"/>
      <c r="I51" s="572"/>
      <c r="J51" s="572"/>
      <c r="K51" s="572"/>
      <c r="L51" s="572"/>
      <c r="M51" s="140"/>
      <c r="N51" s="140"/>
      <c r="O51" s="140"/>
      <c r="P51" s="140"/>
      <c r="Q51" s="146"/>
    </row>
    <row r="52" spans="2:20" ht="15.75" customHeight="1" x14ac:dyDescent="0.25">
      <c r="C52" s="137"/>
      <c r="E52" s="137"/>
      <c r="F52" s="416"/>
      <c r="G52" s="262"/>
      <c r="R52" s="143" t="s">
        <v>182</v>
      </c>
      <c r="S52" s="143"/>
      <c r="T52" s="161">
        <f>SUM(T9)</f>
        <v>368229.87</v>
      </c>
    </row>
    <row r="53" spans="2:20" ht="15.75" customHeight="1" x14ac:dyDescent="0.25">
      <c r="C53" s="137"/>
      <c r="E53" s="137"/>
      <c r="F53" s="416"/>
      <c r="G53" s="262"/>
    </row>
    <row r="54" spans="2:20" ht="15.75" customHeight="1" x14ac:dyDescent="0.25">
      <c r="C54" s="137"/>
      <c r="E54" s="137"/>
      <c r="F54" s="416"/>
      <c r="G54" s="262"/>
    </row>
    <row r="55" spans="2:20" ht="15.75" customHeight="1" x14ac:dyDescent="0.25">
      <c r="C55" s="137"/>
      <c r="E55" s="137"/>
      <c r="F55" s="416"/>
    </row>
    <row r="56" spans="2:20" ht="15.75" customHeight="1" x14ac:dyDescent="0.25">
      <c r="C56" s="137"/>
      <c r="E56" s="137"/>
      <c r="F56" s="416"/>
    </row>
    <row r="57" spans="2:20" ht="15.75" customHeight="1" x14ac:dyDescent="0.25">
      <c r="C57" s="137"/>
      <c r="E57" s="132"/>
      <c r="F57" s="274"/>
    </row>
    <row r="58" spans="2:20" ht="15.75" customHeight="1" x14ac:dyDescent="0.25">
      <c r="F58" s="416"/>
    </row>
    <row r="59" spans="2:20" ht="15.75" customHeight="1" x14ac:dyDescent="0.25">
      <c r="F59" s="416"/>
    </row>
    <row r="60" spans="2:20" ht="15.75" customHeight="1" x14ac:dyDescent="0.25">
      <c r="F60" s="416"/>
    </row>
    <row r="61" spans="2:20" x14ac:dyDescent="0.25">
      <c r="F61" s="416"/>
    </row>
    <row r="62" spans="2:20" x14ac:dyDescent="0.25">
      <c r="F62" s="416"/>
    </row>
    <row r="63" spans="2:20" x14ac:dyDescent="0.25">
      <c r="F63" s="416"/>
    </row>
    <row r="64" spans="2:20" x14ac:dyDescent="0.25">
      <c r="F64" s="416"/>
    </row>
    <row r="65" spans="6:6" x14ac:dyDescent="0.25">
      <c r="F65" s="416"/>
    </row>
    <row r="66" spans="6:6" x14ac:dyDescent="0.25">
      <c r="F66" s="416"/>
    </row>
  </sheetData>
  <mergeCells count="8">
    <mergeCell ref="H28:J28"/>
    <mergeCell ref="H50:J50"/>
    <mergeCell ref="R4:T4"/>
    <mergeCell ref="R5:T5"/>
    <mergeCell ref="B12:G12"/>
    <mergeCell ref="B13:G13"/>
    <mergeCell ref="B15:G15"/>
    <mergeCell ref="B25:I25"/>
  </mergeCells>
  <conditionalFormatting sqref="A7:P8">
    <cfRule type="expression" dxfId="90" priority="1">
      <formula>MOD(ROW(),2)=0</formula>
    </cfRule>
  </conditionalFormatting>
  <conditionalFormatting sqref="R7:U8">
    <cfRule type="expression" dxfId="89" priority="9">
      <formula>MOD(ROW(),2)=0</formula>
    </cfRule>
  </conditionalFormatting>
  <hyperlinks>
    <hyperlink ref="B16" r:id="rId1" xr:uid="{00000000-0004-0000-0200-000000000000}"/>
  </hyperlinks>
  <printOptions horizontalCentered="1" gridLines="1"/>
  <pageMargins left="0" right="0" top="0.75" bottom="0.75" header="0.3" footer="0.3"/>
  <pageSetup scale="32"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CDAF8"/>
    <pageSetUpPr fitToPage="1"/>
  </sheetPr>
  <dimension ref="A1:AA67"/>
  <sheetViews>
    <sheetView workbookViewId="0">
      <pane xSplit="2" ySplit="6" topLeftCell="K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10.140625" style="137" customWidth="1"/>
    <col min="2" max="2" width="74.7109375" style="135" bestFit="1" customWidth="1"/>
    <col min="3" max="3" width="51.140625" style="135" customWidth="1"/>
    <col min="4" max="4" width="14.5703125" style="135" customWidth="1"/>
    <col min="5" max="5" width="13.28515625" style="135" customWidth="1"/>
    <col min="6" max="6" width="19.140625" style="135" bestFit="1" customWidth="1"/>
    <col min="7" max="7" width="23" style="135"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85546875" style="135" bestFit="1" customWidth="1"/>
    <col min="15" max="15" width="12.85546875" style="135" bestFit="1" customWidth="1"/>
    <col min="16" max="16" width="15.85546875" style="135" bestFit="1" customWidth="1"/>
    <col min="17" max="17" width="3.7109375" style="143" customWidth="1"/>
    <col min="18" max="18" width="15.85546875" style="135" customWidth="1"/>
    <col min="19" max="19" width="16" style="135" customWidth="1"/>
    <col min="20" max="20" width="13.5703125" style="143" bestFit="1" customWidth="1"/>
    <col min="21" max="22" width="16" style="135" customWidth="1"/>
    <col min="23" max="23" width="3.7109375" style="135" customWidth="1"/>
    <col min="24" max="24" width="16.7109375" style="135" customWidth="1"/>
    <col min="25" max="25" width="14.140625" style="135" customWidth="1"/>
    <col min="26" max="26" width="17.28515625" style="135" customWidth="1"/>
    <col min="27" max="27" width="14.28515625" style="135" customWidth="1"/>
    <col min="28" max="16384" width="9.140625" style="135"/>
  </cols>
  <sheetData>
    <row r="1" spans="1:27" ht="15.75" customHeight="1" x14ac:dyDescent="0.25">
      <c r="A1" s="132" t="s">
        <v>38</v>
      </c>
    </row>
    <row r="2" spans="1:27" ht="15.75" customHeight="1" x14ac:dyDescent="0.25">
      <c r="A2" s="138" t="str">
        <f>'#0040 Palm Beach Prep Char. MS'!A2</f>
        <v>Federal Grant Allocations/Reimbursements as of: 12/31/25</v>
      </c>
      <c r="B2" s="189"/>
      <c r="N2" s="139"/>
      <c r="O2" s="139"/>
      <c r="R2" s="140"/>
      <c r="S2" s="140"/>
      <c r="U2" s="140"/>
      <c r="V2" s="140"/>
      <c r="W2" s="140"/>
      <c r="Z2" s="135" t="s">
        <v>88</v>
      </c>
      <c r="AA2" s="135" t="s">
        <v>88</v>
      </c>
    </row>
    <row r="3" spans="1:27" ht="15.75" customHeight="1" x14ac:dyDescent="0.25">
      <c r="A3" s="141" t="s">
        <v>52</v>
      </c>
      <c r="B3" s="132"/>
      <c r="D3" s="132"/>
      <c r="E3" s="132"/>
      <c r="F3" s="132"/>
      <c r="R3" s="140"/>
      <c r="S3" s="140"/>
      <c r="U3" s="140"/>
      <c r="V3" s="140"/>
      <c r="W3" s="140"/>
      <c r="X3" s="136"/>
      <c r="Y3" s="142"/>
    </row>
    <row r="4" spans="1:27" ht="15.75" customHeight="1" x14ac:dyDescent="0.25">
      <c r="A4" s="132" t="s">
        <v>138</v>
      </c>
      <c r="N4" s="238"/>
      <c r="O4" s="238"/>
      <c r="P4" s="238"/>
      <c r="Q4" s="144"/>
      <c r="R4" s="581" t="str">
        <f>'#0040 Palm Beach Prep Char. MS'!R4</f>
        <v>July 1, 2025 - June 30, 2026</v>
      </c>
      <c r="S4" s="581"/>
      <c r="T4" s="581"/>
      <c r="U4" s="140"/>
      <c r="V4" s="140"/>
      <c r="W4" s="145"/>
      <c r="X4" s="140"/>
      <c r="Y4" s="140"/>
      <c r="Z4" s="140"/>
      <c r="AA4" s="146"/>
    </row>
    <row r="5" spans="1:27" ht="15.75" thickBot="1" x14ac:dyDescent="0.3">
      <c r="H5" s="147"/>
      <c r="I5" s="147"/>
      <c r="N5" s="238"/>
      <c r="O5" s="238"/>
      <c r="P5" s="238"/>
      <c r="Q5" s="144"/>
      <c r="R5" s="148"/>
      <c r="S5" s="148"/>
      <c r="T5" s="144"/>
      <c r="U5" s="148"/>
      <c r="V5" s="148"/>
      <c r="W5" s="145"/>
      <c r="X5" s="575"/>
      <c r="Y5" s="575"/>
      <c r="Z5" s="575"/>
      <c r="AA5" s="149"/>
    </row>
    <row r="6" spans="1:27" ht="93" customHeight="1" thickBot="1" x14ac:dyDescent="0.3">
      <c r="A6" s="150" t="s">
        <v>14</v>
      </c>
      <c r="B6" s="150" t="s">
        <v>176</v>
      </c>
      <c r="C6" s="150" t="s">
        <v>172</v>
      </c>
      <c r="D6" s="150" t="s">
        <v>93</v>
      </c>
      <c r="E6" s="150" t="s">
        <v>175</v>
      </c>
      <c r="F6" s="150" t="s">
        <v>2</v>
      </c>
      <c r="G6" s="150" t="s">
        <v>3</v>
      </c>
      <c r="H6" s="300" t="s">
        <v>225</v>
      </c>
      <c r="I6" s="300" t="s">
        <v>226</v>
      </c>
      <c r="J6" s="151" t="s">
        <v>112</v>
      </c>
      <c r="K6" s="151" t="s">
        <v>113</v>
      </c>
      <c r="L6" s="151" t="s">
        <v>102</v>
      </c>
      <c r="M6" s="151" t="s">
        <v>4</v>
      </c>
      <c r="N6" s="308" t="s">
        <v>177</v>
      </c>
      <c r="O6" s="309" t="s">
        <v>178</v>
      </c>
      <c r="P6" s="310" t="s">
        <v>179</v>
      </c>
      <c r="Q6" s="144"/>
      <c r="R6" s="305" t="s">
        <v>180</v>
      </c>
      <c r="S6" s="306" t="s">
        <v>184</v>
      </c>
      <c r="T6" s="306" t="s">
        <v>185</v>
      </c>
      <c r="U6" s="155" t="str">
        <f>'#0100 The Learning Center HS'!U6</f>
        <v>Available Budget as of 12/31/25</v>
      </c>
      <c r="X6" s="140"/>
      <c r="Y6" s="140"/>
      <c r="Z6" s="140"/>
    </row>
    <row r="7" spans="1:27" ht="15.75" customHeight="1" x14ac:dyDescent="0.25">
      <c r="A7" s="137">
        <v>4201</v>
      </c>
      <c r="B7" s="135" t="s">
        <v>231</v>
      </c>
      <c r="C7" s="157" t="s">
        <v>281</v>
      </c>
      <c r="D7" s="158" t="s">
        <v>221</v>
      </c>
      <c r="E7" s="158" t="s">
        <v>222</v>
      </c>
      <c r="F7" s="156" t="s">
        <v>223</v>
      </c>
      <c r="G7" s="156" t="s">
        <v>6</v>
      </c>
      <c r="H7" s="292">
        <v>2.2100000000000002E-2</v>
      </c>
      <c r="I7" s="292">
        <v>0.16339999999999999</v>
      </c>
      <c r="J7" s="159">
        <v>46203</v>
      </c>
      <c r="K7" s="159">
        <v>46204</v>
      </c>
      <c r="L7" s="159">
        <v>45839</v>
      </c>
      <c r="M7" s="156" t="s">
        <v>224</v>
      </c>
      <c r="N7" s="311">
        <v>324258.75</v>
      </c>
      <c r="O7" s="312">
        <v>36946.5</v>
      </c>
      <c r="P7" s="313">
        <f t="shared" ref="P7:P9" si="0">N7+O7</f>
        <v>361205.25</v>
      </c>
      <c r="Q7" s="160"/>
      <c r="R7" s="302">
        <v>100092.06</v>
      </c>
      <c r="S7" s="380">
        <v>0</v>
      </c>
      <c r="T7" s="170">
        <f>R7+S7</f>
        <v>100092.06</v>
      </c>
      <c r="U7" s="531">
        <f>P7-T7</f>
        <v>261113.19</v>
      </c>
      <c r="V7" s="143"/>
    </row>
    <row r="8" spans="1:27" ht="15.75" customHeight="1" x14ac:dyDescent="0.25">
      <c r="A8" s="156">
        <v>4451</v>
      </c>
      <c r="B8" s="135" t="s">
        <v>287</v>
      </c>
      <c r="C8" s="479" t="s">
        <v>288</v>
      </c>
      <c r="D8" s="137" t="s">
        <v>289</v>
      </c>
      <c r="E8" s="137" t="s">
        <v>290</v>
      </c>
      <c r="F8" s="164" t="s">
        <v>291</v>
      </c>
      <c r="G8" s="137" t="s">
        <v>6</v>
      </c>
      <c r="H8" s="276">
        <v>2.2100000000000002E-2</v>
      </c>
      <c r="I8" s="276">
        <v>0.16339999999999999</v>
      </c>
      <c r="J8" s="164">
        <v>46203</v>
      </c>
      <c r="K8" s="164">
        <v>46204</v>
      </c>
      <c r="L8" s="164">
        <v>45839</v>
      </c>
      <c r="M8" s="137" t="s">
        <v>224</v>
      </c>
      <c r="N8" s="331">
        <v>7937</v>
      </c>
      <c r="O8" s="381"/>
      <c r="P8" s="301">
        <f t="shared" si="0"/>
        <v>7937</v>
      </c>
      <c r="Q8" s="160"/>
      <c r="R8" s="456">
        <v>5000</v>
      </c>
      <c r="S8" s="381">
        <v>0</v>
      </c>
      <c r="T8" s="381">
        <f>R8+S8</f>
        <v>5000</v>
      </c>
      <c r="U8" s="301">
        <f t="shared" ref="U8:U9" si="1">P8-T8</f>
        <v>2937</v>
      </c>
      <c r="V8" s="143"/>
    </row>
    <row r="9" spans="1:27" ht="15.75" customHeight="1" x14ac:dyDescent="0.25">
      <c r="B9" s="455"/>
      <c r="C9" s="157"/>
      <c r="D9" s="158"/>
      <c r="E9" s="158"/>
      <c r="F9" s="156"/>
      <c r="G9" s="143"/>
      <c r="H9" s="292"/>
      <c r="I9" s="292"/>
      <c r="J9" s="159"/>
      <c r="K9" s="159"/>
      <c r="L9" s="159"/>
      <c r="M9" s="156"/>
      <c r="N9" s="331"/>
      <c r="O9" s="381"/>
      <c r="P9" s="301">
        <f t="shared" si="0"/>
        <v>0</v>
      </c>
      <c r="Q9" s="160"/>
      <c r="R9" s="456"/>
      <c r="S9" s="374">
        <v>0</v>
      </c>
      <c r="T9" s="374">
        <f>R9+S9</f>
        <v>0</v>
      </c>
      <c r="U9" s="301">
        <f t="shared" si="1"/>
        <v>0</v>
      </c>
      <c r="V9" s="143"/>
    </row>
    <row r="10" spans="1:27" ht="15.75" customHeight="1" thickBot="1" x14ac:dyDescent="0.3">
      <c r="B10" s="140"/>
      <c r="C10" s="176"/>
      <c r="D10" s="137"/>
      <c r="E10" s="176"/>
      <c r="L10" s="137"/>
      <c r="M10" s="214" t="s">
        <v>36</v>
      </c>
      <c r="N10" s="303">
        <f>SUM(N7:N9)</f>
        <v>332195.75</v>
      </c>
      <c r="O10" s="314">
        <f>SUM(O7:O9)</f>
        <v>36946.5</v>
      </c>
      <c r="P10" s="304">
        <f>SUM(P7:P9)</f>
        <v>369142.25</v>
      </c>
      <c r="Q10" s="160"/>
      <c r="R10" s="303">
        <f>SUM(R7:R9)</f>
        <v>105092.06</v>
      </c>
      <c r="S10" s="314">
        <f>SUM(S7:S9)</f>
        <v>0</v>
      </c>
      <c r="T10" s="314">
        <f>SUM(T7:T9)</f>
        <v>105092.06</v>
      </c>
      <c r="U10" s="304">
        <f>SUM(U7:U9)</f>
        <v>264050.19</v>
      </c>
    </row>
    <row r="11" spans="1:27" ht="15.75" customHeight="1" thickTop="1" x14ac:dyDescent="0.25">
      <c r="B11" s="140"/>
      <c r="C11" s="176"/>
      <c r="D11" s="137"/>
      <c r="E11" s="176"/>
      <c r="L11" s="137"/>
      <c r="M11" s="214"/>
      <c r="N11" s="166"/>
      <c r="O11" s="166"/>
      <c r="P11" s="166"/>
      <c r="Q11" s="161"/>
      <c r="R11" s="166"/>
      <c r="S11" s="166"/>
      <c r="T11" s="161"/>
      <c r="U11" s="166"/>
      <c r="V11" s="166"/>
      <c r="W11" s="166"/>
      <c r="X11" s="166"/>
      <c r="Y11" s="169"/>
      <c r="Z11" s="315"/>
      <c r="AA11" s="315"/>
    </row>
    <row r="12" spans="1:27" ht="15.75" customHeight="1" x14ac:dyDescent="0.25">
      <c r="B12" s="132" t="s">
        <v>106</v>
      </c>
      <c r="C12" s="176"/>
      <c r="D12" s="137"/>
      <c r="E12" s="176"/>
      <c r="L12" s="137"/>
      <c r="M12" s="214"/>
      <c r="R12" s="166"/>
      <c r="S12" s="166"/>
      <c r="U12" s="166"/>
      <c r="V12" s="166"/>
      <c r="W12" s="166"/>
      <c r="X12" s="166"/>
      <c r="Y12" s="166"/>
      <c r="Z12" s="165"/>
      <c r="AA12" s="165"/>
    </row>
    <row r="13" spans="1:27" ht="34.5" customHeight="1" x14ac:dyDescent="0.25">
      <c r="B13" s="576" t="s">
        <v>186</v>
      </c>
      <c r="C13" s="576"/>
      <c r="D13" s="576"/>
      <c r="E13" s="576"/>
      <c r="F13" s="576"/>
      <c r="G13" s="576"/>
      <c r="H13" s="275"/>
      <c r="I13" s="275"/>
      <c r="J13" s="168"/>
      <c r="L13" s="137"/>
      <c r="M13" s="214"/>
      <c r="N13" s="166"/>
      <c r="O13" s="166"/>
      <c r="P13" s="166"/>
      <c r="Q13" s="161"/>
      <c r="T13" s="161"/>
      <c r="X13" s="130"/>
      <c r="Y13" s="130"/>
      <c r="Z13" s="170"/>
      <c r="AA13" s="140"/>
    </row>
    <row r="14" spans="1:27" ht="33.75" customHeight="1" x14ac:dyDescent="0.25">
      <c r="B14" s="577" t="s">
        <v>110</v>
      </c>
      <c r="C14" s="577"/>
      <c r="D14" s="577"/>
      <c r="E14" s="577"/>
      <c r="F14" s="577"/>
      <c r="G14" s="577"/>
      <c r="H14" s="172"/>
      <c r="I14" s="172"/>
      <c r="J14" s="171"/>
      <c r="M14" s="214"/>
      <c r="N14" s="166"/>
      <c r="O14" s="166"/>
      <c r="P14" s="166"/>
      <c r="Q14" s="161"/>
      <c r="T14" s="161"/>
      <c r="X14" s="130"/>
      <c r="Y14" s="130"/>
      <c r="Z14" s="170"/>
      <c r="AA14" s="140"/>
    </row>
    <row r="15" spans="1:27" ht="15.75" customHeight="1" x14ac:dyDescent="0.25">
      <c r="C15" s="176"/>
      <c r="D15" s="176"/>
      <c r="E15" s="176"/>
      <c r="M15" s="214"/>
      <c r="N15" s="166"/>
      <c r="O15" s="166"/>
      <c r="P15" s="166"/>
      <c r="Q15" s="161"/>
      <c r="T15" s="161"/>
      <c r="X15" s="130"/>
      <c r="Y15" s="130"/>
      <c r="Z15" s="170"/>
      <c r="AA15" s="140"/>
    </row>
    <row r="16" spans="1:27" ht="38.25" customHeight="1" x14ac:dyDescent="0.25">
      <c r="B16" s="578" t="s">
        <v>131</v>
      </c>
      <c r="C16" s="578"/>
      <c r="D16" s="578"/>
      <c r="E16" s="578"/>
      <c r="F16" s="578"/>
      <c r="G16" s="578"/>
      <c r="M16" s="214"/>
      <c r="N16" s="166"/>
      <c r="O16" s="166"/>
      <c r="P16" s="166"/>
      <c r="Q16" s="161"/>
      <c r="T16" s="161"/>
      <c r="X16" s="130"/>
      <c r="Y16" s="130"/>
      <c r="Z16" s="170"/>
      <c r="AA16" s="140"/>
    </row>
    <row r="17" spans="2:27" ht="15.75" customHeight="1" x14ac:dyDescent="0.25">
      <c r="B17" s="173" t="s">
        <v>130</v>
      </c>
      <c r="C17" s="176"/>
      <c r="D17" s="176"/>
      <c r="E17" s="176"/>
      <c r="M17" s="214"/>
      <c r="N17" s="166"/>
      <c r="O17" s="166"/>
      <c r="P17" s="166"/>
      <c r="Q17" s="161"/>
      <c r="T17" s="161"/>
      <c r="X17" s="130"/>
      <c r="Y17" s="130"/>
      <c r="Z17" s="170"/>
      <c r="AA17" s="140"/>
    </row>
    <row r="18" spans="2:27" ht="15.75" customHeight="1" x14ac:dyDescent="0.25">
      <c r="M18" s="214"/>
      <c r="N18" s="166"/>
      <c r="O18" s="166"/>
      <c r="P18" s="166"/>
      <c r="Q18" s="161"/>
      <c r="T18" s="161"/>
      <c r="X18" s="130"/>
      <c r="Y18" s="130"/>
      <c r="Z18" s="170"/>
      <c r="AA18" s="140"/>
    </row>
    <row r="19" spans="2:27" ht="15.75" customHeight="1" x14ac:dyDescent="0.25">
      <c r="C19" s="176"/>
      <c r="D19" s="137"/>
      <c r="E19" s="176"/>
      <c r="M19" s="214"/>
      <c r="N19" s="166"/>
      <c r="O19" s="166"/>
      <c r="P19" s="166"/>
      <c r="Q19" s="161"/>
      <c r="T19" s="161"/>
      <c r="X19" s="130"/>
      <c r="Y19" s="130"/>
      <c r="Z19" s="170"/>
      <c r="AA19" s="140"/>
    </row>
    <row r="20" spans="2:27" ht="15.75" customHeight="1" x14ac:dyDescent="0.25">
      <c r="B20" s="131" t="s">
        <v>95</v>
      </c>
      <c r="C20" s="174" t="s">
        <v>98</v>
      </c>
      <c r="D20" s="174" t="s">
        <v>99</v>
      </c>
      <c r="M20" s="214"/>
      <c r="N20" s="166"/>
      <c r="O20" s="166"/>
      <c r="P20" s="166"/>
      <c r="Q20" s="161"/>
      <c r="T20" s="161"/>
      <c r="X20" s="130"/>
      <c r="Y20" s="130"/>
      <c r="Z20" s="170"/>
      <c r="AA20" s="140"/>
    </row>
    <row r="21" spans="2:27" ht="15.75" customHeight="1" x14ac:dyDescent="0.25">
      <c r="B21" s="135" t="s">
        <v>96</v>
      </c>
      <c r="C21" s="176" t="s">
        <v>173</v>
      </c>
      <c r="D21" s="176" t="s">
        <v>174</v>
      </c>
      <c r="M21" s="214"/>
      <c r="N21" s="166"/>
      <c r="O21" s="166"/>
      <c r="P21" s="166"/>
      <c r="Q21" s="161"/>
      <c r="T21" s="161"/>
      <c r="X21" s="130"/>
      <c r="Y21" s="130"/>
      <c r="Z21" s="170"/>
      <c r="AA21" s="140"/>
    </row>
    <row r="22" spans="2:27" ht="15.75" customHeight="1" x14ac:dyDescent="0.25">
      <c r="B22" s="135" t="s">
        <v>296</v>
      </c>
      <c r="C22" s="176" t="s">
        <v>297</v>
      </c>
      <c r="D22" s="176" t="s">
        <v>298</v>
      </c>
      <c r="M22" s="214"/>
      <c r="N22" s="166"/>
      <c r="O22" s="166"/>
      <c r="P22" s="166"/>
      <c r="Q22" s="161"/>
      <c r="T22" s="161"/>
      <c r="Z22" s="140"/>
      <c r="AA22" s="140"/>
    </row>
    <row r="23" spans="2:27" ht="15.75" customHeight="1" x14ac:dyDescent="0.25">
      <c r="C23" s="176"/>
      <c r="D23" s="176"/>
      <c r="E23" s="176"/>
      <c r="M23" s="214"/>
      <c r="N23" s="166"/>
      <c r="O23" s="166"/>
      <c r="P23" s="166"/>
      <c r="Q23" s="161"/>
      <c r="T23" s="161"/>
      <c r="Y23" s="169"/>
      <c r="Z23" s="140"/>
      <c r="AA23" s="140"/>
    </row>
    <row r="24" spans="2:27" ht="15.75" customHeight="1" x14ac:dyDescent="0.25">
      <c r="M24" s="214"/>
      <c r="N24" s="166"/>
      <c r="O24" s="166"/>
      <c r="P24" s="166"/>
      <c r="Q24" s="161"/>
      <c r="T24" s="161"/>
      <c r="Z24" s="140"/>
      <c r="AA24" s="140"/>
    </row>
    <row r="25" spans="2:27" ht="15.75" customHeight="1" x14ac:dyDescent="0.25">
      <c r="C25" s="176"/>
      <c r="D25" s="176"/>
      <c r="E25" s="176"/>
      <c r="M25" s="214"/>
      <c r="N25" s="166"/>
      <c r="O25" s="166"/>
      <c r="P25" s="166"/>
      <c r="Q25" s="161"/>
      <c r="T25" s="161"/>
      <c r="Z25" s="140"/>
      <c r="AA25" s="140"/>
    </row>
    <row r="26" spans="2:27" ht="15.75" customHeight="1" x14ac:dyDescent="0.25">
      <c r="B26" s="579" t="s">
        <v>219</v>
      </c>
      <c r="C26" s="579"/>
      <c r="D26" s="579"/>
      <c r="E26" s="579"/>
      <c r="F26" s="579"/>
      <c r="G26" s="579"/>
      <c r="H26" s="579"/>
      <c r="I26" s="579"/>
      <c r="Q26" s="135"/>
      <c r="T26" s="140"/>
      <c r="V26" s="143"/>
      <c r="W26" s="143"/>
      <c r="X26" s="143"/>
      <c r="Y26" s="143"/>
      <c r="Z26" s="146"/>
      <c r="AA26" s="146"/>
    </row>
    <row r="27" spans="2:27" ht="15.75" customHeight="1" x14ac:dyDescent="0.25">
      <c r="B27" s="516"/>
      <c r="C27" s="176"/>
      <c r="D27" s="176"/>
      <c r="E27" s="176"/>
      <c r="F27" s="137"/>
      <c r="G27" s="137"/>
      <c r="H27" s="135"/>
      <c r="I27" s="135"/>
      <c r="Q27" s="135"/>
      <c r="T27" s="140"/>
      <c r="V27" s="146"/>
      <c r="W27" s="146"/>
      <c r="X27" s="146"/>
      <c r="Y27" s="146"/>
      <c r="Z27" s="146"/>
      <c r="AA27" s="146"/>
    </row>
    <row r="28" spans="2:27"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c r="V28" s="140"/>
      <c r="W28" s="140"/>
      <c r="X28" s="187"/>
      <c r="Y28" s="187"/>
      <c r="Z28" s="187"/>
      <c r="AA28" s="270"/>
    </row>
    <row r="29" spans="2:27" ht="15.75" customHeight="1" x14ac:dyDescent="0.25">
      <c r="C29" s="137"/>
      <c r="D29" s="137"/>
      <c r="E29" s="137"/>
      <c r="F29" s="137"/>
      <c r="G29" s="137"/>
      <c r="H29" s="135"/>
      <c r="I29" s="135"/>
      <c r="Q29" s="135"/>
      <c r="R29" s="280" t="s">
        <v>189</v>
      </c>
      <c r="S29" s="281"/>
      <c r="T29" s="187"/>
      <c r="U29" s="281"/>
      <c r="V29" s="186"/>
      <c r="W29" s="186"/>
      <c r="X29" s="140"/>
      <c r="Y29" s="187"/>
      <c r="Z29" s="187"/>
      <c r="AA29" s="146"/>
    </row>
    <row r="30" spans="2:27" ht="15.75" customHeight="1" x14ac:dyDescent="0.25">
      <c r="B30" s="180" t="s">
        <v>188</v>
      </c>
      <c r="C30" s="514" t="s">
        <v>1</v>
      </c>
      <c r="D30" s="514"/>
      <c r="E30" s="514"/>
      <c r="F30" s="514" t="s">
        <v>32</v>
      </c>
      <c r="G30" s="514" t="s">
        <v>33</v>
      </c>
      <c r="H30" s="514"/>
      <c r="I30" s="514"/>
      <c r="J30" s="514"/>
      <c r="K30" s="514"/>
      <c r="L30" s="514"/>
      <c r="M30" s="514" t="s">
        <v>34</v>
      </c>
      <c r="N30" s="514" t="s">
        <v>35</v>
      </c>
      <c r="O30" s="182"/>
      <c r="P30" s="182"/>
      <c r="Q30" s="182"/>
      <c r="R30" s="183" t="s">
        <v>78</v>
      </c>
      <c r="S30" s="184"/>
      <c r="T30" s="184"/>
      <c r="U30" s="184"/>
      <c r="V30" s="186"/>
      <c r="W30" s="186"/>
      <c r="X30" s="140"/>
      <c r="Y30" s="187"/>
      <c r="Z30" s="187"/>
      <c r="AA30" s="146"/>
    </row>
    <row r="31" spans="2:27" ht="15.75" customHeight="1" x14ac:dyDescent="0.25">
      <c r="B31" s="185"/>
      <c r="C31" s="145"/>
      <c r="D31" s="145"/>
      <c r="E31" s="145"/>
      <c r="F31" s="271"/>
      <c r="G31" s="145"/>
      <c r="H31" s="190"/>
      <c r="I31" s="190"/>
      <c r="J31" s="145"/>
      <c r="K31" s="145"/>
      <c r="L31" s="145"/>
      <c r="M31" s="140"/>
      <c r="N31" s="140"/>
      <c r="O31" s="186"/>
      <c r="P31" s="186"/>
      <c r="Q31" s="186"/>
      <c r="R31" s="186"/>
      <c r="S31" s="186"/>
      <c r="T31" s="186"/>
      <c r="U31" s="186"/>
      <c r="V31" s="186"/>
      <c r="W31" s="186"/>
      <c r="X31" s="140"/>
      <c r="Y31" s="187"/>
      <c r="Z31" s="187"/>
      <c r="AA31" s="146"/>
    </row>
    <row r="32" spans="2:27" ht="15.75" customHeight="1" x14ac:dyDescent="0.25">
      <c r="B32" s="185"/>
      <c r="C32" s="145"/>
      <c r="D32" s="145"/>
      <c r="E32" s="145"/>
      <c r="F32" s="271"/>
      <c r="G32" s="145"/>
      <c r="H32" s="190"/>
      <c r="I32" s="190"/>
      <c r="J32" s="145"/>
      <c r="K32" s="145"/>
      <c r="L32" s="145"/>
      <c r="M32" s="140"/>
      <c r="N32" s="140"/>
      <c r="O32" s="186"/>
      <c r="P32" s="186"/>
      <c r="Q32" s="186"/>
      <c r="R32" s="186"/>
      <c r="S32" s="186"/>
      <c r="T32" s="186"/>
      <c r="U32" s="186"/>
      <c r="V32" s="186"/>
      <c r="W32" s="186"/>
      <c r="X32" s="140"/>
      <c r="Y32" s="187"/>
      <c r="Z32" s="187"/>
      <c r="AA32" s="146"/>
    </row>
    <row r="33" spans="2:27" ht="15.75" customHeight="1" x14ac:dyDescent="0.25">
      <c r="B33" s="185"/>
      <c r="C33" s="145"/>
      <c r="D33" s="145"/>
      <c r="E33" s="145"/>
      <c r="F33" s="271"/>
      <c r="G33" s="145"/>
      <c r="H33" s="190"/>
      <c r="I33" s="190"/>
      <c r="J33" s="145"/>
      <c r="K33" s="145"/>
      <c r="L33" s="145"/>
      <c r="M33" s="140"/>
      <c r="N33" s="140"/>
      <c r="O33" s="186"/>
      <c r="P33" s="186"/>
      <c r="Q33" s="186"/>
      <c r="R33" s="186"/>
      <c r="S33" s="186"/>
      <c r="T33" s="186"/>
      <c r="U33" s="186"/>
      <c r="V33" s="186"/>
      <c r="W33" s="186"/>
      <c r="X33" s="140"/>
      <c r="Y33" s="187"/>
      <c r="Z33" s="187"/>
      <c r="AA33" s="146"/>
    </row>
    <row r="34" spans="2:27" ht="15.75" customHeight="1" x14ac:dyDescent="0.25">
      <c r="B34" s="185"/>
      <c r="C34" s="145"/>
      <c r="D34" s="145"/>
      <c r="E34" s="145"/>
      <c r="F34" s="271"/>
      <c r="G34" s="145"/>
      <c r="H34" s="190"/>
      <c r="I34" s="190"/>
      <c r="J34" s="145"/>
      <c r="K34" s="145"/>
      <c r="L34" s="145"/>
      <c r="M34" s="140"/>
      <c r="N34" s="140"/>
      <c r="O34" s="186"/>
      <c r="P34" s="186"/>
      <c r="Q34" s="186"/>
      <c r="R34" s="186"/>
      <c r="S34" s="186"/>
      <c r="T34" s="186"/>
      <c r="U34" s="186"/>
      <c r="V34" s="186"/>
      <c r="W34" s="186"/>
      <c r="X34" s="140"/>
      <c r="Y34" s="187"/>
      <c r="Z34" s="187"/>
      <c r="AA34" s="146"/>
    </row>
    <row r="35" spans="2:27" ht="15.75" customHeight="1" x14ac:dyDescent="0.25">
      <c r="B35" s="185"/>
      <c r="C35" s="405"/>
      <c r="D35" s="405"/>
      <c r="E35" s="405"/>
      <c r="F35" s="271"/>
      <c r="G35" s="405"/>
      <c r="H35" s="405"/>
      <c r="I35" s="405"/>
      <c r="J35" s="405"/>
      <c r="K35" s="405"/>
      <c r="L35" s="405"/>
      <c r="M35" s="140"/>
      <c r="N35" s="140"/>
      <c r="O35" s="186"/>
      <c r="P35" s="186"/>
      <c r="Q35" s="186"/>
      <c r="R35" s="186"/>
      <c r="S35" s="186"/>
      <c r="T35" s="186"/>
      <c r="U35" s="186"/>
      <c r="V35" s="186"/>
      <c r="W35" s="186"/>
      <c r="X35" s="140"/>
      <c r="Y35" s="187"/>
      <c r="Z35" s="187"/>
      <c r="AA35" s="146"/>
    </row>
    <row r="36" spans="2:27" ht="15.75" customHeight="1" x14ac:dyDescent="0.25">
      <c r="B36" s="185"/>
      <c r="C36" s="405"/>
      <c r="D36" s="405"/>
      <c r="E36" s="405"/>
      <c r="F36" s="271"/>
      <c r="G36" s="405"/>
      <c r="H36" s="405"/>
      <c r="I36" s="405"/>
      <c r="J36" s="405"/>
      <c r="K36" s="405"/>
      <c r="L36" s="405"/>
      <c r="M36" s="140"/>
      <c r="N36" s="140"/>
      <c r="O36" s="186"/>
      <c r="P36" s="186"/>
      <c r="Q36" s="186"/>
      <c r="R36" s="186"/>
      <c r="S36" s="186"/>
      <c r="T36" s="186"/>
      <c r="U36" s="186"/>
      <c r="V36" s="186"/>
      <c r="W36" s="186"/>
      <c r="X36" s="140"/>
      <c r="Y36" s="187"/>
      <c r="Z36" s="187"/>
      <c r="AA36" s="146"/>
    </row>
    <row r="37" spans="2:27" ht="15.75" customHeight="1" x14ac:dyDescent="0.25">
      <c r="B37" s="185"/>
      <c r="C37" s="405"/>
      <c r="D37" s="405"/>
      <c r="E37" s="405"/>
      <c r="F37" s="271"/>
      <c r="G37" s="405"/>
      <c r="H37" s="405"/>
      <c r="I37" s="405"/>
      <c r="J37" s="405"/>
      <c r="K37" s="405"/>
      <c r="L37" s="405"/>
      <c r="M37" s="140"/>
      <c r="N37" s="140"/>
      <c r="O37" s="186"/>
      <c r="P37" s="186"/>
      <c r="Q37" s="186"/>
      <c r="R37" s="186"/>
      <c r="S37" s="186"/>
      <c r="T37" s="186"/>
      <c r="U37" s="186"/>
      <c r="V37" s="186"/>
      <c r="W37" s="186"/>
      <c r="X37" s="140"/>
      <c r="Y37" s="187"/>
      <c r="Z37" s="187"/>
      <c r="AA37" s="146"/>
    </row>
    <row r="38" spans="2:27" ht="15.75" customHeight="1" x14ac:dyDescent="0.25">
      <c r="B38" s="185"/>
      <c r="C38" s="405"/>
      <c r="D38" s="405"/>
      <c r="E38" s="405"/>
      <c r="F38" s="271"/>
      <c r="G38" s="405"/>
      <c r="H38" s="405"/>
      <c r="I38" s="405"/>
      <c r="J38" s="405"/>
      <c r="K38" s="405"/>
      <c r="L38" s="405"/>
      <c r="M38" s="140"/>
      <c r="N38" s="140"/>
      <c r="O38" s="186"/>
      <c r="P38" s="186"/>
      <c r="Q38" s="186"/>
      <c r="R38" s="186"/>
      <c r="S38" s="186"/>
      <c r="T38" s="186"/>
      <c r="U38" s="186"/>
      <c r="V38" s="186"/>
      <c r="W38" s="186"/>
      <c r="X38" s="140"/>
      <c r="Y38" s="187"/>
      <c r="Z38" s="187"/>
      <c r="AA38" s="146"/>
    </row>
    <row r="39" spans="2:27" ht="15.75" customHeight="1" x14ac:dyDescent="0.25">
      <c r="B39" s="185"/>
      <c r="C39" s="405"/>
      <c r="D39" s="405"/>
      <c r="E39" s="405"/>
      <c r="F39" s="271"/>
      <c r="G39" s="405"/>
      <c r="H39" s="405"/>
      <c r="I39" s="405"/>
      <c r="J39" s="405"/>
      <c r="K39" s="405"/>
      <c r="L39" s="405"/>
      <c r="M39" s="140"/>
      <c r="N39" s="140"/>
      <c r="O39" s="186"/>
      <c r="P39" s="186"/>
      <c r="Q39" s="186"/>
      <c r="R39" s="186"/>
      <c r="S39" s="186"/>
      <c r="T39" s="186"/>
      <c r="U39" s="186"/>
      <c r="V39" s="186"/>
      <c r="W39" s="186"/>
      <c r="X39" s="140"/>
      <c r="Y39" s="187"/>
      <c r="Z39" s="187"/>
      <c r="AA39" s="146"/>
    </row>
    <row r="40" spans="2:27" ht="15.75" customHeight="1" x14ac:dyDescent="0.25">
      <c r="B40" s="185"/>
      <c r="C40" s="405"/>
      <c r="D40" s="405"/>
      <c r="E40" s="405"/>
      <c r="F40" s="271"/>
      <c r="G40" s="405"/>
      <c r="H40" s="405"/>
      <c r="I40" s="405"/>
      <c r="J40" s="405"/>
      <c r="K40" s="405"/>
      <c r="L40" s="405"/>
      <c r="M40" s="140"/>
      <c r="N40" s="140"/>
      <c r="O40" s="186"/>
      <c r="P40" s="186"/>
      <c r="Q40" s="186"/>
      <c r="R40" s="186"/>
      <c r="S40" s="186"/>
      <c r="T40" s="186"/>
      <c r="U40" s="186"/>
      <c r="V40" s="186"/>
      <c r="W40" s="186"/>
      <c r="X40" s="140"/>
      <c r="Y40" s="187"/>
      <c r="Z40" s="187"/>
      <c r="AA40" s="146"/>
    </row>
    <row r="41" spans="2:27" ht="15.75" customHeight="1" x14ac:dyDescent="0.25">
      <c r="B41" s="185"/>
      <c r="C41" s="405"/>
      <c r="D41" s="405"/>
      <c r="E41" s="405"/>
      <c r="F41" s="271"/>
      <c r="G41" s="405"/>
      <c r="H41" s="405"/>
      <c r="I41" s="405"/>
      <c r="J41" s="405"/>
      <c r="K41" s="405"/>
      <c r="L41" s="405"/>
      <c r="M41" s="140"/>
      <c r="N41" s="140"/>
      <c r="O41" s="186"/>
      <c r="P41" s="186"/>
      <c r="Q41" s="186"/>
      <c r="R41" s="186"/>
      <c r="S41" s="186"/>
      <c r="T41" s="186"/>
      <c r="U41" s="186"/>
      <c r="V41" s="186"/>
      <c r="W41" s="186"/>
      <c r="X41" s="140"/>
      <c r="Y41" s="187"/>
      <c r="Z41" s="187"/>
      <c r="AA41" s="146"/>
    </row>
    <row r="42" spans="2:27" ht="15.75" customHeight="1" x14ac:dyDescent="0.25">
      <c r="B42" s="185"/>
      <c r="C42" s="145"/>
      <c r="D42" s="145"/>
      <c r="E42" s="145"/>
      <c r="F42" s="271"/>
      <c r="G42" s="145"/>
      <c r="H42" s="190"/>
      <c r="I42" s="190"/>
      <c r="J42" s="145"/>
      <c r="K42" s="145"/>
      <c r="L42" s="145"/>
      <c r="M42" s="140"/>
      <c r="N42" s="140"/>
      <c r="O42" s="186"/>
      <c r="P42" s="186"/>
      <c r="Q42" s="186"/>
      <c r="R42" s="186"/>
      <c r="S42" s="186"/>
      <c r="T42" s="186"/>
      <c r="U42" s="186"/>
      <c r="V42" s="186"/>
      <c r="W42" s="186"/>
      <c r="X42" s="140"/>
      <c r="Y42" s="187"/>
      <c r="Z42" s="187"/>
      <c r="AA42" s="146"/>
    </row>
    <row r="43" spans="2:27" ht="15.75" customHeight="1" x14ac:dyDescent="0.25">
      <c r="B43" s="185"/>
      <c r="C43" s="145"/>
      <c r="D43" s="145"/>
      <c r="E43" s="145"/>
      <c r="F43" s="271"/>
      <c r="G43" s="145"/>
      <c r="H43" s="190"/>
      <c r="I43" s="190"/>
      <c r="J43" s="145"/>
      <c r="K43" s="145"/>
      <c r="L43" s="145"/>
      <c r="M43" s="140"/>
      <c r="N43" s="140"/>
      <c r="O43" s="186"/>
      <c r="P43" s="186"/>
      <c r="Q43" s="186"/>
      <c r="R43" s="186"/>
      <c r="S43" s="186"/>
      <c r="T43" s="186"/>
      <c r="U43" s="186"/>
      <c r="V43" s="186"/>
      <c r="W43" s="186"/>
      <c r="X43" s="140"/>
      <c r="Y43" s="187"/>
      <c r="Z43" s="187"/>
      <c r="AA43" s="146"/>
    </row>
    <row r="44" spans="2:27" ht="15.75" customHeight="1" x14ac:dyDescent="0.25">
      <c r="B44" s="185"/>
      <c r="C44" s="145"/>
      <c r="D44" s="145"/>
      <c r="E44" s="145"/>
      <c r="F44" s="271"/>
      <c r="G44" s="145"/>
      <c r="H44" s="190"/>
      <c r="I44" s="190"/>
      <c r="J44" s="145"/>
      <c r="K44" s="145"/>
      <c r="L44" s="145"/>
      <c r="M44" s="140"/>
      <c r="N44" s="140"/>
      <c r="O44" s="186"/>
      <c r="P44" s="186"/>
      <c r="Q44" s="186"/>
      <c r="R44" s="186"/>
      <c r="S44" s="186"/>
      <c r="T44" s="186"/>
      <c r="U44" s="186"/>
      <c r="V44" s="186"/>
      <c r="W44" s="186"/>
      <c r="X44" s="140"/>
      <c r="Y44" s="187"/>
      <c r="Z44" s="187"/>
      <c r="AA44" s="146"/>
    </row>
    <row r="45" spans="2:27" ht="15.75" customHeight="1" x14ac:dyDescent="0.25">
      <c r="B45" s="185"/>
      <c r="C45" s="145"/>
      <c r="D45" s="145"/>
      <c r="E45" s="145"/>
      <c r="F45" s="271"/>
      <c r="G45" s="145"/>
      <c r="H45" s="190"/>
      <c r="I45" s="190"/>
      <c r="J45" s="145"/>
      <c r="K45" s="145"/>
      <c r="L45" s="145"/>
      <c r="M45" s="140"/>
      <c r="N45" s="140"/>
      <c r="O45" s="186"/>
      <c r="P45" s="186"/>
      <c r="Q45" s="186"/>
      <c r="R45" s="186"/>
      <c r="S45" s="186"/>
      <c r="T45" s="186"/>
      <c r="U45" s="186"/>
      <c r="V45" s="186"/>
      <c r="W45" s="186"/>
      <c r="X45" s="140"/>
      <c r="Y45" s="270"/>
      <c r="Z45" s="270"/>
      <c r="AA45" s="146"/>
    </row>
    <row r="46" spans="2:27" ht="15.75" customHeight="1" x14ac:dyDescent="0.25">
      <c r="B46" s="128"/>
      <c r="C46" s="176"/>
      <c r="E46" s="176"/>
      <c r="M46" s="214"/>
      <c r="N46" s="143"/>
      <c r="O46" s="161"/>
      <c r="P46" s="160"/>
      <c r="Q46" s="160"/>
      <c r="T46" s="160"/>
    </row>
    <row r="47" spans="2:27" ht="15.75" customHeight="1" x14ac:dyDescent="0.25">
      <c r="B47" s="128"/>
      <c r="C47" s="176"/>
      <c r="E47" s="176"/>
      <c r="M47" s="214"/>
      <c r="N47" s="166"/>
      <c r="O47" s="166"/>
      <c r="P47" s="165"/>
      <c r="Q47" s="160"/>
      <c r="T47" s="160"/>
      <c r="Y47" s="143"/>
      <c r="Z47" s="143"/>
    </row>
    <row r="48" spans="2:27" ht="15.75" customHeight="1" x14ac:dyDescent="0.25">
      <c r="B48" s="128"/>
      <c r="C48" s="176"/>
      <c r="E48" s="176"/>
      <c r="M48" s="214"/>
      <c r="N48" s="166"/>
      <c r="O48" s="166"/>
      <c r="P48" s="166"/>
      <c r="Q48" s="161"/>
      <c r="T48" s="161"/>
      <c r="Y48" s="143"/>
      <c r="Z48" s="143"/>
    </row>
    <row r="49" spans="2:26" ht="15.75" customHeight="1" x14ac:dyDescent="0.25">
      <c r="B49" s="128"/>
      <c r="C49" s="176"/>
      <c r="E49" s="176"/>
      <c r="M49" s="214"/>
      <c r="N49" s="166"/>
      <c r="O49" s="166"/>
      <c r="P49" s="166"/>
      <c r="Q49" s="161"/>
      <c r="T49" s="161"/>
    </row>
    <row r="50" spans="2:26" ht="15.75" customHeight="1" x14ac:dyDescent="0.25">
      <c r="B50" s="140"/>
      <c r="C50" s="140"/>
      <c r="E50" s="140"/>
      <c r="F50" s="140"/>
      <c r="G50" s="140"/>
      <c r="H50" s="195"/>
      <c r="I50" s="195"/>
      <c r="J50" s="140"/>
      <c r="K50" s="140"/>
      <c r="L50" s="140"/>
      <c r="M50" s="140"/>
      <c r="N50" s="140"/>
      <c r="O50" s="140"/>
      <c r="P50" s="140"/>
      <c r="Q50" s="146"/>
      <c r="T50" s="146"/>
    </row>
    <row r="51" spans="2:26" ht="15.75" customHeight="1" x14ac:dyDescent="0.25">
      <c r="B51" s="185"/>
      <c r="C51" s="145"/>
      <c r="E51" s="145"/>
      <c r="F51" s="271"/>
      <c r="G51" s="145"/>
      <c r="H51" s="575"/>
      <c r="I51" s="575"/>
      <c r="J51" s="575"/>
      <c r="K51" s="145"/>
      <c r="L51" s="145"/>
      <c r="M51" s="140"/>
      <c r="N51" s="140"/>
      <c r="O51" s="140"/>
      <c r="P51" s="140"/>
      <c r="Q51" s="146"/>
      <c r="T51" s="146"/>
    </row>
    <row r="52" spans="2:26" ht="15.75" customHeight="1" x14ac:dyDescent="0.25">
      <c r="C52" s="137"/>
      <c r="E52" s="137"/>
      <c r="F52" s="130"/>
      <c r="G52" s="272"/>
      <c r="H52" s="238"/>
      <c r="I52" s="238"/>
      <c r="J52" s="264"/>
      <c r="K52" s="264"/>
      <c r="L52" s="264"/>
      <c r="M52" s="273"/>
      <c r="R52" s="143" t="s">
        <v>182</v>
      </c>
      <c r="S52" s="143"/>
      <c r="T52" s="161">
        <f>SUM(T10)</f>
        <v>105092.06</v>
      </c>
      <c r="Z52" s="166"/>
    </row>
    <row r="53" spans="2:26" ht="15.75" customHeight="1" x14ac:dyDescent="0.25">
      <c r="C53" s="137"/>
      <c r="E53" s="137"/>
      <c r="F53" s="130"/>
      <c r="G53" s="262"/>
    </row>
    <row r="54" spans="2:26" ht="15.75" customHeight="1" x14ac:dyDescent="0.25">
      <c r="C54" s="137"/>
      <c r="E54" s="137"/>
      <c r="F54" s="130"/>
      <c r="G54" s="262"/>
    </row>
    <row r="55" spans="2:26" ht="15.75" customHeight="1" x14ac:dyDescent="0.25">
      <c r="C55" s="137"/>
      <c r="E55" s="137"/>
      <c r="F55" s="130"/>
      <c r="G55" s="262"/>
    </row>
    <row r="56" spans="2:26" ht="15.75" customHeight="1" x14ac:dyDescent="0.25">
      <c r="C56" s="137"/>
      <c r="E56" s="137"/>
      <c r="F56" s="130"/>
      <c r="G56" s="137"/>
    </row>
    <row r="57" spans="2:26" ht="15.75" customHeight="1" x14ac:dyDescent="0.25">
      <c r="C57" s="137"/>
      <c r="E57" s="137"/>
      <c r="F57" s="130"/>
      <c r="G57" s="137"/>
    </row>
    <row r="58" spans="2:26" ht="15.75" customHeight="1" x14ac:dyDescent="0.25">
      <c r="C58" s="137"/>
      <c r="E58" s="132"/>
      <c r="F58" s="274"/>
      <c r="G58" s="137"/>
    </row>
    <row r="59" spans="2:26" ht="15.75" customHeight="1" x14ac:dyDescent="0.25">
      <c r="F59" s="130"/>
      <c r="G59" s="137"/>
    </row>
    <row r="60" spans="2:26" ht="15.75" customHeight="1" x14ac:dyDescent="0.25">
      <c r="F60" s="130"/>
      <c r="G60" s="137"/>
    </row>
    <row r="61" spans="2:26" ht="15.75" customHeight="1" x14ac:dyDescent="0.25">
      <c r="F61" s="130"/>
    </row>
    <row r="62" spans="2:26" x14ac:dyDescent="0.25">
      <c r="F62" s="130"/>
    </row>
    <row r="63" spans="2:26" x14ac:dyDescent="0.25">
      <c r="F63" s="130"/>
    </row>
    <row r="64" spans="2:26" x14ac:dyDescent="0.25">
      <c r="F64" s="130"/>
    </row>
    <row r="65" spans="6:6" x14ac:dyDescent="0.25">
      <c r="F65" s="130"/>
    </row>
    <row r="66" spans="6:6" x14ac:dyDescent="0.25">
      <c r="F66" s="130"/>
    </row>
    <row r="67" spans="6:6" x14ac:dyDescent="0.25">
      <c r="F67" s="130"/>
    </row>
  </sheetData>
  <mergeCells count="7">
    <mergeCell ref="R4:T4"/>
    <mergeCell ref="X5:Z5"/>
    <mergeCell ref="H51:J51"/>
    <mergeCell ref="B16:G16"/>
    <mergeCell ref="B26:I26"/>
    <mergeCell ref="B14:G14"/>
    <mergeCell ref="B13:G13"/>
  </mergeCells>
  <phoneticPr fontId="39" type="noConversion"/>
  <conditionalFormatting sqref="A7:P9">
    <cfRule type="expression" dxfId="88" priority="1">
      <formula>MOD(ROW(),2)=0</formula>
    </cfRule>
  </conditionalFormatting>
  <conditionalFormatting sqref="R7:U9">
    <cfRule type="expression" dxfId="87" priority="3">
      <formula>MOD(ROW(),2)=0</formula>
    </cfRule>
  </conditionalFormatting>
  <hyperlinks>
    <hyperlink ref="B17" r:id="rId1" xr:uid="{00000000-0004-0000-0300-000000000000}"/>
  </hyperlinks>
  <printOptions horizontalCentered="1" gridLines="1"/>
  <pageMargins left="0" right="0" top="0.75" bottom="0.75" header="0.3" footer="0.3"/>
  <pageSetup scale="28"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T41"/>
  <sheetViews>
    <sheetView topLeftCell="B1" workbookViewId="0"/>
  </sheetViews>
  <sheetFormatPr defaultColWidth="9.140625" defaultRowHeight="15" x14ac:dyDescent="0.25"/>
  <cols>
    <col min="1" max="1" width="9.140625" style="2" hidden="1" customWidth="1"/>
    <col min="2" max="2" width="53.28515625" style="2" customWidth="1"/>
    <col min="3" max="3" width="30.85546875" style="2" customWidth="1"/>
    <col min="4" max="4" width="13.7109375" style="2" customWidth="1"/>
    <col min="5" max="5" width="16.85546875" style="2" customWidth="1"/>
    <col min="6" max="6" width="21.5703125" style="2" customWidth="1"/>
    <col min="7" max="7" width="8.5703125" style="2" customWidth="1"/>
    <col min="8" max="8" width="11.5703125" style="2" customWidth="1"/>
    <col min="9" max="9" width="10.85546875" style="2" customWidth="1"/>
    <col min="10" max="10" width="10" style="2" customWidth="1"/>
    <col min="11" max="11" width="8" style="2" customWidth="1"/>
    <col min="12" max="12" width="18.7109375" style="2" customWidth="1"/>
    <col min="13" max="13" width="13.28515625" style="2" bestFit="1" customWidth="1"/>
    <col min="14" max="14" width="13.7109375" style="2" customWidth="1"/>
    <col min="15" max="15" width="14.42578125" style="2" customWidth="1"/>
    <col min="16" max="16" width="3.140625" style="2" customWidth="1"/>
    <col min="17" max="17" width="12.7109375" style="2" customWidth="1"/>
    <col min="18" max="18" width="14.140625" style="2" customWidth="1"/>
    <col min="19" max="19" width="14.5703125" style="2" customWidth="1"/>
    <col min="20" max="16384" width="9.140625" style="2"/>
  </cols>
  <sheetData>
    <row r="1" spans="1:20" ht="15.6" customHeight="1" x14ac:dyDescent="0.25">
      <c r="B1" s="1" t="s">
        <v>40</v>
      </c>
      <c r="Q1" s="583" t="s">
        <v>125</v>
      </c>
      <c r="R1" s="583"/>
      <c r="S1" s="583"/>
    </row>
    <row r="2" spans="1:20" x14ac:dyDescent="0.25">
      <c r="B2" s="59" t="s">
        <v>123</v>
      </c>
      <c r="C2" s="112">
        <v>43465</v>
      </c>
      <c r="M2" s="50"/>
      <c r="N2" s="50"/>
      <c r="P2" s="24"/>
      <c r="Q2" s="585" t="s">
        <v>134</v>
      </c>
      <c r="R2" s="585"/>
      <c r="S2" s="585"/>
    </row>
    <row r="3" spans="1:20" ht="15.75" thickBot="1" x14ac:dyDescent="0.3">
      <c r="A3" s="2" t="s">
        <v>14</v>
      </c>
      <c r="B3" s="34" t="s">
        <v>65</v>
      </c>
      <c r="C3" s="5"/>
      <c r="D3" s="5"/>
      <c r="E3" s="5"/>
      <c r="P3" s="24"/>
      <c r="Q3" s="35"/>
      <c r="R3" s="25"/>
    </row>
    <row r="4" spans="1:20" x14ac:dyDescent="0.25">
      <c r="B4" s="5" t="s">
        <v>139</v>
      </c>
      <c r="M4" s="56" t="s">
        <v>26</v>
      </c>
      <c r="N4" s="56" t="s">
        <v>26</v>
      </c>
      <c r="O4" s="56" t="s">
        <v>26</v>
      </c>
      <c r="P4" s="6"/>
      <c r="Q4" s="60" t="s">
        <v>27</v>
      </c>
      <c r="R4" s="60" t="s">
        <v>29</v>
      </c>
      <c r="S4" s="60" t="s">
        <v>21</v>
      </c>
      <c r="T4" s="4"/>
    </row>
    <row r="5" spans="1:20" ht="15.75" thickBot="1" x14ac:dyDescent="0.3">
      <c r="G5" s="113" t="s">
        <v>129</v>
      </c>
      <c r="H5" s="113" t="s">
        <v>129</v>
      </c>
      <c r="M5" s="57" t="s">
        <v>25</v>
      </c>
      <c r="N5" s="57" t="s">
        <v>24</v>
      </c>
      <c r="O5" s="57" t="s">
        <v>23</v>
      </c>
      <c r="P5" s="6"/>
      <c r="Q5" s="61" t="s">
        <v>28</v>
      </c>
      <c r="R5" s="61" t="s">
        <v>28</v>
      </c>
      <c r="S5" s="61" t="s">
        <v>28</v>
      </c>
      <c r="T5" s="4"/>
    </row>
    <row r="6" spans="1:20" ht="85.5" customHeight="1" thickBot="1" x14ac:dyDescent="0.3">
      <c r="B6" s="55" t="s">
        <v>0</v>
      </c>
      <c r="C6" s="55" t="s">
        <v>108</v>
      </c>
      <c r="D6" s="55" t="s">
        <v>93</v>
      </c>
      <c r="E6" s="55" t="s">
        <v>2</v>
      </c>
      <c r="F6" s="55" t="s">
        <v>3</v>
      </c>
      <c r="G6" s="72" t="s">
        <v>114</v>
      </c>
      <c r="H6" s="72" t="s">
        <v>115</v>
      </c>
      <c r="I6" s="72" t="s">
        <v>112</v>
      </c>
      <c r="J6" s="72" t="s">
        <v>113</v>
      </c>
      <c r="K6" s="72" t="s">
        <v>102</v>
      </c>
      <c r="L6" s="54" t="s">
        <v>4</v>
      </c>
      <c r="M6" s="58" t="s">
        <v>5</v>
      </c>
      <c r="N6" s="58" t="s">
        <v>5</v>
      </c>
      <c r="O6" s="58" t="s">
        <v>5</v>
      </c>
      <c r="P6" s="6"/>
      <c r="Q6" s="62"/>
      <c r="R6" s="67" t="s">
        <v>30</v>
      </c>
      <c r="S6" s="68" t="s">
        <v>31</v>
      </c>
    </row>
    <row r="7" spans="1:20" hidden="1" x14ac:dyDescent="0.25">
      <c r="B7" s="2" t="s">
        <v>7</v>
      </c>
      <c r="C7" s="63" t="s">
        <v>92</v>
      </c>
      <c r="D7" s="63" t="s">
        <v>94</v>
      </c>
      <c r="E7" s="2" t="s">
        <v>126</v>
      </c>
      <c r="F7" s="2" t="s">
        <v>6</v>
      </c>
      <c r="G7" s="114">
        <v>2.7699999999999999E-2</v>
      </c>
      <c r="H7" s="114">
        <v>0.15060000000000001</v>
      </c>
      <c r="I7" s="115">
        <v>43646</v>
      </c>
      <c r="J7" s="115">
        <v>43647</v>
      </c>
      <c r="K7" s="115">
        <v>43282</v>
      </c>
      <c r="L7" s="116" t="s">
        <v>128</v>
      </c>
      <c r="M7" s="49">
        <v>0</v>
      </c>
      <c r="N7" s="49">
        <v>0</v>
      </c>
      <c r="O7" s="47">
        <f>M7+N7</f>
        <v>0</v>
      </c>
      <c r="P7" s="32"/>
      <c r="Q7" s="33">
        <v>0</v>
      </c>
      <c r="R7" s="47"/>
      <c r="S7" s="48">
        <f>Q7+R7</f>
        <v>0</v>
      </c>
    </row>
    <row r="8" spans="1:20" ht="30" hidden="1" customHeight="1" x14ac:dyDescent="0.25">
      <c r="B8" s="2" t="s">
        <v>109</v>
      </c>
      <c r="C8" s="66" t="s">
        <v>103</v>
      </c>
      <c r="D8" s="64" t="s">
        <v>104</v>
      </c>
      <c r="E8" s="2" t="s">
        <v>127</v>
      </c>
      <c r="F8" s="2" t="s">
        <v>6</v>
      </c>
      <c r="G8" s="114">
        <v>3.1399999999999997E-2</v>
      </c>
      <c r="H8" s="114">
        <v>0.16209999999999999</v>
      </c>
      <c r="I8" s="115">
        <v>42916</v>
      </c>
      <c r="J8" s="115">
        <v>42917</v>
      </c>
      <c r="K8" s="115">
        <v>42552</v>
      </c>
      <c r="L8" s="116" t="s">
        <v>116</v>
      </c>
      <c r="M8" s="49">
        <v>0</v>
      </c>
      <c r="N8" s="49"/>
      <c r="O8" s="47">
        <f>M8+N8</f>
        <v>0</v>
      </c>
      <c r="P8" s="32"/>
      <c r="Q8" s="33">
        <v>0</v>
      </c>
      <c r="R8" s="47"/>
      <c r="S8" s="48">
        <f>Q8+R8</f>
        <v>0</v>
      </c>
    </row>
    <row r="9" spans="1:20" ht="30" hidden="1" x14ac:dyDescent="0.25">
      <c r="B9" s="2" t="s">
        <v>20</v>
      </c>
      <c r="C9" s="66" t="s">
        <v>111</v>
      </c>
      <c r="D9" s="63" t="s">
        <v>105</v>
      </c>
      <c r="E9" s="2" t="s">
        <v>117</v>
      </c>
      <c r="F9" s="2" t="s">
        <v>6</v>
      </c>
      <c r="G9" s="114">
        <v>3.1399999999999997E-2</v>
      </c>
      <c r="H9" s="114">
        <v>0.16209999999999999</v>
      </c>
      <c r="I9" s="115">
        <v>42916</v>
      </c>
      <c r="J9" s="115">
        <v>42917</v>
      </c>
      <c r="K9" s="115">
        <v>42552</v>
      </c>
      <c r="L9" s="116" t="s">
        <v>116</v>
      </c>
      <c r="M9" s="49">
        <v>0</v>
      </c>
      <c r="N9" s="49">
        <v>0</v>
      </c>
      <c r="O9" s="47">
        <f>M9+N9</f>
        <v>0</v>
      </c>
      <c r="P9" s="32"/>
      <c r="Q9" s="33">
        <v>0</v>
      </c>
      <c r="R9" s="47">
        <v>0</v>
      </c>
      <c r="S9" s="48">
        <f>Q9+R9</f>
        <v>0</v>
      </c>
    </row>
    <row r="10" spans="1:20" x14ac:dyDescent="0.25">
      <c r="C10" s="63"/>
      <c r="D10" s="63"/>
      <c r="E10" s="51"/>
      <c r="G10" s="84"/>
      <c r="H10" s="84"/>
      <c r="I10" s="79"/>
      <c r="J10" s="79"/>
      <c r="K10" s="79"/>
      <c r="L10" s="64"/>
      <c r="M10" s="20"/>
      <c r="N10" s="105"/>
      <c r="O10" s="20"/>
      <c r="P10" s="65"/>
      <c r="Q10" s="106"/>
      <c r="R10" s="20"/>
      <c r="S10" s="21"/>
    </row>
    <row r="11" spans="1:20" x14ac:dyDescent="0.25">
      <c r="B11" s="24"/>
      <c r="C11" s="63"/>
      <c r="D11" s="63"/>
      <c r="L11" s="3" t="s">
        <v>36</v>
      </c>
      <c r="M11" s="46">
        <f>SUM(M7:M10)</f>
        <v>0</v>
      </c>
      <c r="N11" s="46">
        <f>SUM(N7:N10)</f>
        <v>0</v>
      </c>
      <c r="O11" s="46">
        <f>SUM(O7:O10)</f>
        <v>0</v>
      </c>
      <c r="P11" s="46"/>
      <c r="Q11" s="46">
        <f>SUM(Q7:Q10)</f>
        <v>0</v>
      </c>
      <c r="R11" s="46">
        <f>SUM(R7:R10)</f>
        <v>0</v>
      </c>
      <c r="S11" s="18">
        <f>SUM(S7:S10)</f>
        <v>0</v>
      </c>
    </row>
    <row r="12" spans="1:20" x14ac:dyDescent="0.25">
      <c r="B12" s="24"/>
      <c r="C12" s="63"/>
      <c r="D12" s="63"/>
      <c r="L12" s="3"/>
      <c r="M12" s="46"/>
      <c r="N12" s="46"/>
      <c r="O12" s="46"/>
      <c r="P12" s="24"/>
      <c r="Q12" s="46"/>
      <c r="R12" s="46"/>
      <c r="S12" s="48"/>
    </row>
    <row r="13" spans="1:20" x14ac:dyDescent="0.25">
      <c r="B13" s="5" t="s">
        <v>106</v>
      </c>
      <c r="C13" s="63"/>
      <c r="D13" s="63"/>
      <c r="L13" s="3"/>
      <c r="M13" s="46"/>
      <c r="N13" s="46"/>
      <c r="O13" s="46"/>
      <c r="P13" s="24"/>
      <c r="Q13" s="46"/>
      <c r="R13" s="46"/>
      <c r="S13" s="48"/>
    </row>
    <row r="14" spans="1:20" ht="31.5" customHeight="1" x14ac:dyDescent="0.25">
      <c r="B14" s="586" t="s">
        <v>107</v>
      </c>
      <c r="C14" s="586"/>
      <c r="D14" s="586"/>
      <c r="E14" s="586"/>
      <c r="F14" s="586"/>
      <c r="G14" s="82"/>
      <c r="H14" s="82"/>
      <c r="I14" s="78"/>
      <c r="L14" s="3"/>
      <c r="S14" s="22"/>
    </row>
    <row r="15" spans="1:20" x14ac:dyDescent="0.25">
      <c r="C15" s="63"/>
      <c r="D15" s="63"/>
      <c r="L15" s="3"/>
      <c r="M15" s="46"/>
      <c r="N15" s="46"/>
      <c r="O15" s="46"/>
      <c r="Q15" s="46"/>
      <c r="R15" s="46"/>
      <c r="S15" s="48"/>
    </row>
    <row r="16" spans="1:20" ht="44.25" customHeight="1" x14ac:dyDescent="0.25">
      <c r="B16" s="587" t="s">
        <v>110</v>
      </c>
      <c r="C16" s="587"/>
      <c r="D16" s="587"/>
      <c r="E16" s="587"/>
      <c r="F16" s="587"/>
      <c r="G16" s="80"/>
      <c r="H16" s="80"/>
      <c r="I16" s="76"/>
      <c r="L16" s="3"/>
      <c r="M16" s="46"/>
      <c r="N16" s="46"/>
      <c r="O16" s="46"/>
      <c r="Q16" s="46"/>
      <c r="R16" s="46"/>
      <c r="S16" s="48"/>
    </row>
    <row r="17" spans="1:20" x14ac:dyDescent="0.25">
      <c r="B17" s="73"/>
      <c r="C17" s="73"/>
      <c r="D17" s="73"/>
      <c r="E17" s="73"/>
      <c r="F17" s="73"/>
      <c r="G17" s="80"/>
      <c r="H17" s="80"/>
      <c r="I17" s="76"/>
      <c r="L17" s="3"/>
      <c r="M17" s="46"/>
      <c r="N17" s="46"/>
      <c r="O17" s="46"/>
      <c r="Q17" s="46"/>
      <c r="R17" s="46"/>
      <c r="S17" s="48"/>
    </row>
    <row r="18" spans="1:20" ht="30" customHeight="1" x14ac:dyDescent="0.25">
      <c r="B18" s="587" t="s">
        <v>131</v>
      </c>
      <c r="C18" s="587"/>
      <c r="D18" s="587"/>
      <c r="E18" s="587"/>
      <c r="F18" s="587"/>
      <c r="G18" s="118"/>
      <c r="H18" s="118"/>
      <c r="I18" s="118"/>
      <c r="L18" s="3"/>
      <c r="M18" s="46"/>
      <c r="N18" s="46"/>
      <c r="O18" s="46"/>
      <c r="Q18" s="46"/>
      <c r="R18" s="46"/>
      <c r="S18" s="48"/>
    </row>
    <row r="19" spans="1:20" ht="19.5" customHeight="1" x14ac:dyDescent="0.25">
      <c r="B19" s="588" t="s">
        <v>130</v>
      </c>
      <c r="C19" s="588"/>
      <c r="D19" s="588"/>
      <c r="E19" s="588"/>
      <c r="F19" s="588"/>
      <c r="G19" s="118"/>
      <c r="H19" s="118"/>
      <c r="I19" s="118"/>
      <c r="L19" s="3"/>
      <c r="M19" s="46"/>
      <c r="N19" s="46"/>
      <c r="O19" s="46"/>
      <c r="Q19" s="46"/>
      <c r="R19" s="46"/>
      <c r="S19" s="48"/>
    </row>
    <row r="20" spans="1:20" x14ac:dyDescent="0.25">
      <c r="B20" s="119"/>
      <c r="C20" s="119"/>
      <c r="D20" s="119"/>
      <c r="E20" s="119"/>
      <c r="F20" s="119"/>
      <c r="G20" s="119"/>
      <c r="H20" s="119"/>
      <c r="I20" s="119"/>
      <c r="L20" s="3"/>
      <c r="M20" s="46"/>
      <c r="N20" s="46"/>
      <c r="O20" s="46"/>
      <c r="Q20" s="46"/>
      <c r="R20" s="46"/>
      <c r="S20" s="48"/>
    </row>
    <row r="21" spans="1:20" x14ac:dyDescent="0.25">
      <c r="B21" s="4" t="s">
        <v>95</v>
      </c>
      <c r="C21" s="70" t="s">
        <v>98</v>
      </c>
      <c r="D21" s="70" t="s">
        <v>99</v>
      </c>
      <c r="E21" s="73"/>
      <c r="F21" s="73"/>
      <c r="G21" s="80"/>
      <c r="H21" s="80"/>
      <c r="I21" s="76"/>
      <c r="L21" s="3"/>
      <c r="M21" s="46"/>
      <c r="N21" s="46"/>
      <c r="O21" s="46"/>
      <c r="Q21" s="46"/>
      <c r="R21" s="46"/>
      <c r="S21" s="48"/>
    </row>
    <row r="22" spans="1:20" x14ac:dyDescent="0.25">
      <c r="C22" s="63"/>
      <c r="D22" s="63"/>
      <c r="E22" s="73"/>
      <c r="F22" s="73"/>
      <c r="G22" s="80"/>
      <c r="H22" s="80"/>
      <c r="I22" s="76"/>
      <c r="L22" s="3"/>
      <c r="M22" s="46"/>
      <c r="N22" s="46"/>
      <c r="O22" s="46"/>
      <c r="Q22" s="46"/>
      <c r="R22" s="46"/>
      <c r="S22" s="48"/>
    </row>
    <row r="23" spans="1:20" x14ac:dyDescent="0.25">
      <c r="C23" s="63"/>
      <c r="D23" s="63"/>
      <c r="L23" s="3"/>
      <c r="M23" s="46"/>
      <c r="N23" s="46"/>
      <c r="O23" s="46"/>
      <c r="Q23" s="46"/>
      <c r="R23" s="46"/>
      <c r="S23" s="48"/>
    </row>
    <row r="24" spans="1:20" x14ac:dyDescent="0.25">
      <c r="C24" s="63"/>
      <c r="D24" s="63"/>
      <c r="L24" s="3"/>
      <c r="M24" s="46"/>
      <c r="N24" s="46"/>
      <c r="O24" s="46"/>
      <c r="Q24" s="46"/>
      <c r="R24" s="46"/>
      <c r="S24" s="48"/>
    </row>
    <row r="25" spans="1:20" ht="15.75" x14ac:dyDescent="0.25">
      <c r="B25" s="120"/>
      <c r="C25" s="63"/>
      <c r="D25" s="63"/>
      <c r="L25" s="3"/>
      <c r="M25" s="46"/>
      <c r="N25" s="46"/>
      <c r="O25" s="46"/>
      <c r="Q25" s="46"/>
      <c r="R25" s="46"/>
      <c r="S25" s="48"/>
    </row>
    <row r="26" spans="1:20" x14ac:dyDescent="0.25">
      <c r="B26" s="117" t="s">
        <v>135</v>
      </c>
      <c r="C26" s="63"/>
      <c r="D26" s="63"/>
      <c r="L26" s="3"/>
      <c r="M26" s="46"/>
      <c r="N26" s="46"/>
      <c r="O26" s="46"/>
      <c r="Q26" s="46"/>
      <c r="R26" s="46"/>
      <c r="S26" s="48"/>
    </row>
    <row r="27" spans="1:20" x14ac:dyDescent="0.25">
      <c r="B27" s="117"/>
      <c r="C27" s="63"/>
      <c r="D27" s="63"/>
      <c r="L27" s="3"/>
      <c r="M27" s="46"/>
      <c r="N27" s="46"/>
      <c r="O27" s="46"/>
      <c r="Q27" s="46"/>
      <c r="R27" s="46"/>
      <c r="S27" s="48"/>
    </row>
    <row r="28" spans="1:20" x14ac:dyDescent="0.25">
      <c r="B28" s="7"/>
      <c r="C28" s="7"/>
      <c r="D28" s="7"/>
      <c r="E28" s="7"/>
      <c r="F28" s="7"/>
      <c r="G28" s="7"/>
      <c r="H28" s="7"/>
      <c r="I28" s="7"/>
      <c r="J28" s="7"/>
      <c r="K28" s="24"/>
      <c r="L28" s="24"/>
      <c r="M28" s="24"/>
      <c r="N28" s="24"/>
      <c r="O28" s="24"/>
      <c r="P28" s="24"/>
      <c r="Q28" s="43"/>
      <c r="R28" s="43"/>
      <c r="S28" s="109"/>
      <c r="T28" s="38"/>
    </row>
    <row r="29" spans="1:20" x14ac:dyDescent="0.25">
      <c r="K29" s="74"/>
      <c r="L29" s="74"/>
      <c r="M29" s="74"/>
      <c r="N29" s="74"/>
      <c r="O29" s="74"/>
      <c r="P29" s="74"/>
      <c r="Q29" s="108" t="s">
        <v>79</v>
      </c>
      <c r="R29" s="110"/>
      <c r="S29" s="111"/>
    </row>
    <row r="30" spans="1:20" ht="29.25" x14ac:dyDescent="0.25">
      <c r="B30" s="13" t="s">
        <v>37</v>
      </c>
      <c r="C30" s="85" t="s">
        <v>1</v>
      </c>
      <c r="D30" s="85" t="s">
        <v>32</v>
      </c>
      <c r="E30" s="86" t="s">
        <v>33</v>
      </c>
      <c r="F30" s="85" t="s">
        <v>34</v>
      </c>
      <c r="G30" s="584" t="s">
        <v>35</v>
      </c>
      <c r="H30" s="584"/>
      <c r="I30" s="584"/>
      <c r="J30" s="85"/>
      <c r="K30" s="104"/>
      <c r="L30" s="104"/>
      <c r="M30" s="584"/>
      <c r="N30" s="584"/>
      <c r="O30" s="7"/>
      <c r="P30" s="7"/>
      <c r="Q30" s="41" t="s">
        <v>78</v>
      </c>
      <c r="R30" s="41"/>
      <c r="S30" s="42"/>
    </row>
    <row r="31" spans="1:20" ht="15" customHeight="1" x14ac:dyDescent="0.25">
      <c r="A31" s="24"/>
      <c r="C31" s="88"/>
      <c r="D31" s="100"/>
      <c r="E31" s="89"/>
      <c r="F31" s="92"/>
      <c r="G31" s="582"/>
      <c r="H31" s="582"/>
      <c r="I31" s="582"/>
      <c r="J31" s="582"/>
      <c r="K31" s="93"/>
      <c r="L31" s="94"/>
      <c r="M31" s="95"/>
      <c r="N31" s="95"/>
      <c r="O31" s="14"/>
      <c r="P31" s="14"/>
    </row>
    <row r="32" spans="1:20" x14ac:dyDescent="0.25">
      <c r="B32" s="28"/>
      <c r="C32" s="99"/>
      <c r="D32" s="101"/>
      <c r="E32" s="90"/>
      <c r="F32" s="11"/>
      <c r="G32" s="29"/>
      <c r="H32" s="29"/>
      <c r="I32" s="29"/>
      <c r="J32" s="29"/>
      <c r="K32" s="29"/>
      <c r="L32" s="27"/>
      <c r="M32" s="26"/>
      <c r="N32" s="69"/>
    </row>
    <row r="33" spans="3:16" ht="16.5" customHeight="1" x14ac:dyDescent="0.25">
      <c r="C33" s="98"/>
      <c r="D33" s="101"/>
      <c r="E33" s="90"/>
      <c r="F33" s="102"/>
      <c r="G33" s="29"/>
      <c r="H33" s="29"/>
      <c r="I33" s="29"/>
      <c r="J33" s="29"/>
      <c r="K33" s="29"/>
      <c r="L33" s="30"/>
      <c r="M33" s="16"/>
      <c r="N33" s="69"/>
      <c r="O33" s="69"/>
      <c r="P33" s="24"/>
    </row>
    <row r="34" spans="3:16" ht="15" hidden="1" customHeight="1" x14ac:dyDescent="0.25">
      <c r="D34" s="35"/>
      <c r="E34" s="87"/>
      <c r="F34" s="64"/>
    </row>
    <row r="35" spans="3:16" ht="15" customHeight="1" x14ac:dyDescent="0.25">
      <c r="D35" s="35"/>
      <c r="E35" s="91"/>
      <c r="F35" s="53"/>
      <c r="G35" s="71"/>
      <c r="H35" s="71"/>
      <c r="I35" s="71"/>
      <c r="J35" s="71"/>
      <c r="K35" s="71"/>
    </row>
    <row r="36" spans="3:16" x14ac:dyDescent="0.25">
      <c r="C36" s="98"/>
      <c r="D36" s="35"/>
      <c r="E36" s="87"/>
      <c r="F36" s="97"/>
    </row>
    <row r="37" spans="3:16" x14ac:dyDescent="0.25">
      <c r="D37" s="35"/>
      <c r="E37" s="87"/>
      <c r="F37" s="64"/>
    </row>
    <row r="38" spans="3:16" ht="15" customHeight="1" x14ac:dyDescent="0.25">
      <c r="D38" s="35"/>
      <c r="E38" s="87"/>
      <c r="F38" s="64"/>
    </row>
    <row r="39" spans="3:16" x14ac:dyDescent="0.25">
      <c r="E39" s="103">
        <f>SUM(E31:E38)</f>
        <v>0</v>
      </c>
    </row>
    <row r="40" spans="3:16" x14ac:dyDescent="0.25">
      <c r="E40" s="15"/>
      <c r="F40" s="15"/>
      <c r="G40" s="81"/>
      <c r="H40" s="81"/>
      <c r="I40" s="77"/>
      <c r="J40" s="15"/>
      <c r="K40" s="15"/>
      <c r="L40" s="15"/>
      <c r="M40" s="15"/>
      <c r="N40" s="15"/>
      <c r="O40" s="15"/>
    </row>
    <row r="41" spans="3:16" x14ac:dyDescent="0.25">
      <c r="E41" s="15"/>
      <c r="F41" s="15"/>
      <c r="G41" s="81"/>
      <c r="H41" s="81"/>
      <c r="I41" s="77"/>
      <c r="J41" s="15"/>
      <c r="K41" s="15"/>
      <c r="L41" s="15"/>
      <c r="M41" s="15"/>
      <c r="N41" s="15"/>
      <c r="O41" s="15"/>
    </row>
  </sheetData>
  <mergeCells count="9">
    <mergeCell ref="G31:J31"/>
    <mergeCell ref="Q1:S1"/>
    <mergeCell ref="M30:N30"/>
    <mergeCell ref="Q2:S2"/>
    <mergeCell ref="B14:F14"/>
    <mergeCell ref="B16:F16"/>
    <mergeCell ref="G30:I30"/>
    <mergeCell ref="B18:F18"/>
    <mergeCell ref="B19:F19"/>
  </mergeCells>
  <hyperlinks>
    <hyperlink ref="B19" r:id="rId1" xr:uid="{00000000-0004-0000-0400-000000000000}"/>
    <hyperlink ref="B26" r:id="rId2" xr:uid="{00000000-0004-0000-0400-000001000000}"/>
  </hyperlinks>
  <printOptions horizontalCentered="1" gridLines="1"/>
  <pageMargins left="0" right="0" top="0.75" bottom="0.75" header="0.3" footer="0.3"/>
  <pageSetup scale="45" orientation="landscape" horizontalDpi="1200" verticalDpi="1200"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CDAF8"/>
    <pageSetUpPr fitToPage="1"/>
  </sheetPr>
  <dimension ref="A1:Y67"/>
  <sheetViews>
    <sheetView workbookViewId="0">
      <pane xSplit="2" ySplit="6" topLeftCell="I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7" customWidth="1"/>
    <col min="2" max="2" width="71.140625" style="135" bestFit="1" customWidth="1"/>
    <col min="3" max="3" width="56.7109375" style="135" bestFit="1" customWidth="1"/>
    <col min="4" max="4" width="13.7109375" style="135" customWidth="1"/>
    <col min="5" max="5" width="8.28515625" style="135" bestFit="1" customWidth="1"/>
    <col min="6" max="6" width="18.85546875" style="135" bestFit="1" customWidth="1"/>
    <col min="7" max="7" width="23" style="135" bestFit="1" customWidth="1"/>
    <col min="8" max="8" width="11.28515625" style="137" customWidth="1"/>
    <col min="9" max="9" width="13.85546875" style="137" customWidth="1"/>
    <col min="10" max="10" width="15" style="135" customWidth="1"/>
    <col min="11" max="11" width="17.7109375" style="135" customWidth="1"/>
    <col min="12" max="12" width="10.28515625" style="135" customWidth="1"/>
    <col min="13" max="13" width="20.5703125" style="135" customWidth="1"/>
    <col min="14" max="14" width="13.28515625" style="135" bestFit="1" customWidth="1"/>
    <col min="15" max="15" width="13.7109375" style="135" customWidth="1"/>
    <col min="16" max="16" width="14.42578125" style="135" customWidth="1"/>
    <col min="17" max="17" width="3.7109375" style="135" customWidth="1"/>
    <col min="18" max="18" width="15.85546875" style="135" customWidth="1"/>
    <col min="19" max="19" width="14.28515625" style="135" customWidth="1"/>
    <col min="20" max="20" width="10.140625" style="135" bestFit="1" customWidth="1"/>
    <col min="21" max="21" width="13.5703125" style="135" customWidth="1"/>
    <col min="22" max="22" width="16.7109375" style="135" customWidth="1"/>
    <col min="23" max="23" width="17.85546875" style="135" customWidth="1"/>
    <col min="24" max="24" width="14.28515625" style="135" customWidth="1"/>
    <col min="25" max="25" width="9.140625" style="135"/>
    <col min="26" max="26" width="10.140625" style="135" bestFit="1" customWidth="1"/>
    <col min="27" max="16384" width="9.140625" style="135"/>
  </cols>
  <sheetData>
    <row r="1" spans="1:25" ht="15.75" customHeight="1" x14ac:dyDescent="0.25">
      <c r="A1" s="132" t="s">
        <v>165</v>
      </c>
    </row>
    <row r="2" spans="1:25" ht="15.75" customHeight="1" x14ac:dyDescent="0.25">
      <c r="A2" s="138" t="str">
        <f>'#0040 Palm Beach Prep Char. MS'!A2</f>
        <v>Federal Grant Allocations/Reimbursements as of: 12/31/25</v>
      </c>
      <c r="B2" s="189"/>
      <c r="N2" s="139"/>
      <c r="O2" s="139"/>
      <c r="Q2" s="140"/>
      <c r="R2" s="140"/>
      <c r="S2" s="140"/>
      <c r="T2" s="140"/>
    </row>
    <row r="3" spans="1:25" ht="15.75" customHeight="1" x14ac:dyDescent="0.25">
      <c r="A3" s="141" t="s">
        <v>65</v>
      </c>
      <c r="B3" s="132"/>
      <c r="D3" s="132"/>
      <c r="E3" s="132"/>
      <c r="F3" s="132"/>
      <c r="Q3" s="140"/>
      <c r="R3" s="140"/>
      <c r="S3" s="140"/>
      <c r="T3" s="140"/>
      <c r="U3" s="136"/>
      <c r="V3" s="142"/>
    </row>
    <row r="4" spans="1:25" ht="15.75" customHeight="1" x14ac:dyDescent="0.25">
      <c r="A4" s="298"/>
      <c r="B4" s="122"/>
      <c r="N4" s="238"/>
      <c r="O4" s="238"/>
      <c r="P4" s="238"/>
      <c r="Q4" s="238"/>
      <c r="R4" s="581" t="str">
        <f>'#0040 Palm Beach Prep Char. MS'!R4</f>
        <v>July 1, 2025 - June 30, 2026</v>
      </c>
      <c r="S4" s="581"/>
      <c r="T4" s="581"/>
      <c r="X4" s="146"/>
    </row>
    <row r="5" spans="1:25" ht="15.75" thickBot="1" x14ac:dyDescent="0.3">
      <c r="H5" s="147"/>
      <c r="I5" s="147"/>
      <c r="N5" s="238"/>
      <c r="O5" s="238"/>
      <c r="P5" s="238"/>
      <c r="Q5" s="238"/>
      <c r="R5" s="580"/>
      <c r="S5" s="580"/>
      <c r="T5" s="580"/>
      <c r="X5" s="149"/>
    </row>
    <row r="6" spans="1:25" s="192" customFormat="1" ht="79.900000000000006"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'#1461 Inlet Grove Comm HS '!U6</f>
        <v>Available Budget as of 12/31/25</v>
      </c>
    </row>
    <row r="7" spans="1:25" ht="15.75" customHeight="1" x14ac:dyDescent="0.25">
      <c r="A7" s="156">
        <v>4451</v>
      </c>
      <c r="B7" s="146" t="s">
        <v>287</v>
      </c>
      <c r="C7" s="560" t="s">
        <v>288</v>
      </c>
      <c r="D7" s="137" t="s">
        <v>289</v>
      </c>
      <c r="E7" s="137" t="s">
        <v>290</v>
      </c>
      <c r="F7" s="164" t="s">
        <v>291</v>
      </c>
      <c r="G7" s="137" t="s">
        <v>6</v>
      </c>
      <c r="H7" s="292">
        <v>2.2100000000000002E-2</v>
      </c>
      <c r="I7" s="292">
        <v>0.16339999999999999</v>
      </c>
      <c r="J7" s="164">
        <v>46203</v>
      </c>
      <c r="K7" s="164">
        <v>46204</v>
      </c>
      <c r="L7" s="164">
        <v>45839</v>
      </c>
      <c r="M7" s="137" t="s">
        <v>224</v>
      </c>
      <c r="N7" s="403">
        <v>7937</v>
      </c>
      <c r="O7" s="401">
        <v>20000</v>
      </c>
      <c r="P7" s="320">
        <f>SUM(N7:O7)</f>
        <v>27937</v>
      </c>
      <c r="Q7" s="317"/>
      <c r="R7" s="404">
        <v>0</v>
      </c>
      <c r="S7" s="325">
        <v>0</v>
      </c>
      <c r="T7" s="373">
        <f>R7+S7</f>
        <v>0</v>
      </c>
      <c r="U7" s="353">
        <f>P7-R7</f>
        <v>27937</v>
      </c>
    </row>
    <row r="8" spans="1:25" ht="15.75" customHeight="1" x14ac:dyDescent="0.25">
      <c r="C8" s="275"/>
      <c r="D8" s="137"/>
      <c r="E8" s="137"/>
      <c r="H8" s="276"/>
      <c r="I8" s="276"/>
      <c r="J8" s="188"/>
      <c r="K8" s="188"/>
      <c r="L8" s="188"/>
      <c r="M8" s="137"/>
      <c r="N8" s="318"/>
      <c r="O8" s="319"/>
      <c r="P8" s="320">
        <f>SUM(N8:O8)</f>
        <v>0</v>
      </c>
      <c r="Q8" s="317"/>
      <c r="R8" s="318"/>
      <c r="S8" s="325"/>
      <c r="T8" s="373"/>
      <c r="U8" s="353"/>
    </row>
    <row r="9" spans="1:25" ht="15.75" customHeight="1" thickBot="1" x14ac:dyDescent="0.3">
      <c r="B9" s="140"/>
      <c r="C9" s="176"/>
      <c r="D9" s="176"/>
      <c r="E9" s="176"/>
      <c r="H9" s="276"/>
      <c r="I9" s="276"/>
      <c r="M9" s="214" t="s">
        <v>36</v>
      </c>
      <c r="N9" s="321">
        <f>SUM(N7:N7)</f>
        <v>7937</v>
      </c>
      <c r="O9" s="322">
        <f>SUM(O7:O7)</f>
        <v>20000</v>
      </c>
      <c r="P9" s="323">
        <f>SUM(P7:P7)</f>
        <v>27937</v>
      </c>
      <c r="Q9" s="316"/>
      <c r="R9" s="321">
        <f t="shared" ref="R9:S9" si="0">SUM(R7:R7)</f>
        <v>0</v>
      </c>
      <c r="S9" s="322">
        <f t="shared" si="0"/>
        <v>0</v>
      </c>
      <c r="T9" s="376">
        <f>SUM(T7:T7)</f>
        <v>0</v>
      </c>
      <c r="U9" s="378">
        <f>SUM(U7)</f>
        <v>27937</v>
      </c>
    </row>
    <row r="10" spans="1:25" ht="15.75" customHeight="1" thickTop="1" x14ac:dyDescent="0.25">
      <c r="B10" s="140"/>
      <c r="C10" s="176"/>
      <c r="D10" s="176"/>
      <c r="E10" s="176"/>
      <c r="H10" s="276"/>
      <c r="I10" s="276"/>
      <c r="M10" s="214"/>
      <c r="N10" s="166"/>
      <c r="O10" s="166"/>
      <c r="P10" s="166"/>
      <c r="Q10" s="140"/>
      <c r="R10" s="161"/>
      <c r="S10" s="161"/>
      <c r="T10" s="161"/>
      <c r="U10" s="160"/>
      <c r="V10" s="160"/>
      <c r="W10" s="160"/>
      <c r="X10" s="160"/>
      <c r="Y10" s="140"/>
    </row>
    <row r="11" spans="1:25" ht="15.75" customHeight="1" x14ac:dyDescent="0.25">
      <c r="B11" s="132" t="s">
        <v>106</v>
      </c>
      <c r="C11" s="176"/>
      <c r="D11" s="176"/>
      <c r="E11" s="176"/>
      <c r="H11" s="276"/>
      <c r="I11" s="276"/>
      <c r="M11" s="214"/>
      <c r="N11" s="166"/>
      <c r="O11" s="166"/>
      <c r="P11" s="166"/>
      <c r="Q11" s="140"/>
      <c r="R11" s="160"/>
      <c r="S11" s="160"/>
      <c r="T11" s="160"/>
      <c r="U11" s="160"/>
      <c r="V11" s="160"/>
      <c r="W11" s="160"/>
      <c r="X11" s="160"/>
      <c r="Y11" s="140"/>
    </row>
    <row r="12" spans="1:25" ht="37.5" customHeight="1" x14ac:dyDescent="0.25">
      <c r="B12" s="590" t="s">
        <v>186</v>
      </c>
      <c r="C12" s="590"/>
      <c r="D12" s="590"/>
      <c r="E12" s="590"/>
      <c r="F12" s="590"/>
      <c r="G12" s="590"/>
      <c r="H12" s="276"/>
      <c r="I12" s="276"/>
      <c r="J12" s="193"/>
      <c r="M12" s="214"/>
      <c r="R12" s="160"/>
      <c r="S12" s="160"/>
      <c r="T12" s="160"/>
      <c r="U12" s="160"/>
      <c r="V12" s="160"/>
      <c r="W12" s="160"/>
      <c r="X12" s="160"/>
      <c r="Y12" s="140"/>
    </row>
    <row r="13" spans="1:25" ht="15.75" customHeight="1" x14ac:dyDescent="0.25">
      <c r="C13" s="176"/>
      <c r="D13" s="176"/>
      <c r="E13" s="176"/>
      <c r="H13" s="276"/>
      <c r="I13" s="276"/>
      <c r="M13" s="214"/>
      <c r="N13" s="166"/>
      <c r="O13" s="166"/>
      <c r="P13" s="166"/>
      <c r="R13" s="160"/>
      <c r="S13" s="160"/>
      <c r="T13" s="160"/>
      <c r="U13" s="160"/>
      <c r="V13" s="160"/>
      <c r="W13" s="160"/>
      <c r="X13" s="160"/>
      <c r="Y13" s="140"/>
    </row>
    <row r="14" spans="1:25" ht="31.5" customHeight="1" x14ac:dyDescent="0.25">
      <c r="B14" s="577" t="s">
        <v>110</v>
      </c>
      <c r="C14" s="577"/>
      <c r="D14" s="577"/>
      <c r="E14" s="577"/>
      <c r="F14" s="577"/>
      <c r="G14" s="577"/>
      <c r="H14" s="276"/>
      <c r="I14" s="276"/>
      <c r="J14" s="171"/>
      <c r="M14" s="214"/>
      <c r="N14" s="166"/>
      <c r="O14" s="166"/>
      <c r="P14" s="166"/>
      <c r="R14" s="160"/>
      <c r="S14" s="160"/>
      <c r="T14" s="160"/>
      <c r="U14" s="160"/>
      <c r="V14" s="160"/>
      <c r="W14" s="160"/>
      <c r="X14" s="160"/>
      <c r="Y14" s="140"/>
    </row>
    <row r="15" spans="1:25" ht="15.75" customHeight="1" x14ac:dyDescent="0.25">
      <c r="B15" s="171"/>
      <c r="C15" s="171"/>
      <c r="D15" s="171"/>
      <c r="E15" s="171"/>
      <c r="F15" s="171"/>
      <c r="G15" s="171"/>
      <c r="H15" s="276"/>
      <c r="I15" s="276"/>
      <c r="J15" s="171"/>
      <c r="M15" s="214"/>
      <c r="N15" s="166"/>
      <c r="O15" s="166"/>
      <c r="P15" s="166"/>
      <c r="R15" s="160"/>
      <c r="S15" s="160"/>
      <c r="T15" s="160"/>
      <c r="U15" s="160"/>
      <c r="V15" s="160"/>
      <c r="W15" s="160"/>
      <c r="X15" s="160"/>
      <c r="Y15" s="140"/>
    </row>
    <row r="16" spans="1:25" ht="37.5" customHeight="1" x14ac:dyDescent="0.25">
      <c r="B16" s="577" t="s">
        <v>131</v>
      </c>
      <c r="C16" s="577"/>
      <c r="D16" s="577"/>
      <c r="E16" s="577"/>
      <c r="F16" s="577"/>
      <c r="G16" s="577"/>
      <c r="H16" s="276"/>
      <c r="I16" s="276"/>
      <c r="J16" s="171"/>
      <c r="M16" s="214"/>
      <c r="N16" s="166"/>
      <c r="O16" s="166"/>
      <c r="P16" s="166"/>
      <c r="R16" s="160"/>
      <c r="S16" s="160"/>
      <c r="T16" s="160"/>
      <c r="U16" s="160"/>
      <c r="V16" s="160"/>
      <c r="W16" s="160"/>
      <c r="X16" s="160"/>
      <c r="Y16" s="140"/>
    </row>
    <row r="17" spans="1:25" ht="15.75" customHeight="1" x14ac:dyDescent="0.25">
      <c r="B17" s="591" t="s">
        <v>130</v>
      </c>
      <c r="C17" s="591"/>
      <c r="D17" s="591"/>
      <c r="E17" s="591"/>
      <c r="F17" s="591"/>
      <c r="G17" s="591"/>
      <c r="H17" s="172"/>
      <c r="I17" s="172"/>
      <c r="J17" s="171"/>
      <c r="M17" s="214"/>
      <c r="N17" s="166"/>
      <c r="O17" s="166"/>
      <c r="P17" s="166"/>
      <c r="R17" s="165"/>
      <c r="S17" s="160"/>
      <c r="T17" s="165"/>
      <c r="U17" s="165"/>
      <c r="V17" s="165"/>
      <c r="W17" s="165"/>
      <c r="X17" s="160"/>
      <c r="Y17" s="140"/>
    </row>
    <row r="18" spans="1:25" ht="15.75" customHeight="1" x14ac:dyDescent="0.25">
      <c r="B18" s="171"/>
      <c r="C18" s="171"/>
      <c r="D18" s="171"/>
      <c r="E18" s="171"/>
      <c r="F18" s="171"/>
      <c r="G18" s="171"/>
      <c r="H18" s="172"/>
      <c r="I18" s="172"/>
      <c r="J18" s="171"/>
      <c r="M18" s="214"/>
      <c r="N18" s="166"/>
      <c r="O18" s="166"/>
      <c r="P18" s="166"/>
      <c r="R18" s="165"/>
      <c r="S18" s="165"/>
      <c r="T18" s="165"/>
      <c r="U18" s="165"/>
      <c r="V18" s="165"/>
      <c r="W18" s="165"/>
      <c r="X18" s="160"/>
      <c r="Y18" s="140"/>
    </row>
    <row r="19" spans="1:25" ht="15.75" customHeight="1" x14ac:dyDescent="0.25">
      <c r="B19" s="131" t="s">
        <v>95</v>
      </c>
      <c r="C19" s="174" t="s">
        <v>98</v>
      </c>
      <c r="D19" s="174" t="s">
        <v>99</v>
      </c>
      <c r="E19" s="174"/>
      <c r="F19" s="171"/>
      <c r="G19" s="171"/>
      <c r="H19" s="172"/>
      <c r="I19" s="172"/>
      <c r="J19" s="171"/>
      <c r="M19" s="214"/>
      <c r="N19" s="166"/>
      <c r="O19" s="166"/>
      <c r="P19" s="166"/>
      <c r="R19" s="140"/>
      <c r="S19" s="140"/>
      <c r="T19" s="140"/>
      <c r="U19" s="140"/>
      <c r="V19" s="140"/>
      <c r="W19" s="140"/>
      <c r="X19" s="140"/>
      <c r="Y19" s="140"/>
    </row>
    <row r="20" spans="1:25" ht="15.75" customHeight="1" x14ac:dyDescent="0.25">
      <c r="B20" s="135" t="s">
        <v>296</v>
      </c>
      <c r="C20" s="176" t="s">
        <v>297</v>
      </c>
      <c r="D20" s="176" t="s">
        <v>298</v>
      </c>
      <c r="E20" s="176"/>
      <c r="F20" s="171"/>
      <c r="G20" s="171"/>
      <c r="H20" s="172"/>
      <c r="I20" s="172"/>
      <c r="J20" s="171"/>
      <c r="M20" s="214"/>
      <c r="N20" s="166"/>
      <c r="O20" s="166"/>
      <c r="P20" s="166"/>
      <c r="R20" s="165"/>
      <c r="S20" s="165"/>
      <c r="T20" s="165"/>
      <c r="U20" s="165"/>
      <c r="V20" s="165"/>
      <c r="W20" s="165"/>
      <c r="X20" s="165"/>
      <c r="Y20" s="140"/>
    </row>
    <row r="21" spans="1:25" ht="15.75" customHeight="1" x14ac:dyDescent="0.25">
      <c r="C21" s="176"/>
      <c r="D21" s="176"/>
      <c r="E21" s="176"/>
      <c r="M21" s="214"/>
      <c r="N21" s="166"/>
      <c r="O21" s="166"/>
      <c r="P21" s="166"/>
      <c r="R21" s="165"/>
      <c r="S21" s="165"/>
      <c r="T21" s="165"/>
      <c r="U21" s="165"/>
      <c r="V21" s="165"/>
      <c r="W21" s="165"/>
      <c r="X21" s="165"/>
      <c r="Y21" s="140"/>
    </row>
    <row r="22" spans="1:25" ht="15.75" customHeight="1" x14ac:dyDescent="0.25">
      <c r="B22" s="579" t="s">
        <v>219</v>
      </c>
      <c r="C22" s="579"/>
      <c r="D22" s="579"/>
      <c r="E22" s="579"/>
      <c r="F22" s="579"/>
      <c r="G22" s="579"/>
      <c r="H22" s="579"/>
      <c r="I22" s="579"/>
      <c r="T22" s="140"/>
      <c r="V22" s="140"/>
      <c r="W22" s="140"/>
      <c r="X22" s="140"/>
      <c r="Y22" s="140"/>
    </row>
    <row r="23" spans="1:25" ht="15.75" customHeight="1" x14ac:dyDescent="0.25">
      <c r="B23" s="529"/>
      <c r="C23" s="176"/>
      <c r="D23" s="176"/>
      <c r="E23" s="176"/>
      <c r="G23" s="137"/>
      <c r="M23" s="214"/>
      <c r="N23" s="161"/>
      <c r="O23" s="161"/>
      <c r="P23" s="161"/>
      <c r="Q23" s="161"/>
      <c r="R23" s="146"/>
      <c r="S23" s="146"/>
      <c r="T23" s="146"/>
      <c r="U23" s="146"/>
    </row>
    <row r="24" spans="1:25" ht="15.75" customHeight="1" x14ac:dyDescent="0.25">
      <c r="B24" s="177" t="s">
        <v>167</v>
      </c>
      <c r="C24" s="177"/>
      <c r="D24" s="354"/>
      <c r="E24" s="177"/>
      <c r="F24" s="177"/>
      <c r="G24" s="178"/>
      <c r="H24" s="178"/>
      <c r="I24" s="178"/>
      <c r="J24" s="177"/>
      <c r="K24" s="177"/>
      <c r="L24" s="177"/>
      <c r="M24" s="177"/>
      <c r="N24" s="177"/>
      <c r="O24" s="177"/>
      <c r="P24" s="177"/>
      <c r="Q24" s="177"/>
      <c r="R24" s="179" t="s">
        <v>187</v>
      </c>
      <c r="S24" s="179"/>
      <c r="T24" s="179"/>
      <c r="U24" s="472"/>
    </row>
    <row r="25" spans="1:25" ht="15.75" customHeight="1" x14ac:dyDescent="0.25">
      <c r="B25" s="180" t="s">
        <v>188</v>
      </c>
      <c r="C25" s="528" t="s">
        <v>1</v>
      </c>
      <c r="D25" s="528"/>
      <c r="E25" s="528" t="s">
        <v>32</v>
      </c>
      <c r="F25" s="247" t="s">
        <v>33</v>
      </c>
      <c r="G25" s="528" t="s">
        <v>34</v>
      </c>
      <c r="H25" s="580" t="s">
        <v>35</v>
      </c>
      <c r="I25" s="580"/>
      <c r="J25" s="580"/>
      <c r="K25" s="528"/>
      <c r="L25" s="528"/>
      <c r="M25" s="183"/>
      <c r="N25" s="183"/>
      <c r="O25" s="182"/>
      <c r="P25" s="182"/>
      <c r="Q25" s="182"/>
      <c r="R25" s="183" t="s">
        <v>78</v>
      </c>
      <c r="S25" s="184"/>
      <c r="T25" s="184"/>
      <c r="U25" s="473"/>
    </row>
    <row r="26" spans="1:25" s="140" customFormat="1" ht="15.75" customHeight="1" x14ac:dyDescent="0.25">
      <c r="A26" s="195"/>
      <c r="B26" s="185"/>
      <c r="C26" s="527"/>
      <c r="D26" s="527"/>
      <c r="E26" s="527"/>
      <c r="F26" s="271"/>
      <c r="G26" s="527"/>
      <c r="H26" s="527"/>
      <c r="I26" s="527"/>
      <c r="J26" s="527"/>
      <c r="K26" s="527"/>
      <c r="L26" s="527"/>
      <c r="O26" s="186"/>
      <c r="P26" s="186"/>
      <c r="Q26" s="186"/>
      <c r="S26" s="187"/>
      <c r="T26" s="187"/>
      <c r="U26" s="146"/>
    </row>
    <row r="27" spans="1:25" ht="15.75" customHeight="1" x14ac:dyDescent="0.25">
      <c r="C27" s="259"/>
      <c r="D27" s="532"/>
      <c r="E27" s="532"/>
      <c r="F27" s="533"/>
      <c r="G27" s="534"/>
      <c r="H27" s="589"/>
      <c r="I27" s="589"/>
      <c r="J27" s="589"/>
      <c r="K27" s="589"/>
      <c r="L27" s="252"/>
      <c r="M27" s="253"/>
      <c r="N27" s="254"/>
      <c r="O27" s="254"/>
      <c r="P27" s="205"/>
      <c r="Q27" s="205"/>
      <c r="W27" s="140"/>
      <c r="X27" s="140"/>
    </row>
    <row r="28" spans="1:25" ht="15.75" customHeight="1" x14ac:dyDescent="0.25">
      <c r="W28" s="140"/>
      <c r="X28" s="140"/>
    </row>
    <row r="29" spans="1:25" ht="15.75" customHeight="1" x14ac:dyDescent="0.25">
      <c r="W29" s="140"/>
      <c r="X29" s="140"/>
    </row>
    <row r="30" spans="1:25" ht="15.75" customHeight="1" x14ac:dyDescent="0.25">
      <c r="W30" s="140"/>
      <c r="X30" s="140"/>
    </row>
    <row r="31" spans="1:25" ht="15.75" customHeight="1" x14ac:dyDescent="0.25">
      <c r="W31" s="140"/>
      <c r="X31" s="140"/>
    </row>
    <row r="32" spans="1:25" ht="15.75" customHeight="1" x14ac:dyDescent="0.25">
      <c r="W32" s="140"/>
      <c r="X32" s="140"/>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spans="16:22" ht="15.75" customHeight="1" x14ac:dyDescent="0.25"/>
    <row r="50" spans="16:22" ht="15.75" customHeight="1" x14ac:dyDescent="0.25"/>
    <row r="51" spans="16:22" ht="15.75" customHeight="1" x14ac:dyDescent="0.25">
      <c r="P51" s="143"/>
      <c r="Q51" s="143"/>
      <c r="R51" s="143"/>
      <c r="S51" s="143"/>
      <c r="T51" s="143"/>
      <c r="U51" s="143"/>
    </row>
    <row r="52" spans="16:22" ht="15.75" customHeight="1" x14ac:dyDescent="0.25">
      <c r="Q52" s="166"/>
      <c r="S52" s="143" t="s">
        <v>182</v>
      </c>
      <c r="T52" s="169">
        <f>T9</f>
        <v>0</v>
      </c>
      <c r="U52" s="143"/>
    </row>
    <row r="53" spans="16:22" ht="15.75" customHeight="1" x14ac:dyDescent="0.25">
      <c r="P53" s="143"/>
      <c r="Q53" s="143"/>
      <c r="R53" s="143"/>
      <c r="S53" s="143"/>
      <c r="T53" s="143"/>
      <c r="U53" s="143"/>
      <c r="V53" s="143"/>
    </row>
    <row r="54" spans="16:22" ht="15.75" customHeight="1" x14ac:dyDescent="0.25"/>
    <row r="55" spans="16:22" ht="15.75" customHeight="1" x14ac:dyDescent="0.25"/>
    <row r="56" spans="16:22" ht="15.75" customHeight="1" x14ac:dyDescent="0.25"/>
    <row r="57" spans="16:22" ht="15.75" customHeight="1" x14ac:dyDescent="0.25"/>
    <row r="58" spans="16:22" ht="15.75" customHeight="1" x14ac:dyDescent="0.25"/>
    <row r="59" spans="16:22" ht="15.75" customHeight="1" x14ac:dyDescent="0.25"/>
    <row r="60" spans="16:22" ht="15.75" customHeight="1" x14ac:dyDescent="0.25"/>
    <row r="61" spans="16:22" ht="15.75" customHeight="1" x14ac:dyDescent="0.25"/>
    <row r="62" spans="16:22" ht="15.75" customHeight="1" x14ac:dyDescent="0.25"/>
    <row r="63" spans="16:22" ht="15.75" customHeight="1" x14ac:dyDescent="0.25"/>
    <row r="64" spans="16:22" ht="15.75" customHeight="1" x14ac:dyDescent="0.25"/>
    <row r="65" ht="15.75" customHeight="1" x14ac:dyDescent="0.25"/>
    <row r="66" ht="15.75" customHeight="1" x14ac:dyDescent="0.25"/>
    <row r="67" ht="15.75" customHeight="1" x14ac:dyDescent="0.25"/>
  </sheetData>
  <mergeCells count="9">
    <mergeCell ref="H27:K27"/>
    <mergeCell ref="R4:T4"/>
    <mergeCell ref="R5:T5"/>
    <mergeCell ref="B12:G12"/>
    <mergeCell ref="B14:G14"/>
    <mergeCell ref="B16:G16"/>
    <mergeCell ref="B17:G17"/>
    <mergeCell ref="B22:I22"/>
    <mergeCell ref="H25:J25"/>
  </mergeCells>
  <conditionalFormatting sqref="A7:M7">
    <cfRule type="expression" dxfId="86" priority="1">
      <formula>MOD(ROW(),2)=0</formula>
    </cfRule>
  </conditionalFormatting>
  <hyperlinks>
    <hyperlink ref="B17" r:id="rId1" xr:uid="{00000000-0004-0000-0500-000000000000}"/>
  </hyperlinks>
  <printOptions horizontalCentered="1" gridLines="1"/>
  <pageMargins left="0" right="0" top="0.75" bottom="0.75" header="0.3" footer="0.3"/>
  <pageSetup scale="38"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CDAF8"/>
    <pageSetUpPr fitToPage="1"/>
  </sheetPr>
  <dimension ref="A1:AA1048561"/>
  <sheetViews>
    <sheetView workbookViewId="0">
      <pane xSplit="2" ySplit="6" topLeftCell="C7" activePane="bottomRight" state="frozen"/>
      <selection pane="topRight" activeCell="C1" sqref="C1"/>
      <selection pane="bottomLeft" activeCell="A7" sqref="A7"/>
      <selection pane="bottomRight" activeCell="B21" sqref="B21:D21"/>
    </sheetView>
  </sheetViews>
  <sheetFormatPr defaultColWidth="9.140625" defaultRowHeight="15" x14ac:dyDescent="0.25"/>
  <cols>
    <col min="1" max="1" width="7.85546875" style="135" customWidth="1"/>
    <col min="2" max="2" width="68.28515625" style="135" bestFit="1" customWidth="1"/>
    <col min="3" max="3" width="47.28515625" style="135" bestFit="1" customWidth="1"/>
    <col min="4" max="4" width="15.28515625" style="135" customWidth="1"/>
    <col min="5" max="5" width="13.7109375" style="135" customWidth="1"/>
    <col min="6" max="6" width="19.140625" style="137" customWidth="1"/>
    <col min="7" max="7" width="24" style="135" customWidth="1"/>
    <col min="8" max="8" width="11.28515625" style="137" customWidth="1"/>
    <col min="9" max="9" width="13.42578125" style="137" customWidth="1"/>
    <col min="10" max="10" width="14.42578125" style="135" customWidth="1"/>
    <col min="11" max="11" width="17.28515625" style="135" customWidth="1"/>
    <col min="12" max="12" width="15.85546875" style="135" bestFit="1" customWidth="1"/>
    <col min="13" max="13" width="21.28515625" style="135" customWidth="1"/>
    <col min="14" max="14" width="17.7109375" style="135" customWidth="1"/>
    <col min="15" max="15" width="13.42578125" style="135" customWidth="1"/>
    <col min="16" max="16" width="17.7109375" style="135" customWidth="1"/>
    <col min="17" max="17" width="3.7109375" style="135" customWidth="1"/>
    <col min="18" max="18" width="15.85546875" style="135" customWidth="1"/>
    <col min="19" max="19" width="16.42578125" style="135" customWidth="1"/>
    <col min="20" max="20" width="12.28515625" style="135" bestFit="1" customWidth="1"/>
    <col min="21" max="22" width="16.42578125" style="135" customWidth="1"/>
    <col min="23" max="23" width="3.7109375" style="135" customWidth="1"/>
    <col min="24" max="24" width="14.85546875" style="135" customWidth="1"/>
    <col min="25" max="25" width="16.7109375" style="135" customWidth="1"/>
    <col min="26" max="26" width="16.5703125" style="135" customWidth="1"/>
    <col min="27" max="27" width="14" style="135" customWidth="1"/>
    <col min="28" max="28" width="23" style="135" bestFit="1" customWidth="1"/>
    <col min="29" max="16384" width="9.140625" style="135"/>
  </cols>
  <sheetData>
    <row r="1" spans="1:27" ht="15.75" customHeight="1" x14ac:dyDescent="0.25">
      <c r="A1" s="132" t="s">
        <v>164</v>
      </c>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44</v>
      </c>
      <c r="B3" s="132"/>
      <c r="D3" s="132"/>
      <c r="E3" s="132"/>
      <c r="F3" s="131"/>
      <c r="M3" s="135" t="s">
        <v>88</v>
      </c>
      <c r="Q3" s="140"/>
      <c r="R3" s="140"/>
      <c r="S3" s="140"/>
      <c r="T3" s="140"/>
      <c r="U3" s="140"/>
      <c r="V3" s="140"/>
      <c r="W3" s="140"/>
      <c r="X3" s="136"/>
      <c r="Y3" s="142"/>
    </row>
    <row r="4" spans="1:27" ht="15.75" customHeight="1" x14ac:dyDescent="0.25">
      <c r="A4" s="132" t="s">
        <v>138</v>
      </c>
      <c r="N4" s="238"/>
      <c r="O4" s="238"/>
      <c r="P4" s="238"/>
      <c r="Q4" s="145"/>
      <c r="R4" s="581" t="str">
        <f>'#0040 Palm Beach Prep Char. MS'!R4</f>
        <v>July 1, 2025 - June 30, 2026</v>
      </c>
      <c r="S4" s="581"/>
      <c r="T4" s="581"/>
      <c r="U4" s="140"/>
      <c r="V4" s="140"/>
      <c r="W4" s="145"/>
      <c r="AA4" s="146"/>
    </row>
    <row r="5" spans="1:27" ht="15.75" thickBot="1" x14ac:dyDescent="0.3">
      <c r="A5" s="137"/>
      <c r="H5" s="147"/>
      <c r="I5" s="147"/>
      <c r="N5" s="238"/>
      <c r="O5" s="238"/>
      <c r="P5" s="238"/>
      <c r="Q5" s="145"/>
      <c r="R5" s="148"/>
      <c r="S5" s="148"/>
      <c r="T5" s="459"/>
      <c r="U5" s="148"/>
      <c r="V5" s="148"/>
      <c r="W5" s="145"/>
      <c r="X5" s="575"/>
      <c r="Y5" s="575"/>
      <c r="Z5" s="575"/>
      <c r="AA5" s="149"/>
    </row>
    <row r="6" spans="1:27"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'#1461 Inlet Grove Comm HS '!U6</f>
        <v>Available Budget as of 12/31/25</v>
      </c>
      <c r="V6" s="232"/>
    </row>
    <row r="7" spans="1:27" ht="15.75" customHeight="1" x14ac:dyDescent="0.25">
      <c r="A7" s="137">
        <v>4253</v>
      </c>
      <c r="B7" s="143" t="s">
        <v>203</v>
      </c>
      <c r="C7" s="355" t="s">
        <v>310</v>
      </c>
      <c r="D7" s="158" t="s">
        <v>240</v>
      </c>
      <c r="E7" s="158" t="s">
        <v>239</v>
      </c>
      <c r="F7" s="156" t="s">
        <v>309</v>
      </c>
      <c r="G7" s="143" t="s">
        <v>6</v>
      </c>
      <c r="H7" s="276">
        <v>2.2100000000000002E-2</v>
      </c>
      <c r="I7" s="276">
        <v>0.16339999999999999</v>
      </c>
      <c r="J7" s="159">
        <v>46203</v>
      </c>
      <c r="K7" s="159">
        <v>46204</v>
      </c>
      <c r="L7" s="159">
        <v>45839</v>
      </c>
      <c r="M7" s="156" t="s">
        <v>224</v>
      </c>
      <c r="N7" s="422">
        <v>25699.11</v>
      </c>
      <c r="O7" s="319">
        <v>-2176.7199999999998</v>
      </c>
      <c r="P7" s="320">
        <f t="shared" ref="P7:P8" si="0">N7+O7</f>
        <v>23522.39</v>
      </c>
      <c r="Q7" s="130"/>
      <c r="R7" s="402">
        <v>23522.39</v>
      </c>
      <c r="S7" s="325">
        <v>0</v>
      </c>
      <c r="T7" s="325">
        <f t="shared" ref="T7" si="1">R7+S7</f>
        <v>23522.39</v>
      </c>
      <c r="U7" s="353">
        <f>P7-T7</f>
        <v>0</v>
      </c>
    </row>
    <row r="8" spans="1:27" ht="15.75" customHeight="1" x14ac:dyDescent="0.25">
      <c r="A8" s="156"/>
      <c r="C8" s="468"/>
      <c r="D8" s="137"/>
      <c r="E8" s="137"/>
      <c r="F8" s="164"/>
      <c r="G8" s="223"/>
      <c r="H8" s="276"/>
      <c r="I8" s="276"/>
      <c r="J8" s="164"/>
      <c r="K8" s="164"/>
      <c r="L8" s="164"/>
      <c r="M8" s="137"/>
      <c r="N8" s="331"/>
      <c r="O8" s="319"/>
      <c r="P8" s="320">
        <f t="shared" si="0"/>
        <v>0</v>
      </c>
      <c r="Q8" s="416"/>
      <c r="R8" s="318">
        <v>0</v>
      </c>
      <c r="S8" s="325"/>
      <c r="T8" s="325">
        <f>R8+S8</f>
        <v>0</v>
      </c>
      <c r="U8" s="353">
        <f>P8-T8</f>
        <v>0</v>
      </c>
    </row>
    <row r="9" spans="1:27" ht="15.75" customHeight="1" thickBot="1" x14ac:dyDescent="0.3">
      <c r="C9" s="176"/>
      <c r="D9" s="176"/>
      <c r="E9" s="176"/>
      <c r="J9" s="188"/>
      <c r="K9" s="188"/>
      <c r="L9" s="188"/>
      <c r="M9" s="214" t="s">
        <v>36</v>
      </c>
      <c r="N9" s="321">
        <f>SUM(N7:N8)</f>
        <v>25699.11</v>
      </c>
      <c r="O9" s="322">
        <f>SUM(O7:O8)</f>
        <v>-2176.7199999999998</v>
      </c>
      <c r="P9" s="323">
        <f>SUM(P7:P8)</f>
        <v>23522.39</v>
      </c>
      <c r="Q9" s="130"/>
      <c r="R9" s="321">
        <f>SUM(R7:R8)</f>
        <v>23522.39</v>
      </c>
      <c r="S9" s="322">
        <f>SUM(S7:S8)</f>
        <v>0</v>
      </c>
      <c r="T9" s="322">
        <f>SUM(T7:T8)</f>
        <v>23522.39</v>
      </c>
      <c r="U9" s="378">
        <f>SUM(U7:U8)</f>
        <v>0</v>
      </c>
    </row>
    <row r="10" spans="1:27" ht="15.75" customHeight="1" thickTop="1" x14ac:dyDescent="0.25">
      <c r="C10" s="176"/>
      <c r="D10" s="176"/>
      <c r="E10" s="176"/>
      <c r="J10" s="188"/>
      <c r="K10" s="188"/>
      <c r="L10" s="188"/>
      <c r="M10" s="214"/>
      <c r="N10" s="166"/>
      <c r="O10" s="166"/>
      <c r="P10" s="166"/>
      <c r="R10" s="160"/>
      <c r="S10" s="160"/>
      <c r="U10" s="160"/>
      <c r="V10" s="160"/>
      <c r="W10" s="160"/>
      <c r="X10" s="160"/>
      <c r="Y10" s="160"/>
      <c r="Z10" s="160"/>
      <c r="AA10" s="160"/>
    </row>
    <row r="11" spans="1:27" ht="15.75" customHeight="1" x14ac:dyDescent="0.25">
      <c r="C11" s="176"/>
      <c r="D11" s="176"/>
      <c r="E11" s="176"/>
      <c r="R11" s="165"/>
      <c r="S11" s="160"/>
      <c r="U11" s="160"/>
      <c r="V11" s="160"/>
      <c r="W11" s="165"/>
      <c r="X11" s="165"/>
      <c r="Y11" s="165"/>
      <c r="Z11" s="165"/>
      <c r="AA11" s="160"/>
    </row>
    <row r="12" spans="1:27" ht="15.75" customHeight="1" x14ac:dyDescent="0.25">
      <c r="B12" s="132" t="s">
        <v>106</v>
      </c>
      <c r="C12" s="176"/>
      <c r="D12" s="176"/>
      <c r="E12" s="176"/>
      <c r="R12" s="165"/>
      <c r="S12" s="165"/>
      <c r="U12" s="165"/>
      <c r="V12" s="165"/>
      <c r="W12" s="165"/>
      <c r="X12" s="165"/>
      <c r="Y12" s="165"/>
      <c r="Z12" s="165"/>
      <c r="AA12" s="160"/>
    </row>
    <row r="13" spans="1:27" ht="30.75" customHeight="1" x14ac:dyDescent="0.25">
      <c r="B13" s="577" t="s">
        <v>186</v>
      </c>
      <c r="C13" s="577"/>
      <c r="D13" s="577"/>
      <c r="E13" s="577"/>
      <c r="F13" s="577"/>
      <c r="G13" s="577"/>
      <c r="H13" s="172"/>
      <c r="I13" s="172"/>
      <c r="J13" s="171"/>
      <c r="M13" s="214"/>
      <c r="N13" s="166"/>
      <c r="O13" s="166"/>
      <c r="P13" s="166"/>
      <c r="R13" s="140"/>
      <c r="S13" s="140"/>
      <c r="U13" s="140"/>
      <c r="V13" s="140"/>
      <c r="W13" s="140"/>
      <c r="X13" s="140"/>
      <c r="Y13" s="140"/>
      <c r="Z13" s="140"/>
      <c r="AA13" s="140"/>
    </row>
    <row r="14" spans="1:27" ht="15.75" customHeight="1" x14ac:dyDescent="0.25">
      <c r="C14" s="176"/>
      <c r="D14" s="176"/>
      <c r="E14" s="176"/>
      <c r="M14" s="214" t="s">
        <v>88</v>
      </c>
      <c r="N14" s="166"/>
      <c r="O14" s="166"/>
      <c r="P14" s="166"/>
      <c r="Q14" s="140"/>
      <c r="R14" s="165"/>
      <c r="S14" s="165"/>
      <c r="T14" s="140"/>
      <c r="U14" s="165"/>
      <c r="V14" s="165"/>
      <c r="W14" s="165"/>
      <c r="X14" s="165"/>
      <c r="Y14" s="165"/>
      <c r="Z14" s="165"/>
      <c r="AA14" s="165"/>
    </row>
    <row r="15" spans="1:27" ht="36.75" customHeight="1" x14ac:dyDescent="0.25">
      <c r="B15" s="577" t="s">
        <v>110</v>
      </c>
      <c r="C15" s="577"/>
      <c r="D15" s="577"/>
      <c r="E15" s="577"/>
      <c r="F15" s="577"/>
      <c r="G15" s="577"/>
      <c r="H15" s="172"/>
      <c r="I15" s="172"/>
      <c r="J15" s="171"/>
      <c r="M15" s="214"/>
      <c r="N15" s="166"/>
      <c r="O15" s="166"/>
      <c r="P15" s="166"/>
      <c r="Q15" s="140"/>
      <c r="R15" s="165"/>
      <c r="S15" s="165"/>
      <c r="T15" s="140"/>
      <c r="U15" s="165"/>
      <c r="V15" s="165"/>
      <c r="W15" s="165"/>
      <c r="X15" s="165"/>
      <c r="Y15" s="165"/>
      <c r="Z15" s="165"/>
      <c r="AA15" s="165"/>
    </row>
    <row r="16" spans="1:27" ht="15.75" customHeight="1" x14ac:dyDescent="0.25">
      <c r="B16" s="171"/>
      <c r="C16" s="171"/>
      <c r="D16" s="171"/>
      <c r="E16" s="171"/>
      <c r="F16" s="172"/>
      <c r="G16" s="171"/>
      <c r="H16" s="172"/>
      <c r="I16" s="172"/>
      <c r="J16" s="171"/>
      <c r="M16" s="214"/>
      <c r="N16" s="166"/>
      <c r="O16" s="166"/>
      <c r="P16" s="166"/>
      <c r="Q16" s="140"/>
      <c r="T16" s="140"/>
      <c r="Z16" s="140"/>
      <c r="AA16" s="140"/>
    </row>
    <row r="17" spans="2:27" ht="38.25" customHeight="1" x14ac:dyDescent="0.25">
      <c r="B17" s="577" t="s">
        <v>131</v>
      </c>
      <c r="C17" s="577"/>
      <c r="D17" s="577"/>
      <c r="E17" s="577"/>
      <c r="F17" s="577"/>
      <c r="G17" s="577"/>
      <c r="H17" s="172"/>
      <c r="I17" s="172"/>
      <c r="J17" s="171"/>
      <c r="M17" s="214"/>
      <c r="N17" s="166"/>
      <c r="O17" s="166"/>
      <c r="P17" s="166"/>
      <c r="Q17" s="140"/>
      <c r="T17" s="140"/>
      <c r="Z17" s="140"/>
      <c r="AA17" s="140"/>
    </row>
    <row r="18" spans="2:27" ht="15.75" customHeight="1" x14ac:dyDescent="0.25">
      <c r="B18" s="591" t="s">
        <v>130</v>
      </c>
      <c r="C18" s="591"/>
      <c r="D18" s="591"/>
      <c r="E18" s="591"/>
      <c r="F18" s="591"/>
      <c r="G18" s="591"/>
      <c r="H18" s="172"/>
      <c r="I18" s="172"/>
      <c r="J18" s="171"/>
      <c r="M18" s="214"/>
      <c r="N18" s="166"/>
      <c r="O18" s="166"/>
      <c r="P18" s="166"/>
      <c r="Q18" s="140"/>
      <c r="T18" s="140"/>
      <c r="Z18" s="140"/>
      <c r="AA18" s="140"/>
    </row>
    <row r="19" spans="2:27" ht="15.75" customHeight="1" x14ac:dyDescent="0.25">
      <c r="B19" s="296"/>
      <c r="C19" s="296"/>
      <c r="D19" s="296"/>
      <c r="E19" s="296"/>
      <c r="F19" s="440"/>
      <c r="G19" s="296"/>
      <c r="H19" s="172"/>
      <c r="I19" s="172"/>
      <c r="J19" s="171"/>
      <c r="M19" s="214"/>
      <c r="N19" s="166"/>
      <c r="O19" s="166"/>
      <c r="P19" s="166"/>
      <c r="Q19" s="140"/>
      <c r="T19" s="140"/>
      <c r="Z19" s="140"/>
      <c r="AA19" s="140"/>
    </row>
    <row r="20" spans="2:27" ht="15.75" customHeight="1" x14ac:dyDescent="0.25">
      <c r="B20" s="131" t="s">
        <v>95</v>
      </c>
      <c r="C20" s="174" t="s">
        <v>98</v>
      </c>
      <c r="D20" s="174" t="s">
        <v>99</v>
      </c>
      <c r="E20" s="174"/>
      <c r="F20" s="172"/>
      <c r="G20" s="171"/>
      <c r="H20" s="172"/>
      <c r="I20" s="172"/>
      <c r="J20" s="171"/>
      <c r="M20" s="214"/>
      <c r="N20" s="166"/>
      <c r="O20" s="166"/>
      <c r="P20" s="166"/>
      <c r="Q20" s="140"/>
      <c r="T20" s="140"/>
      <c r="Z20" s="140"/>
      <c r="AA20" s="140"/>
    </row>
    <row r="21" spans="2:27" ht="15.75" customHeight="1" x14ac:dyDescent="0.25">
      <c r="B21" s="135" t="s">
        <v>97</v>
      </c>
      <c r="C21" s="176" t="s">
        <v>166</v>
      </c>
      <c r="D21" s="176" t="s">
        <v>261</v>
      </c>
      <c r="E21" s="176"/>
      <c r="F21" s="172"/>
      <c r="G21" s="171"/>
      <c r="H21" s="172"/>
      <c r="I21" s="172"/>
      <c r="J21" s="171"/>
      <c r="M21" s="214"/>
      <c r="N21" s="166"/>
      <c r="O21" s="166"/>
      <c r="P21" s="166"/>
      <c r="Q21" s="140"/>
      <c r="T21" s="140"/>
      <c r="Z21" s="140"/>
      <c r="AA21" s="140"/>
    </row>
    <row r="22" spans="2:27" ht="15.75" customHeight="1" x14ac:dyDescent="0.25">
      <c r="C22" s="176"/>
      <c r="D22" s="176"/>
      <c r="E22" s="176"/>
      <c r="F22" s="172"/>
      <c r="G22" s="171"/>
      <c r="H22" s="172"/>
      <c r="I22" s="172"/>
      <c r="J22" s="171"/>
      <c r="M22" s="214"/>
      <c r="N22" s="166"/>
      <c r="O22" s="166"/>
      <c r="P22" s="166"/>
      <c r="Q22" s="140"/>
      <c r="T22" s="140"/>
      <c r="Z22" s="140"/>
      <c r="AA22" s="140"/>
    </row>
    <row r="23" spans="2:27" ht="15.75" customHeight="1" x14ac:dyDescent="0.25">
      <c r="C23" s="176"/>
      <c r="D23" s="176"/>
      <c r="E23" s="176"/>
      <c r="M23" s="214"/>
      <c r="N23" s="166"/>
      <c r="O23" s="166"/>
      <c r="P23" s="166"/>
      <c r="Q23" s="140"/>
      <c r="T23" s="140"/>
      <c r="Z23" s="140"/>
      <c r="AA23" s="140"/>
    </row>
    <row r="24" spans="2:27" ht="15.75" customHeight="1" x14ac:dyDescent="0.25">
      <c r="E24" s="176"/>
      <c r="M24" s="214"/>
      <c r="N24" s="166"/>
      <c r="O24" s="166"/>
      <c r="P24" s="166"/>
      <c r="Q24" s="140"/>
      <c r="T24" s="140"/>
      <c r="Z24" s="140"/>
      <c r="AA24" s="140"/>
    </row>
    <row r="25" spans="2:27" ht="15.75" customHeight="1" x14ac:dyDescent="0.25">
      <c r="E25" s="176"/>
      <c r="M25" s="214"/>
      <c r="N25" s="166"/>
      <c r="O25" s="166"/>
      <c r="P25" s="166"/>
      <c r="Q25" s="140"/>
      <c r="T25" s="140"/>
      <c r="Z25" s="140"/>
      <c r="AA25" s="140"/>
    </row>
    <row r="26" spans="2:27" ht="15.75" customHeight="1" x14ac:dyDescent="0.25">
      <c r="C26" s="176"/>
      <c r="D26" s="176"/>
      <c r="E26" s="176"/>
      <c r="M26" s="214"/>
      <c r="N26" s="166"/>
      <c r="O26" s="166"/>
      <c r="P26" s="166"/>
      <c r="Q26" s="140"/>
      <c r="T26" s="140"/>
      <c r="W26" s="140"/>
      <c r="X26" s="140"/>
      <c r="Y26" s="140"/>
      <c r="Z26" s="140"/>
      <c r="AA26" s="140"/>
    </row>
    <row r="27" spans="2:27" ht="15.75" customHeight="1" x14ac:dyDescent="0.25">
      <c r="B27" s="579" t="s">
        <v>219</v>
      </c>
      <c r="C27" s="579"/>
      <c r="D27" s="579"/>
      <c r="E27" s="579"/>
      <c r="F27" s="579"/>
      <c r="G27" s="579"/>
      <c r="H27" s="579"/>
      <c r="I27" s="579"/>
      <c r="T27" s="140"/>
      <c r="W27" s="140"/>
      <c r="X27" s="140"/>
      <c r="Y27" s="140"/>
      <c r="Z27" s="140"/>
      <c r="AA27" s="140"/>
    </row>
    <row r="28" spans="2:27" ht="15.75" customHeight="1" x14ac:dyDescent="0.25">
      <c r="B28" s="516"/>
      <c r="C28" s="176"/>
      <c r="D28" s="176"/>
      <c r="E28" s="176"/>
      <c r="G28" s="137"/>
      <c r="H28" s="135"/>
      <c r="I28" s="135"/>
      <c r="T28" s="140"/>
      <c r="W28" s="140"/>
      <c r="X28" s="140"/>
      <c r="Y28" s="140"/>
      <c r="Z28" s="140"/>
      <c r="AA28" s="140"/>
    </row>
    <row r="29" spans="2:27"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c r="W29" s="140"/>
      <c r="X29" s="140"/>
      <c r="Y29" s="140"/>
      <c r="Z29" s="140"/>
      <c r="AA29" s="140"/>
    </row>
    <row r="30" spans="2:27" ht="15.75" customHeight="1" x14ac:dyDescent="0.25">
      <c r="C30" s="137"/>
      <c r="D30" s="137"/>
      <c r="E30" s="137"/>
      <c r="G30" s="137"/>
      <c r="H30" s="135"/>
      <c r="I30" s="135"/>
      <c r="R30" s="280" t="s">
        <v>189</v>
      </c>
      <c r="S30" s="281"/>
      <c r="T30" s="187"/>
      <c r="U30" s="281"/>
      <c r="V30" s="177"/>
      <c r="W30" s="140"/>
      <c r="X30" s="187"/>
      <c r="Y30" s="187"/>
      <c r="Z30" s="187"/>
      <c r="AA30" s="140"/>
    </row>
    <row r="31" spans="2:27" ht="15.75" customHeight="1" x14ac:dyDescent="0.25">
      <c r="B31" s="180" t="s">
        <v>188</v>
      </c>
      <c r="C31" s="514" t="s">
        <v>1</v>
      </c>
      <c r="D31" s="514"/>
      <c r="E31" s="514"/>
      <c r="F31" s="514" t="s">
        <v>32</v>
      </c>
      <c r="G31" s="514" t="s">
        <v>33</v>
      </c>
      <c r="H31" s="514"/>
      <c r="I31" s="514"/>
      <c r="J31" s="514"/>
      <c r="K31" s="514"/>
      <c r="L31" s="514"/>
      <c r="M31" s="514" t="s">
        <v>34</v>
      </c>
      <c r="N31" s="514" t="s">
        <v>35</v>
      </c>
      <c r="O31" s="182"/>
      <c r="P31" s="182"/>
      <c r="Q31" s="182"/>
      <c r="R31" s="183" t="s">
        <v>78</v>
      </c>
      <c r="S31" s="184"/>
      <c r="T31" s="184"/>
      <c r="U31" s="184"/>
      <c r="V31" s="182"/>
      <c r="W31" s="186"/>
      <c r="X31" s="140"/>
      <c r="Y31" s="187"/>
      <c r="Z31" s="187"/>
      <c r="AA31" s="140"/>
    </row>
    <row r="32" spans="2:27" ht="15.75" customHeight="1" x14ac:dyDescent="0.25">
      <c r="B32" s="185"/>
      <c r="C32" s="145"/>
      <c r="D32" s="145"/>
      <c r="E32" s="145"/>
      <c r="F32" s="435"/>
      <c r="G32" s="145"/>
      <c r="H32" s="190"/>
      <c r="I32" s="190"/>
      <c r="J32" s="145"/>
      <c r="K32" s="145"/>
      <c r="L32" s="145"/>
      <c r="M32" s="145"/>
      <c r="N32" s="145"/>
      <c r="W32" s="140"/>
      <c r="X32" s="140"/>
      <c r="Y32" s="140"/>
      <c r="Z32" s="140"/>
      <c r="AA32" s="140"/>
    </row>
    <row r="33" spans="2:27" ht="15.75" customHeight="1" x14ac:dyDescent="0.25">
      <c r="B33" s="185"/>
      <c r="C33" s="145"/>
      <c r="D33" s="145"/>
      <c r="E33" s="145"/>
      <c r="F33" s="435"/>
      <c r="G33" s="145"/>
      <c r="H33" s="190"/>
      <c r="I33" s="190"/>
      <c r="J33" s="145"/>
      <c r="K33" s="145"/>
      <c r="L33" s="145"/>
      <c r="M33" s="145"/>
      <c r="N33" s="145"/>
      <c r="W33" s="140"/>
      <c r="X33" s="140"/>
      <c r="Y33" s="140"/>
      <c r="Z33" s="140"/>
      <c r="AA33" s="140"/>
    </row>
    <row r="34" spans="2:27" ht="15.75" customHeight="1" x14ac:dyDescent="0.25">
      <c r="B34" s="185"/>
      <c r="C34" s="145"/>
      <c r="D34" s="145"/>
      <c r="E34" s="145"/>
      <c r="F34" s="435"/>
      <c r="G34" s="145"/>
      <c r="H34" s="190"/>
      <c r="I34" s="190"/>
      <c r="J34" s="145"/>
      <c r="K34" s="145"/>
      <c r="L34" s="145"/>
      <c r="M34" s="145"/>
      <c r="N34" s="145"/>
      <c r="R34" s="136"/>
      <c r="S34" s="136"/>
      <c r="U34" s="136"/>
      <c r="V34" s="136"/>
      <c r="W34" s="136"/>
    </row>
    <row r="35" spans="2:27" ht="15.75" customHeight="1" x14ac:dyDescent="0.25">
      <c r="B35" s="185"/>
      <c r="C35" s="405"/>
      <c r="D35" s="405"/>
      <c r="E35" s="405"/>
      <c r="F35" s="435"/>
      <c r="G35" s="405"/>
      <c r="H35" s="405"/>
      <c r="I35" s="405"/>
      <c r="J35" s="405"/>
      <c r="K35" s="405"/>
      <c r="L35" s="405"/>
      <c r="M35" s="405"/>
      <c r="N35" s="405"/>
      <c r="R35" s="136"/>
      <c r="S35" s="136"/>
      <c r="U35" s="136"/>
      <c r="V35" s="136"/>
      <c r="W35" s="136"/>
    </row>
    <row r="36" spans="2:27" ht="15.75" customHeight="1" x14ac:dyDescent="0.25">
      <c r="B36" s="185"/>
      <c r="C36" s="405"/>
      <c r="D36" s="405"/>
      <c r="E36" s="405"/>
      <c r="F36" s="435"/>
      <c r="G36" s="405"/>
      <c r="H36" s="405"/>
      <c r="I36" s="405"/>
      <c r="J36" s="405"/>
      <c r="K36" s="405"/>
      <c r="L36" s="405"/>
      <c r="M36" s="405"/>
      <c r="N36" s="405"/>
      <c r="R36" s="136"/>
      <c r="S36" s="136"/>
      <c r="U36" s="136"/>
      <c r="V36" s="136"/>
      <c r="W36" s="136"/>
    </row>
    <row r="37" spans="2:27" ht="15.75" customHeight="1" x14ac:dyDescent="0.25">
      <c r="B37" s="185"/>
      <c r="C37" s="405"/>
      <c r="D37" s="405"/>
      <c r="E37" s="405"/>
      <c r="F37" s="435"/>
      <c r="G37" s="405"/>
      <c r="H37" s="405"/>
      <c r="I37" s="405"/>
      <c r="J37" s="405"/>
      <c r="K37" s="405"/>
      <c r="L37" s="405"/>
      <c r="M37" s="405"/>
      <c r="N37" s="405"/>
      <c r="R37" s="136"/>
      <c r="S37" s="136"/>
      <c r="U37" s="136"/>
      <c r="V37" s="136"/>
      <c r="W37" s="136"/>
    </row>
    <row r="38" spans="2:27" ht="15.75" customHeight="1" x14ac:dyDescent="0.25">
      <c r="B38" s="185"/>
      <c r="C38" s="405"/>
      <c r="D38" s="405"/>
      <c r="E38" s="405"/>
      <c r="F38" s="435"/>
      <c r="G38" s="405"/>
      <c r="H38" s="405"/>
      <c r="I38" s="405"/>
      <c r="J38" s="405"/>
      <c r="K38" s="405"/>
      <c r="L38" s="405"/>
      <c r="M38" s="405"/>
      <c r="N38" s="405"/>
      <c r="R38" s="136"/>
      <c r="S38" s="136"/>
      <c r="U38" s="136"/>
      <c r="V38" s="136"/>
      <c r="W38" s="136"/>
    </row>
    <row r="39" spans="2:27" ht="15.75" customHeight="1" x14ac:dyDescent="0.25">
      <c r="B39" s="185"/>
      <c r="C39" s="405"/>
      <c r="D39" s="405"/>
      <c r="E39" s="405"/>
      <c r="F39" s="435"/>
      <c r="G39" s="405"/>
      <c r="H39" s="405"/>
      <c r="I39" s="405"/>
      <c r="J39" s="405"/>
      <c r="K39" s="405"/>
      <c r="L39" s="405"/>
      <c r="M39" s="405"/>
      <c r="N39" s="405"/>
      <c r="R39" s="136"/>
      <c r="S39" s="136"/>
      <c r="U39" s="136"/>
      <c r="V39" s="136"/>
      <c r="W39" s="136"/>
    </row>
    <row r="40" spans="2:27" ht="15.75" customHeight="1" x14ac:dyDescent="0.25">
      <c r="B40" s="185"/>
      <c r="C40" s="405"/>
      <c r="D40" s="405"/>
      <c r="E40" s="405"/>
      <c r="F40" s="435"/>
      <c r="G40" s="405"/>
      <c r="H40" s="405"/>
      <c r="I40" s="405"/>
      <c r="J40" s="405"/>
      <c r="K40" s="405"/>
      <c r="L40" s="405"/>
      <c r="M40" s="405"/>
      <c r="N40" s="405"/>
      <c r="R40" s="136"/>
      <c r="S40" s="136"/>
      <c r="U40" s="136"/>
      <c r="V40" s="136"/>
      <c r="W40" s="136"/>
    </row>
    <row r="41" spans="2:27" ht="15.75" customHeight="1" x14ac:dyDescent="0.25">
      <c r="B41" s="185"/>
      <c r="C41" s="405"/>
      <c r="D41" s="405"/>
      <c r="E41" s="405"/>
      <c r="F41" s="435"/>
      <c r="G41" s="405"/>
      <c r="H41" s="405"/>
      <c r="I41" s="405"/>
      <c r="J41" s="405"/>
      <c r="K41" s="405"/>
      <c r="L41" s="405"/>
      <c r="M41" s="405"/>
      <c r="N41" s="405"/>
      <c r="R41" s="136"/>
      <c r="S41" s="136"/>
      <c r="U41" s="136"/>
      <c r="V41" s="136"/>
      <c r="W41" s="136"/>
    </row>
    <row r="42" spans="2:27" ht="15.75" customHeight="1" x14ac:dyDescent="0.25">
      <c r="B42" s="185"/>
      <c r="C42" s="145"/>
      <c r="D42" s="145"/>
      <c r="E42" s="145"/>
      <c r="F42" s="435"/>
      <c r="G42" s="145"/>
      <c r="H42" s="190"/>
      <c r="I42" s="190"/>
      <c r="J42" s="145"/>
      <c r="K42" s="145"/>
      <c r="L42" s="145"/>
      <c r="M42" s="145"/>
      <c r="N42" s="145"/>
      <c r="P42" s="143"/>
      <c r="Q42" s="143"/>
      <c r="R42" s="143"/>
      <c r="S42" s="143"/>
      <c r="T42" s="143"/>
      <c r="U42" s="143"/>
      <c r="V42" s="143"/>
      <c r="W42" s="143"/>
      <c r="X42" s="143"/>
      <c r="Y42" s="143"/>
      <c r="Z42" s="143"/>
    </row>
    <row r="43" spans="2:27" ht="15.75" customHeight="1" x14ac:dyDescent="0.25">
      <c r="B43" s="185"/>
      <c r="C43" s="145"/>
      <c r="D43" s="145"/>
      <c r="E43" s="145"/>
      <c r="F43" s="435"/>
      <c r="G43" s="145"/>
      <c r="H43" s="190"/>
      <c r="I43" s="190"/>
      <c r="J43" s="145"/>
      <c r="K43" s="145"/>
      <c r="L43" s="145"/>
      <c r="M43" s="145"/>
      <c r="N43" s="145"/>
      <c r="P43" s="143"/>
      <c r="Q43" s="143"/>
      <c r="R43" s="143"/>
      <c r="S43" s="143"/>
      <c r="T43" s="143"/>
      <c r="U43" s="143"/>
      <c r="V43" s="143"/>
      <c r="W43" s="143"/>
      <c r="X43" s="143"/>
      <c r="Y43" s="143"/>
      <c r="Z43" s="143"/>
    </row>
    <row r="44" spans="2:27" ht="15.75" customHeight="1" x14ac:dyDescent="0.25">
      <c r="P44" s="143"/>
      <c r="Q44" s="143"/>
      <c r="R44" s="143"/>
      <c r="S44" s="143"/>
      <c r="T44" s="143"/>
      <c r="U44" s="143"/>
      <c r="V44" s="143"/>
      <c r="W44" s="143"/>
      <c r="X44" s="143"/>
    </row>
    <row r="45" spans="2:27" ht="15.75" customHeight="1" x14ac:dyDescent="0.25">
      <c r="P45" s="143"/>
      <c r="Q45" s="143"/>
      <c r="R45" s="143"/>
      <c r="S45" s="143"/>
      <c r="T45" s="143"/>
      <c r="U45" s="143"/>
      <c r="V45" s="143"/>
      <c r="W45" s="143"/>
      <c r="X45" s="143"/>
      <c r="Y45" s="143"/>
      <c r="Z45" s="143"/>
    </row>
    <row r="46" spans="2:27" ht="15.75" customHeight="1" x14ac:dyDescent="0.25">
      <c r="Y46" s="143" t="s">
        <v>182</v>
      </c>
      <c r="Z46" s="161">
        <f>T9</f>
        <v>23522.39</v>
      </c>
    </row>
    <row r="47" spans="2:27" ht="15.75" customHeight="1" x14ac:dyDescent="0.25"/>
    <row r="48" spans="2:27" ht="15.75" customHeight="1" x14ac:dyDescent="0.25"/>
    <row r="49" spans="19:20" ht="15.75" customHeight="1" x14ac:dyDescent="0.25"/>
    <row r="50" spans="19:20" ht="15.75" customHeight="1" x14ac:dyDescent="0.25"/>
    <row r="51" spans="19:20" ht="15.75" customHeight="1" x14ac:dyDescent="0.25"/>
    <row r="52" spans="19:20" ht="15.75" customHeight="1" x14ac:dyDescent="0.25">
      <c r="S52" s="143" t="s">
        <v>182</v>
      </c>
      <c r="T52" s="169">
        <f>T9</f>
        <v>23522.39</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1048561" spans="19:22" x14ac:dyDescent="0.25">
      <c r="S1048561" s="297"/>
      <c r="U1048561" s="160"/>
      <c r="V1048561" s="160"/>
    </row>
  </sheetData>
  <mergeCells count="7">
    <mergeCell ref="R4:T4"/>
    <mergeCell ref="X5:Z5"/>
    <mergeCell ref="B18:G18"/>
    <mergeCell ref="B27:I27"/>
    <mergeCell ref="B13:G13"/>
    <mergeCell ref="B15:G15"/>
    <mergeCell ref="B17:G17"/>
  </mergeCells>
  <conditionalFormatting sqref="A7:P8 R7:U8">
    <cfRule type="expression" dxfId="85" priority="1">
      <formula>MOD(ROW(),2)=0</formula>
    </cfRule>
  </conditionalFormatting>
  <hyperlinks>
    <hyperlink ref="B18" r:id="rId1" xr:uid="{00000000-0004-0000-0600-000000000000}"/>
  </hyperlinks>
  <printOptions horizontalCentered="1" gridLines="1"/>
  <pageMargins left="0" right="0" top="0.75" bottom="0.75" header="0.3" footer="0.3"/>
  <pageSetup scale="33" orientation="landscape"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CDAF8"/>
    <pageSetUpPr fitToPage="1"/>
  </sheetPr>
  <dimension ref="A1:AB61"/>
  <sheetViews>
    <sheetView workbookViewId="0">
      <pane xSplit="2" ySplit="6" topLeftCell="C7" activePane="bottomRight" state="frozen"/>
      <selection pane="topRight" activeCell="C1" sqref="C1"/>
      <selection pane="bottomLeft" activeCell="A7" sqref="A7"/>
      <selection pane="bottomRight" activeCell="B22" sqref="B22"/>
    </sheetView>
  </sheetViews>
  <sheetFormatPr defaultColWidth="9.140625" defaultRowHeight="15" x14ac:dyDescent="0.25"/>
  <cols>
    <col min="1" max="1" width="7.85546875" style="135" customWidth="1"/>
    <col min="2" max="2" width="59.5703125" style="135" customWidth="1"/>
    <col min="3" max="3" width="43.42578125" style="135" bestFit="1" customWidth="1"/>
    <col min="4" max="4" width="15.28515625" style="135" customWidth="1"/>
    <col min="5" max="5" width="7.7109375" style="135" bestFit="1" customWidth="1"/>
    <col min="6" max="6" width="16.85546875" style="135" bestFit="1" customWidth="1"/>
    <col min="7" max="7" width="23" style="137" bestFit="1" customWidth="1"/>
    <col min="8" max="8" width="11.140625" style="137" customWidth="1"/>
    <col min="9" max="9" width="13" style="137" customWidth="1"/>
    <col min="10" max="10" width="14.85546875" style="135" customWidth="1"/>
    <col min="11" max="11" width="16.5703125" style="135" customWidth="1"/>
    <col min="12" max="12" width="10.42578125" style="135" customWidth="1"/>
    <col min="13" max="13" width="20.8554687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4.140625" style="135" bestFit="1" customWidth="1"/>
    <col min="25" max="25" width="15.28515625" style="135" bestFit="1" customWidth="1"/>
    <col min="26" max="26" width="16" style="135" customWidth="1"/>
    <col min="27" max="27" width="14.28515625" style="135" customWidth="1"/>
    <col min="28" max="28" width="11.140625" style="130" bestFit="1" customWidth="1"/>
    <col min="29" max="29" width="9.140625" style="135"/>
    <col min="30" max="30" width="11.42578125" style="135" bestFit="1" customWidth="1"/>
    <col min="31" max="31" width="9.140625" style="135"/>
    <col min="32" max="32" width="10.42578125" style="135" bestFit="1" customWidth="1"/>
    <col min="33" max="16384" width="9.140625" style="135"/>
  </cols>
  <sheetData>
    <row r="1" spans="1:28" ht="15.75" customHeight="1" x14ac:dyDescent="0.25">
      <c r="A1" s="132" t="s">
        <v>197</v>
      </c>
    </row>
    <row r="2" spans="1:28" ht="15.75" customHeight="1" x14ac:dyDescent="0.25">
      <c r="A2" s="138" t="str">
        <f>('#1461 Inlet Grove Comm HS '!A2)</f>
        <v>Federal Grant Allocations/Reimbursements as of: 12/31/25</v>
      </c>
      <c r="B2" s="189"/>
      <c r="N2" s="139"/>
      <c r="O2" s="139"/>
      <c r="Q2" s="140"/>
      <c r="T2" s="140"/>
    </row>
    <row r="3" spans="1:28" ht="15.75" customHeight="1" x14ac:dyDescent="0.25">
      <c r="A3" s="141" t="s">
        <v>58</v>
      </c>
      <c r="B3" s="132"/>
      <c r="D3" s="132"/>
      <c r="E3" s="132"/>
      <c r="F3" s="132"/>
      <c r="Q3" s="140"/>
      <c r="R3" s="136"/>
      <c r="S3" s="142"/>
      <c r="T3" s="140"/>
      <c r="U3" s="142"/>
      <c r="V3" s="142"/>
      <c r="W3" s="140"/>
      <c r="X3" s="140"/>
      <c r="Y3" s="140"/>
      <c r="Z3" s="140"/>
      <c r="AA3" s="140"/>
    </row>
    <row r="4" spans="1:28" ht="15.75" customHeight="1" x14ac:dyDescent="0.25">
      <c r="A4" s="132" t="s">
        <v>138</v>
      </c>
      <c r="N4" s="238"/>
      <c r="O4" s="238"/>
      <c r="P4" s="238"/>
      <c r="Q4" s="145"/>
      <c r="R4" s="581" t="str">
        <f>'#0040 Palm Beach Prep Char. MS'!R4</f>
        <v>July 1, 2025 - June 30, 2026</v>
      </c>
      <c r="S4" s="581"/>
      <c r="T4" s="581"/>
      <c r="U4" s="238"/>
      <c r="V4" s="238"/>
      <c r="W4" s="238"/>
      <c r="X4" s="140"/>
      <c r="Y4" s="140"/>
      <c r="Z4" s="140"/>
      <c r="AA4" s="140"/>
    </row>
    <row r="5" spans="1:28" ht="15.75" thickBot="1" x14ac:dyDescent="0.3">
      <c r="A5" s="137"/>
      <c r="H5" s="147"/>
      <c r="I5" s="147"/>
      <c r="N5" s="238"/>
      <c r="O5" s="238"/>
      <c r="P5" s="238"/>
      <c r="Q5" s="145"/>
      <c r="R5" s="238"/>
      <c r="S5" s="238"/>
      <c r="T5" s="459"/>
      <c r="U5" s="238"/>
      <c r="V5" s="238"/>
      <c r="W5" s="238"/>
      <c r="X5" s="575"/>
      <c r="Y5" s="575"/>
      <c r="Z5" s="575"/>
      <c r="AA5" s="140"/>
    </row>
    <row r="6" spans="1:28"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506" t="s">
        <v>177</v>
      </c>
      <c r="O6" s="507" t="s">
        <v>178</v>
      </c>
      <c r="P6" s="501" t="s">
        <v>179</v>
      </c>
      <c r="Q6" s="144"/>
      <c r="R6" s="502" t="s">
        <v>180</v>
      </c>
      <c r="S6" s="503" t="s">
        <v>184</v>
      </c>
      <c r="T6" s="504" t="s">
        <v>185</v>
      </c>
      <c r="U6" s="509" t="str">
        <f>'#1461 Inlet Grove Comm HS '!U6</f>
        <v>Available Budget as of 12/31/25</v>
      </c>
      <c r="V6" s="130"/>
      <c r="W6" s="140"/>
      <c r="X6" s="140"/>
      <c r="Y6" s="140"/>
      <c r="Z6" s="140"/>
      <c r="AA6" s="140"/>
      <c r="AB6" s="135"/>
    </row>
    <row r="7" spans="1:28" ht="15.75" customHeight="1" x14ac:dyDescent="0.25">
      <c r="A7" s="137">
        <v>4201</v>
      </c>
      <c r="B7" s="135" t="s">
        <v>231</v>
      </c>
      <c r="C7" s="326" t="s">
        <v>232</v>
      </c>
      <c r="D7" s="158" t="s">
        <v>221</v>
      </c>
      <c r="E7" s="176" t="s">
        <v>222</v>
      </c>
      <c r="F7" s="176" t="s">
        <v>223</v>
      </c>
      <c r="G7" s="137" t="s">
        <v>6</v>
      </c>
      <c r="H7" s="409">
        <v>2.2100000000000002E-2</v>
      </c>
      <c r="I7" s="276">
        <v>0.16339999999999999</v>
      </c>
      <c r="J7" s="262">
        <v>46203</v>
      </c>
      <c r="K7" s="164">
        <v>46204</v>
      </c>
      <c r="L7" s="164">
        <v>45839</v>
      </c>
      <c r="M7" s="164" t="s">
        <v>224</v>
      </c>
      <c r="N7" s="508">
        <v>13181.25</v>
      </c>
      <c r="O7" s="508"/>
      <c r="P7" s="508">
        <f t="shared" ref="P7:P9" si="0">N7+O7</f>
        <v>13181.25</v>
      </c>
      <c r="Q7" s="170"/>
      <c r="R7" s="402">
        <v>0</v>
      </c>
      <c r="S7" s="325">
        <v>0</v>
      </c>
      <c r="T7" s="325">
        <f t="shared" ref="T7:T8" si="1">R7+S7</f>
        <v>0</v>
      </c>
      <c r="U7" s="353">
        <f>P7-T7</f>
        <v>13181.25</v>
      </c>
      <c r="V7" s="130"/>
      <c r="AB7" s="135"/>
    </row>
    <row r="8" spans="1:28" ht="15.75" customHeight="1" x14ac:dyDescent="0.25">
      <c r="A8" s="156">
        <v>4253</v>
      </c>
      <c r="B8" s="135" t="s">
        <v>203</v>
      </c>
      <c r="C8" s="468" t="s">
        <v>310</v>
      </c>
      <c r="D8" s="137" t="s">
        <v>240</v>
      </c>
      <c r="E8" s="137" t="s">
        <v>239</v>
      </c>
      <c r="F8" s="164" t="s">
        <v>309</v>
      </c>
      <c r="G8" s="137" t="s">
        <v>6</v>
      </c>
      <c r="H8" s="276">
        <v>2.2100000000000002E-2</v>
      </c>
      <c r="I8" s="276">
        <v>0.16339999999999999</v>
      </c>
      <c r="J8" s="262">
        <v>46203</v>
      </c>
      <c r="K8" s="164">
        <v>46204</v>
      </c>
      <c r="L8" s="164">
        <v>45839</v>
      </c>
      <c r="M8" s="137" t="s">
        <v>224</v>
      </c>
      <c r="N8" s="340">
        <v>2548</v>
      </c>
      <c r="O8" s="340">
        <f>59617+53270.75</f>
        <v>112887.75</v>
      </c>
      <c r="P8" s="340">
        <f t="shared" si="0"/>
        <v>115435.75</v>
      </c>
      <c r="Q8" s="170"/>
      <c r="R8" s="318">
        <v>62165</v>
      </c>
      <c r="S8" s="325"/>
      <c r="T8" s="325">
        <f t="shared" si="1"/>
        <v>62165</v>
      </c>
      <c r="U8" s="353">
        <f>P8-T8</f>
        <v>53270.75</v>
      </c>
      <c r="V8" s="416"/>
      <c r="AB8" s="135"/>
    </row>
    <row r="9" spans="1:28" s="143" customFormat="1" ht="15.75" customHeight="1" x14ac:dyDescent="0.25">
      <c r="A9" s="156"/>
      <c r="B9" s="505"/>
      <c r="C9" s="205"/>
      <c r="D9" s="156"/>
      <c r="E9" s="156"/>
      <c r="F9" s="159"/>
      <c r="G9" s="137"/>
      <c r="H9" s="292"/>
      <c r="I9" s="292"/>
      <c r="J9" s="467"/>
      <c r="K9" s="159"/>
      <c r="L9" s="159"/>
      <c r="M9" s="156"/>
      <c r="N9" s="346"/>
      <c r="O9" s="346"/>
      <c r="P9" s="346">
        <f t="shared" si="0"/>
        <v>0</v>
      </c>
      <c r="Q9" s="265"/>
      <c r="R9" s="318">
        <v>0</v>
      </c>
      <c r="S9" s="325">
        <v>0</v>
      </c>
      <c r="T9" s="325">
        <f t="shared" ref="T9" si="2">R9+S9</f>
        <v>0</v>
      </c>
      <c r="U9" s="353">
        <f>P9-T9</f>
        <v>0</v>
      </c>
      <c r="V9" s="133"/>
    </row>
    <row r="10" spans="1:28" ht="15.75" customHeight="1" thickBot="1" x14ac:dyDescent="0.3">
      <c r="B10" s="140"/>
      <c r="C10" s="176"/>
      <c r="D10" s="176"/>
      <c r="E10" s="176"/>
      <c r="H10" s="276"/>
      <c r="I10" s="276"/>
      <c r="M10" s="214" t="s">
        <v>36</v>
      </c>
      <c r="N10" s="323">
        <f>SUM(N7:N9)</f>
        <v>15729.25</v>
      </c>
      <c r="O10" s="323">
        <f>SUM(O7:O9)</f>
        <v>112887.75</v>
      </c>
      <c r="P10" s="323">
        <f>SUM(P7:P9)</f>
        <v>128617</v>
      </c>
      <c r="Q10" s="130"/>
      <c r="R10" s="321">
        <f>SUM(R7:R9)</f>
        <v>62165</v>
      </c>
      <c r="S10" s="442">
        <f>SUM(S7:S9)</f>
        <v>0</v>
      </c>
      <c r="T10" s="442">
        <f>SUM(T7:T9)</f>
        <v>62165</v>
      </c>
      <c r="U10" s="442">
        <f>SUM(U7:U9)</f>
        <v>66452</v>
      </c>
      <c r="V10" s="130"/>
      <c r="AB10" s="169"/>
    </row>
    <row r="11" spans="1:28" ht="15.75" customHeight="1" thickTop="1" x14ac:dyDescent="0.25">
      <c r="C11" s="176"/>
      <c r="D11" s="176"/>
      <c r="E11" s="176"/>
      <c r="H11" s="276"/>
      <c r="I11" s="276"/>
      <c r="M11" s="214"/>
      <c r="W11" s="140"/>
      <c r="X11" s="140"/>
    </row>
    <row r="12" spans="1:28" ht="15.75" customHeight="1" x14ac:dyDescent="0.25">
      <c r="B12" s="132" t="s">
        <v>106</v>
      </c>
      <c r="C12" s="176"/>
      <c r="D12" s="176"/>
      <c r="E12" s="176"/>
      <c r="M12" s="214"/>
      <c r="N12" s="166"/>
      <c r="O12" s="166"/>
      <c r="P12" s="166"/>
      <c r="R12" s="166"/>
      <c r="S12" s="166"/>
      <c r="U12" s="166"/>
      <c r="V12" s="166"/>
      <c r="W12" s="165"/>
      <c r="X12" s="140"/>
      <c r="Y12" s="140"/>
    </row>
    <row r="13" spans="1:28" ht="15.75" customHeight="1" x14ac:dyDescent="0.25">
      <c r="B13" s="577" t="s">
        <v>186</v>
      </c>
      <c r="C13" s="577"/>
      <c r="D13" s="577"/>
      <c r="E13" s="577"/>
      <c r="F13" s="577"/>
      <c r="G13" s="577"/>
      <c r="H13" s="172"/>
      <c r="I13" s="172"/>
      <c r="J13" s="171"/>
      <c r="M13" s="214"/>
      <c r="N13" s="166"/>
      <c r="O13" s="166"/>
      <c r="P13" s="166"/>
      <c r="R13" s="166"/>
      <c r="S13" s="166"/>
      <c r="U13" s="166"/>
      <c r="V13" s="166"/>
      <c r="W13" s="165"/>
      <c r="X13" s="140"/>
      <c r="Y13" s="140"/>
    </row>
    <row r="14" spans="1:28" ht="15.75" customHeight="1" x14ac:dyDescent="0.25">
      <c r="C14" s="176"/>
      <c r="D14" s="176"/>
      <c r="E14" s="176"/>
      <c r="M14" s="214"/>
      <c r="N14" s="166"/>
      <c r="O14" s="166"/>
      <c r="P14" s="166"/>
      <c r="R14" s="166"/>
      <c r="S14" s="166"/>
      <c r="U14" s="166"/>
      <c r="V14" s="166"/>
      <c r="W14" s="165"/>
      <c r="X14" s="140"/>
      <c r="Y14" s="140"/>
    </row>
    <row r="15" spans="1:28" ht="15.75" customHeight="1" x14ac:dyDescent="0.25">
      <c r="B15" s="577" t="s">
        <v>110</v>
      </c>
      <c r="C15" s="577"/>
      <c r="D15" s="577"/>
      <c r="E15" s="577"/>
      <c r="F15" s="577"/>
      <c r="G15" s="577"/>
      <c r="H15" s="172"/>
      <c r="I15" s="172"/>
      <c r="J15" s="171"/>
      <c r="K15" s="143"/>
      <c r="L15" s="143"/>
      <c r="M15" s="465"/>
      <c r="N15" s="161"/>
      <c r="O15" s="161"/>
      <c r="P15" s="161"/>
      <c r="R15" s="166"/>
      <c r="S15" s="166"/>
      <c r="U15" s="166"/>
      <c r="V15" s="166"/>
      <c r="W15" s="165"/>
      <c r="X15" s="140"/>
      <c r="Y15" s="140"/>
    </row>
    <row r="16" spans="1:28" ht="15.75" customHeight="1" x14ac:dyDescent="0.25">
      <c r="B16" s="171"/>
      <c r="C16" s="171"/>
      <c r="D16" s="171"/>
      <c r="E16" s="171"/>
      <c r="F16" s="171"/>
      <c r="G16" s="172"/>
      <c r="H16" s="172"/>
      <c r="I16" s="172"/>
      <c r="J16" s="171"/>
      <c r="M16" s="214"/>
      <c r="N16" s="166"/>
      <c r="O16" s="166"/>
      <c r="P16" s="166"/>
      <c r="R16" s="166"/>
      <c r="S16" s="166"/>
      <c r="U16" s="166"/>
      <c r="V16" s="166"/>
      <c r="W16" s="165"/>
      <c r="X16" s="140"/>
      <c r="Y16" s="140"/>
    </row>
    <row r="17" spans="2:25" ht="15.75" customHeight="1" x14ac:dyDescent="0.25">
      <c r="B17" s="577" t="s">
        <v>131</v>
      </c>
      <c r="C17" s="577"/>
      <c r="D17" s="577"/>
      <c r="E17" s="577"/>
      <c r="F17" s="577"/>
      <c r="G17" s="577"/>
      <c r="H17" s="172"/>
      <c r="I17" s="172"/>
      <c r="J17" s="171"/>
      <c r="M17" s="214"/>
      <c r="N17" s="166"/>
      <c r="O17" s="166"/>
      <c r="P17" s="166"/>
      <c r="R17" s="166"/>
      <c r="S17" s="166"/>
      <c r="U17" s="166"/>
      <c r="V17" s="166"/>
      <c r="W17" s="165"/>
      <c r="X17" s="140"/>
      <c r="Y17" s="140"/>
    </row>
    <row r="18" spans="2:25" ht="15.75" customHeight="1" x14ac:dyDescent="0.25">
      <c r="B18" s="591" t="s">
        <v>130</v>
      </c>
      <c r="C18" s="577"/>
      <c r="D18" s="577"/>
      <c r="E18" s="577"/>
      <c r="F18" s="577"/>
      <c r="G18" s="577"/>
      <c r="H18" s="172"/>
      <c r="I18" s="172"/>
      <c r="J18" s="171"/>
      <c r="M18" s="214"/>
      <c r="N18" s="166"/>
      <c r="O18" s="166"/>
      <c r="P18" s="166"/>
      <c r="R18" s="166"/>
      <c r="S18" s="166"/>
      <c r="U18" s="166"/>
      <c r="V18" s="166"/>
      <c r="W18" s="165"/>
      <c r="X18" s="140"/>
      <c r="Y18" s="140"/>
    </row>
    <row r="19" spans="2:25" ht="15.75" customHeight="1" x14ac:dyDescent="0.25">
      <c r="B19" s="171"/>
      <c r="C19" s="171"/>
      <c r="D19" s="171"/>
      <c r="E19" s="171"/>
      <c r="F19" s="171"/>
      <c r="G19" s="172"/>
      <c r="H19" s="172"/>
      <c r="I19" s="172"/>
      <c r="J19" s="171"/>
      <c r="M19" s="214"/>
      <c r="N19" s="166"/>
      <c r="O19" s="166"/>
      <c r="P19" s="166"/>
      <c r="R19" s="166"/>
      <c r="S19" s="166"/>
      <c r="U19" s="166"/>
      <c r="V19" s="166"/>
      <c r="W19" s="165"/>
      <c r="X19" s="140"/>
      <c r="Y19" s="140"/>
    </row>
    <row r="20" spans="2:25" ht="15.75" customHeight="1" x14ac:dyDescent="0.25">
      <c r="B20" s="131" t="s">
        <v>95</v>
      </c>
      <c r="C20" s="174" t="s">
        <v>98</v>
      </c>
      <c r="D20" s="174" t="s">
        <v>99</v>
      </c>
      <c r="E20" s="174"/>
      <c r="F20" s="171"/>
      <c r="G20" s="172"/>
      <c r="H20" s="172"/>
      <c r="I20" s="172"/>
      <c r="J20" s="171"/>
      <c r="M20" s="214"/>
      <c r="N20" s="166"/>
      <c r="O20" s="166"/>
      <c r="P20" s="166"/>
      <c r="R20" s="166"/>
      <c r="S20" s="166"/>
      <c r="U20" s="166"/>
      <c r="V20" s="166"/>
      <c r="W20" s="165"/>
      <c r="X20" s="140"/>
      <c r="Y20" s="140"/>
    </row>
    <row r="21" spans="2:25" ht="15.75" customHeight="1" x14ac:dyDescent="0.25">
      <c r="B21" s="135" t="s">
        <v>96</v>
      </c>
      <c r="C21" s="176" t="s">
        <v>173</v>
      </c>
      <c r="D21" s="176" t="s">
        <v>174</v>
      </c>
      <c r="E21" s="176"/>
      <c r="F21" s="171"/>
      <c r="G21" s="172"/>
      <c r="H21" s="172"/>
      <c r="I21" s="172"/>
      <c r="J21" s="171"/>
      <c r="M21" s="214"/>
      <c r="N21" s="166"/>
      <c r="O21" s="166"/>
      <c r="P21" s="166"/>
      <c r="R21" s="166"/>
      <c r="S21" s="166"/>
      <c r="U21" s="166"/>
      <c r="V21" s="166"/>
      <c r="W21" s="165"/>
      <c r="X21" s="140"/>
      <c r="Y21" s="140"/>
    </row>
    <row r="22" spans="2:25" ht="15.75" customHeight="1" x14ac:dyDescent="0.25">
      <c r="B22" s="135" t="s">
        <v>97</v>
      </c>
      <c r="C22" s="176" t="s">
        <v>166</v>
      </c>
      <c r="D22" s="176" t="s">
        <v>261</v>
      </c>
      <c r="E22" s="176"/>
      <c r="M22" s="214"/>
      <c r="N22" s="166"/>
      <c r="O22" s="166"/>
      <c r="P22" s="166"/>
      <c r="R22" s="166"/>
      <c r="S22" s="166"/>
      <c r="U22" s="166"/>
      <c r="V22" s="166"/>
      <c r="W22" s="165"/>
      <c r="X22" s="140"/>
      <c r="Y22" s="140"/>
    </row>
    <row r="23" spans="2:25" ht="15.75" customHeight="1" x14ac:dyDescent="0.25">
      <c r="C23" s="176"/>
      <c r="D23" s="176"/>
      <c r="E23" s="176"/>
      <c r="M23" s="214"/>
      <c r="N23" s="166"/>
      <c r="O23" s="166"/>
      <c r="P23" s="166"/>
      <c r="R23" s="166"/>
      <c r="S23" s="166"/>
      <c r="U23" s="166"/>
      <c r="V23" s="166"/>
      <c r="W23" s="165"/>
      <c r="X23" s="140"/>
      <c r="Y23" s="140"/>
    </row>
    <row r="24" spans="2:25" ht="15.75" customHeight="1" x14ac:dyDescent="0.25">
      <c r="E24" s="176"/>
      <c r="M24" s="214"/>
      <c r="N24" s="166"/>
      <c r="O24" s="166"/>
      <c r="P24" s="166"/>
      <c r="R24" s="166"/>
      <c r="S24" s="166"/>
      <c r="U24" s="166"/>
      <c r="V24" s="166"/>
      <c r="W24" s="165"/>
      <c r="X24" s="140"/>
      <c r="Y24" s="140"/>
    </row>
    <row r="25" spans="2:25" ht="15.75" customHeight="1" x14ac:dyDescent="0.25">
      <c r="C25" s="176"/>
      <c r="D25" s="176"/>
      <c r="E25" s="176"/>
      <c r="M25" s="214"/>
      <c r="N25" s="166"/>
      <c r="O25" s="166"/>
      <c r="P25" s="166"/>
      <c r="R25" s="166"/>
      <c r="S25" s="166"/>
      <c r="U25" s="166"/>
      <c r="V25" s="166"/>
      <c r="W25" s="165"/>
      <c r="X25" s="140"/>
      <c r="Y25" s="140"/>
    </row>
    <row r="26" spans="2:25" ht="15.75" customHeight="1" x14ac:dyDescent="0.25">
      <c r="B26" s="579" t="s">
        <v>219</v>
      </c>
      <c r="C26" s="579"/>
      <c r="D26" s="579"/>
      <c r="E26" s="579"/>
      <c r="F26" s="579"/>
      <c r="G26" s="579"/>
      <c r="H26" s="579"/>
      <c r="I26" s="579"/>
      <c r="T26" s="140"/>
      <c r="V26" s="166"/>
      <c r="W26" s="165"/>
      <c r="X26" s="140"/>
      <c r="Y26" s="140"/>
    </row>
    <row r="27" spans="2:25" ht="15.75" customHeight="1" x14ac:dyDescent="0.25">
      <c r="B27" s="516"/>
      <c r="C27" s="176"/>
      <c r="D27" s="176"/>
      <c r="E27" s="176"/>
      <c r="F27" s="137"/>
      <c r="H27" s="135"/>
      <c r="I27" s="135"/>
      <c r="T27" s="140"/>
      <c r="V27" s="166"/>
      <c r="W27" s="165"/>
      <c r="X27" s="140"/>
      <c r="Y27" s="140"/>
    </row>
    <row r="28" spans="2:25"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c r="V28" s="183"/>
      <c r="W28" s="183"/>
      <c r="X28" s="140"/>
      <c r="Y28" s="140"/>
    </row>
    <row r="29" spans="2:25" ht="15.75" customHeight="1" x14ac:dyDescent="0.25">
      <c r="C29" s="137"/>
      <c r="D29" s="137"/>
      <c r="E29" s="137"/>
      <c r="F29" s="137"/>
      <c r="H29" s="135"/>
      <c r="I29" s="135"/>
      <c r="R29" s="280" t="s">
        <v>189</v>
      </c>
      <c r="S29" s="281"/>
      <c r="T29" s="187"/>
      <c r="U29" s="281"/>
      <c r="V29" s="187"/>
      <c r="W29" s="278"/>
    </row>
    <row r="30" spans="2:25" ht="15.75" customHeight="1" x14ac:dyDescent="0.25">
      <c r="B30" s="180" t="s">
        <v>188</v>
      </c>
      <c r="C30" s="514" t="s">
        <v>1</v>
      </c>
      <c r="D30" s="514"/>
      <c r="E30" s="514"/>
      <c r="F30" s="514" t="s">
        <v>32</v>
      </c>
      <c r="G30" s="514" t="s">
        <v>33</v>
      </c>
      <c r="H30" s="514"/>
      <c r="I30" s="514"/>
      <c r="J30" s="514"/>
      <c r="K30" s="514"/>
      <c r="L30" s="514"/>
      <c r="M30" s="514" t="s">
        <v>34</v>
      </c>
      <c r="N30" s="514" t="s">
        <v>35</v>
      </c>
      <c r="O30" s="182"/>
      <c r="P30" s="182"/>
      <c r="Q30" s="182"/>
      <c r="R30" s="183" t="s">
        <v>78</v>
      </c>
      <c r="S30" s="184"/>
      <c r="T30" s="184"/>
      <c r="U30" s="184"/>
      <c r="V30" s="184"/>
      <c r="W30" s="279"/>
    </row>
    <row r="31" spans="2:25" ht="15.75" customHeight="1" x14ac:dyDescent="0.25">
      <c r="B31" s="185"/>
      <c r="C31" s="145"/>
      <c r="D31" s="145"/>
      <c r="E31" s="145"/>
      <c r="F31" s="145"/>
      <c r="G31" s="484"/>
      <c r="H31" s="190"/>
      <c r="I31" s="190"/>
      <c r="J31" s="145"/>
      <c r="K31" s="145"/>
      <c r="L31" s="145"/>
      <c r="M31" s="145"/>
      <c r="N31" s="145"/>
      <c r="O31" s="136"/>
      <c r="P31" s="136"/>
      <c r="Q31" s="136"/>
      <c r="R31" s="280"/>
      <c r="S31" s="281"/>
      <c r="T31" s="136"/>
      <c r="U31" s="281"/>
      <c r="V31" s="281"/>
      <c r="W31" s="281"/>
    </row>
    <row r="32" spans="2:25" ht="15.75" customHeight="1" x14ac:dyDescent="0.25">
      <c r="B32" s="185"/>
      <c r="C32" s="145"/>
      <c r="D32" s="145"/>
      <c r="E32" s="145"/>
      <c r="F32" s="145"/>
      <c r="G32" s="484"/>
      <c r="H32" s="190"/>
      <c r="I32" s="190"/>
      <c r="J32" s="145"/>
      <c r="K32" s="145"/>
      <c r="L32" s="145"/>
      <c r="M32" s="145"/>
      <c r="N32" s="145"/>
      <c r="O32" s="136"/>
      <c r="P32" s="136"/>
      <c r="Q32" s="136"/>
      <c r="S32" s="281"/>
      <c r="T32" s="136"/>
      <c r="U32" s="281"/>
      <c r="V32" s="281"/>
      <c r="W32" s="281"/>
    </row>
    <row r="33" spans="2:28" ht="15.75" customHeight="1" x14ac:dyDescent="0.25">
      <c r="B33" s="200"/>
      <c r="C33" s="201"/>
      <c r="D33" s="201"/>
      <c r="E33" s="201"/>
      <c r="F33" s="202"/>
      <c r="G33" s="203"/>
      <c r="H33" s="203"/>
      <c r="I33" s="203"/>
      <c r="J33" s="203"/>
      <c r="K33" s="203"/>
      <c r="L33" s="203"/>
      <c r="M33" s="159"/>
      <c r="N33" s="204"/>
      <c r="O33" s="205"/>
      <c r="P33" s="205"/>
      <c r="Q33" s="205"/>
      <c r="T33" s="205"/>
    </row>
    <row r="34" spans="2:28" ht="15.75" customHeight="1" x14ac:dyDescent="0.25">
      <c r="B34" s="223"/>
      <c r="C34" s="218"/>
      <c r="D34" s="218"/>
      <c r="E34" s="218"/>
      <c r="F34" s="202"/>
      <c r="G34" s="203"/>
      <c r="H34" s="203"/>
      <c r="I34" s="203"/>
      <c r="J34" s="224"/>
      <c r="K34" s="224"/>
      <c r="L34" s="224"/>
      <c r="M34" s="226"/>
      <c r="N34" s="229"/>
      <c r="O34" s="140"/>
      <c r="P34" s="140"/>
      <c r="Q34" s="140"/>
      <c r="T34" s="140"/>
    </row>
    <row r="35" spans="2:28" ht="15.75" customHeight="1" x14ac:dyDescent="0.25">
      <c r="B35" s="223"/>
      <c r="C35" s="218"/>
      <c r="D35" s="218"/>
      <c r="E35" s="218"/>
      <c r="F35" s="202"/>
      <c r="G35" s="203"/>
      <c r="H35" s="203"/>
      <c r="I35" s="203"/>
      <c r="J35" s="224"/>
      <c r="K35" s="224"/>
      <c r="L35" s="224"/>
      <c r="M35" s="226"/>
      <c r="N35" s="229"/>
      <c r="O35" s="140"/>
      <c r="P35" s="140"/>
      <c r="Q35" s="140"/>
      <c r="T35" s="140"/>
    </row>
    <row r="36" spans="2:28" ht="15.75" customHeight="1" x14ac:dyDescent="0.25">
      <c r="B36" s="223"/>
      <c r="C36" s="218"/>
      <c r="D36" s="218"/>
      <c r="E36" s="218"/>
      <c r="F36" s="202"/>
      <c r="G36" s="203"/>
      <c r="H36" s="203"/>
      <c r="I36" s="203"/>
      <c r="J36" s="224"/>
      <c r="K36" s="224"/>
      <c r="L36" s="224"/>
      <c r="M36" s="226"/>
      <c r="N36" s="229"/>
      <c r="O36" s="140"/>
      <c r="P36" s="140"/>
      <c r="Q36" s="140"/>
      <c r="T36" s="140"/>
    </row>
    <row r="37" spans="2:28" ht="15.75" customHeight="1" x14ac:dyDescent="0.25">
      <c r="B37" s="223"/>
      <c r="C37" s="218"/>
      <c r="D37" s="218"/>
      <c r="E37" s="218"/>
      <c r="F37" s="202"/>
      <c r="G37" s="203"/>
      <c r="H37" s="203"/>
      <c r="I37" s="203"/>
      <c r="J37" s="224"/>
      <c r="K37" s="224"/>
      <c r="L37" s="224"/>
      <c r="M37" s="226"/>
      <c r="N37" s="229"/>
      <c r="O37" s="140"/>
      <c r="P37" s="140"/>
      <c r="Q37" s="140"/>
      <c r="T37" s="140"/>
    </row>
    <row r="38" spans="2:28" ht="15.75" customHeight="1" x14ac:dyDescent="0.25">
      <c r="B38" s="223"/>
      <c r="C38" s="218"/>
      <c r="D38" s="218"/>
      <c r="E38" s="218"/>
      <c r="F38" s="202"/>
      <c r="G38" s="203"/>
      <c r="H38" s="203"/>
      <c r="I38" s="203"/>
      <c r="J38" s="224"/>
      <c r="K38" s="224"/>
      <c r="L38" s="224"/>
      <c r="M38" s="226"/>
      <c r="N38" s="229"/>
      <c r="O38" s="140"/>
      <c r="P38" s="140"/>
      <c r="Q38" s="140"/>
      <c r="T38" s="140"/>
    </row>
    <row r="39" spans="2:28" ht="15.75" customHeight="1" x14ac:dyDescent="0.25">
      <c r="B39" s="223"/>
      <c r="C39" s="218"/>
      <c r="D39" s="218"/>
      <c r="E39" s="218"/>
      <c r="F39" s="202"/>
      <c r="G39" s="203"/>
      <c r="H39" s="203"/>
      <c r="I39" s="203"/>
      <c r="J39" s="224"/>
      <c r="K39" s="224"/>
      <c r="L39" s="224"/>
      <c r="M39" s="226"/>
      <c r="N39" s="229"/>
      <c r="O39" s="140"/>
      <c r="P39" s="140"/>
      <c r="Q39" s="140"/>
      <c r="T39" s="140"/>
    </row>
    <row r="40" spans="2:28" ht="15.75" customHeight="1" x14ac:dyDescent="0.25">
      <c r="C40" s="218"/>
      <c r="D40" s="218"/>
      <c r="E40" s="218"/>
      <c r="F40" s="202"/>
      <c r="G40" s="203"/>
      <c r="H40" s="203"/>
      <c r="I40" s="203"/>
      <c r="J40" s="219"/>
      <c r="K40" s="219"/>
      <c r="L40" s="219"/>
      <c r="M40" s="220"/>
      <c r="N40" s="199"/>
      <c r="O40" s="140"/>
    </row>
    <row r="41" spans="2:28" ht="15.75" customHeight="1" x14ac:dyDescent="0.25">
      <c r="C41" s="218"/>
      <c r="D41" s="218"/>
      <c r="E41" s="218"/>
      <c r="F41" s="202"/>
      <c r="G41" s="203"/>
      <c r="H41" s="203"/>
      <c r="I41" s="203"/>
      <c r="J41" s="219"/>
      <c r="K41" s="219"/>
      <c r="L41" s="219"/>
      <c r="M41" s="220"/>
      <c r="N41" s="199"/>
      <c r="O41" s="140"/>
    </row>
    <row r="42" spans="2:28" ht="15.75" customHeight="1" x14ac:dyDescent="0.25">
      <c r="C42" s="218"/>
      <c r="D42" s="218"/>
      <c r="E42" s="218"/>
      <c r="F42" s="202"/>
      <c r="G42" s="203"/>
      <c r="H42" s="203"/>
      <c r="I42" s="203"/>
      <c r="J42" s="219"/>
      <c r="K42" s="219"/>
      <c r="L42" s="219"/>
      <c r="M42" s="220"/>
      <c r="N42" s="199"/>
      <c r="O42" s="140"/>
    </row>
    <row r="43" spans="2:28" ht="15.75" customHeight="1" x14ac:dyDescent="0.25">
      <c r="C43" s="218"/>
      <c r="D43" s="218"/>
      <c r="E43" s="218"/>
      <c r="F43" s="202"/>
      <c r="G43" s="203"/>
      <c r="H43" s="203"/>
      <c r="I43" s="203"/>
      <c r="J43" s="219"/>
      <c r="K43" s="219"/>
      <c r="L43" s="219"/>
      <c r="M43" s="220"/>
      <c r="N43" s="199"/>
      <c r="O43" s="140"/>
    </row>
    <row r="44" spans="2:28" ht="15.75" customHeight="1" x14ac:dyDescent="0.25">
      <c r="C44" s="218"/>
      <c r="D44" s="218"/>
      <c r="E44" s="218"/>
      <c r="F44" s="202"/>
      <c r="G44" s="203"/>
      <c r="H44" s="203"/>
      <c r="I44" s="203"/>
      <c r="J44" s="219"/>
      <c r="K44" s="219"/>
      <c r="L44" s="219"/>
      <c r="M44" s="220"/>
      <c r="N44" s="199"/>
      <c r="O44" s="140"/>
    </row>
    <row r="45" spans="2:28" ht="15.75" customHeight="1" x14ac:dyDescent="0.25">
      <c r="C45" s="218"/>
      <c r="D45" s="218"/>
      <c r="E45" s="218"/>
      <c r="F45" s="202"/>
      <c r="G45" s="203"/>
      <c r="H45" s="203"/>
      <c r="I45" s="203"/>
      <c r="J45" s="219"/>
      <c r="K45" s="219"/>
      <c r="L45" s="219"/>
      <c r="M45" s="220"/>
      <c r="N45" s="199"/>
      <c r="O45" s="146"/>
      <c r="P45" s="143"/>
      <c r="Q45" s="143"/>
      <c r="R45" s="143"/>
      <c r="S45" s="143"/>
      <c r="T45" s="143"/>
      <c r="U45" s="143"/>
      <c r="V45" s="143"/>
      <c r="W45" s="143"/>
      <c r="X45" s="143"/>
    </row>
    <row r="46" spans="2:28" ht="15.75" customHeight="1" x14ac:dyDescent="0.25">
      <c r="O46" s="143"/>
      <c r="P46" s="295"/>
      <c r="Q46" s="143"/>
      <c r="R46" s="143"/>
      <c r="S46" s="143"/>
      <c r="T46" s="143"/>
      <c r="U46" s="143"/>
      <c r="V46" s="143"/>
      <c r="W46" s="295"/>
      <c r="X46" s="143"/>
    </row>
    <row r="47" spans="2:28" ht="15.75" customHeight="1" x14ac:dyDescent="0.25">
      <c r="F47" s="167"/>
      <c r="G47" s="227"/>
      <c r="H47" s="227"/>
      <c r="I47" s="227"/>
      <c r="J47" s="228"/>
      <c r="K47" s="228"/>
      <c r="L47" s="228"/>
      <c r="O47" s="143"/>
      <c r="P47" s="143"/>
      <c r="Q47" s="143"/>
      <c r="R47" s="143"/>
      <c r="S47" s="143"/>
      <c r="T47" s="143"/>
      <c r="U47" s="143"/>
      <c r="V47" s="143"/>
      <c r="W47" s="143"/>
      <c r="X47" s="143"/>
    </row>
    <row r="48" spans="2:28" ht="15.75" customHeight="1" x14ac:dyDescent="0.25">
      <c r="F48" s="167"/>
      <c r="G48" s="227"/>
      <c r="H48" s="227"/>
      <c r="I48" s="227"/>
      <c r="J48" s="228"/>
      <c r="K48" s="228"/>
      <c r="L48" s="228"/>
      <c r="O48" s="143"/>
      <c r="P48" s="143"/>
      <c r="Q48" s="143"/>
      <c r="R48" s="143"/>
      <c r="S48" s="143"/>
      <c r="T48" s="143"/>
      <c r="U48" s="143"/>
      <c r="V48" s="143"/>
      <c r="W48" s="143"/>
      <c r="X48" s="143"/>
      <c r="AB48" s="416"/>
    </row>
    <row r="49" spans="19:20" ht="15.75" customHeight="1" x14ac:dyDescent="0.25"/>
    <row r="50" spans="19:20" ht="15.75" customHeight="1" x14ac:dyDescent="0.25"/>
    <row r="51" spans="19:20" ht="15.75" customHeight="1" x14ac:dyDescent="0.25"/>
    <row r="52" spans="19:20" ht="15.75" customHeight="1" x14ac:dyDescent="0.25">
      <c r="S52" s="143" t="s">
        <v>182</v>
      </c>
      <c r="T52" s="166">
        <f>T10</f>
        <v>62165</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7">
    <mergeCell ref="B26:I26"/>
    <mergeCell ref="B18:G18"/>
    <mergeCell ref="X5:Z5"/>
    <mergeCell ref="R4:T4"/>
    <mergeCell ref="B15:G15"/>
    <mergeCell ref="B13:G13"/>
    <mergeCell ref="B17:G17"/>
  </mergeCells>
  <conditionalFormatting sqref="A7:P9">
    <cfRule type="expression" dxfId="84" priority="3">
      <formula>MOD(ROW(),2)=0</formula>
    </cfRule>
  </conditionalFormatting>
  <conditionalFormatting sqref="R7:U9">
    <cfRule type="expression" dxfId="83" priority="4">
      <formula>MOD(ROW(),2)=0</formula>
    </cfRule>
  </conditionalFormatting>
  <hyperlinks>
    <hyperlink ref="B18" r:id="rId1" xr:uid="{00000000-0004-0000-0700-000000000000}"/>
  </hyperlinks>
  <printOptions horizontalCentered="1" gridLines="1"/>
  <pageMargins left="0" right="0" top="0.75" bottom="0.75" header="0.3" footer="0.3"/>
  <pageSetup scale="36" orientation="landscape"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CDAF8"/>
    <pageSetUpPr fitToPage="1"/>
  </sheetPr>
  <dimension ref="A1:V59"/>
  <sheetViews>
    <sheetView workbookViewId="0"/>
  </sheetViews>
  <sheetFormatPr defaultColWidth="9.140625" defaultRowHeight="15" x14ac:dyDescent="0.25"/>
  <cols>
    <col min="1" max="1" width="7.85546875" style="135" customWidth="1"/>
    <col min="2" max="2" width="70.85546875" style="135" customWidth="1"/>
    <col min="3" max="3" width="48.5703125" style="135" bestFit="1" customWidth="1"/>
    <col min="4" max="4" width="13.7109375" style="135" customWidth="1"/>
    <col min="5" max="5" width="13.7109375" style="137" customWidth="1"/>
    <col min="6" max="6" width="18.5703125" style="135" customWidth="1"/>
    <col min="7" max="7" width="23" style="135" bestFit="1" customWidth="1"/>
    <col min="8" max="8" width="11.28515625" style="137" customWidth="1"/>
    <col min="9" max="9" width="13.140625" style="137" customWidth="1"/>
    <col min="10" max="10" width="13.85546875" style="135" customWidth="1"/>
    <col min="11" max="11" width="16" style="135" customWidth="1"/>
    <col min="12" max="12" width="15.7109375" style="135" bestFit="1" customWidth="1"/>
    <col min="13" max="13" width="19.28515625" style="135" bestFit="1" customWidth="1"/>
    <col min="14" max="14" width="14" style="135" bestFit="1" customWidth="1"/>
    <col min="15" max="15" width="13.7109375" style="135" customWidth="1"/>
    <col min="16" max="16" width="14.42578125" style="135" customWidth="1"/>
    <col min="17" max="17" width="3.7109375" style="135" customWidth="1"/>
    <col min="18" max="18" width="14.42578125" style="135" bestFit="1" customWidth="1"/>
    <col min="19" max="19" width="15.28515625" style="135" bestFit="1" customWidth="1"/>
    <col min="20" max="20" width="14" style="135" bestFit="1" customWidth="1"/>
    <col min="21" max="21" width="14.28515625" style="135" customWidth="1"/>
    <col min="22" max="22" width="9.140625" style="135"/>
    <col min="23" max="23" width="12.28515625" style="135" bestFit="1" customWidth="1"/>
    <col min="24" max="16384" width="9.140625" style="135"/>
  </cols>
  <sheetData>
    <row r="1" spans="1:22" ht="15.75" customHeight="1" x14ac:dyDescent="0.25">
      <c r="A1" s="132" t="s">
        <v>137</v>
      </c>
    </row>
    <row r="2" spans="1:22" ht="15.75" customHeight="1" x14ac:dyDescent="0.25">
      <c r="A2" s="138" t="str">
        <f>('#1461 Inlet Grove Comm HS '!A2)</f>
        <v>Federal Grant Allocations/Reimbursements as of: 12/31/25</v>
      </c>
      <c r="B2" s="189"/>
      <c r="N2" s="139"/>
      <c r="O2" s="139"/>
      <c r="Q2" s="140"/>
    </row>
    <row r="3" spans="1:22" ht="15.75" customHeight="1" x14ac:dyDescent="0.25">
      <c r="A3" s="141" t="s">
        <v>63</v>
      </c>
      <c r="B3" s="132"/>
      <c r="D3" s="132"/>
      <c r="E3" s="131"/>
      <c r="F3" s="132"/>
      <c r="Q3" s="140"/>
      <c r="R3" s="136"/>
      <c r="S3" s="142"/>
    </row>
    <row r="4" spans="1:22" ht="15.75" customHeight="1" x14ac:dyDescent="0.25">
      <c r="A4" s="132" t="s">
        <v>138</v>
      </c>
      <c r="N4" s="238"/>
      <c r="O4" s="238"/>
      <c r="P4" s="238"/>
      <c r="Q4" s="145"/>
      <c r="R4" s="581" t="str">
        <f>'#0040 Palm Beach Prep Char. MS'!R4</f>
        <v>July 1, 2025 - June 30, 2026</v>
      </c>
      <c r="S4" s="581"/>
      <c r="T4" s="581"/>
      <c r="U4" s="146"/>
    </row>
    <row r="5" spans="1:22" ht="15.75" thickBot="1" x14ac:dyDescent="0.3">
      <c r="A5" s="137"/>
      <c r="H5" s="147"/>
      <c r="I5" s="147"/>
      <c r="N5" s="238"/>
      <c r="O5" s="238"/>
      <c r="P5" s="238"/>
      <c r="Q5" s="145"/>
      <c r="R5" s="580"/>
      <c r="S5" s="580"/>
      <c r="T5" s="580"/>
      <c r="U5" s="149"/>
    </row>
    <row r="6" spans="1:22" ht="73.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0" t="s">
        <v>4</v>
      </c>
      <c r="N6" s="308" t="s">
        <v>177</v>
      </c>
      <c r="O6" s="309" t="s">
        <v>178</v>
      </c>
      <c r="P6" s="310" t="s">
        <v>179</v>
      </c>
      <c r="Q6" s="144"/>
      <c r="R6" s="305" t="s">
        <v>180</v>
      </c>
      <c r="S6" s="306" t="s">
        <v>184</v>
      </c>
      <c r="T6" s="307" t="s">
        <v>185</v>
      </c>
      <c r="U6" s="155" t="str">
        <f>'#1461 Inlet Grove Comm HS '!U6</f>
        <v>Available Budget as of 12/31/25</v>
      </c>
    </row>
    <row r="7" spans="1:22" ht="15" customHeight="1" x14ac:dyDescent="0.25">
      <c r="A7" s="137"/>
      <c r="C7" s="479"/>
      <c r="D7" s="137"/>
      <c r="H7" s="276"/>
      <c r="I7" s="276"/>
      <c r="J7" s="164"/>
      <c r="K7" s="164"/>
      <c r="L7" s="164"/>
      <c r="M7" s="137"/>
      <c r="N7" s="318">
        <v>0</v>
      </c>
      <c r="O7" s="436"/>
      <c r="P7" s="320">
        <f>N7+O7</f>
        <v>0</v>
      </c>
      <c r="Q7" s="210"/>
      <c r="R7" s="496">
        <v>0</v>
      </c>
      <c r="S7" s="497"/>
      <c r="T7" s="373">
        <f t="shared" ref="T7" si="0">R7+S7</f>
        <v>0</v>
      </c>
      <c r="U7" s="362">
        <f>P7-T7</f>
        <v>0</v>
      </c>
      <c r="V7" s="143"/>
    </row>
    <row r="8" spans="1:22" ht="15.75" customHeight="1" x14ac:dyDescent="0.25">
      <c r="A8" s="137"/>
      <c r="C8" s="410"/>
      <c r="D8" s="137"/>
      <c r="F8" s="136"/>
      <c r="H8" s="276"/>
      <c r="I8" s="276"/>
      <c r="J8" s="164"/>
      <c r="K8" s="164"/>
      <c r="L8" s="164"/>
      <c r="M8" s="137"/>
      <c r="N8" s="318">
        <v>0</v>
      </c>
      <c r="O8" s="319">
        <v>0</v>
      </c>
      <c r="P8" s="320">
        <f t="shared" ref="P8" si="1">N8+O8</f>
        <v>0</v>
      </c>
      <c r="Q8" s="130"/>
      <c r="R8" s="456">
        <v>0</v>
      </c>
      <c r="S8" s="325"/>
      <c r="T8" s="373">
        <f t="shared" ref="T8" si="2">R8+S8</f>
        <v>0</v>
      </c>
      <c r="U8" s="362">
        <f t="shared" ref="U8:U9" si="3">P8-T8</f>
        <v>0</v>
      </c>
      <c r="V8" s="143"/>
    </row>
    <row r="9" spans="1:22" ht="15.75" customHeight="1" x14ac:dyDescent="0.25">
      <c r="A9" s="489"/>
      <c r="B9" s="490"/>
      <c r="C9" s="491"/>
      <c r="D9" s="489"/>
      <c r="E9" s="489"/>
      <c r="F9" s="492"/>
      <c r="G9" s="493"/>
      <c r="H9" s="494"/>
      <c r="I9" s="494"/>
      <c r="J9" s="495"/>
      <c r="K9" s="495"/>
      <c r="L9" s="495"/>
      <c r="M9" s="489"/>
      <c r="N9" s="318">
        <v>0</v>
      </c>
      <c r="O9" s="436"/>
      <c r="P9" s="320">
        <f>N9+O9</f>
        <v>0</v>
      </c>
      <c r="Q9" s="210"/>
      <c r="R9" s="453">
        <v>0</v>
      </c>
      <c r="S9" s="325"/>
      <c r="T9" s="373"/>
      <c r="U9" s="362">
        <f t="shared" si="3"/>
        <v>0</v>
      </c>
      <c r="V9" s="143"/>
    </row>
    <row r="10" spans="1:22" ht="15.75" customHeight="1" thickBot="1" x14ac:dyDescent="0.3">
      <c r="B10" s="140"/>
      <c r="C10" s="176"/>
      <c r="D10" s="176"/>
      <c r="E10" s="176"/>
      <c r="H10" s="276"/>
      <c r="I10" s="276"/>
      <c r="J10" s="188"/>
      <c r="K10" s="188"/>
      <c r="L10" s="188"/>
      <c r="M10" s="214" t="s">
        <v>36</v>
      </c>
      <c r="N10" s="334">
        <f>SUM(N7:N9)</f>
        <v>0</v>
      </c>
      <c r="O10" s="343">
        <f>SUM(O7:O9)</f>
        <v>0</v>
      </c>
      <c r="P10" s="335">
        <f>SUM(P7:P9)</f>
        <v>0</v>
      </c>
      <c r="Q10" s="130"/>
      <c r="R10" s="334">
        <f>SUM(R7:R9)</f>
        <v>0</v>
      </c>
      <c r="S10" s="343">
        <f>SUM(S7:S9)</f>
        <v>0</v>
      </c>
      <c r="T10" s="384">
        <f>SUM(T7:T9)</f>
        <v>0</v>
      </c>
      <c r="U10" s="378">
        <f>SUM(U7:U9)</f>
        <v>0</v>
      </c>
      <c r="V10" s="143"/>
    </row>
    <row r="11" spans="1:22" ht="15.75" customHeight="1" thickTop="1" x14ac:dyDescent="0.25">
      <c r="B11" s="140"/>
      <c r="C11" s="176"/>
      <c r="D11" s="176"/>
      <c r="E11" s="176"/>
      <c r="J11" s="188"/>
      <c r="K11" s="188"/>
      <c r="L11" s="188"/>
      <c r="M11" s="214"/>
      <c r="N11" s="166"/>
      <c r="O11" s="166"/>
      <c r="P11" s="166"/>
      <c r="Q11" s="166"/>
      <c r="R11" s="140"/>
    </row>
    <row r="12" spans="1:22" ht="15.75" customHeight="1" x14ac:dyDescent="0.25">
      <c r="C12" s="176"/>
      <c r="D12" s="176"/>
      <c r="E12" s="176"/>
      <c r="M12" s="214"/>
      <c r="N12" s="166"/>
      <c r="O12" s="166"/>
      <c r="P12" s="166"/>
      <c r="R12" s="140"/>
    </row>
    <row r="13" spans="1:22" ht="15.75" customHeight="1" x14ac:dyDescent="0.25">
      <c r="B13" s="132" t="s">
        <v>106</v>
      </c>
      <c r="C13" s="176"/>
      <c r="D13" s="176"/>
      <c r="E13" s="176"/>
      <c r="M13" s="214"/>
      <c r="N13" s="166"/>
      <c r="O13" s="166"/>
      <c r="P13" s="166"/>
      <c r="R13" s="140"/>
    </row>
    <row r="14" spans="1:22" ht="39" customHeight="1" x14ac:dyDescent="0.25">
      <c r="B14" s="577" t="s">
        <v>186</v>
      </c>
      <c r="C14" s="577"/>
      <c r="D14" s="577"/>
      <c r="E14" s="577"/>
      <c r="F14" s="577"/>
      <c r="G14" s="577"/>
      <c r="H14" s="172"/>
      <c r="I14" s="172"/>
      <c r="J14" s="171"/>
      <c r="M14" s="214"/>
      <c r="N14" s="166"/>
      <c r="O14" s="166"/>
      <c r="P14" s="166"/>
      <c r="R14" s="140"/>
    </row>
    <row r="15" spans="1:22" ht="15.75" customHeight="1" x14ac:dyDescent="0.25">
      <c r="C15" s="176"/>
      <c r="D15" s="176"/>
      <c r="E15" s="176"/>
      <c r="M15" s="214"/>
      <c r="N15" s="166"/>
      <c r="O15" s="166"/>
      <c r="P15" s="166"/>
      <c r="R15" s="140"/>
    </row>
    <row r="16" spans="1:22" ht="38.25" customHeight="1" x14ac:dyDescent="0.25">
      <c r="B16" s="577" t="s">
        <v>110</v>
      </c>
      <c r="C16" s="577"/>
      <c r="D16" s="577"/>
      <c r="E16" s="577"/>
      <c r="F16" s="577"/>
      <c r="G16" s="577"/>
      <c r="H16" s="172"/>
      <c r="I16" s="172"/>
      <c r="J16" s="171"/>
      <c r="M16" s="214"/>
      <c r="N16" s="166"/>
      <c r="O16" s="166"/>
      <c r="P16" s="166"/>
      <c r="R16" s="140" t="s">
        <v>88</v>
      </c>
    </row>
    <row r="17" spans="2:21" ht="15.75" customHeight="1" x14ac:dyDescent="0.25">
      <c r="B17" s="171"/>
      <c r="C17" s="171"/>
      <c r="D17" s="171"/>
      <c r="E17" s="172"/>
      <c r="F17" s="171"/>
      <c r="G17" s="171"/>
      <c r="H17" s="172"/>
      <c r="I17" s="172"/>
      <c r="J17" s="171"/>
      <c r="M17" s="214"/>
      <c r="N17" s="166"/>
      <c r="O17" s="166"/>
      <c r="P17" s="166"/>
      <c r="R17" s="140"/>
    </row>
    <row r="18" spans="2:21" ht="39" customHeight="1" x14ac:dyDescent="0.25">
      <c r="B18" s="577" t="s">
        <v>131</v>
      </c>
      <c r="C18" s="577"/>
      <c r="D18" s="577"/>
      <c r="E18" s="577"/>
      <c r="F18" s="577"/>
      <c r="G18" s="577"/>
      <c r="H18" s="172"/>
      <c r="I18" s="172"/>
      <c r="J18" s="171"/>
      <c r="M18" s="214"/>
      <c r="N18" s="166"/>
      <c r="O18" s="166"/>
      <c r="P18" s="166"/>
      <c r="R18" s="140"/>
    </row>
    <row r="19" spans="2:21" ht="15.75" customHeight="1" x14ac:dyDescent="0.25">
      <c r="B19" s="591" t="s">
        <v>130</v>
      </c>
      <c r="C19" s="577"/>
      <c r="D19" s="577"/>
      <c r="E19" s="577"/>
      <c r="F19" s="577"/>
      <c r="G19" s="577"/>
      <c r="H19" s="172"/>
      <c r="I19" s="172"/>
      <c r="J19" s="171"/>
      <c r="M19" s="214"/>
      <c r="N19" s="166"/>
      <c r="O19" s="166"/>
      <c r="P19" s="166"/>
      <c r="R19" s="140"/>
    </row>
    <row r="20" spans="2:21" ht="15.75" customHeight="1" x14ac:dyDescent="0.25">
      <c r="B20" s="171"/>
      <c r="C20" s="171"/>
      <c r="D20" s="171"/>
      <c r="E20" s="172"/>
      <c r="F20" s="171"/>
      <c r="G20" s="171"/>
      <c r="H20" s="172"/>
      <c r="I20" s="172"/>
      <c r="J20" s="171"/>
      <c r="M20" s="214"/>
      <c r="N20" s="166"/>
      <c r="O20" s="166"/>
      <c r="P20" s="166"/>
      <c r="R20" s="140"/>
    </row>
    <row r="21" spans="2:21" ht="15.75" customHeight="1" x14ac:dyDescent="0.25">
      <c r="B21" s="131" t="s">
        <v>95</v>
      </c>
      <c r="C21" s="174" t="s">
        <v>98</v>
      </c>
      <c r="D21" s="174" t="s">
        <v>99</v>
      </c>
      <c r="E21" s="174"/>
      <c r="F21" s="171"/>
      <c r="G21" s="171"/>
      <c r="H21" s="172"/>
      <c r="I21" s="172"/>
      <c r="J21" s="171"/>
      <c r="M21" s="214"/>
      <c r="N21" s="166"/>
      <c r="O21" s="166"/>
      <c r="P21" s="166"/>
      <c r="R21" s="140"/>
    </row>
    <row r="22" spans="2:21" ht="15.75" customHeight="1" x14ac:dyDescent="0.25">
      <c r="C22" s="176"/>
      <c r="D22" s="176"/>
      <c r="E22" s="176"/>
      <c r="F22" s="171"/>
      <c r="G22" s="171"/>
      <c r="H22" s="172"/>
      <c r="I22" s="172"/>
      <c r="J22" s="171"/>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579" t="s">
        <v>219</v>
      </c>
      <c r="C28" s="579"/>
      <c r="D28" s="579"/>
      <c r="E28" s="579"/>
      <c r="F28" s="579"/>
      <c r="G28" s="579"/>
      <c r="H28" s="579"/>
      <c r="I28" s="579"/>
      <c r="T28" s="140"/>
    </row>
    <row r="29" spans="2:21" ht="15.75" customHeight="1" x14ac:dyDescent="0.25">
      <c r="B29" s="516"/>
      <c r="C29" s="176"/>
      <c r="D29" s="176"/>
      <c r="E29" s="176"/>
      <c r="F29" s="137"/>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F31" s="137"/>
      <c r="G31" s="137"/>
      <c r="H31" s="135"/>
      <c r="I31" s="135"/>
      <c r="R31" s="280" t="s">
        <v>189</v>
      </c>
      <c r="S31" s="281"/>
      <c r="T31" s="187"/>
      <c r="U31" s="281"/>
    </row>
    <row r="32" spans="2:21" ht="15.75" customHeight="1" x14ac:dyDescent="0.25">
      <c r="B32" s="180" t="s">
        <v>188</v>
      </c>
      <c r="C32" s="514" t="s">
        <v>1</v>
      </c>
      <c r="D32" s="514"/>
      <c r="E32" s="514"/>
      <c r="F32" s="514" t="s">
        <v>32</v>
      </c>
      <c r="G32" s="514" t="s">
        <v>33</v>
      </c>
      <c r="H32" s="514"/>
      <c r="I32" s="514"/>
      <c r="J32" s="514"/>
      <c r="K32" s="514"/>
      <c r="L32" s="514"/>
      <c r="M32" s="514" t="s">
        <v>34</v>
      </c>
      <c r="N32" s="514" t="s">
        <v>35</v>
      </c>
      <c r="O32" s="182"/>
      <c r="P32" s="182"/>
      <c r="Q32" s="182"/>
      <c r="R32" s="183" t="s">
        <v>78</v>
      </c>
      <c r="S32" s="184"/>
      <c r="T32" s="184"/>
      <c r="U32" s="184"/>
    </row>
    <row r="33" spans="2:21" ht="15.75" customHeight="1" x14ac:dyDescent="0.25">
      <c r="B33" s="185"/>
      <c r="C33" s="145"/>
      <c r="D33" s="145"/>
      <c r="E33" s="444"/>
      <c r="F33" s="145"/>
      <c r="G33" s="145"/>
      <c r="H33" s="190"/>
      <c r="I33" s="190"/>
      <c r="J33" s="145"/>
      <c r="K33" s="145"/>
      <c r="L33" s="145"/>
      <c r="M33" s="145"/>
      <c r="N33" s="145"/>
      <c r="O33" s="136"/>
      <c r="P33" s="136"/>
      <c r="Q33" s="136"/>
    </row>
    <row r="34" spans="2:21" ht="15.75" customHeight="1" x14ac:dyDescent="0.25">
      <c r="B34" s="185"/>
      <c r="C34" s="145"/>
      <c r="D34" s="145"/>
      <c r="E34" s="444"/>
      <c r="F34" s="145"/>
      <c r="G34" s="145"/>
      <c r="H34" s="190"/>
      <c r="I34" s="190"/>
      <c r="J34" s="145"/>
      <c r="K34" s="145"/>
      <c r="L34" s="145"/>
      <c r="M34" s="145"/>
      <c r="N34" s="145"/>
      <c r="O34" s="136"/>
      <c r="P34" s="136"/>
      <c r="Q34" s="136"/>
    </row>
    <row r="35" spans="2:21" ht="15.75" customHeight="1" x14ac:dyDescent="0.25">
      <c r="B35" s="200"/>
      <c r="C35" s="201"/>
      <c r="D35" s="201"/>
      <c r="E35" s="201"/>
      <c r="F35" s="202"/>
      <c r="G35" s="203"/>
      <c r="H35" s="203"/>
      <c r="I35" s="203"/>
      <c r="J35" s="203"/>
      <c r="K35" s="203"/>
      <c r="L35" s="203"/>
      <c r="M35" s="159"/>
      <c r="N35" s="204"/>
      <c r="O35" s="205"/>
      <c r="P35" s="205"/>
      <c r="Q35" s="205"/>
    </row>
    <row r="36" spans="2:21" ht="15.75" customHeight="1" x14ac:dyDescent="0.25">
      <c r="B36" s="200"/>
      <c r="C36" s="201"/>
      <c r="D36" s="201"/>
      <c r="E36" s="201"/>
      <c r="F36" s="202"/>
      <c r="G36" s="203"/>
      <c r="H36" s="203"/>
      <c r="I36" s="203"/>
      <c r="J36" s="203"/>
      <c r="K36" s="203"/>
      <c r="L36" s="203"/>
      <c r="M36" s="159"/>
      <c r="N36" s="204"/>
      <c r="O36" s="205"/>
      <c r="P36" s="205"/>
      <c r="Q36" s="205"/>
    </row>
    <row r="37" spans="2:21" ht="15.75" customHeight="1" x14ac:dyDescent="0.25">
      <c r="B37" s="200"/>
      <c r="C37" s="201"/>
      <c r="D37" s="201"/>
      <c r="E37" s="201"/>
      <c r="F37" s="202"/>
      <c r="G37" s="203"/>
      <c r="H37" s="203"/>
      <c r="I37" s="203"/>
      <c r="J37" s="203"/>
      <c r="K37" s="203"/>
      <c r="L37" s="203"/>
      <c r="M37" s="159"/>
      <c r="N37" s="204"/>
      <c r="O37" s="205"/>
      <c r="P37" s="205"/>
      <c r="Q37" s="205"/>
    </row>
    <row r="38" spans="2:21" ht="15.75" customHeight="1" x14ac:dyDescent="0.25">
      <c r="B38" s="200"/>
      <c r="C38" s="201"/>
      <c r="D38" s="201"/>
      <c r="E38" s="201"/>
      <c r="F38" s="202"/>
      <c r="G38" s="203"/>
      <c r="H38" s="203"/>
      <c r="I38" s="203"/>
      <c r="J38" s="203"/>
      <c r="K38" s="203"/>
      <c r="L38" s="203"/>
      <c r="M38" s="159"/>
      <c r="N38" s="204"/>
      <c r="O38" s="205"/>
      <c r="P38" s="205"/>
      <c r="Q38" s="205"/>
    </row>
    <row r="39" spans="2:21" ht="15.75" customHeight="1" x14ac:dyDescent="0.25">
      <c r="B39" s="200"/>
      <c r="C39" s="201"/>
      <c r="D39" s="201"/>
      <c r="E39" s="201"/>
      <c r="F39" s="202"/>
      <c r="G39" s="203"/>
      <c r="H39" s="203"/>
      <c r="I39" s="203"/>
      <c r="J39" s="203"/>
      <c r="K39" s="203"/>
      <c r="L39" s="203"/>
      <c r="M39" s="159"/>
      <c r="N39" s="204"/>
      <c r="O39" s="205"/>
      <c r="P39" s="205"/>
      <c r="Q39" s="205"/>
    </row>
    <row r="40" spans="2:21" ht="15.75" customHeight="1" x14ac:dyDescent="0.25">
      <c r="B40" s="200"/>
      <c r="C40" s="201"/>
      <c r="D40" s="201"/>
      <c r="E40" s="201"/>
      <c r="F40" s="202"/>
      <c r="G40" s="203"/>
      <c r="H40" s="203"/>
      <c r="I40" s="203"/>
      <c r="J40" s="203"/>
      <c r="K40" s="203"/>
      <c r="L40" s="203"/>
      <c r="M40" s="159"/>
      <c r="N40" s="204"/>
      <c r="O40" s="205"/>
      <c r="P40" s="205"/>
      <c r="Q40" s="205"/>
    </row>
    <row r="41" spans="2:21" ht="15.75" customHeight="1" x14ac:dyDescent="0.25">
      <c r="B41" s="200"/>
      <c r="C41" s="201"/>
      <c r="D41" s="201"/>
      <c r="E41" s="201"/>
      <c r="F41" s="202"/>
      <c r="G41" s="203"/>
      <c r="H41" s="203"/>
      <c r="I41" s="203"/>
      <c r="J41" s="203"/>
      <c r="K41" s="203"/>
      <c r="L41" s="203"/>
      <c r="M41" s="159"/>
      <c r="N41" s="204"/>
      <c r="O41" s="205"/>
      <c r="P41" s="205"/>
      <c r="Q41" s="205"/>
      <c r="R41" s="143"/>
    </row>
    <row r="42" spans="2:21" ht="15.75" customHeight="1" x14ac:dyDescent="0.25">
      <c r="B42" s="223"/>
      <c r="C42" s="218"/>
      <c r="D42" s="218"/>
      <c r="E42" s="201"/>
      <c r="F42" s="202"/>
      <c r="G42" s="224"/>
      <c r="H42" s="203"/>
      <c r="I42" s="203"/>
      <c r="J42" s="224"/>
      <c r="K42" s="224"/>
      <c r="L42" s="224"/>
      <c r="M42" s="226"/>
      <c r="N42" s="229"/>
      <c r="O42" s="140"/>
      <c r="P42" s="146"/>
      <c r="Q42" s="146"/>
      <c r="R42" s="143"/>
    </row>
    <row r="43" spans="2:21" ht="15.75" customHeight="1" x14ac:dyDescent="0.25">
      <c r="B43" s="223"/>
      <c r="C43" s="218"/>
      <c r="D43" s="218"/>
      <c r="E43" s="201"/>
      <c r="F43" s="202"/>
      <c r="G43" s="224"/>
      <c r="H43" s="203"/>
      <c r="I43" s="203"/>
      <c r="J43" s="224"/>
      <c r="K43" s="224"/>
      <c r="L43" s="224"/>
      <c r="M43" s="226"/>
      <c r="N43" s="229"/>
      <c r="O43" s="140"/>
      <c r="P43" s="146"/>
      <c r="Q43" s="146"/>
      <c r="R43" s="143"/>
    </row>
    <row r="44" spans="2:21" ht="15.75" customHeight="1" x14ac:dyDescent="0.25">
      <c r="C44" s="218"/>
      <c r="D44" s="218"/>
      <c r="E44" s="201"/>
      <c r="F44" s="202"/>
      <c r="G44" s="219"/>
      <c r="H44" s="203"/>
      <c r="I44" s="203"/>
      <c r="J44" s="219"/>
      <c r="K44" s="219"/>
      <c r="L44" s="219"/>
      <c r="M44" s="220"/>
      <c r="N44" s="221"/>
      <c r="O44" s="222"/>
      <c r="P44" s="295"/>
      <c r="Q44" s="146"/>
      <c r="R44" s="143"/>
    </row>
    <row r="45" spans="2:21" ht="15.75" customHeight="1" x14ac:dyDescent="0.25">
      <c r="B45" s="223"/>
      <c r="C45" s="218"/>
      <c r="D45" s="218"/>
      <c r="E45" s="201"/>
      <c r="F45" s="202"/>
      <c r="G45" s="224"/>
      <c r="H45" s="203"/>
      <c r="I45" s="203"/>
      <c r="J45" s="224"/>
      <c r="K45" s="224"/>
      <c r="L45" s="224"/>
      <c r="M45" s="220"/>
      <c r="N45" s="199"/>
      <c r="O45" s="225"/>
      <c r="P45" s="231"/>
      <c r="Q45" s="146"/>
      <c r="R45" s="143"/>
      <c r="S45" s="135" t="s">
        <v>182</v>
      </c>
      <c r="T45" s="169">
        <f>T10</f>
        <v>0</v>
      </c>
    </row>
    <row r="46" spans="2:21" ht="15.75" customHeight="1" x14ac:dyDescent="0.25">
      <c r="B46" s="223"/>
      <c r="C46" s="218"/>
      <c r="D46" s="218"/>
      <c r="E46" s="201"/>
      <c r="F46" s="202"/>
      <c r="G46" s="224"/>
      <c r="H46" s="203"/>
      <c r="I46" s="203"/>
      <c r="J46" s="224"/>
      <c r="K46" s="224"/>
      <c r="L46" s="224"/>
      <c r="M46" s="220"/>
      <c r="N46" s="199"/>
      <c r="O46" s="225"/>
      <c r="P46" s="231"/>
      <c r="Q46" s="146"/>
      <c r="R46" s="143"/>
    </row>
    <row r="47" spans="2:21" ht="15.75" customHeight="1" x14ac:dyDescent="0.25">
      <c r="B47" s="223"/>
      <c r="C47" s="218"/>
      <c r="D47" s="218"/>
      <c r="E47" s="201"/>
      <c r="F47" s="202"/>
      <c r="G47" s="224"/>
      <c r="H47" s="203"/>
      <c r="I47" s="203"/>
      <c r="J47" s="224"/>
      <c r="K47" s="224"/>
      <c r="L47" s="224"/>
      <c r="M47" s="220"/>
      <c r="N47" s="199"/>
      <c r="O47" s="225"/>
      <c r="P47" s="231"/>
      <c r="Q47" s="146"/>
      <c r="R47" s="143"/>
      <c r="S47" s="135" t="s">
        <v>88</v>
      </c>
      <c r="T47" s="166" t="s">
        <v>88</v>
      </c>
      <c r="U47" s="166" t="s">
        <v>88</v>
      </c>
    </row>
    <row r="48" spans="2:21" ht="15.75" customHeight="1" x14ac:dyDescent="0.25">
      <c r="B48" s="223"/>
      <c r="C48" s="218"/>
      <c r="D48" s="218"/>
      <c r="E48" s="201"/>
      <c r="F48" s="202"/>
      <c r="G48" s="224"/>
      <c r="H48" s="203"/>
      <c r="I48" s="203"/>
      <c r="J48" s="224"/>
      <c r="K48" s="224"/>
      <c r="L48" s="224"/>
      <c r="M48" s="226"/>
      <c r="N48" s="204"/>
      <c r="O48" s="225"/>
      <c r="P48" s="225"/>
      <c r="Q48" s="140"/>
    </row>
    <row r="49" spans="6:12" ht="15.75" customHeight="1" x14ac:dyDescent="0.25"/>
    <row r="50" spans="6:12" ht="15.75" customHeight="1" x14ac:dyDescent="0.25">
      <c r="F50" s="167"/>
      <c r="G50" s="228"/>
      <c r="H50" s="227"/>
      <c r="I50" s="227"/>
      <c r="J50" s="228"/>
      <c r="K50" s="228"/>
      <c r="L50" s="228"/>
    </row>
    <row r="51" spans="6:12" ht="15.75" customHeight="1" x14ac:dyDescent="0.25"/>
    <row r="52" spans="6:12" ht="15.75" customHeight="1" x14ac:dyDescent="0.25"/>
    <row r="53" spans="6:12" ht="15.75" customHeight="1" x14ac:dyDescent="0.25"/>
    <row r="54" spans="6:12" ht="15.75" customHeight="1" x14ac:dyDescent="0.25"/>
    <row r="55" spans="6:12" ht="15.75" customHeight="1" x14ac:dyDescent="0.25"/>
    <row r="56" spans="6:12" ht="15.75" customHeight="1" x14ac:dyDescent="0.25"/>
    <row r="57" spans="6:12" ht="15.75" customHeight="1" x14ac:dyDescent="0.25"/>
    <row r="58" spans="6:12" ht="15.75" customHeight="1" x14ac:dyDescent="0.25"/>
    <row r="59" spans="6:12" ht="15.75" customHeight="1" x14ac:dyDescent="0.25"/>
  </sheetData>
  <mergeCells count="7">
    <mergeCell ref="R4:T4"/>
    <mergeCell ref="R5:T5"/>
    <mergeCell ref="B28:I28"/>
    <mergeCell ref="B19:G19"/>
    <mergeCell ref="B14:G14"/>
    <mergeCell ref="B16:G16"/>
    <mergeCell ref="B18:G18"/>
  </mergeCells>
  <conditionalFormatting sqref="A8:M8">
    <cfRule type="expression" dxfId="82" priority="11">
      <formula>MOD(ROW(),2)</formula>
    </cfRule>
  </conditionalFormatting>
  <conditionalFormatting sqref="A9:M9">
    <cfRule type="expression" dxfId="81" priority="1">
      <formula>MOD(ROW(),2)=0</formula>
    </cfRule>
  </conditionalFormatting>
  <conditionalFormatting sqref="A7:P7">
    <cfRule type="expression" dxfId="80" priority="12">
      <formula>MOD(ROW(),2)</formula>
    </cfRule>
  </conditionalFormatting>
  <conditionalFormatting sqref="R7:U9 N8:P9">
    <cfRule type="expression" dxfId="79" priority="5">
      <formula>MOD(ROW(),2)</formula>
    </cfRule>
  </conditionalFormatting>
  <hyperlinks>
    <hyperlink ref="B19" r:id="rId1" xr:uid="{00000000-0004-0000-0800-000000000000}"/>
  </hyperlinks>
  <printOptions horizontalCentered="1" gridLines="1"/>
  <pageMargins left="0" right="0" top="0.75" bottom="0.75" header="0.3" footer="0.3"/>
  <pageSetup scale="42"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CDAF8"/>
    <pageSetUpPr fitToPage="1"/>
  </sheetPr>
  <dimension ref="A1:U60"/>
  <sheetViews>
    <sheetView workbookViewId="0">
      <pane xSplit="2" ySplit="6" topLeftCell="C7" activePane="bottomRight" state="frozen"/>
      <selection pane="topRight" activeCell="C1" sqref="C1"/>
      <selection pane="bottomLeft" activeCell="A7" sqref="A7"/>
      <selection pane="bottomRight" activeCell="C8" sqref="C8"/>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3.42578125" style="135" customWidth="1"/>
    <col min="5" max="5" width="7.7109375" style="135" customWidth="1"/>
    <col min="6" max="6" width="17.5703125" style="135" customWidth="1"/>
    <col min="7" max="7" width="23.85546875" style="135" customWidth="1"/>
    <col min="8" max="9" width="11.7109375" style="137" bestFit="1" customWidth="1"/>
    <col min="10" max="10" width="13.7109375" style="135" bestFit="1" customWidth="1"/>
    <col min="11" max="11" width="19.140625" style="135" customWidth="1"/>
    <col min="12" max="12" width="15.7109375" style="135" bestFit="1" customWidth="1"/>
    <col min="13" max="13" width="22.140625" style="135" customWidth="1"/>
    <col min="14" max="14" width="15.85546875" style="135" bestFit="1" customWidth="1"/>
    <col min="15" max="15" width="12.85546875" style="135" bestFit="1" customWidth="1"/>
    <col min="16" max="16" width="15.85546875" style="135" bestFit="1" customWidth="1"/>
    <col min="17" max="17" width="3.140625" style="135" customWidth="1"/>
    <col min="18" max="18" width="15.140625" style="135" bestFit="1" customWidth="1"/>
    <col min="19" max="19" width="15.28515625" style="135" bestFit="1" customWidth="1"/>
    <col min="20" max="20" width="14.7109375" style="135" customWidth="1"/>
    <col min="21" max="21" width="14.28515625" style="135" customWidth="1"/>
    <col min="22" max="16384" width="9.140625" style="135"/>
  </cols>
  <sheetData>
    <row r="1" spans="1:21" ht="15.75" customHeight="1" x14ac:dyDescent="0.25">
      <c r="A1" s="132" t="s">
        <v>168</v>
      </c>
    </row>
    <row r="2" spans="1:21" ht="15.75" customHeight="1" x14ac:dyDescent="0.25">
      <c r="A2" s="138" t="str">
        <f>('#1461 Inlet Grove Comm HS '!A2)</f>
        <v>Federal Grant Allocations/Reimbursements as of: 12/31/25</v>
      </c>
      <c r="B2" s="189"/>
      <c r="N2" s="139"/>
      <c r="O2" s="139"/>
      <c r="Q2" s="140"/>
    </row>
    <row r="3" spans="1:21" ht="15.75" customHeight="1" x14ac:dyDescent="0.25">
      <c r="A3" s="141" t="s">
        <v>56</v>
      </c>
      <c r="B3" s="132"/>
      <c r="D3" s="132"/>
      <c r="E3" s="132"/>
      <c r="F3" s="132"/>
      <c r="Q3" s="140"/>
      <c r="R3" s="136"/>
      <c r="S3" s="142"/>
    </row>
    <row r="4" spans="1:21" ht="15.75" customHeight="1" x14ac:dyDescent="0.25">
      <c r="A4" s="132" t="s">
        <v>138</v>
      </c>
      <c r="N4" s="144"/>
      <c r="O4" s="144"/>
      <c r="P4" s="144"/>
      <c r="Q4" s="145"/>
      <c r="R4" s="581" t="str">
        <f>'#0040 Palm Beach Prep Char. MS'!R4</f>
        <v>July 1, 2025 - June 30, 2026</v>
      </c>
      <c r="S4" s="581"/>
      <c r="T4" s="581"/>
      <c r="U4" s="146"/>
    </row>
    <row r="5" spans="1:21" ht="15.75" thickBot="1" x14ac:dyDescent="0.3">
      <c r="A5" s="137"/>
      <c r="H5" s="147"/>
      <c r="I5" s="147"/>
      <c r="N5" s="144"/>
      <c r="O5" s="144"/>
      <c r="P5" s="144"/>
      <c r="Q5" s="145"/>
      <c r="R5" s="580"/>
      <c r="S5" s="580"/>
      <c r="T5" s="580"/>
      <c r="U5" s="149"/>
    </row>
    <row r="6" spans="1:21" s="192" customFormat="1" ht="60.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'#2791 The Learning Center @ Els'!U6</f>
        <v>Available Budget as of 12/31/25</v>
      </c>
    </row>
    <row r="7" spans="1:21" ht="15.75" customHeight="1" x14ac:dyDescent="0.25">
      <c r="A7" s="294">
        <v>4201</v>
      </c>
      <c r="B7" s="135" t="s">
        <v>231</v>
      </c>
      <c r="C7" s="326" t="s">
        <v>232</v>
      </c>
      <c r="D7" s="158" t="s">
        <v>221</v>
      </c>
      <c r="E7" s="176" t="s">
        <v>222</v>
      </c>
      <c r="F7" s="137" t="s">
        <v>223</v>
      </c>
      <c r="G7" s="136" t="s">
        <v>6</v>
      </c>
      <c r="H7" s="276">
        <v>2.2100000000000002E-2</v>
      </c>
      <c r="I7" s="276">
        <v>0.16339999999999999</v>
      </c>
      <c r="J7" s="164">
        <v>46203</v>
      </c>
      <c r="K7" s="164">
        <v>46204</v>
      </c>
      <c r="L7" s="164">
        <v>45839</v>
      </c>
      <c r="M7" s="137" t="s">
        <v>224</v>
      </c>
      <c r="N7" s="337">
        <v>337691.25</v>
      </c>
      <c r="O7" s="345">
        <v>0</v>
      </c>
      <c r="P7" s="339">
        <f t="shared" ref="P7" si="0">N7+O7</f>
        <v>337691.25</v>
      </c>
      <c r="Q7" s="236"/>
      <c r="R7" s="337">
        <v>40481.85</v>
      </c>
      <c r="S7" s="338">
        <v>0</v>
      </c>
      <c r="T7" s="386">
        <f>R7+S7</f>
        <v>40481.85</v>
      </c>
      <c r="U7" s="301">
        <f>P7-T7</f>
        <v>297209.40000000002</v>
      </c>
    </row>
    <row r="8" spans="1:21" ht="15.75" customHeight="1" x14ac:dyDescent="0.25">
      <c r="A8" s="294">
        <v>4204</v>
      </c>
      <c r="B8" s="135" t="s">
        <v>205</v>
      </c>
      <c r="C8" s="326" t="s">
        <v>233</v>
      </c>
      <c r="D8" s="158" t="s">
        <v>206</v>
      </c>
      <c r="E8" s="176" t="s">
        <v>207</v>
      </c>
      <c r="F8" s="137" t="s">
        <v>208</v>
      </c>
      <c r="G8" s="136" t="s">
        <v>6</v>
      </c>
      <c r="H8" s="276">
        <v>2.2100000000000002E-2</v>
      </c>
      <c r="I8" s="276">
        <v>0.16339999999999999</v>
      </c>
      <c r="J8" s="164">
        <v>46295</v>
      </c>
      <c r="K8" s="164">
        <v>46296</v>
      </c>
      <c r="L8" s="164">
        <v>44819</v>
      </c>
      <c r="M8" s="137" t="s">
        <v>209</v>
      </c>
      <c r="N8" s="340">
        <v>4152.0600000000004</v>
      </c>
      <c r="O8" s="414">
        <v>3409.96</v>
      </c>
      <c r="P8" s="342">
        <f>N8+O8</f>
        <v>7562.02</v>
      </c>
      <c r="Q8" s="236"/>
      <c r="R8" s="340">
        <v>0</v>
      </c>
      <c r="S8" s="341"/>
      <c r="T8" s="387">
        <f t="shared" ref="T8:T9" si="1">R8+S8</f>
        <v>0</v>
      </c>
      <c r="U8" s="301">
        <f t="shared" ref="U8:U10" si="2">P8-T8</f>
        <v>7562.02</v>
      </c>
    </row>
    <row r="9" spans="1:21" ht="15.75" customHeight="1" x14ac:dyDescent="0.25">
      <c r="A9" s="156"/>
      <c r="C9" s="429"/>
      <c r="D9" s="137"/>
      <c r="E9" s="137"/>
      <c r="F9" s="164"/>
      <c r="G9" s="223"/>
      <c r="H9" s="276"/>
      <c r="I9" s="276"/>
      <c r="J9" s="164"/>
      <c r="K9" s="164"/>
      <c r="L9" s="164"/>
      <c r="M9" s="137"/>
      <c r="N9" s="340"/>
      <c r="O9" s="414"/>
      <c r="P9" s="342">
        <f>N9+O9</f>
        <v>0</v>
      </c>
      <c r="Q9" s="236"/>
      <c r="R9" s="340">
        <v>0</v>
      </c>
      <c r="S9" s="341"/>
      <c r="T9" s="387">
        <f t="shared" si="1"/>
        <v>0</v>
      </c>
      <c r="U9" s="301">
        <f t="shared" si="2"/>
        <v>0</v>
      </c>
    </row>
    <row r="10" spans="1:21" ht="15.75" customHeight="1" x14ac:dyDescent="0.25">
      <c r="A10" s="137"/>
      <c r="C10" s="410"/>
      <c r="D10" s="137"/>
      <c r="E10" s="268"/>
      <c r="F10" s="137"/>
      <c r="G10" s="136"/>
      <c r="H10" s="276"/>
      <c r="I10" s="276"/>
      <c r="J10" s="164"/>
      <c r="K10" s="164"/>
      <c r="L10" s="164"/>
      <c r="M10" s="137"/>
      <c r="N10" s="346"/>
      <c r="O10" s="341"/>
      <c r="P10" s="342">
        <f t="shared" ref="P10" si="3">N10+O10</f>
        <v>0</v>
      </c>
      <c r="Q10" s="344"/>
      <c r="R10" s="340">
        <v>0</v>
      </c>
      <c r="S10" s="341"/>
      <c r="T10" s="387">
        <f t="shared" ref="T10" si="4">R10+S10</f>
        <v>0</v>
      </c>
      <c r="U10" s="301">
        <f t="shared" si="2"/>
        <v>0</v>
      </c>
    </row>
    <row r="11" spans="1:21" ht="15.75" customHeight="1" thickBot="1" x14ac:dyDescent="0.3">
      <c r="C11" s="326"/>
      <c r="D11" s="176"/>
      <c r="E11" s="176"/>
      <c r="J11" s="188"/>
      <c r="K11" s="188"/>
      <c r="L11" s="188"/>
      <c r="M11" s="214" t="s">
        <v>36</v>
      </c>
      <c r="N11" s="321">
        <f>SUM(N7:N10)</f>
        <v>341843.31</v>
      </c>
      <c r="O11" s="322">
        <f>SUM(O7:O10)</f>
        <v>3409.96</v>
      </c>
      <c r="P11" s="323">
        <f>SUM(P7:P10)</f>
        <v>345253.27</v>
      </c>
      <c r="Q11" s="130"/>
      <c r="R11" s="321">
        <f>SUM(R7:R10)</f>
        <v>40481.85</v>
      </c>
      <c r="S11" s="322">
        <f>SUM(S7:S10)</f>
        <v>0</v>
      </c>
      <c r="T11" s="322">
        <f>SUM(T7:T10)</f>
        <v>40481.85</v>
      </c>
      <c r="U11" s="323">
        <f>SUM(U7:U10)</f>
        <v>304771.42000000004</v>
      </c>
    </row>
    <row r="12" spans="1:21" ht="15.75" customHeight="1" thickTop="1" x14ac:dyDescent="0.25">
      <c r="C12" s="326"/>
      <c r="D12" s="176"/>
      <c r="E12" s="176"/>
      <c r="M12" s="214"/>
      <c r="N12" s="166"/>
      <c r="O12" s="166"/>
      <c r="P12" s="166"/>
      <c r="R12" s="140"/>
    </row>
    <row r="13" spans="1:21" ht="15.75" customHeight="1" x14ac:dyDescent="0.25">
      <c r="C13" s="326"/>
      <c r="D13" s="176"/>
      <c r="E13" s="176"/>
      <c r="M13" s="214"/>
      <c r="N13" s="166"/>
      <c r="O13" s="166"/>
      <c r="P13" s="166"/>
      <c r="R13" s="140"/>
    </row>
    <row r="14" spans="1:21" ht="15.75" customHeight="1" x14ac:dyDescent="0.25">
      <c r="B14" s="132" t="s">
        <v>106</v>
      </c>
      <c r="C14" s="326"/>
      <c r="D14" s="176"/>
      <c r="E14" s="176"/>
      <c r="M14" s="214"/>
      <c r="N14" s="166"/>
      <c r="O14" s="166"/>
      <c r="P14" s="166"/>
      <c r="R14" s="140"/>
    </row>
    <row r="15" spans="1:21" ht="31.5" customHeight="1" x14ac:dyDescent="0.25">
      <c r="B15" s="577" t="s">
        <v>186</v>
      </c>
      <c r="C15" s="577"/>
      <c r="D15" s="577"/>
      <c r="E15" s="577"/>
      <c r="F15" s="577"/>
      <c r="G15" s="577"/>
      <c r="H15" s="172"/>
      <c r="I15" s="172"/>
      <c r="J15" s="171"/>
      <c r="M15" s="214"/>
      <c r="N15" s="166"/>
      <c r="O15" s="166"/>
      <c r="P15" s="166"/>
      <c r="R15" s="140"/>
    </row>
    <row r="16" spans="1:21" ht="15.75" customHeight="1" x14ac:dyDescent="0.25">
      <c r="C16" s="176"/>
      <c r="D16" s="176"/>
      <c r="E16" s="176"/>
      <c r="M16" s="214"/>
      <c r="N16" s="166"/>
      <c r="O16" s="166"/>
      <c r="P16" s="166"/>
      <c r="R16" s="140"/>
    </row>
    <row r="17" spans="2:21" ht="31.5" customHeight="1" x14ac:dyDescent="0.25">
      <c r="B17" s="577" t="s">
        <v>110</v>
      </c>
      <c r="C17" s="577"/>
      <c r="D17" s="577"/>
      <c r="E17" s="577"/>
      <c r="F17" s="577"/>
      <c r="G17" s="577"/>
      <c r="H17" s="172"/>
      <c r="I17" s="172"/>
      <c r="J17" s="171"/>
      <c r="M17" s="214"/>
      <c r="N17" s="166"/>
      <c r="O17" s="166"/>
      <c r="P17" s="166"/>
      <c r="R17" s="140"/>
    </row>
    <row r="18" spans="2:21" ht="15.75" customHeight="1" x14ac:dyDescent="0.25">
      <c r="B18" s="171"/>
      <c r="C18" s="171"/>
      <c r="D18" s="171"/>
      <c r="E18" s="171"/>
      <c r="F18" s="171"/>
      <c r="G18" s="171"/>
      <c r="H18" s="172"/>
      <c r="I18" s="172"/>
      <c r="J18" s="171"/>
      <c r="M18" s="214"/>
      <c r="N18" s="166"/>
      <c r="O18" s="166"/>
      <c r="P18" s="166"/>
      <c r="R18" s="140"/>
    </row>
    <row r="19" spans="2:21" ht="32.25" customHeight="1" x14ac:dyDescent="0.25">
      <c r="B19" s="577" t="s">
        <v>131</v>
      </c>
      <c r="C19" s="577"/>
      <c r="D19" s="577"/>
      <c r="E19" s="577"/>
      <c r="F19" s="577"/>
      <c r="G19" s="577"/>
      <c r="H19" s="172"/>
      <c r="I19" s="172"/>
      <c r="J19" s="171"/>
      <c r="M19" s="214"/>
      <c r="N19" s="166"/>
      <c r="O19" s="166"/>
      <c r="P19" s="166"/>
      <c r="R19" s="140"/>
    </row>
    <row r="20" spans="2:21" ht="15.75" customHeight="1" x14ac:dyDescent="0.25">
      <c r="B20" s="591" t="s">
        <v>130</v>
      </c>
      <c r="C20" s="577"/>
      <c r="D20" s="577"/>
      <c r="E20" s="577"/>
      <c r="F20" s="577"/>
      <c r="G20" s="577"/>
      <c r="H20" s="172"/>
      <c r="I20" s="172"/>
      <c r="J20" s="171"/>
      <c r="M20" s="214"/>
      <c r="N20" s="166"/>
      <c r="O20" s="166"/>
      <c r="P20" s="166"/>
      <c r="R20" s="140"/>
    </row>
    <row r="21" spans="2:21" ht="15.75" customHeight="1" x14ac:dyDescent="0.25">
      <c r="B21" s="171"/>
      <c r="C21" s="171"/>
      <c r="D21" s="171"/>
      <c r="E21" s="171"/>
      <c r="F21" s="171"/>
      <c r="G21" s="171"/>
      <c r="H21" s="172"/>
      <c r="I21" s="172"/>
      <c r="J21" s="171"/>
      <c r="M21" s="214"/>
      <c r="N21" s="166"/>
      <c r="O21" s="166"/>
      <c r="P21" s="166"/>
      <c r="R21" s="140"/>
    </row>
    <row r="22" spans="2:21" ht="15.75" customHeight="1" x14ac:dyDescent="0.25">
      <c r="B22" s="131" t="s">
        <v>95</v>
      </c>
      <c r="C22" s="174" t="s">
        <v>98</v>
      </c>
      <c r="D22" s="174" t="s">
        <v>99</v>
      </c>
      <c r="E22" s="174"/>
      <c r="F22" s="171"/>
      <c r="G22" s="171"/>
      <c r="H22" s="172"/>
      <c r="I22" s="172"/>
      <c r="J22" s="171"/>
      <c r="M22" s="214"/>
      <c r="N22" s="166"/>
      <c r="O22" s="166"/>
      <c r="P22" s="166"/>
      <c r="R22" s="140"/>
    </row>
    <row r="23" spans="2:21" ht="15.75" customHeight="1" x14ac:dyDescent="0.25">
      <c r="B23" s="135" t="s">
        <v>96</v>
      </c>
      <c r="C23" s="176" t="s">
        <v>173</v>
      </c>
      <c r="D23" s="176" t="s">
        <v>174</v>
      </c>
      <c r="E23" s="176"/>
      <c r="F23" s="171"/>
      <c r="G23" s="171"/>
      <c r="H23" s="172"/>
      <c r="I23" s="172"/>
      <c r="J23" s="171"/>
      <c r="M23" s="214"/>
      <c r="N23" s="166"/>
      <c r="O23" s="166"/>
      <c r="P23" s="166"/>
      <c r="R23" s="140"/>
    </row>
    <row r="24" spans="2:21" ht="15.75" customHeight="1" x14ac:dyDescent="0.25">
      <c r="B24" s="135" t="s">
        <v>251</v>
      </c>
      <c r="C24" s="176" t="s">
        <v>252</v>
      </c>
      <c r="D24" s="176" t="s">
        <v>260</v>
      </c>
      <c r="E24" s="176"/>
      <c r="M24" s="214"/>
      <c r="N24" s="166"/>
      <c r="O24" s="166"/>
      <c r="P24" s="166"/>
      <c r="R24" s="140"/>
    </row>
    <row r="25" spans="2:21" ht="15.75" customHeight="1" x14ac:dyDescent="0.25">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579" t="s">
        <v>219</v>
      </c>
      <c r="C28" s="579"/>
      <c r="D28" s="579"/>
      <c r="E28" s="579"/>
      <c r="F28" s="579"/>
      <c r="G28" s="579"/>
      <c r="H28" s="579"/>
      <c r="I28" s="579"/>
      <c r="T28" s="140"/>
    </row>
    <row r="29" spans="2:21" ht="15.75" customHeight="1" x14ac:dyDescent="0.25">
      <c r="B29" s="516"/>
      <c r="C29" s="176"/>
      <c r="D29" s="176"/>
      <c r="E29" s="176"/>
      <c r="F29" s="137"/>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E31" s="137"/>
      <c r="F31" s="137"/>
      <c r="G31" s="137"/>
      <c r="H31" s="135"/>
      <c r="I31" s="135"/>
      <c r="R31" s="280" t="s">
        <v>189</v>
      </c>
      <c r="S31" s="281"/>
      <c r="T31" s="187"/>
      <c r="U31" s="281"/>
    </row>
    <row r="32" spans="2:21" ht="15.75" customHeight="1" x14ac:dyDescent="0.25">
      <c r="B32" s="180" t="s">
        <v>188</v>
      </c>
      <c r="C32" s="514" t="s">
        <v>1</v>
      </c>
      <c r="D32" s="514"/>
      <c r="E32" s="514"/>
      <c r="F32" s="514" t="s">
        <v>32</v>
      </c>
      <c r="G32" s="514" t="s">
        <v>33</v>
      </c>
      <c r="H32" s="514"/>
      <c r="I32" s="514"/>
      <c r="J32" s="514"/>
      <c r="K32" s="514"/>
      <c r="L32" s="514"/>
      <c r="M32" s="514" t="s">
        <v>34</v>
      </c>
      <c r="N32" s="514" t="s">
        <v>35</v>
      </c>
      <c r="O32" s="182"/>
      <c r="P32" s="182"/>
      <c r="Q32" s="182"/>
      <c r="R32" s="183" t="s">
        <v>78</v>
      </c>
      <c r="S32" s="184"/>
      <c r="T32" s="184"/>
      <c r="U32" s="184"/>
    </row>
    <row r="33" spans="2:20" ht="15.75" customHeight="1" x14ac:dyDescent="0.25">
      <c r="B33" s="185"/>
      <c r="C33" s="145"/>
      <c r="D33" s="145"/>
      <c r="E33" s="145"/>
      <c r="F33" s="145"/>
      <c r="G33" s="145"/>
      <c r="H33" s="190"/>
      <c r="I33" s="190"/>
      <c r="J33" s="145"/>
      <c r="K33" s="145"/>
      <c r="L33" s="145"/>
      <c r="M33" s="145"/>
      <c r="N33" s="145"/>
      <c r="O33" s="136"/>
      <c r="P33" s="136"/>
      <c r="Q33" s="136"/>
    </row>
    <row r="34" spans="2:20" ht="15.75" customHeight="1" x14ac:dyDescent="0.25">
      <c r="B34" s="185"/>
      <c r="C34" s="145"/>
      <c r="D34" s="145"/>
      <c r="E34" s="145"/>
      <c r="F34" s="145"/>
      <c r="G34" s="145"/>
      <c r="H34" s="190"/>
      <c r="I34" s="190"/>
      <c r="J34" s="145"/>
      <c r="K34" s="145"/>
      <c r="L34" s="145"/>
      <c r="M34" s="145"/>
      <c r="N34" s="145"/>
      <c r="O34" s="136"/>
      <c r="P34" s="136"/>
      <c r="Q34" s="136"/>
    </row>
    <row r="35" spans="2:20" ht="15.75" customHeight="1" x14ac:dyDescent="0.25">
      <c r="B35" s="185"/>
      <c r="C35" s="405"/>
      <c r="D35" s="405"/>
      <c r="E35" s="405"/>
      <c r="F35" s="405"/>
      <c r="G35" s="405"/>
      <c r="H35" s="405"/>
      <c r="I35" s="405"/>
      <c r="J35" s="405"/>
      <c r="K35" s="405"/>
      <c r="L35" s="405"/>
      <c r="M35" s="405"/>
      <c r="N35" s="405"/>
      <c r="O35" s="136"/>
      <c r="P35" s="136"/>
      <c r="Q35" s="136"/>
    </row>
    <row r="36" spans="2:20" ht="15.75" customHeight="1" x14ac:dyDescent="0.25">
      <c r="B36" s="185"/>
      <c r="C36" s="145"/>
      <c r="D36" s="145"/>
      <c r="E36" s="145"/>
      <c r="F36" s="145"/>
      <c r="G36" s="145"/>
      <c r="H36" s="190"/>
      <c r="I36" s="190"/>
      <c r="J36" s="145"/>
      <c r="K36" s="145"/>
      <c r="L36" s="145"/>
      <c r="M36" s="145"/>
      <c r="N36" s="145"/>
      <c r="O36" s="199"/>
      <c r="P36" s="199"/>
      <c r="Q36" s="199"/>
    </row>
    <row r="37" spans="2:20" ht="15.75" customHeight="1" x14ac:dyDescent="0.25">
      <c r="B37" s="200"/>
      <c r="C37" s="201"/>
      <c r="D37" s="201"/>
      <c r="E37" s="201"/>
      <c r="F37" s="202"/>
      <c r="G37" s="203"/>
      <c r="H37" s="203"/>
      <c r="I37" s="203"/>
      <c r="J37" s="203"/>
      <c r="K37" s="203"/>
      <c r="L37" s="203"/>
      <c r="M37" s="159"/>
      <c r="N37" s="199"/>
      <c r="O37" s="143"/>
      <c r="P37" s="143"/>
      <c r="Q37" s="143"/>
    </row>
    <row r="38" spans="2:20" ht="15.75" customHeight="1" x14ac:dyDescent="0.25">
      <c r="C38" s="218"/>
      <c r="D38" s="218"/>
      <c r="E38" s="218"/>
      <c r="F38" s="202"/>
      <c r="G38" s="219"/>
      <c r="H38" s="203"/>
      <c r="I38" s="203"/>
      <c r="J38" s="219"/>
      <c r="K38" s="219"/>
      <c r="L38" s="219"/>
      <c r="M38" s="220"/>
      <c r="N38" s="143"/>
      <c r="O38" s="255"/>
      <c r="P38" s="143"/>
      <c r="Q38" s="143"/>
    </row>
    <row r="39" spans="2:20" ht="15.75" customHeight="1" x14ac:dyDescent="0.25">
      <c r="C39" s="218"/>
      <c r="D39" s="218"/>
      <c r="E39" s="218"/>
      <c r="F39" s="202"/>
      <c r="G39" s="219"/>
      <c r="H39" s="203"/>
      <c r="I39" s="203"/>
      <c r="J39" s="219"/>
      <c r="K39" s="219"/>
      <c r="L39" s="219"/>
      <c r="M39" s="220"/>
      <c r="N39" s="221"/>
      <c r="O39" s="222"/>
      <c r="P39" s="295"/>
      <c r="Q39" s="146"/>
    </row>
    <row r="40" spans="2:20" ht="15.75" customHeight="1" x14ac:dyDescent="0.25">
      <c r="B40" s="223"/>
      <c r="C40" s="218"/>
      <c r="D40" s="218"/>
      <c r="E40" s="218"/>
      <c r="F40" s="202"/>
      <c r="G40" s="224"/>
      <c r="H40" s="203"/>
      <c r="I40" s="203"/>
      <c r="J40" s="224"/>
      <c r="K40" s="224"/>
      <c r="L40" s="224"/>
      <c r="M40" s="220"/>
      <c r="N40" s="199"/>
      <c r="O40" s="231"/>
      <c r="P40" s="231"/>
      <c r="Q40" s="146"/>
    </row>
    <row r="41" spans="2:20" ht="15.75" customHeight="1" x14ac:dyDescent="0.25">
      <c r="B41" s="223"/>
      <c r="C41" s="218"/>
      <c r="D41" s="218"/>
      <c r="E41" s="218"/>
      <c r="F41" s="202"/>
      <c r="G41" s="224"/>
      <c r="H41" s="203"/>
      <c r="I41" s="203"/>
      <c r="J41" s="224"/>
      <c r="K41" s="224"/>
      <c r="L41" s="224"/>
      <c r="M41" s="220"/>
      <c r="N41" s="199"/>
      <c r="O41" s="231"/>
      <c r="P41" s="231"/>
      <c r="Q41" s="146"/>
    </row>
    <row r="42" spans="2:20" ht="15.75" customHeight="1" x14ac:dyDescent="0.25">
      <c r="B42" s="223"/>
      <c r="C42" s="218"/>
      <c r="D42" s="218"/>
      <c r="E42" s="218"/>
      <c r="F42" s="202"/>
      <c r="G42" s="224"/>
      <c r="H42" s="203"/>
      <c r="I42" s="203"/>
      <c r="J42" s="224"/>
      <c r="K42" s="224"/>
      <c r="L42" s="224"/>
      <c r="M42" s="220"/>
      <c r="N42" s="199"/>
      <c r="O42" s="231"/>
      <c r="P42" s="231"/>
      <c r="Q42" s="146"/>
    </row>
    <row r="43" spans="2:20" ht="15.75" customHeight="1" x14ac:dyDescent="0.25">
      <c r="B43" s="223"/>
      <c r="C43" s="218"/>
      <c r="D43" s="218"/>
      <c r="E43" s="218"/>
      <c r="F43" s="202"/>
      <c r="G43" s="224"/>
      <c r="H43" s="203"/>
      <c r="I43" s="203"/>
      <c r="J43" s="224"/>
      <c r="K43" s="224"/>
      <c r="L43" s="224"/>
      <c r="M43" s="226"/>
      <c r="N43" s="204"/>
      <c r="O43" s="231"/>
      <c r="P43" s="231"/>
      <c r="Q43" s="146"/>
      <c r="T43" s="130"/>
    </row>
    <row r="44" spans="2:20" ht="15.75" customHeight="1" x14ac:dyDescent="0.25">
      <c r="O44" s="143"/>
      <c r="P44" s="143"/>
      <c r="Q44" s="143"/>
      <c r="T44" s="130"/>
    </row>
    <row r="45" spans="2:20" ht="15.75" customHeight="1" x14ac:dyDescent="0.25">
      <c r="F45" s="167"/>
      <c r="G45" s="228"/>
      <c r="H45" s="227"/>
      <c r="I45" s="227"/>
      <c r="J45" s="228"/>
      <c r="K45" s="228"/>
      <c r="L45" s="228"/>
      <c r="O45" s="143"/>
      <c r="P45" s="143"/>
      <c r="Q45" s="143"/>
      <c r="T45" s="130"/>
    </row>
    <row r="46" spans="2:20" ht="15.75" customHeight="1" x14ac:dyDescent="0.25"/>
    <row r="47" spans="2:20" ht="15.75" customHeight="1" x14ac:dyDescent="0.25">
      <c r="T47" s="130"/>
    </row>
    <row r="48" spans="2:20"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T11</f>
        <v>40481.85</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B28:I28"/>
    <mergeCell ref="R4:T4"/>
    <mergeCell ref="R5:T5"/>
    <mergeCell ref="B20:G20"/>
    <mergeCell ref="B15:G15"/>
    <mergeCell ref="B17:G17"/>
    <mergeCell ref="B19:G19"/>
  </mergeCells>
  <conditionalFormatting sqref="A7:P10 R7:U10">
    <cfRule type="expression" dxfId="78" priority="5">
      <formula>MOD(ROW(),2)=0</formula>
    </cfRule>
  </conditionalFormatting>
  <hyperlinks>
    <hyperlink ref="B20" r:id="rId1" xr:uid="{00000000-0004-0000-0900-000000000000}"/>
  </hyperlinks>
  <printOptions horizontalCentered="1" gridLines="1"/>
  <pageMargins left="0" right="0" top="0.75" bottom="0.75" header="0.3" footer="0.3"/>
  <pageSetup scale="41"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CDAF8"/>
    <pageSetUpPr fitToPage="1"/>
  </sheetPr>
  <dimension ref="A1:U60"/>
  <sheetViews>
    <sheetView workbookViewId="0">
      <pane xSplit="2" ySplit="6" topLeftCell="C7" activePane="bottomRight" state="frozen"/>
      <selection pane="topRight" activeCell="C1" sqref="C1"/>
      <selection pane="bottomLeft" activeCell="A7" sqref="A7"/>
      <selection pane="bottomRight" activeCell="C7" sqref="C7"/>
    </sheetView>
  </sheetViews>
  <sheetFormatPr defaultColWidth="9.140625" defaultRowHeight="15" x14ac:dyDescent="0.25"/>
  <cols>
    <col min="1" max="1" width="7.85546875" style="135" customWidth="1"/>
    <col min="2" max="2" width="68.85546875" style="135" customWidth="1"/>
    <col min="3" max="3" width="36.28515625" style="135" customWidth="1"/>
    <col min="4" max="4" width="14.5703125" style="135" bestFit="1" customWidth="1"/>
    <col min="5" max="5" width="13.7109375" style="135" customWidth="1"/>
    <col min="6" max="6" width="19.42578125" style="135" bestFit="1" customWidth="1"/>
    <col min="7" max="7" width="23" style="137" bestFit="1" customWidth="1"/>
    <col min="8" max="8" width="11.28515625" style="137" customWidth="1"/>
    <col min="9" max="9" width="13.28515625" style="137" customWidth="1"/>
    <col min="10" max="10" width="13.5703125" style="135" customWidth="1"/>
    <col min="11" max="11" width="15.28515625" style="135" customWidth="1"/>
    <col min="12" max="12" width="9.5703125" style="135" customWidth="1"/>
    <col min="13" max="13" width="19.28515625" style="135" bestFit="1" customWidth="1"/>
    <col min="14" max="14" width="15.85546875" style="135" bestFit="1" customWidth="1"/>
    <col min="15" max="15" width="13.7109375" style="135" customWidth="1"/>
    <col min="16" max="16" width="15.85546875" style="135" bestFit="1" customWidth="1"/>
    <col min="17" max="17" width="3.7109375" style="143" customWidth="1"/>
    <col min="18" max="18" width="14.42578125" style="135" bestFit="1" customWidth="1"/>
    <col min="19" max="19" width="15.28515625" style="135" bestFit="1" customWidth="1"/>
    <col min="20" max="20" width="15.42578125" style="135" customWidth="1"/>
    <col min="21" max="21" width="14.28515625" style="135" customWidth="1"/>
    <col min="22" max="16384" width="9.140625" style="135"/>
  </cols>
  <sheetData>
    <row r="1" spans="1:21" ht="15.75" customHeight="1" x14ac:dyDescent="0.25">
      <c r="A1" s="132" t="s">
        <v>41</v>
      </c>
    </row>
    <row r="2" spans="1:21" ht="15.75" customHeight="1" x14ac:dyDescent="0.25">
      <c r="A2" s="138" t="str">
        <f>('#1461 Inlet Grove Comm HS '!A2)</f>
        <v>Federal Grant Allocations/Reimbursements as of: 12/31/25</v>
      </c>
      <c r="B2" s="189"/>
      <c r="N2" s="139"/>
      <c r="O2" s="139"/>
      <c r="Q2" s="146"/>
    </row>
    <row r="3" spans="1:21" ht="15.75" customHeight="1" x14ac:dyDescent="0.25">
      <c r="A3" s="141" t="s">
        <v>67</v>
      </c>
      <c r="B3" s="132"/>
      <c r="D3" s="132"/>
      <c r="E3" s="132"/>
      <c r="F3" s="132"/>
      <c r="Q3" s="146"/>
      <c r="R3" s="136"/>
      <c r="S3" s="142"/>
    </row>
    <row r="4" spans="1:21" ht="15.75" customHeight="1" x14ac:dyDescent="0.25">
      <c r="A4" s="132" t="s">
        <v>138</v>
      </c>
      <c r="N4" s="238"/>
      <c r="O4" s="238"/>
      <c r="P4" s="238"/>
      <c r="Q4" s="144"/>
      <c r="R4" s="581" t="str">
        <f>'#0040 Palm Beach Prep Char. MS'!R4</f>
        <v>July 1, 2025 - June 30, 2026</v>
      </c>
      <c r="S4" s="581"/>
      <c r="T4" s="581"/>
      <c r="U4" s="146"/>
    </row>
    <row r="5" spans="1:21" ht="15.75" thickBot="1" x14ac:dyDescent="0.3">
      <c r="A5" s="137"/>
      <c r="H5" s="147"/>
      <c r="I5" s="147"/>
      <c r="N5" s="238"/>
      <c r="O5" s="238"/>
      <c r="P5" s="238"/>
      <c r="Q5" s="144"/>
      <c r="R5" s="580"/>
      <c r="S5" s="580"/>
      <c r="T5" s="580"/>
      <c r="U5" s="149"/>
    </row>
    <row r="6" spans="1:21"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'#2801 PB Maritime Acad Elem'!U6</f>
        <v>Available Budget as of 12/31/25</v>
      </c>
    </row>
    <row r="7" spans="1:21" x14ac:dyDescent="0.25">
      <c r="A7" s="156">
        <v>4204</v>
      </c>
      <c r="B7" s="135" t="s">
        <v>205</v>
      </c>
      <c r="C7" s="326" t="s">
        <v>233</v>
      </c>
      <c r="D7" s="158" t="s">
        <v>206</v>
      </c>
      <c r="E7" s="176" t="s">
        <v>207</v>
      </c>
      <c r="F7" s="137" t="s">
        <v>208</v>
      </c>
      <c r="G7" s="137" t="s">
        <v>6</v>
      </c>
      <c r="H7" s="276">
        <v>2.2100000000000002E-2</v>
      </c>
      <c r="I7" s="276">
        <v>0.16339999999999999</v>
      </c>
      <c r="J7" s="164">
        <v>46295</v>
      </c>
      <c r="K7" s="164">
        <v>46296</v>
      </c>
      <c r="L7" s="164">
        <v>44819</v>
      </c>
      <c r="M7" s="137" t="s">
        <v>209</v>
      </c>
      <c r="N7" s="474">
        <v>2115.1999999999998</v>
      </c>
      <c r="O7" s="341">
        <v>3716</v>
      </c>
      <c r="P7" s="342">
        <f t="shared" ref="P7" si="0">N7+O7</f>
        <v>5831.2</v>
      </c>
      <c r="Q7" s="144"/>
      <c r="R7" s="469">
        <v>0</v>
      </c>
      <c r="S7" s="341">
        <v>0</v>
      </c>
      <c r="T7" s="387">
        <f t="shared" ref="T7" si="1">R7+S7</f>
        <v>0</v>
      </c>
      <c r="U7" s="389">
        <f>P7-R7</f>
        <v>5831.2</v>
      </c>
    </row>
    <row r="8" spans="1:21" x14ac:dyDescent="0.25">
      <c r="A8" s="156">
        <v>4253</v>
      </c>
      <c r="B8" s="135" t="s">
        <v>203</v>
      </c>
      <c r="C8" s="326" t="s">
        <v>310</v>
      </c>
      <c r="D8" s="158" t="s">
        <v>240</v>
      </c>
      <c r="E8" s="176" t="s">
        <v>239</v>
      </c>
      <c r="F8" s="137" t="s">
        <v>309</v>
      </c>
      <c r="G8" s="137" t="s">
        <v>6</v>
      </c>
      <c r="H8" s="276">
        <v>2.2100000000000002E-2</v>
      </c>
      <c r="I8" s="276">
        <v>0.16339999999999999</v>
      </c>
      <c r="J8" s="164">
        <v>46203</v>
      </c>
      <c r="K8" s="164">
        <v>46204</v>
      </c>
      <c r="L8" s="164">
        <v>45839</v>
      </c>
      <c r="M8" s="137" t="s">
        <v>224</v>
      </c>
      <c r="N8" s="346">
        <v>9596.41</v>
      </c>
      <c r="O8" s="341">
        <v>0</v>
      </c>
      <c r="P8" s="342">
        <f>N8+O8</f>
        <v>9596.41</v>
      </c>
      <c r="Q8" s="573"/>
      <c r="R8" s="340">
        <v>9596.41</v>
      </c>
      <c r="S8" s="341"/>
      <c r="T8" s="387">
        <f t="shared" ref="T8" si="2">R8+S8</f>
        <v>9596.41</v>
      </c>
      <c r="U8" s="389">
        <f t="shared" ref="U8" si="3">P8-R8</f>
        <v>0</v>
      </c>
    </row>
    <row r="9" spans="1:21" ht="15.75" customHeight="1" thickBot="1" x14ac:dyDescent="0.3">
      <c r="C9" s="267"/>
      <c r="D9" s="176"/>
      <c r="E9" s="176"/>
      <c r="H9" s="276"/>
      <c r="I9" s="276"/>
      <c r="J9" s="188"/>
      <c r="K9" s="188"/>
      <c r="L9" s="188"/>
      <c r="M9" s="214" t="s">
        <v>36</v>
      </c>
      <c r="N9" s="547">
        <f>SUM(N7:N8)</f>
        <v>11711.61</v>
      </c>
      <c r="O9" s="546">
        <f>SUM(O7:O8)</f>
        <v>3716</v>
      </c>
      <c r="P9" s="450">
        <f>SUM(P7:P8)</f>
        <v>15427.61</v>
      </c>
      <c r="Q9" s="133"/>
      <c r="R9" s="547">
        <f>SUM(R7:R8)</f>
        <v>9596.41</v>
      </c>
      <c r="S9" s="546">
        <f>SUM(S7:S8)</f>
        <v>0</v>
      </c>
      <c r="T9" s="546">
        <f>SUM(T7:T8)</f>
        <v>9596.41</v>
      </c>
      <c r="U9" s="450">
        <f>SUM(U7:U8)</f>
        <v>5831.2</v>
      </c>
    </row>
    <row r="10" spans="1:21" ht="15.75" customHeight="1" thickTop="1" x14ac:dyDescent="0.25">
      <c r="C10" s="176"/>
      <c r="D10" s="176"/>
      <c r="E10" s="176"/>
      <c r="I10" s="276"/>
      <c r="J10" s="188"/>
      <c r="K10" s="188"/>
      <c r="L10" s="188"/>
      <c r="N10" s="166"/>
      <c r="O10" s="166"/>
      <c r="P10" s="166"/>
      <c r="R10" s="140"/>
    </row>
    <row r="11" spans="1:21" ht="15.75" customHeight="1" x14ac:dyDescent="0.25">
      <c r="C11" s="176"/>
      <c r="D11" s="176"/>
      <c r="E11" s="176"/>
      <c r="J11" s="188"/>
      <c r="K11" s="188"/>
      <c r="L11" s="188"/>
      <c r="M11" s="214"/>
      <c r="N11" s="166"/>
      <c r="O11" s="166"/>
      <c r="P11" s="166"/>
      <c r="R11" s="140"/>
    </row>
    <row r="12" spans="1:21" ht="15.75" customHeight="1" x14ac:dyDescent="0.25">
      <c r="C12" s="176"/>
      <c r="D12" s="176"/>
      <c r="E12" s="176"/>
      <c r="M12" s="214"/>
      <c r="N12" s="166"/>
      <c r="O12" s="166"/>
      <c r="P12" s="166"/>
      <c r="R12" s="140"/>
    </row>
    <row r="13" spans="1:21" ht="15.75" customHeight="1" x14ac:dyDescent="0.25">
      <c r="B13" s="132" t="s">
        <v>106</v>
      </c>
      <c r="C13" s="176"/>
      <c r="D13" s="176"/>
      <c r="E13" s="176"/>
      <c r="M13" s="214"/>
      <c r="N13" s="166"/>
      <c r="O13" s="166"/>
      <c r="P13" s="166"/>
      <c r="R13" s="170"/>
    </row>
    <row r="14" spans="1:21" ht="33" customHeight="1" x14ac:dyDescent="0.25">
      <c r="B14" s="577" t="s">
        <v>186</v>
      </c>
      <c r="C14" s="577"/>
      <c r="D14" s="577"/>
      <c r="E14" s="577"/>
      <c r="F14" s="577"/>
      <c r="G14" s="577"/>
      <c r="H14" s="172"/>
      <c r="I14" s="172"/>
      <c r="J14" s="171"/>
      <c r="M14" s="214"/>
      <c r="N14" s="166"/>
      <c r="O14" s="166"/>
      <c r="P14" s="166"/>
      <c r="R14" s="170"/>
    </row>
    <row r="15" spans="1:21" ht="15.75" customHeight="1" x14ac:dyDescent="0.25">
      <c r="C15" s="176"/>
      <c r="D15" s="176"/>
      <c r="E15" s="176"/>
      <c r="M15" s="214"/>
      <c r="N15" s="166"/>
      <c r="O15" s="166"/>
      <c r="P15" s="166"/>
      <c r="R15" s="170"/>
    </row>
    <row r="16" spans="1:21" ht="48.75" customHeight="1" x14ac:dyDescent="0.25">
      <c r="B16" s="577" t="s">
        <v>110</v>
      </c>
      <c r="C16" s="577"/>
      <c r="D16" s="577"/>
      <c r="E16" s="577"/>
      <c r="F16" s="577"/>
      <c r="G16" s="577"/>
      <c r="H16" s="172"/>
      <c r="I16" s="172"/>
      <c r="J16" s="171"/>
      <c r="M16" s="214"/>
      <c r="N16" s="166"/>
      <c r="O16" s="166"/>
      <c r="P16" s="166"/>
      <c r="R16" s="170"/>
    </row>
    <row r="17" spans="2:21" ht="15.75" customHeight="1" x14ac:dyDescent="0.25">
      <c r="B17" s="171"/>
      <c r="C17" s="171"/>
      <c r="D17" s="171"/>
      <c r="E17" s="171"/>
      <c r="F17" s="171"/>
      <c r="G17" s="172"/>
      <c r="H17" s="172"/>
      <c r="I17" s="172"/>
      <c r="J17" s="171"/>
      <c r="M17" s="214"/>
      <c r="N17" s="166"/>
      <c r="O17" s="166"/>
      <c r="P17" s="166"/>
      <c r="R17" s="170"/>
      <c r="S17" s="169"/>
    </row>
    <row r="18" spans="2:21" ht="37.5" customHeight="1" x14ac:dyDescent="0.25">
      <c r="B18" s="577" t="s">
        <v>131</v>
      </c>
      <c r="C18" s="577"/>
      <c r="D18" s="577"/>
      <c r="E18" s="577"/>
      <c r="F18" s="577"/>
      <c r="G18" s="577"/>
      <c r="H18" s="172"/>
      <c r="I18" s="172"/>
      <c r="J18" s="171"/>
      <c r="M18" s="214"/>
      <c r="N18" s="166"/>
      <c r="O18" s="166"/>
      <c r="P18" s="166"/>
      <c r="R18" s="170"/>
    </row>
    <row r="19" spans="2:21" ht="15.75" customHeight="1" x14ac:dyDescent="0.25">
      <c r="B19" s="591" t="s">
        <v>130</v>
      </c>
      <c r="C19" s="577"/>
      <c r="D19" s="577"/>
      <c r="E19" s="577"/>
      <c r="F19" s="577"/>
      <c r="G19" s="577"/>
      <c r="H19" s="172"/>
      <c r="I19" s="172"/>
      <c r="J19" s="171"/>
      <c r="M19" s="214"/>
      <c r="N19" s="166"/>
      <c r="O19" s="166"/>
      <c r="P19" s="166"/>
      <c r="R19" s="170"/>
    </row>
    <row r="20" spans="2:21" ht="15.75" customHeight="1" x14ac:dyDescent="0.25">
      <c r="B20" s="131" t="s">
        <v>95</v>
      </c>
      <c r="C20" s="174" t="s">
        <v>98</v>
      </c>
      <c r="D20" s="174" t="s">
        <v>99</v>
      </c>
      <c r="E20" s="174"/>
      <c r="F20" s="171"/>
      <c r="G20" s="172"/>
      <c r="H20" s="172"/>
      <c r="I20" s="172"/>
      <c r="J20" s="171"/>
      <c r="M20" s="214"/>
      <c r="N20" s="166"/>
      <c r="O20" s="166"/>
      <c r="P20" s="166"/>
      <c r="R20" s="170"/>
    </row>
    <row r="21" spans="2:21" ht="15.75" customHeight="1" x14ac:dyDescent="0.25">
      <c r="C21" s="176"/>
      <c r="D21" s="176"/>
      <c r="E21" s="176"/>
      <c r="F21" s="171"/>
      <c r="G21" s="172"/>
      <c r="H21" s="172"/>
      <c r="I21" s="172"/>
      <c r="J21" s="171"/>
      <c r="M21" s="214"/>
      <c r="N21" s="166"/>
      <c r="O21" s="166"/>
      <c r="P21" s="166"/>
      <c r="R21" s="315"/>
    </row>
    <row r="22" spans="2:21" ht="15.75" customHeight="1" x14ac:dyDescent="0.25">
      <c r="B22" s="135" t="s">
        <v>264</v>
      </c>
      <c r="C22" s="176" t="s">
        <v>252</v>
      </c>
      <c r="D22" s="176" t="s">
        <v>260</v>
      </c>
      <c r="E22" s="176"/>
      <c r="F22" s="171"/>
      <c r="G22" s="172"/>
      <c r="H22" s="172"/>
      <c r="I22" s="172"/>
      <c r="J22" s="171"/>
      <c r="M22" s="214"/>
      <c r="N22" s="166"/>
      <c r="O22" s="166"/>
      <c r="P22" s="166"/>
      <c r="R22" s="140"/>
    </row>
    <row r="23" spans="2:21" ht="15.75" customHeight="1" x14ac:dyDescent="0.25">
      <c r="B23" s="135" t="s">
        <v>97</v>
      </c>
      <c r="C23" s="176" t="s">
        <v>166</v>
      </c>
      <c r="D23" s="176" t="s">
        <v>261</v>
      </c>
      <c r="E23" s="176"/>
      <c r="M23" s="214"/>
      <c r="N23" s="166"/>
      <c r="O23" s="166"/>
      <c r="P23" s="166"/>
      <c r="R23" s="140"/>
    </row>
    <row r="24" spans="2:21" ht="15.75" customHeight="1" x14ac:dyDescent="0.25">
      <c r="E24" s="176"/>
      <c r="M24" s="214"/>
      <c r="N24" s="166"/>
      <c r="O24" s="166"/>
      <c r="P24" s="166"/>
      <c r="R24" s="140"/>
    </row>
    <row r="25" spans="2:21" ht="15.75" customHeight="1" x14ac:dyDescent="0.25">
      <c r="C25" s="176"/>
      <c r="D25" s="176"/>
      <c r="E25" s="176"/>
      <c r="M25" s="214"/>
      <c r="N25" s="166"/>
      <c r="O25" s="166"/>
      <c r="P25" s="166"/>
      <c r="R25" s="140"/>
    </row>
    <row r="26" spans="2:21" ht="15.75" customHeight="1" x14ac:dyDescent="0.25">
      <c r="B26" s="579" t="s">
        <v>219</v>
      </c>
      <c r="C26" s="579"/>
      <c r="D26" s="579"/>
      <c r="E26" s="579"/>
      <c r="F26" s="579"/>
      <c r="G26" s="579"/>
      <c r="H26" s="579"/>
      <c r="I26" s="579"/>
      <c r="Q26" s="135"/>
      <c r="T26" s="140"/>
    </row>
    <row r="27" spans="2:21" ht="15.75" customHeight="1" x14ac:dyDescent="0.25">
      <c r="B27" s="516"/>
      <c r="C27" s="176"/>
      <c r="D27" s="176"/>
      <c r="E27" s="176"/>
      <c r="F27" s="137"/>
      <c r="H27" s="135"/>
      <c r="I27" s="135"/>
      <c r="Q27" s="135"/>
      <c r="T27" s="140"/>
    </row>
    <row r="28" spans="2:21"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row>
    <row r="29" spans="2:21" ht="15.75" customHeight="1" x14ac:dyDescent="0.25">
      <c r="C29" s="137"/>
      <c r="D29" s="137"/>
      <c r="E29" s="137"/>
      <c r="F29" s="137"/>
      <c r="H29" s="135"/>
      <c r="I29" s="135"/>
      <c r="Q29" s="135"/>
      <c r="R29" s="280" t="s">
        <v>189</v>
      </c>
      <c r="S29" s="281"/>
      <c r="T29" s="187"/>
      <c r="U29" s="281"/>
    </row>
    <row r="30" spans="2:21" ht="15.75" customHeight="1" x14ac:dyDescent="0.25">
      <c r="B30" s="180" t="s">
        <v>188</v>
      </c>
      <c r="C30" s="514" t="s">
        <v>1</v>
      </c>
      <c r="D30" s="514"/>
      <c r="E30" s="514"/>
      <c r="F30" s="514" t="s">
        <v>32</v>
      </c>
      <c r="G30" s="514" t="s">
        <v>33</v>
      </c>
      <c r="H30" s="514"/>
      <c r="I30" s="514"/>
      <c r="J30" s="514"/>
      <c r="K30" s="514"/>
      <c r="L30" s="514"/>
      <c r="M30" s="514" t="s">
        <v>34</v>
      </c>
      <c r="N30" s="514" t="s">
        <v>35</v>
      </c>
      <c r="O30" s="182"/>
      <c r="P30" s="182"/>
      <c r="Q30" s="182"/>
      <c r="R30" s="183" t="s">
        <v>78</v>
      </c>
      <c r="S30" s="184"/>
      <c r="T30" s="184"/>
      <c r="U30" s="184"/>
    </row>
    <row r="31" spans="2:21" ht="15.75" customHeight="1" x14ac:dyDescent="0.25">
      <c r="B31" s="185"/>
      <c r="C31" s="145"/>
      <c r="D31" s="145"/>
      <c r="E31" s="145"/>
      <c r="F31" s="145"/>
      <c r="G31" s="484"/>
      <c r="H31" s="190"/>
      <c r="I31" s="190"/>
      <c r="J31" s="145"/>
      <c r="K31" s="145"/>
      <c r="L31" s="145"/>
      <c r="M31" s="145"/>
      <c r="N31" s="145"/>
      <c r="O31" s="140"/>
      <c r="P31" s="140"/>
      <c r="Q31" s="146"/>
    </row>
    <row r="32" spans="2:21" ht="15.75" customHeight="1" x14ac:dyDescent="0.25">
      <c r="B32" s="185"/>
      <c r="C32" s="145"/>
      <c r="D32" s="145"/>
      <c r="E32" s="145"/>
      <c r="F32" s="145"/>
      <c r="G32" s="484"/>
      <c r="H32" s="190"/>
      <c r="I32" s="190"/>
      <c r="J32" s="145"/>
      <c r="K32" s="145"/>
      <c r="L32" s="145"/>
      <c r="M32" s="145"/>
      <c r="N32" s="145"/>
      <c r="O32" s="140"/>
      <c r="P32" s="140"/>
      <c r="Q32" s="146"/>
    </row>
    <row r="33" spans="2:17" ht="15.75" customHeight="1" x14ac:dyDescent="0.25">
      <c r="B33" s="185"/>
      <c r="C33" s="145"/>
      <c r="D33" s="145"/>
      <c r="E33" s="145"/>
      <c r="F33" s="145"/>
      <c r="G33" s="484"/>
      <c r="H33" s="190"/>
      <c r="I33" s="190"/>
      <c r="J33" s="145"/>
      <c r="K33" s="145"/>
      <c r="L33" s="145"/>
      <c r="M33" s="145"/>
      <c r="N33" s="145"/>
    </row>
    <row r="34" spans="2:17" ht="15.75" customHeight="1" x14ac:dyDescent="0.25">
      <c r="B34" s="185"/>
      <c r="C34" s="145"/>
      <c r="D34" s="145"/>
      <c r="E34" s="145"/>
      <c r="F34" s="145"/>
      <c r="G34" s="484"/>
      <c r="H34" s="190"/>
      <c r="I34" s="190"/>
      <c r="J34" s="145"/>
      <c r="K34" s="145"/>
      <c r="L34" s="145"/>
      <c r="M34" s="145"/>
      <c r="N34" s="145"/>
    </row>
    <row r="35" spans="2:17" ht="15.75" customHeight="1" x14ac:dyDescent="0.25">
      <c r="B35" s="185"/>
      <c r="C35" s="405"/>
      <c r="D35" s="405"/>
      <c r="E35" s="405"/>
      <c r="F35" s="405"/>
      <c r="G35" s="484"/>
      <c r="H35" s="405"/>
      <c r="I35" s="405"/>
      <c r="J35" s="405"/>
      <c r="K35" s="405"/>
      <c r="L35" s="405"/>
      <c r="M35" s="405"/>
      <c r="N35" s="405"/>
    </row>
    <row r="36" spans="2:17" ht="15.75" customHeight="1" x14ac:dyDescent="0.25">
      <c r="B36" s="185"/>
      <c r="C36" s="405"/>
      <c r="D36" s="405"/>
      <c r="E36" s="405"/>
      <c r="F36" s="405"/>
      <c r="G36" s="484"/>
      <c r="H36" s="405"/>
      <c r="I36" s="405"/>
      <c r="J36" s="405"/>
      <c r="K36" s="405"/>
      <c r="L36" s="405"/>
      <c r="M36" s="405"/>
      <c r="N36" s="405"/>
    </row>
    <row r="37" spans="2:17" ht="15.75" customHeight="1" x14ac:dyDescent="0.25">
      <c r="B37" s="185"/>
      <c r="C37" s="405"/>
      <c r="D37" s="405"/>
      <c r="E37" s="405"/>
      <c r="F37" s="405"/>
      <c r="G37" s="484"/>
      <c r="H37" s="405"/>
      <c r="I37" s="405"/>
      <c r="J37" s="405"/>
      <c r="K37" s="405"/>
      <c r="L37" s="405"/>
      <c r="M37" s="405"/>
      <c r="N37" s="405"/>
    </row>
    <row r="38" spans="2:17" ht="15.75" customHeight="1" x14ac:dyDescent="0.25">
      <c r="B38" s="185"/>
      <c r="C38" s="405"/>
      <c r="D38" s="405"/>
      <c r="E38" s="405"/>
      <c r="F38" s="405"/>
      <c r="G38" s="484"/>
      <c r="H38" s="405"/>
      <c r="I38" s="405"/>
      <c r="J38" s="405"/>
      <c r="K38" s="405"/>
      <c r="L38" s="405"/>
      <c r="M38" s="405"/>
      <c r="N38" s="405"/>
    </row>
    <row r="39" spans="2:17" ht="15.75" customHeight="1" x14ac:dyDescent="0.25">
      <c r="B39" s="185"/>
      <c r="C39" s="405"/>
      <c r="D39" s="405"/>
      <c r="E39" s="405"/>
      <c r="F39" s="405"/>
      <c r="G39" s="484"/>
      <c r="H39" s="405"/>
      <c r="I39" s="405"/>
      <c r="J39" s="405"/>
      <c r="K39" s="405"/>
      <c r="L39" s="405"/>
      <c r="M39" s="405"/>
      <c r="N39" s="405"/>
    </row>
    <row r="40" spans="2:17" ht="15.75" customHeight="1" x14ac:dyDescent="0.25">
      <c r="B40" s="185"/>
      <c r="C40" s="145"/>
      <c r="D40" s="145"/>
      <c r="E40" s="145"/>
      <c r="F40" s="145"/>
      <c r="G40" s="484"/>
      <c r="H40" s="190"/>
      <c r="I40" s="190"/>
      <c r="J40" s="145"/>
      <c r="K40" s="145"/>
      <c r="L40" s="145"/>
      <c r="M40" s="145"/>
      <c r="N40" s="145"/>
    </row>
    <row r="41" spans="2:17" ht="15.75" customHeight="1" x14ac:dyDescent="0.25">
      <c r="B41" s="185"/>
      <c r="C41" s="145"/>
      <c r="D41" s="145"/>
      <c r="E41" s="145"/>
      <c r="F41" s="145"/>
      <c r="G41" s="484"/>
      <c r="H41" s="190"/>
      <c r="I41" s="190"/>
      <c r="J41" s="145"/>
      <c r="K41" s="145"/>
      <c r="L41" s="145"/>
      <c r="M41" s="145"/>
      <c r="N41" s="145"/>
    </row>
    <row r="42" spans="2:17" ht="15.75" customHeight="1" x14ac:dyDescent="0.25">
      <c r="B42" s="185"/>
      <c r="C42" s="145"/>
      <c r="D42" s="145"/>
      <c r="E42" s="145"/>
      <c r="F42" s="145"/>
      <c r="G42" s="484"/>
      <c r="H42" s="190"/>
      <c r="I42" s="190"/>
      <c r="J42" s="145"/>
      <c r="K42" s="145"/>
      <c r="L42" s="145"/>
      <c r="M42" s="145"/>
      <c r="N42" s="145"/>
    </row>
    <row r="43" spans="2:17" ht="15.75" customHeight="1" x14ac:dyDescent="0.25">
      <c r="B43" s="200"/>
      <c r="C43" s="201"/>
      <c r="D43" s="201"/>
      <c r="E43" s="201"/>
      <c r="F43" s="202"/>
      <c r="G43" s="203"/>
      <c r="H43" s="203"/>
      <c r="I43" s="203"/>
      <c r="J43" s="203"/>
      <c r="K43" s="203"/>
      <c r="L43" s="203"/>
      <c r="M43" s="159"/>
      <c r="N43" s="204"/>
      <c r="O43" s="162"/>
      <c r="P43" s="161"/>
      <c r="Q43" s="162"/>
    </row>
    <row r="44" spans="2:17" ht="15.75" customHeight="1" x14ac:dyDescent="0.25">
      <c r="B44" s="223"/>
      <c r="C44" s="218"/>
      <c r="D44" s="218"/>
      <c r="E44" s="218"/>
      <c r="F44" s="202"/>
      <c r="G44" s="203"/>
      <c r="H44" s="203"/>
      <c r="I44" s="203"/>
      <c r="J44" s="224"/>
      <c r="K44" s="224"/>
      <c r="L44" s="224"/>
      <c r="M44" s="220"/>
      <c r="N44" s="199"/>
      <c r="O44" s="225"/>
    </row>
    <row r="45" spans="2:17" ht="15.75" customHeight="1" x14ac:dyDescent="0.25">
      <c r="B45" s="223"/>
      <c r="C45" s="218"/>
      <c r="D45" s="218"/>
      <c r="E45" s="218"/>
      <c r="F45" s="202"/>
      <c r="G45" s="203"/>
      <c r="H45" s="203"/>
      <c r="I45" s="203"/>
      <c r="J45" s="224"/>
      <c r="K45" s="224"/>
      <c r="L45" s="224"/>
      <c r="M45" s="220"/>
      <c r="N45" s="199"/>
      <c r="O45" s="225"/>
    </row>
    <row r="46" spans="2:17" ht="15.75" customHeight="1" x14ac:dyDescent="0.25">
      <c r="B46" s="223"/>
      <c r="C46" s="218"/>
      <c r="D46" s="218"/>
      <c r="E46" s="218"/>
      <c r="F46" s="202"/>
      <c r="G46" s="203"/>
      <c r="H46" s="203"/>
      <c r="I46" s="203"/>
      <c r="J46" s="224"/>
      <c r="K46" s="224"/>
      <c r="L46" s="224"/>
      <c r="M46" s="226"/>
      <c r="N46" s="204"/>
      <c r="O46" s="225"/>
      <c r="P46" s="225"/>
      <c r="Q46" s="146"/>
    </row>
    <row r="47" spans="2:17" ht="15.75" customHeight="1" x14ac:dyDescent="0.25"/>
    <row r="48" spans="2:17" ht="15.75" customHeight="1" x14ac:dyDescent="0.25">
      <c r="F48" s="167"/>
      <c r="G48" s="227"/>
      <c r="H48" s="227"/>
      <c r="I48" s="227"/>
      <c r="J48" s="228"/>
      <c r="K48" s="228"/>
      <c r="L48" s="228"/>
    </row>
    <row r="49" spans="19:20" ht="15.75" customHeight="1" x14ac:dyDescent="0.25"/>
    <row r="50" spans="19:20" ht="15.75" customHeight="1" x14ac:dyDescent="0.25"/>
    <row r="51" spans="19:20" ht="15.75" customHeight="1" x14ac:dyDescent="0.25"/>
    <row r="52" spans="19:20" ht="15.75" customHeight="1" x14ac:dyDescent="0.25">
      <c r="S52" s="135" t="s">
        <v>182</v>
      </c>
      <c r="T52" s="166">
        <f>T9</f>
        <v>9596.41</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R4:T4"/>
    <mergeCell ref="R5:T5"/>
    <mergeCell ref="B26:I26"/>
    <mergeCell ref="B19:G19"/>
    <mergeCell ref="B14:G14"/>
    <mergeCell ref="B16:G16"/>
    <mergeCell ref="B18:G18"/>
  </mergeCells>
  <conditionalFormatting sqref="A7:P8 R7:U8">
    <cfRule type="expression" dxfId="77" priority="1">
      <formula>MOD(ROW(),2)=0</formula>
    </cfRule>
  </conditionalFormatting>
  <hyperlinks>
    <hyperlink ref="B19" r:id="rId1" xr:uid="{00000000-0004-0000-0A00-000000000000}"/>
  </hyperlinks>
  <printOptions horizontalCentered="1" gridLines="1"/>
  <pageMargins left="0" right="0" top="0.75" bottom="0.75" header="0.3" footer="0.3"/>
  <pageSetup scale="44" orientation="landscape"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CDAF8"/>
    <pageSetUpPr fitToPage="1"/>
  </sheetPr>
  <dimension ref="A1:V65"/>
  <sheetViews>
    <sheetView workbookViewId="0">
      <pane xSplit="2" ySplit="6" topLeftCell="I7" activePane="bottomRight" state="frozen"/>
      <selection pane="topRight" activeCell="C1" sqref="C1"/>
      <selection pane="bottomLeft" activeCell="A7" sqref="A7"/>
      <selection pane="bottomRight" activeCell="B22" sqref="B22"/>
    </sheetView>
  </sheetViews>
  <sheetFormatPr defaultColWidth="9.140625" defaultRowHeight="15" x14ac:dyDescent="0.25"/>
  <cols>
    <col min="1" max="1" width="7.85546875" style="135" customWidth="1"/>
    <col min="2" max="2" width="62" style="135" customWidth="1"/>
    <col min="3" max="3" width="48.5703125" style="135" bestFit="1" customWidth="1"/>
    <col min="4" max="4" width="14.5703125" style="135" customWidth="1"/>
    <col min="5" max="5" width="8.28515625" style="135" customWidth="1"/>
    <col min="6" max="6" width="19.42578125" style="137" customWidth="1"/>
    <col min="7" max="7" width="23" style="135" customWidth="1"/>
    <col min="8" max="8" width="11.42578125" style="137" customWidth="1"/>
    <col min="9" max="9" width="12.140625" style="137" customWidth="1"/>
    <col min="10" max="10" width="12.28515625" style="135" customWidth="1"/>
    <col min="11" max="11" width="15.7109375" style="135" customWidth="1"/>
    <col min="12" max="12" width="15.85546875" style="135" bestFit="1"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bestFit="1" customWidth="1"/>
    <col min="19" max="19" width="15" style="135" bestFit="1" customWidth="1"/>
    <col min="20" max="20" width="15.85546875" style="135" bestFit="1" customWidth="1"/>
    <col min="21" max="21" width="14.28515625" style="135" customWidth="1"/>
    <col min="22" max="22" width="13" style="135" bestFit="1" customWidth="1"/>
    <col min="23" max="16384" width="9.140625" style="135"/>
  </cols>
  <sheetData>
    <row r="1" spans="1:22" ht="15.75" customHeight="1" x14ac:dyDescent="0.25">
      <c r="A1" s="132" t="s">
        <v>12</v>
      </c>
    </row>
    <row r="2" spans="1:22" ht="15.75" customHeight="1" x14ac:dyDescent="0.35">
      <c r="A2" s="138" t="str">
        <f>('#1461 Inlet Grove Comm HS '!A2)</f>
        <v>Federal Grant Allocations/Reimbursements as of: 12/31/25</v>
      </c>
      <c r="B2" s="189"/>
      <c r="K2" s="143" t="s">
        <v>88</v>
      </c>
      <c r="L2" s="143"/>
      <c r="M2" s="143"/>
      <c r="N2" s="488"/>
      <c r="O2" s="488"/>
      <c r="Q2" s="140"/>
    </row>
    <row r="3" spans="1:22" ht="15.75" customHeight="1" x14ac:dyDescent="0.25">
      <c r="A3" s="141" t="s">
        <v>57</v>
      </c>
      <c r="B3" s="132"/>
      <c r="D3" s="132"/>
      <c r="E3" s="132"/>
      <c r="F3" s="131"/>
      <c r="J3" s="135" t="s">
        <v>88</v>
      </c>
      <c r="K3" s="143"/>
      <c r="L3" s="143"/>
      <c r="M3" s="143"/>
      <c r="N3" s="143"/>
      <c r="O3" s="143"/>
      <c r="Q3" s="140"/>
      <c r="R3" s="136"/>
      <c r="S3" s="142"/>
    </row>
    <row r="4" spans="1:22" ht="15.75" customHeight="1" x14ac:dyDescent="0.25">
      <c r="A4" s="132" t="s">
        <v>138</v>
      </c>
      <c r="N4" s="144"/>
      <c r="O4" s="144"/>
      <c r="P4" s="144"/>
      <c r="Q4" s="145"/>
      <c r="R4" s="581" t="str">
        <f>'#0040 Palm Beach Prep Char. MS'!R4</f>
        <v>July 1, 2025 - June 30, 2026</v>
      </c>
      <c r="S4" s="581"/>
      <c r="T4" s="581"/>
      <c r="U4" s="146"/>
    </row>
    <row r="5" spans="1:22" ht="15.75" thickBot="1" x14ac:dyDescent="0.3">
      <c r="A5" s="137"/>
      <c r="H5" s="147"/>
      <c r="I5" s="147"/>
      <c r="N5" s="144"/>
      <c r="O5" s="144"/>
      <c r="P5" s="144"/>
      <c r="Q5" s="145"/>
      <c r="R5" s="580"/>
      <c r="S5" s="580"/>
      <c r="T5" s="580"/>
      <c r="U5" s="149"/>
    </row>
    <row r="6" spans="1:22" s="192" customFormat="1" ht="73.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'#2911 Western Academy'!U6</f>
        <v>Available Budget as of 12/31/25</v>
      </c>
      <c r="V6" s="232"/>
    </row>
    <row r="7" spans="1:22" ht="15.75" customHeight="1" x14ac:dyDescent="0.25">
      <c r="A7" s="156">
        <v>4253</v>
      </c>
      <c r="B7" s="135" t="s">
        <v>203</v>
      </c>
      <c r="C7" s="481" t="s">
        <v>310</v>
      </c>
      <c r="D7" s="137" t="s">
        <v>240</v>
      </c>
      <c r="E7" s="137" t="s">
        <v>239</v>
      </c>
      <c r="F7" s="164" t="s">
        <v>309</v>
      </c>
      <c r="G7" s="223" t="s">
        <v>6</v>
      </c>
      <c r="H7" s="276">
        <v>2.2100000000000002E-2</v>
      </c>
      <c r="I7" s="276">
        <v>0.16339999999999999</v>
      </c>
      <c r="J7" s="164">
        <v>46203</v>
      </c>
      <c r="K7" s="164">
        <v>46204</v>
      </c>
      <c r="L7" s="164">
        <v>45839</v>
      </c>
      <c r="M7" s="137" t="s">
        <v>224</v>
      </c>
      <c r="N7" s="402">
        <v>442512.14</v>
      </c>
      <c r="O7" s="319">
        <v>0</v>
      </c>
      <c r="P7" s="320">
        <f>N7+O7</f>
        <v>442512.14</v>
      </c>
      <c r="Q7" s="416"/>
      <c r="R7" s="422">
        <v>442512.14</v>
      </c>
      <c r="S7" s="319"/>
      <c r="T7" s="330">
        <f t="shared" ref="T7:T9" si="0">R7+S7</f>
        <v>442512.14</v>
      </c>
      <c r="U7" s="362">
        <f>P7-T7</f>
        <v>0</v>
      </c>
    </row>
    <row r="8" spans="1:22" ht="15.75" customHeight="1" x14ac:dyDescent="0.25">
      <c r="A8" s="156"/>
      <c r="C8" s="481"/>
      <c r="D8" s="137"/>
      <c r="E8" s="137"/>
      <c r="F8" s="164"/>
      <c r="G8" s="223"/>
      <c r="H8" s="276"/>
      <c r="I8" s="276"/>
      <c r="J8" s="164"/>
      <c r="K8" s="164"/>
      <c r="L8" s="164"/>
      <c r="M8" s="137"/>
      <c r="N8" s="318"/>
      <c r="O8" s="319"/>
      <c r="P8" s="320">
        <f t="shared" ref="P8:P9" si="1">N8+O8</f>
        <v>0</v>
      </c>
      <c r="Q8" s="416"/>
      <c r="R8" s="331"/>
      <c r="S8" s="319">
        <v>0</v>
      </c>
      <c r="T8" s="320">
        <f t="shared" si="0"/>
        <v>0</v>
      </c>
      <c r="U8" s="362">
        <f t="shared" ref="U8:U9" si="2">P8-T8</f>
        <v>0</v>
      </c>
    </row>
    <row r="9" spans="1:22" ht="15.75" customHeight="1" x14ac:dyDescent="0.25">
      <c r="A9" s="156"/>
      <c r="B9" s="505"/>
      <c r="C9" s="205"/>
      <c r="D9" s="156"/>
      <c r="E9" s="156"/>
      <c r="F9" s="159"/>
      <c r="G9" s="137"/>
      <c r="H9" s="292"/>
      <c r="I9" s="292"/>
      <c r="J9" s="467"/>
      <c r="K9" s="159"/>
      <c r="L9" s="159"/>
      <c r="M9" s="156"/>
      <c r="N9" s="511"/>
      <c r="O9" s="348"/>
      <c r="P9" s="320">
        <f t="shared" si="1"/>
        <v>0</v>
      </c>
      <c r="Q9" s="265"/>
      <c r="R9" s="318"/>
      <c r="S9" s="325">
        <v>0</v>
      </c>
      <c r="T9" s="320">
        <f t="shared" si="0"/>
        <v>0</v>
      </c>
      <c r="U9" s="362">
        <f t="shared" si="2"/>
        <v>0</v>
      </c>
    </row>
    <row r="10" spans="1:22" ht="15.75" customHeight="1" thickBot="1" x14ac:dyDescent="0.3">
      <c r="C10" s="175"/>
      <c r="D10" s="175"/>
      <c r="E10" s="175"/>
      <c r="J10" s="188"/>
      <c r="K10" s="188"/>
      <c r="L10" s="188"/>
      <c r="M10" s="214" t="s">
        <v>36</v>
      </c>
      <c r="N10" s="321">
        <f>SUM(N7:N9)</f>
        <v>442512.14</v>
      </c>
      <c r="O10" s="322">
        <f>SUM(O7:O9)</f>
        <v>0</v>
      </c>
      <c r="P10" s="323">
        <f>SUM(P7:P9)</f>
        <v>442512.14</v>
      </c>
      <c r="Q10" s="416"/>
      <c r="R10" s="451">
        <f>SUM(R7:R9)</f>
        <v>442512.14</v>
      </c>
      <c r="S10" s="322">
        <f>SUM(S7:S9)</f>
        <v>0</v>
      </c>
      <c r="T10" s="452">
        <f>SUM(T7:T9)</f>
        <v>442512.14</v>
      </c>
      <c r="U10" s="323">
        <f>SUM(U7:U9)</f>
        <v>0</v>
      </c>
    </row>
    <row r="11" spans="1:22" ht="15.75" customHeight="1" thickTop="1" x14ac:dyDescent="0.25">
      <c r="C11" s="175"/>
      <c r="D11" s="175"/>
      <c r="E11" s="176"/>
      <c r="M11" s="214"/>
      <c r="N11" s="166"/>
      <c r="O11" s="166"/>
      <c r="P11" s="166"/>
      <c r="R11" s="140"/>
    </row>
    <row r="12" spans="1:22" ht="15.75" customHeight="1" x14ac:dyDescent="0.25">
      <c r="B12" s="132" t="s">
        <v>106</v>
      </c>
      <c r="C12" s="176"/>
      <c r="D12" s="176"/>
      <c r="E12" s="176"/>
      <c r="M12" s="214"/>
      <c r="N12" s="166"/>
      <c r="O12" s="166"/>
      <c r="P12" s="166"/>
      <c r="R12" s="140"/>
    </row>
    <row r="13" spans="1:22" ht="33.75" customHeight="1" x14ac:dyDescent="0.25">
      <c r="B13" s="577" t="s">
        <v>186</v>
      </c>
      <c r="C13" s="577"/>
      <c r="D13" s="577"/>
      <c r="E13" s="577"/>
      <c r="F13" s="577"/>
      <c r="G13" s="577"/>
      <c r="H13" s="172"/>
      <c r="I13" s="172"/>
      <c r="J13" s="171"/>
      <c r="M13" s="214"/>
      <c r="N13" s="166"/>
      <c r="O13" s="166"/>
      <c r="P13" s="166"/>
      <c r="R13" s="140"/>
    </row>
    <row r="14" spans="1:22" ht="15.75" customHeight="1" x14ac:dyDescent="0.25">
      <c r="C14" s="176"/>
      <c r="D14" s="176"/>
      <c r="E14" s="176"/>
      <c r="M14" s="214"/>
      <c r="N14" s="166"/>
      <c r="O14" s="166"/>
      <c r="P14" s="166"/>
      <c r="R14" s="140"/>
    </row>
    <row r="15" spans="1:22" ht="48" customHeight="1" x14ac:dyDescent="0.25">
      <c r="B15" s="577" t="s">
        <v>110</v>
      </c>
      <c r="C15" s="577"/>
      <c r="D15" s="577"/>
      <c r="E15" s="577"/>
      <c r="F15" s="577"/>
      <c r="G15" s="577"/>
      <c r="H15" s="172"/>
      <c r="I15" s="172"/>
      <c r="J15" s="171"/>
      <c r="M15" s="214"/>
      <c r="N15" s="166"/>
      <c r="O15" s="166"/>
      <c r="P15" s="166"/>
      <c r="R15" s="140"/>
    </row>
    <row r="16" spans="1:22" ht="15.75" customHeight="1" x14ac:dyDescent="0.25">
      <c r="B16" s="171"/>
      <c r="C16" s="171"/>
      <c r="D16" s="171"/>
      <c r="E16" s="171"/>
      <c r="F16" s="172"/>
      <c r="G16" s="171"/>
      <c r="H16" s="172"/>
      <c r="I16" s="172"/>
      <c r="J16" s="171"/>
      <c r="M16" s="214"/>
      <c r="N16" s="166"/>
      <c r="O16" s="166"/>
      <c r="P16" s="166"/>
      <c r="R16" s="140"/>
    </row>
    <row r="17" spans="2:21" ht="39" customHeight="1" x14ac:dyDescent="0.25">
      <c r="B17" s="577" t="s">
        <v>131</v>
      </c>
      <c r="C17" s="577"/>
      <c r="D17" s="577"/>
      <c r="E17" s="577"/>
      <c r="F17" s="577"/>
      <c r="G17" s="577"/>
      <c r="H17" s="172"/>
      <c r="I17" s="172"/>
      <c r="J17" s="171"/>
      <c r="M17" s="214"/>
      <c r="N17" s="166"/>
      <c r="O17" s="166"/>
      <c r="P17" s="166"/>
      <c r="R17" s="140"/>
    </row>
    <row r="18" spans="2:21" ht="15.75" customHeight="1" x14ac:dyDescent="0.25">
      <c r="B18" s="591" t="s">
        <v>130</v>
      </c>
      <c r="C18" s="577"/>
      <c r="D18" s="577"/>
      <c r="E18" s="577"/>
      <c r="F18" s="577"/>
      <c r="G18" s="577"/>
      <c r="H18" s="172"/>
      <c r="I18" s="172"/>
      <c r="J18" s="171"/>
      <c r="M18" s="214"/>
      <c r="N18" s="166"/>
      <c r="O18" s="166"/>
      <c r="P18" s="166"/>
      <c r="R18" s="140"/>
    </row>
    <row r="19" spans="2:21" ht="15.75" customHeight="1" x14ac:dyDescent="0.25">
      <c r="B19" s="171"/>
      <c r="C19" s="171"/>
      <c r="D19" s="171"/>
      <c r="E19" s="176"/>
      <c r="F19" s="172"/>
      <c r="G19" s="171"/>
      <c r="H19" s="172"/>
      <c r="I19" s="172"/>
      <c r="J19" s="171"/>
      <c r="M19" s="214"/>
      <c r="N19" s="166"/>
      <c r="O19" s="166"/>
      <c r="P19" s="166"/>
      <c r="R19" s="140"/>
    </row>
    <row r="20" spans="2:21" ht="15.75" customHeight="1" x14ac:dyDescent="0.25">
      <c r="B20" s="171"/>
      <c r="C20" s="171"/>
      <c r="D20" s="171"/>
      <c r="E20" s="176"/>
      <c r="F20" s="172"/>
      <c r="G20" s="171"/>
      <c r="H20" s="172"/>
      <c r="I20" s="172"/>
      <c r="J20" s="171"/>
      <c r="M20" s="214"/>
      <c r="N20" s="166"/>
      <c r="O20" s="166"/>
      <c r="P20" s="166"/>
      <c r="R20" s="140"/>
    </row>
    <row r="21" spans="2:21" ht="15.75" customHeight="1" x14ac:dyDescent="0.25">
      <c r="B21" s="131" t="s">
        <v>95</v>
      </c>
      <c r="C21" s="174" t="s">
        <v>98</v>
      </c>
      <c r="D21" s="174" t="s">
        <v>99</v>
      </c>
      <c r="E21" s="176"/>
      <c r="F21" s="172"/>
      <c r="G21" s="171"/>
      <c r="H21" s="172"/>
      <c r="I21" s="172"/>
      <c r="J21" s="171"/>
      <c r="M21" s="214"/>
      <c r="N21" s="166"/>
      <c r="O21" s="166"/>
      <c r="P21" s="166"/>
      <c r="R21" s="140"/>
    </row>
    <row r="22" spans="2:21" ht="15.75" customHeight="1" x14ac:dyDescent="0.25">
      <c r="B22" s="135" t="s">
        <v>97</v>
      </c>
      <c r="C22" s="176" t="s">
        <v>166</v>
      </c>
      <c r="D22" s="176" t="s">
        <v>261</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E24" s="176"/>
      <c r="M24" s="214"/>
      <c r="N24" s="166"/>
      <c r="O24" s="166"/>
      <c r="P24" s="166"/>
      <c r="R24" s="140"/>
    </row>
    <row r="25" spans="2:21" ht="15.75" customHeight="1" x14ac:dyDescent="0.25">
      <c r="E25" s="176"/>
      <c r="M25" s="214"/>
      <c r="N25" s="166"/>
      <c r="O25" s="166"/>
      <c r="P25" s="166"/>
      <c r="R25" s="140"/>
    </row>
    <row r="26" spans="2:21" ht="15.75" customHeight="1" x14ac:dyDescent="0.25">
      <c r="C26" s="176"/>
      <c r="D26" s="176"/>
      <c r="E26" s="176"/>
      <c r="M26" s="214"/>
      <c r="N26" s="166"/>
      <c r="O26" s="166"/>
      <c r="P26" s="166"/>
      <c r="R26" s="140"/>
    </row>
    <row r="27" spans="2:21" ht="15.75" customHeight="1" x14ac:dyDescent="0.25">
      <c r="B27" s="579" t="s">
        <v>219</v>
      </c>
      <c r="C27" s="579"/>
      <c r="D27" s="579"/>
      <c r="E27" s="579"/>
      <c r="F27" s="579"/>
      <c r="G27" s="579"/>
      <c r="H27" s="579"/>
      <c r="I27" s="579"/>
      <c r="T27" s="140"/>
    </row>
    <row r="28" spans="2:21" ht="15.75" customHeight="1" x14ac:dyDescent="0.25">
      <c r="B28" s="516"/>
      <c r="C28" s="176"/>
      <c r="D28" s="176"/>
      <c r="E28" s="176"/>
      <c r="G28" s="137"/>
      <c r="H28" s="135"/>
      <c r="I28" s="135"/>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G30" s="137"/>
      <c r="H30" s="135"/>
      <c r="I30" s="135"/>
      <c r="R30" s="280" t="s">
        <v>189</v>
      </c>
      <c r="S30" s="281"/>
      <c r="T30" s="187"/>
      <c r="U30" s="281"/>
    </row>
    <row r="31" spans="2:21" ht="15.75" customHeight="1" x14ac:dyDescent="0.25">
      <c r="B31" s="180" t="s">
        <v>188</v>
      </c>
      <c r="C31" s="514" t="s">
        <v>1</v>
      </c>
      <c r="D31" s="514"/>
      <c r="E31" s="514"/>
      <c r="F31" s="514" t="s">
        <v>32</v>
      </c>
      <c r="G31" s="514" t="s">
        <v>33</v>
      </c>
      <c r="H31" s="514"/>
      <c r="I31" s="514"/>
      <c r="J31" s="514"/>
      <c r="K31" s="514"/>
      <c r="L31" s="514"/>
      <c r="M31" s="514" t="s">
        <v>34</v>
      </c>
      <c r="N31" s="514" t="s">
        <v>35</v>
      </c>
      <c r="O31" s="182"/>
      <c r="P31" s="182"/>
      <c r="Q31" s="182"/>
      <c r="R31" s="183" t="s">
        <v>78</v>
      </c>
      <c r="S31" s="184"/>
      <c r="T31" s="184"/>
      <c r="U31" s="184"/>
    </row>
    <row r="32" spans="2:21" ht="15.75" customHeight="1" x14ac:dyDescent="0.25">
      <c r="B32" s="185"/>
      <c r="C32" s="145"/>
      <c r="D32" s="145"/>
      <c r="E32" s="145"/>
      <c r="F32" s="435"/>
      <c r="G32" s="145"/>
      <c r="H32" s="190"/>
      <c r="I32" s="190"/>
      <c r="J32" s="145"/>
      <c r="K32" s="145"/>
      <c r="L32" s="145"/>
      <c r="M32" s="145"/>
      <c r="N32" s="145"/>
      <c r="O32" s="140"/>
      <c r="P32" s="140"/>
      <c r="Q32" s="140"/>
    </row>
    <row r="33" spans="2:17" ht="15.75" customHeight="1" x14ac:dyDescent="0.25">
      <c r="B33" s="185"/>
      <c r="C33" s="145"/>
      <c r="D33" s="145"/>
      <c r="E33" s="145"/>
      <c r="F33" s="435"/>
      <c r="G33" s="145"/>
      <c r="H33" s="190"/>
      <c r="I33" s="190"/>
      <c r="J33" s="145"/>
      <c r="K33" s="145"/>
      <c r="L33" s="145"/>
      <c r="M33" s="145"/>
      <c r="N33" s="145"/>
      <c r="O33" s="140"/>
      <c r="P33" s="140"/>
      <c r="Q33" s="140"/>
    </row>
    <row r="34" spans="2:17" ht="15.75" customHeight="1" x14ac:dyDescent="0.25">
      <c r="B34" s="185"/>
      <c r="C34" s="145"/>
      <c r="D34" s="145"/>
      <c r="E34" s="145"/>
      <c r="F34" s="435"/>
      <c r="G34" s="145"/>
      <c r="H34" s="190"/>
      <c r="I34" s="190"/>
      <c r="J34" s="145"/>
      <c r="K34" s="145"/>
      <c r="L34" s="145"/>
      <c r="M34" s="145"/>
      <c r="N34" s="145"/>
      <c r="O34" s="140"/>
      <c r="P34" s="140"/>
      <c r="Q34" s="140"/>
    </row>
    <row r="35" spans="2:17" ht="15.75" customHeight="1" x14ac:dyDescent="0.25">
      <c r="B35" s="185"/>
      <c r="C35" s="145"/>
      <c r="D35" s="145"/>
      <c r="E35" s="145"/>
      <c r="F35" s="435"/>
      <c r="G35" s="145"/>
      <c r="H35" s="190"/>
      <c r="I35" s="190"/>
      <c r="J35" s="145"/>
      <c r="K35" s="145"/>
      <c r="L35" s="145"/>
      <c r="M35" s="145"/>
      <c r="N35" s="145"/>
      <c r="O35" s="136"/>
      <c r="P35" s="136"/>
      <c r="Q35" s="136"/>
    </row>
    <row r="36" spans="2:17" ht="15.75" customHeight="1" x14ac:dyDescent="0.25">
      <c r="B36" s="185"/>
      <c r="C36" s="405"/>
      <c r="D36" s="405"/>
      <c r="E36" s="405"/>
      <c r="F36" s="435"/>
      <c r="G36" s="405"/>
      <c r="H36" s="405"/>
      <c r="I36" s="405"/>
      <c r="J36" s="405"/>
      <c r="K36" s="405"/>
      <c r="L36" s="405"/>
      <c r="M36" s="405"/>
      <c r="N36" s="405"/>
      <c r="O36" s="136"/>
      <c r="P36" s="136"/>
      <c r="Q36" s="136"/>
    </row>
    <row r="37" spans="2:17" ht="15.75" customHeight="1" x14ac:dyDescent="0.25">
      <c r="B37" s="185"/>
      <c r="C37" s="405"/>
      <c r="D37" s="405"/>
      <c r="E37" s="405"/>
      <c r="F37" s="435"/>
      <c r="G37" s="405"/>
      <c r="H37" s="405"/>
      <c r="I37" s="405"/>
      <c r="J37" s="405"/>
      <c r="K37" s="405"/>
      <c r="L37" s="405"/>
      <c r="M37" s="405"/>
      <c r="N37" s="405"/>
      <c r="O37" s="136"/>
      <c r="P37" s="136"/>
      <c r="Q37" s="136"/>
    </row>
    <row r="38" spans="2:17" ht="15.75" customHeight="1" x14ac:dyDescent="0.25">
      <c r="B38" s="185"/>
      <c r="C38" s="405"/>
      <c r="D38" s="405"/>
      <c r="E38" s="405"/>
      <c r="F38" s="435"/>
      <c r="G38" s="405"/>
      <c r="H38" s="405"/>
      <c r="I38" s="405"/>
      <c r="J38" s="405"/>
      <c r="K38" s="405"/>
      <c r="L38" s="405"/>
      <c r="M38" s="405"/>
      <c r="N38" s="405"/>
      <c r="O38" s="136"/>
      <c r="P38" s="136"/>
      <c r="Q38" s="136"/>
    </row>
    <row r="39" spans="2:17" ht="15.75" customHeight="1" x14ac:dyDescent="0.25">
      <c r="B39" s="185"/>
      <c r="C39" s="405"/>
      <c r="D39" s="405"/>
      <c r="E39" s="405"/>
      <c r="F39" s="435"/>
      <c r="G39" s="405"/>
      <c r="H39" s="405"/>
      <c r="I39" s="405"/>
      <c r="J39" s="405"/>
      <c r="K39" s="405"/>
      <c r="L39" s="405"/>
      <c r="M39" s="405"/>
      <c r="N39" s="405"/>
      <c r="O39" s="136"/>
      <c r="P39" s="136"/>
      <c r="Q39" s="136"/>
    </row>
    <row r="40" spans="2:17" ht="15.75" customHeight="1" x14ac:dyDescent="0.25">
      <c r="B40" s="185"/>
      <c r="C40" s="145"/>
      <c r="D40" s="145"/>
      <c r="E40" s="145"/>
      <c r="F40" s="435"/>
      <c r="G40" s="145"/>
      <c r="H40" s="190"/>
      <c r="I40" s="190"/>
      <c r="J40" s="145"/>
      <c r="K40" s="145"/>
      <c r="L40" s="145"/>
      <c r="M40" s="145"/>
      <c r="N40" s="145"/>
      <c r="O40" s="136"/>
      <c r="P40" s="136"/>
      <c r="Q40" s="136"/>
    </row>
    <row r="41" spans="2:17" ht="15.75" customHeight="1" x14ac:dyDescent="0.25">
      <c r="B41" s="185"/>
      <c r="C41" s="145"/>
      <c r="D41" s="145"/>
      <c r="E41" s="145"/>
      <c r="F41" s="435"/>
      <c r="G41" s="145"/>
      <c r="H41" s="190"/>
      <c r="I41" s="190"/>
      <c r="J41" s="145"/>
      <c r="K41" s="145"/>
      <c r="L41" s="145"/>
      <c r="M41" s="145"/>
      <c r="N41" s="145"/>
      <c r="O41" s="136"/>
      <c r="P41" s="136"/>
      <c r="Q41" s="136"/>
    </row>
    <row r="42" spans="2:17" ht="15.75" customHeight="1" x14ac:dyDescent="0.25">
      <c r="B42" s="200"/>
      <c r="C42" s="201"/>
      <c r="D42" s="201"/>
      <c r="E42" s="145"/>
      <c r="F42" s="156"/>
      <c r="G42" s="203"/>
      <c r="H42" s="203"/>
      <c r="I42" s="203"/>
      <c r="J42" s="203"/>
      <c r="K42" s="203"/>
      <c r="L42" s="203"/>
      <c r="M42" s="159"/>
      <c r="N42" s="199"/>
    </row>
    <row r="43" spans="2:17" ht="15.75" customHeight="1" x14ac:dyDescent="0.25">
      <c r="B43" s="200"/>
      <c r="C43" s="201"/>
      <c r="D43" s="201"/>
      <c r="E43" s="145"/>
      <c r="F43" s="156"/>
      <c r="G43" s="203"/>
      <c r="H43" s="203"/>
      <c r="I43" s="203"/>
      <c r="J43" s="203"/>
      <c r="K43" s="203"/>
      <c r="L43" s="203"/>
      <c r="M43" s="159"/>
      <c r="N43" s="199"/>
    </row>
    <row r="44" spans="2:17" ht="15.75" customHeight="1" x14ac:dyDescent="0.25">
      <c r="B44" s="200"/>
      <c r="C44" s="201"/>
      <c r="D44" s="201"/>
      <c r="E44" s="145"/>
      <c r="F44" s="156"/>
      <c r="G44" s="203"/>
      <c r="H44" s="203"/>
      <c r="I44" s="203"/>
      <c r="J44" s="203"/>
      <c r="K44" s="203"/>
      <c r="L44" s="203"/>
      <c r="M44" s="159"/>
      <c r="N44" s="199"/>
      <c r="P44" s="133"/>
      <c r="Q44" s="133"/>
    </row>
    <row r="45" spans="2:17" ht="15.75" customHeight="1" x14ac:dyDescent="0.25">
      <c r="B45" s="200"/>
      <c r="C45" s="201"/>
      <c r="D45" s="201"/>
      <c r="E45" s="145"/>
      <c r="F45" s="156"/>
      <c r="G45" s="203"/>
      <c r="H45" s="203"/>
      <c r="I45" s="203"/>
      <c r="J45" s="203"/>
      <c r="K45" s="203"/>
      <c r="L45" s="203"/>
      <c r="M45" s="159"/>
      <c r="N45" s="199"/>
      <c r="P45" s="133"/>
      <c r="Q45" s="133"/>
    </row>
    <row r="46" spans="2:17" ht="15.75" customHeight="1" x14ac:dyDescent="0.25">
      <c r="B46" s="200"/>
      <c r="C46" s="201"/>
      <c r="D46" s="201"/>
      <c r="E46" s="145"/>
      <c r="F46" s="156"/>
      <c r="G46" s="203"/>
      <c r="H46" s="203"/>
      <c r="I46" s="203"/>
      <c r="J46" s="203"/>
      <c r="K46" s="203"/>
      <c r="L46" s="203"/>
      <c r="M46" s="159"/>
      <c r="N46" s="199"/>
      <c r="P46" s="133"/>
      <c r="Q46" s="133"/>
    </row>
    <row r="47" spans="2:17" ht="15.75" customHeight="1" x14ac:dyDescent="0.25">
      <c r="B47" s="200"/>
      <c r="C47" s="201"/>
      <c r="D47" s="201"/>
      <c r="E47" s="572"/>
      <c r="F47" s="156"/>
      <c r="G47" s="203"/>
      <c r="H47" s="203"/>
      <c r="I47" s="203"/>
      <c r="J47" s="203"/>
      <c r="K47" s="203"/>
      <c r="L47" s="203"/>
      <c r="M47" s="159"/>
      <c r="N47" s="199"/>
      <c r="P47" s="133"/>
      <c r="Q47" s="133"/>
    </row>
    <row r="48" spans="2:17" ht="15.75" customHeight="1" x14ac:dyDescent="0.25">
      <c r="B48" s="200"/>
      <c r="C48" s="201"/>
      <c r="D48" s="201"/>
      <c r="E48" s="572"/>
      <c r="F48" s="156"/>
      <c r="G48" s="203"/>
      <c r="H48" s="203"/>
      <c r="I48" s="203"/>
      <c r="J48" s="203"/>
      <c r="K48" s="203"/>
      <c r="L48" s="203"/>
      <c r="M48" s="159"/>
      <c r="N48" s="199"/>
      <c r="P48" s="133"/>
      <c r="Q48" s="133"/>
    </row>
    <row r="49" spans="2:20" ht="15.75" customHeight="1" x14ac:dyDescent="0.25">
      <c r="B49" s="200"/>
      <c r="C49" s="201"/>
      <c r="D49" s="201"/>
      <c r="E49" s="572"/>
      <c r="F49" s="156"/>
      <c r="G49" s="203"/>
      <c r="H49" s="203"/>
      <c r="I49" s="203"/>
      <c r="J49" s="203"/>
      <c r="K49" s="203"/>
      <c r="L49" s="203"/>
      <c r="M49" s="159"/>
      <c r="N49" s="199"/>
      <c r="P49" s="133"/>
      <c r="Q49" s="133"/>
    </row>
    <row r="50" spans="2:20" ht="15.75" customHeight="1" x14ac:dyDescent="0.25">
      <c r="B50" s="200"/>
      <c r="C50" s="201"/>
      <c r="D50" s="201"/>
      <c r="E50" s="145"/>
      <c r="F50" s="156"/>
      <c r="G50" s="203"/>
      <c r="H50" s="203"/>
      <c r="I50" s="203"/>
      <c r="J50" s="203"/>
      <c r="K50" s="203"/>
      <c r="L50" s="203"/>
      <c r="M50" s="159"/>
      <c r="N50" s="199"/>
      <c r="P50" s="133"/>
      <c r="Q50" s="133"/>
    </row>
    <row r="51" spans="2:20" ht="15.75" customHeight="1" x14ac:dyDescent="0.25">
      <c r="C51" s="218"/>
      <c r="D51" s="218"/>
      <c r="E51" s="145"/>
      <c r="F51" s="156"/>
      <c r="G51" s="219"/>
      <c r="H51" s="203"/>
      <c r="I51" s="203"/>
      <c r="J51" s="219"/>
      <c r="K51" s="219"/>
      <c r="L51" s="219"/>
      <c r="M51" s="220"/>
      <c r="N51" s="221"/>
      <c r="O51" s="222"/>
      <c r="P51" s="133"/>
      <c r="Q51" s="265"/>
    </row>
    <row r="52" spans="2:20" ht="15.75" customHeight="1" x14ac:dyDescent="0.25">
      <c r="B52" s="223"/>
      <c r="C52" s="218"/>
      <c r="D52" s="218"/>
      <c r="E52" s="201"/>
      <c r="F52" s="156"/>
      <c r="G52" s="224"/>
      <c r="H52" s="203"/>
      <c r="I52" s="203"/>
      <c r="J52" s="224"/>
      <c r="K52" s="224"/>
      <c r="L52" s="224"/>
      <c r="M52" s="220"/>
      <c r="N52" s="199"/>
      <c r="O52" s="225"/>
      <c r="P52" s="266"/>
      <c r="Q52" s="265"/>
      <c r="S52" s="135" t="s">
        <v>182</v>
      </c>
      <c r="T52" s="166">
        <f>T10</f>
        <v>442512.14</v>
      </c>
    </row>
    <row r="53" spans="2:20" ht="15.75" customHeight="1" x14ac:dyDescent="0.25">
      <c r="B53" s="223"/>
      <c r="C53" s="218"/>
      <c r="D53" s="218"/>
      <c r="E53" s="218"/>
      <c r="F53" s="156"/>
      <c r="G53" s="224"/>
      <c r="H53" s="203"/>
      <c r="I53" s="203"/>
      <c r="J53" s="224"/>
      <c r="K53" s="224"/>
      <c r="L53" s="224"/>
      <c r="M53" s="220"/>
      <c r="N53" s="199"/>
      <c r="O53" s="225"/>
      <c r="P53" s="266"/>
      <c r="Q53" s="265"/>
    </row>
    <row r="54" spans="2:20" ht="15.75" customHeight="1" x14ac:dyDescent="0.25">
      <c r="B54" s="223"/>
      <c r="C54" s="218"/>
      <c r="D54" s="218"/>
      <c r="E54" s="218"/>
      <c r="F54" s="156"/>
      <c r="G54" s="224"/>
      <c r="H54" s="203"/>
      <c r="I54" s="203"/>
      <c r="J54" s="224"/>
      <c r="K54" s="224"/>
      <c r="L54" s="224"/>
      <c r="M54" s="226"/>
      <c r="N54" s="204"/>
      <c r="O54" s="225"/>
      <c r="P54" s="225"/>
      <c r="Q54" s="140"/>
    </row>
    <row r="55" spans="2:20" ht="15.75" customHeight="1" x14ac:dyDescent="0.25">
      <c r="B55" s="223"/>
      <c r="C55" s="218"/>
      <c r="E55" s="218"/>
    </row>
    <row r="56" spans="2:20" ht="15.75" customHeight="1" x14ac:dyDescent="0.25">
      <c r="F56" s="144"/>
      <c r="G56" s="228"/>
      <c r="H56" s="227"/>
      <c r="I56" s="227"/>
      <c r="J56" s="228"/>
      <c r="K56" s="228"/>
      <c r="L56" s="228"/>
    </row>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row r="65" ht="15.75" customHeight="1" x14ac:dyDescent="0.25"/>
  </sheetData>
  <mergeCells count="7">
    <mergeCell ref="R4:T4"/>
    <mergeCell ref="R5:T5"/>
    <mergeCell ref="B27:I27"/>
    <mergeCell ref="B18:G18"/>
    <mergeCell ref="B13:G13"/>
    <mergeCell ref="B15:G15"/>
    <mergeCell ref="B17:G17"/>
  </mergeCells>
  <conditionalFormatting sqref="A7:P9">
    <cfRule type="expression" dxfId="76" priority="4">
      <formula>MOD(ROW(),2)=0</formula>
    </cfRule>
  </conditionalFormatting>
  <conditionalFormatting sqref="R7:U9">
    <cfRule type="expression" dxfId="75" priority="2">
      <formula>MOD(ROW(),2)=0</formula>
    </cfRule>
  </conditionalFormatting>
  <hyperlinks>
    <hyperlink ref="B18" r:id="rId1" xr:uid="{00000000-0004-0000-0B00-000000000000}"/>
  </hyperlinks>
  <printOptions horizontalCentered="1" gridLines="1"/>
  <pageMargins left="0" right="0" top="0.75" bottom="0.75" header="0.3" footer="0.3"/>
  <pageSetup scale="44" orientation="landscape"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CDAF8"/>
    <pageSetUpPr fitToPage="1"/>
  </sheetPr>
  <dimension ref="A1:V58"/>
  <sheetViews>
    <sheetView workbookViewId="0">
      <selection activeCell="R4" sqref="R4:T4"/>
    </sheetView>
  </sheetViews>
  <sheetFormatPr defaultColWidth="9.140625" defaultRowHeight="15" x14ac:dyDescent="0.25"/>
  <cols>
    <col min="1" max="1" width="7.85546875" style="135" customWidth="1"/>
    <col min="2" max="2" width="70.85546875" style="135" customWidth="1"/>
    <col min="3" max="3" width="48.5703125" style="135" bestFit="1" customWidth="1"/>
    <col min="4" max="4" width="14.28515625" style="135" customWidth="1"/>
    <col min="5" max="5" width="8.28515625" style="135" customWidth="1"/>
    <col min="6" max="6" width="19.140625" style="137" customWidth="1"/>
    <col min="7" max="7" width="23" style="135" customWidth="1"/>
    <col min="8" max="8" width="12" style="137" customWidth="1"/>
    <col min="9" max="9" width="12.7109375" style="137" customWidth="1"/>
    <col min="10" max="10" width="12.85546875" style="135" customWidth="1"/>
    <col min="11" max="11" width="15.140625" style="135" customWidth="1"/>
    <col min="12" max="12" width="15.85546875" style="135" bestFit="1" customWidth="1"/>
    <col min="13" max="13" width="19.85546875" style="135" customWidth="1"/>
    <col min="14" max="14" width="14" style="135" bestFit="1" customWidth="1"/>
    <col min="15" max="15" width="13.7109375" style="135" customWidth="1"/>
    <col min="16" max="16" width="14" style="135" bestFit="1" customWidth="1"/>
    <col min="17" max="17" width="3.7109375" style="135" customWidth="1"/>
    <col min="18" max="18" width="14.140625" style="135" bestFit="1" customWidth="1"/>
    <col min="19" max="19" width="15.28515625" style="135" bestFit="1" customWidth="1"/>
    <col min="20" max="20" width="14" style="135" bestFit="1" customWidth="1"/>
    <col min="21" max="21" width="14.28515625" style="135" customWidth="1"/>
    <col min="22" max="22" width="12.42578125" style="135" bestFit="1" customWidth="1"/>
    <col min="23" max="16384" width="9.140625" style="135"/>
  </cols>
  <sheetData>
    <row r="1" spans="1:22" ht="15.75" customHeight="1" x14ac:dyDescent="0.25">
      <c r="A1" s="132" t="s">
        <v>136</v>
      </c>
    </row>
    <row r="2" spans="1:22" ht="15.75" customHeight="1" x14ac:dyDescent="0.25">
      <c r="A2" s="138" t="str">
        <f>('#1461 Inlet Grove Comm HS '!A2)</f>
        <v>Federal Grant Allocations/Reimbursements as of: 12/31/25</v>
      </c>
      <c r="B2" s="189"/>
      <c r="N2" s="139"/>
      <c r="O2" s="139"/>
      <c r="Q2" s="140"/>
    </row>
    <row r="3" spans="1:22" ht="15.75" customHeight="1" x14ac:dyDescent="0.25">
      <c r="A3" s="141" t="s">
        <v>62</v>
      </c>
      <c r="B3" s="132"/>
      <c r="D3" s="132"/>
      <c r="E3" s="132"/>
      <c r="F3" s="131"/>
      <c r="Q3" s="140"/>
      <c r="R3" s="136"/>
      <c r="S3" s="142"/>
    </row>
    <row r="4" spans="1:22" ht="15.75" customHeight="1" x14ac:dyDescent="0.25">
      <c r="A4" s="132" t="s">
        <v>138</v>
      </c>
      <c r="H4" s="137" t="s">
        <v>88</v>
      </c>
      <c r="I4" s="137" t="s">
        <v>88</v>
      </c>
      <c r="N4" s="238"/>
      <c r="O4" s="238"/>
      <c r="P4" s="238"/>
      <c r="Q4" s="145"/>
      <c r="R4" s="581" t="str">
        <f>'#0040 Palm Beach Prep Char. MS'!R4</f>
        <v>July 1, 2025 - June 30, 2026</v>
      </c>
      <c r="S4" s="581"/>
      <c r="T4" s="581"/>
      <c r="U4" s="146"/>
    </row>
    <row r="5" spans="1:22" ht="15.75" thickBot="1" x14ac:dyDescent="0.3">
      <c r="A5" s="137"/>
      <c r="H5" s="147"/>
      <c r="I5" s="147"/>
      <c r="N5" s="238"/>
      <c r="O5" s="238"/>
      <c r="P5" s="238"/>
      <c r="Q5" s="145"/>
      <c r="R5" s="580"/>
      <c r="S5" s="580"/>
      <c r="T5" s="580"/>
      <c r="U5" s="149"/>
    </row>
    <row r="6" spans="1:22" s="192" customFormat="1" ht="79.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'#2941 Palm Beach School Autism '!U6</f>
        <v>Available Budget as of 12/31/25</v>
      </c>
      <c r="V6" s="232"/>
    </row>
    <row r="7" spans="1:22" ht="15.75" customHeight="1" x14ac:dyDescent="0.25">
      <c r="A7" s="156"/>
      <c r="C7" s="429"/>
      <c r="D7" s="137"/>
      <c r="E7" s="137"/>
      <c r="F7" s="164"/>
      <c r="G7" s="223"/>
      <c r="H7" s="276"/>
      <c r="I7" s="276"/>
      <c r="J7" s="164"/>
      <c r="K7" s="164"/>
      <c r="L7" s="164"/>
      <c r="M7" s="137"/>
      <c r="N7" s="402"/>
      <c r="O7" s="319">
        <v>0</v>
      </c>
      <c r="P7" s="320">
        <f t="shared" ref="P7" si="0">N7+O7</f>
        <v>0</v>
      </c>
      <c r="Q7" s="130"/>
      <c r="R7" s="422"/>
      <c r="S7" s="319">
        <v>0</v>
      </c>
      <c r="T7" s="374">
        <f t="shared" ref="T7:T8" si="1">R7+S7</f>
        <v>0</v>
      </c>
      <c r="U7" s="362">
        <f>P7-T7</f>
        <v>0</v>
      </c>
    </row>
    <row r="8" spans="1:22" ht="15.75" customHeight="1" x14ac:dyDescent="0.25">
      <c r="A8" s="156"/>
      <c r="C8" s="481"/>
      <c r="D8" s="137"/>
      <c r="E8" s="137"/>
      <c r="F8" s="164"/>
      <c r="G8" s="223"/>
      <c r="H8" s="276"/>
      <c r="I8" s="276"/>
      <c r="J8" s="164"/>
      <c r="K8" s="164"/>
      <c r="L8" s="164"/>
      <c r="M8" s="137"/>
      <c r="N8" s="318"/>
      <c r="O8" s="319"/>
      <c r="P8" s="320">
        <f>N8+O8</f>
        <v>0</v>
      </c>
      <c r="Q8" s="130"/>
      <c r="R8" s="331"/>
      <c r="S8" s="319"/>
      <c r="T8" s="374">
        <f t="shared" si="1"/>
        <v>0</v>
      </c>
      <c r="U8" s="362">
        <f t="shared" ref="U8" si="2">P8-T8</f>
        <v>0</v>
      </c>
    </row>
    <row r="9" spans="1:22" ht="15.75" customHeight="1" thickBot="1" x14ac:dyDescent="0.3">
      <c r="A9" s="137"/>
      <c r="C9" s="176"/>
      <c r="D9" s="176"/>
      <c r="E9" s="176"/>
      <c r="H9" s="276"/>
      <c r="I9" s="276"/>
      <c r="J9" s="188"/>
      <c r="K9" s="188"/>
      <c r="L9" s="188"/>
      <c r="M9" s="131" t="s">
        <v>36</v>
      </c>
      <c r="N9" s="334">
        <f>SUM(N7:N8)</f>
        <v>0</v>
      </c>
      <c r="O9" s="343">
        <f>SUM(O7:O8)</f>
        <v>0</v>
      </c>
      <c r="P9" s="335">
        <f>SUM(P7:P8)</f>
        <v>0</v>
      </c>
      <c r="Q9" s="130"/>
      <c r="R9" s="321">
        <f>SUM(R7:R8)</f>
        <v>0</v>
      </c>
      <c r="S9" s="442">
        <f>SUM(S7:S8)</f>
        <v>0</v>
      </c>
      <c r="T9" s="376">
        <f>SUM(T7:T8)</f>
        <v>0</v>
      </c>
      <c r="U9" s="378">
        <f>SUM(U7:U8)</f>
        <v>0</v>
      </c>
    </row>
    <row r="10" spans="1:22" ht="15.75" customHeight="1" thickTop="1" x14ac:dyDescent="0.25">
      <c r="A10" s="137"/>
      <c r="C10" s="176"/>
      <c r="D10" s="176"/>
      <c r="E10" s="176"/>
      <c r="H10" s="276"/>
      <c r="I10" s="276"/>
      <c r="J10" s="188"/>
      <c r="K10" s="188"/>
      <c r="L10" s="188"/>
      <c r="M10" s="214"/>
      <c r="N10" s="166"/>
      <c r="O10" s="166"/>
      <c r="P10" s="166"/>
      <c r="R10" s="140"/>
      <c r="S10" s="140"/>
    </row>
    <row r="11" spans="1:22" ht="15.75" customHeight="1" x14ac:dyDescent="0.25">
      <c r="C11" s="176"/>
      <c r="D11" s="176"/>
      <c r="E11" s="176"/>
      <c r="J11" s="188"/>
      <c r="K11" s="188"/>
      <c r="L11" s="188"/>
      <c r="M11" s="214"/>
      <c r="N11" s="166"/>
      <c r="O11" s="166"/>
      <c r="P11" s="166"/>
      <c r="R11" s="140"/>
      <c r="S11" s="140"/>
    </row>
    <row r="12" spans="1:22" ht="15.75" customHeight="1" x14ac:dyDescent="0.25">
      <c r="C12" s="176"/>
      <c r="D12" s="176"/>
      <c r="E12" s="176"/>
      <c r="J12" s="188"/>
      <c r="K12" s="188"/>
      <c r="L12" s="188"/>
      <c r="M12" s="214"/>
      <c r="N12" s="166"/>
      <c r="O12" s="166"/>
      <c r="P12" s="166"/>
      <c r="R12" s="140"/>
      <c r="S12" s="140"/>
    </row>
    <row r="13" spans="1:22" ht="15.75" customHeight="1" x14ac:dyDescent="0.25">
      <c r="B13" s="132" t="s">
        <v>106</v>
      </c>
      <c r="C13" s="176"/>
      <c r="D13" s="176"/>
      <c r="E13" s="176"/>
      <c r="M13" s="214"/>
      <c r="N13" s="166"/>
      <c r="O13" s="166"/>
      <c r="P13" s="166"/>
      <c r="R13" s="140"/>
      <c r="S13" s="140"/>
    </row>
    <row r="14" spans="1:22" ht="35.25" customHeight="1" x14ac:dyDescent="0.25">
      <c r="B14" s="577" t="s">
        <v>186</v>
      </c>
      <c r="C14" s="577"/>
      <c r="D14" s="577"/>
      <c r="E14" s="577"/>
      <c r="F14" s="577"/>
      <c r="G14" s="577"/>
      <c r="H14" s="172"/>
      <c r="I14" s="172"/>
      <c r="J14" s="171"/>
      <c r="M14" s="214"/>
      <c r="N14" s="166"/>
      <c r="O14" s="166"/>
      <c r="P14" s="166"/>
      <c r="R14" s="140"/>
      <c r="S14" s="140"/>
    </row>
    <row r="15" spans="1:22" ht="15.75" customHeight="1" x14ac:dyDescent="0.25">
      <c r="C15" s="176"/>
      <c r="D15" s="176"/>
      <c r="E15" s="176"/>
      <c r="M15" s="214"/>
      <c r="N15" s="166"/>
      <c r="O15" s="166"/>
      <c r="P15" s="166"/>
      <c r="R15" s="140"/>
      <c r="S15" s="140"/>
    </row>
    <row r="16" spans="1:22" ht="36" customHeight="1" x14ac:dyDescent="0.25">
      <c r="B16" s="577" t="s">
        <v>110</v>
      </c>
      <c r="C16" s="577"/>
      <c r="D16" s="577"/>
      <c r="E16" s="577"/>
      <c r="F16" s="577"/>
      <c r="G16" s="577"/>
      <c r="H16" s="172"/>
      <c r="I16" s="172"/>
      <c r="J16" s="171"/>
      <c r="M16" s="214"/>
      <c r="N16" s="166"/>
      <c r="O16" s="166"/>
      <c r="P16" s="166"/>
      <c r="R16" s="140"/>
      <c r="S16" s="140"/>
    </row>
    <row r="17" spans="2:21" ht="15.75" customHeight="1" x14ac:dyDescent="0.25">
      <c r="B17" s="171"/>
      <c r="C17" s="171"/>
      <c r="D17" s="171"/>
      <c r="E17" s="171"/>
      <c r="F17" s="172"/>
      <c r="G17" s="171"/>
      <c r="H17" s="172"/>
      <c r="I17" s="172"/>
      <c r="J17" s="171"/>
      <c r="M17" s="214"/>
      <c r="N17" s="166"/>
      <c r="O17" s="166"/>
      <c r="P17" s="166"/>
      <c r="R17" s="140"/>
      <c r="S17" s="140"/>
    </row>
    <row r="18" spans="2:21" ht="36.75" customHeight="1" x14ac:dyDescent="0.25">
      <c r="B18" s="577" t="s">
        <v>131</v>
      </c>
      <c r="C18" s="577"/>
      <c r="D18" s="577"/>
      <c r="E18" s="577"/>
      <c r="F18" s="577"/>
      <c r="G18" s="577"/>
      <c r="H18" s="172"/>
      <c r="I18" s="172"/>
      <c r="J18" s="171"/>
      <c r="M18" s="214"/>
      <c r="N18" s="166"/>
      <c r="O18" s="166"/>
      <c r="P18" s="166"/>
      <c r="R18" s="140"/>
      <c r="S18" s="140"/>
    </row>
    <row r="19" spans="2:21" ht="15.75" customHeight="1" x14ac:dyDescent="0.25">
      <c r="B19" s="591" t="s">
        <v>130</v>
      </c>
      <c r="C19" s="577"/>
      <c r="D19" s="577"/>
      <c r="E19" s="577"/>
      <c r="F19" s="577"/>
      <c r="G19" s="577"/>
      <c r="H19" s="172"/>
      <c r="I19" s="172"/>
      <c r="J19" s="171"/>
      <c r="M19" s="214"/>
      <c r="N19" s="166"/>
      <c r="O19" s="166"/>
      <c r="P19" s="166"/>
      <c r="R19" s="140"/>
      <c r="S19" s="140"/>
    </row>
    <row r="20" spans="2:21" ht="15.75" customHeight="1" x14ac:dyDescent="0.25">
      <c r="B20" s="171"/>
      <c r="C20" s="171"/>
      <c r="D20" s="171"/>
      <c r="E20" s="171"/>
      <c r="F20" s="172"/>
      <c r="G20" s="171"/>
      <c r="H20" s="172"/>
      <c r="I20" s="172"/>
      <c r="J20" s="171"/>
      <c r="M20" s="214"/>
      <c r="N20" s="166"/>
      <c r="O20" s="166"/>
      <c r="P20" s="166"/>
      <c r="R20" s="140"/>
      <c r="S20" s="140"/>
    </row>
    <row r="21" spans="2:21" ht="15.75" customHeight="1" x14ac:dyDescent="0.25">
      <c r="B21" s="131" t="s">
        <v>95</v>
      </c>
      <c r="C21" s="174" t="s">
        <v>98</v>
      </c>
      <c r="D21" s="174" t="s">
        <v>99</v>
      </c>
      <c r="E21" s="174"/>
      <c r="F21" s="172"/>
      <c r="G21" s="171"/>
      <c r="H21" s="172"/>
      <c r="I21" s="172"/>
      <c r="J21" s="171"/>
      <c r="M21" s="214"/>
      <c r="N21" s="166"/>
      <c r="O21" s="166"/>
      <c r="P21" s="166"/>
      <c r="R21" s="140"/>
      <c r="S21" s="140"/>
    </row>
    <row r="22" spans="2:21" ht="15.75" customHeight="1" x14ac:dyDescent="0.25">
      <c r="C22" s="176"/>
      <c r="D22" s="176"/>
      <c r="E22" s="176"/>
      <c r="M22" s="214"/>
      <c r="N22" s="166"/>
      <c r="O22" s="166"/>
      <c r="P22" s="166"/>
      <c r="R22" s="140"/>
      <c r="S22" s="140"/>
    </row>
    <row r="23" spans="2:21" ht="15.75" customHeight="1" x14ac:dyDescent="0.25">
      <c r="C23" s="176"/>
      <c r="D23" s="176"/>
      <c r="E23" s="176"/>
      <c r="M23" s="214"/>
      <c r="N23" s="166"/>
      <c r="O23" s="166"/>
      <c r="P23" s="166"/>
      <c r="R23" s="140"/>
      <c r="S23" s="140"/>
    </row>
    <row r="24" spans="2:21" ht="15.75" customHeight="1" x14ac:dyDescent="0.25">
      <c r="C24" s="176"/>
      <c r="D24" s="176"/>
      <c r="E24" s="176"/>
      <c r="M24" s="214"/>
      <c r="N24" s="166"/>
      <c r="O24" s="166"/>
      <c r="P24" s="166"/>
      <c r="R24" s="140"/>
      <c r="S24" s="140"/>
    </row>
    <row r="25" spans="2:21" ht="15.75" customHeight="1" x14ac:dyDescent="0.25">
      <c r="B25" s="579" t="s">
        <v>219</v>
      </c>
      <c r="C25" s="579"/>
      <c r="D25" s="579"/>
      <c r="E25" s="579"/>
      <c r="F25" s="579"/>
      <c r="G25" s="579"/>
      <c r="H25" s="579"/>
      <c r="I25" s="579"/>
      <c r="T25" s="140"/>
    </row>
    <row r="26" spans="2:21" ht="15.75" customHeight="1" x14ac:dyDescent="0.25">
      <c r="B26" s="516"/>
      <c r="C26" s="176"/>
      <c r="D26" s="176"/>
      <c r="E26" s="176"/>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G28" s="137"/>
      <c r="H28" s="135"/>
      <c r="I28" s="135"/>
      <c r="R28" s="280" t="s">
        <v>189</v>
      </c>
      <c r="S28" s="281"/>
      <c r="T28" s="187"/>
      <c r="U28" s="281"/>
    </row>
    <row r="29" spans="2:21" ht="15.75" customHeight="1" x14ac:dyDescent="0.25">
      <c r="B29" s="180" t="s">
        <v>188</v>
      </c>
      <c r="C29" s="514" t="s">
        <v>1</v>
      </c>
      <c r="D29" s="514"/>
      <c r="E29" s="514"/>
      <c r="F29" s="514" t="s">
        <v>32</v>
      </c>
      <c r="G29" s="514" t="s">
        <v>33</v>
      </c>
      <c r="H29" s="514"/>
      <c r="I29" s="514"/>
      <c r="J29" s="514"/>
      <c r="K29" s="514"/>
      <c r="L29" s="514"/>
      <c r="M29" s="514" t="s">
        <v>34</v>
      </c>
      <c r="N29" s="514" t="s">
        <v>35</v>
      </c>
      <c r="O29" s="182"/>
      <c r="P29" s="182"/>
      <c r="Q29" s="182"/>
      <c r="R29" s="183" t="s">
        <v>78</v>
      </c>
      <c r="S29" s="184"/>
      <c r="T29" s="184"/>
      <c r="U29" s="184"/>
    </row>
    <row r="30" spans="2:21" ht="15.75" customHeight="1" x14ac:dyDescent="0.25">
      <c r="B30" s="185"/>
      <c r="C30" s="145"/>
      <c r="D30" s="145"/>
      <c r="E30" s="145"/>
      <c r="F30" s="435"/>
      <c r="G30" s="145"/>
      <c r="H30" s="190"/>
      <c r="I30" s="190"/>
      <c r="J30" s="145"/>
      <c r="K30" s="145"/>
      <c r="L30" s="145"/>
      <c r="M30" s="145"/>
      <c r="N30" s="145"/>
    </row>
    <row r="31" spans="2:21" ht="15.75" customHeight="1" x14ac:dyDescent="0.25">
      <c r="B31" s="185"/>
      <c r="C31" s="145"/>
      <c r="D31" s="145"/>
      <c r="E31" s="145"/>
      <c r="F31" s="435"/>
      <c r="G31" s="145"/>
      <c r="H31" s="190"/>
      <c r="I31" s="190"/>
      <c r="J31" s="145"/>
      <c r="K31" s="145"/>
      <c r="L31" s="145"/>
      <c r="M31" s="145"/>
      <c r="N31" s="145"/>
    </row>
    <row r="32" spans="2:21" ht="15.75" customHeight="1" x14ac:dyDescent="0.25">
      <c r="B32" s="200"/>
      <c r="C32" s="201"/>
      <c r="D32" s="201"/>
      <c r="E32" s="201"/>
      <c r="F32" s="156"/>
      <c r="G32" s="203"/>
      <c r="H32" s="203"/>
      <c r="I32" s="203"/>
      <c r="J32" s="203"/>
      <c r="K32" s="203"/>
      <c r="L32" s="203"/>
      <c r="M32" s="159"/>
      <c r="N32" s="204"/>
      <c r="O32" s="162"/>
      <c r="P32" s="162"/>
      <c r="Q32" s="162"/>
    </row>
    <row r="33" spans="2:20" ht="15.75" customHeight="1" x14ac:dyDescent="0.25">
      <c r="B33" s="200"/>
      <c r="C33" s="201"/>
      <c r="D33" s="201"/>
      <c r="E33" s="201"/>
      <c r="F33" s="156"/>
      <c r="G33" s="203"/>
      <c r="H33" s="203"/>
      <c r="I33" s="203"/>
      <c r="J33" s="203"/>
      <c r="K33" s="203"/>
      <c r="L33" s="203"/>
      <c r="M33" s="159"/>
      <c r="N33" s="204"/>
      <c r="O33" s="205"/>
      <c r="P33" s="205"/>
      <c r="Q33" s="205"/>
    </row>
    <row r="34" spans="2:20" ht="15.75" customHeight="1" x14ac:dyDescent="0.25">
      <c r="B34" s="200"/>
      <c r="C34" s="201"/>
      <c r="D34" s="201"/>
      <c r="E34" s="201"/>
      <c r="F34" s="156"/>
      <c r="G34" s="203"/>
      <c r="H34" s="203"/>
      <c r="I34" s="203"/>
      <c r="J34" s="203"/>
      <c r="K34" s="203"/>
      <c r="L34" s="203"/>
      <c r="M34" s="159"/>
      <c r="N34" s="204"/>
      <c r="O34" s="205"/>
      <c r="P34" s="205"/>
      <c r="Q34" s="205"/>
    </row>
    <row r="35" spans="2:20" ht="15.75" customHeight="1" x14ac:dyDescent="0.25">
      <c r="B35" s="200"/>
      <c r="C35" s="201"/>
      <c r="D35" s="201"/>
      <c r="E35" s="201"/>
      <c r="F35" s="156"/>
      <c r="G35" s="203"/>
      <c r="H35" s="203"/>
      <c r="I35" s="203"/>
      <c r="J35" s="203"/>
      <c r="K35" s="203"/>
      <c r="L35" s="203"/>
      <c r="M35" s="159"/>
      <c r="N35" s="204"/>
      <c r="O35" s="205"/>
      <c r="P35" s="205"/>
      <c r="Q35" s="205"/>
    </row>
    <row r="36" spans="2:20" ht="15.75" customHeight="1" x14ac:dyDescent="0.25">
      <c r="B36" s="200"/>
      <c r="C36" s="201"/>
      <c r="D36" s="201"/>
      <c r="E36" s="201"/>
      <c r="F36" s="156"/>
      <c r="G36" s="203"/>
      <c r="H36" s="203"/>
      <c r="I36" s="203"/>
      <c r="J36" s="203"/>
      <c r="K36" s="203"/>
      <c r="L36" s="203"/>
      <c r="M36" s="159"/>
      <c r="N36" s="204"/>
      <c r="O36" s="205"/>
      <c r="P36" s="205"/>
      <c r="Q36" s="205"/>
    </row>
    <row r="37" spans="2:20" ht="15.75" customHeight="1" x14ac:dyDescent="0.25">
      <c r="B37" s="200"/>
      <c r="C37" s="201"/>
      <c r="D37" s="201"/>
      <c r="E37" s="201"/>
      <c r="F37" s="156"/>
      <c r="G37" s="203"/>
      <c r="H37" s="203"/>
      <c r="I37" s="203"/>
      <c r="J37" s="203"/>
      <c r="K37" s="203"/>
      <c r="L37" s="203"/>
      <c r="M37" s="159"/>
      <c r="N37" s="204"/>
      <c r="O37" s="205"/>
      <c r="P37" s="205"/>
      <c r="Q37" s="205"/>
    </row>
    <row r="38" spans="2:20" ht="15.75" customHeight="1" x14ac:dyDescent="0.25">
      <c r="B38" s="223"/>
      <c r="C38" s="218"/>
      <c r="D38" s="218"/>
      <c r="E38" s="218"/>
      <c r="F38" s="156"/>
      <c r="G38" s="224"/>
      <c r="H38" s="203"/>
      <c r="I38" s="203"/>
      <c r="J38" s="224"/>
      <c r="K38" s="224"/>
      <c r="L38" s="224"/>
      <c r="M38" s="226"/>
      <c r="N38" s="229"/>
      <c r="O38" s="140"/>
      <c r="P38" s="140"/>
      <c r="Q38" s="140"/>
    </row>
    <row r="39" spans="2:20" ht="15.75" customHeight="1" x14ac:dyDescent="0.25">
      <c r="B39" s="223"/>
      <c r="C39" s="218"/>
      <c r="D39" s="218"/>
      <c r="E39" s="218"/>
      <c r="F39" s="156"/>
      <c r="G39" s="224"/>
      <c r="H39" s="203"/>
      <c r="I39" s="203"/>
      <c r="J39" s="224"/>
      <c r="K39" s="224"/>
      <c r="L39" s="224"/>
      <c r="M39" s="226"/>
      <c r="N39" s="229"/>
      <c r="O39" s="140"/>
      <c r="P39" s="140"/>
      <c r="Q39" s="140"/>
    </row>
    <row r="40" spans="2:20" ht="15.75" customHeight="1" x14ac:dyDescent="0.25">
      <c r="B40" s="223"/>
      <c r="C40" s="218"/>
      <c r="D40" s="218"/>
      <c r="E40" s="218"/>
      <c r="F40" s="156"/>
      <c r="G40" s="224"/>
      <c r="H40" s="203"/>
      <c r="I40" s="203"/>
      <c r="J40" s="224"/>
      <c r="K40" s="224"/>
      <c r="L40" s="224"/>
      <c r="M40" s="226"/>
      <c r="N40" s="229"/>
      <c r="O40" s="140"/>
      <c r="P40" s="140"/>
      <c r="Q40" s="140"/>
    </row>
    <row r="41" spans="2:20" ht="15.75" customHeight="1" x14ac:dyDescent="0.25">
      <c r="B41" s="223"/>
      <c r="C41" s="218"/>
      <c r="D41" s="218"/>
      <c r="E41" s="218"/>
      <c r="F41" s="156"/>
      <c r="G41" s="224"/>
      <c r="H41" s="203"/>
      <c r="I41" s="203"/>
      <c r="J41" s="224"/>
      <c r="K41" s="224"/>
      <c r="L41" s="224"/>
      <c r="M41" s="226"/>
      <c r="N41" s="229"/>
      <c r="O41" s="140"/>
      <c r="P41" s="140"/>
      <c r="Q41" s="140"/>
    </row>
    <row r="42" spans="2:20" ht="15.75" customHeight="1" x14ac:dyDescent="0.25">
      <c r="B42" s="223"/>
      <c r="C42" s="218"/>
      <c r="D42" s="218"/>
      <c r="E42" s="218"/>
      <c r="F42" s="156"/>
      <c r="G42" s="224"/>
      <c r="H42" s="203"/>
      <c r="I42" s="203"/>
      <c r="J42" s="224"/>
      <c r="K42" s="224"/>
      <c r="L42" s="224"/>
      <c r="M42" s="226"/>
      <c r="N42" s="229"/>
      <c r="O42" s="140"/>
      <c r="P42" s="140"/>
      <c r="Q42" s="140"/>
    </row>
    <row r="43" spans="2:20" ht="15.75" customHeight="1" x14ac:dyDescent="0.25">
      <c r="B43" s="223"/>
      <c r="C43" s="218"/>
      <c r="D43" s="218"/>
      <c r="E43" s="218"/>
      <c r="F43" s="156"/>
      <c r="G43" s="224"/>
      <c r="H43" s="203"/>
      <c r="I43" s="203"/>
      <c r="J43" s="224"/>
      <c r="K43" s="224"/>
      <c r="L43" s="224"/>
      <c r="M43" s="220"/>
      <c r="N43" s="199"/>
      <c r="O43" s="225"/>
      <c r="P43" s="161"/>
      <c r="Q43" s="146"/>
    </row>
    <row r="44" spans="2:20" ht="15.75" customHeight="1" x14ac:dyDescent="0.25">
      <c r="B44" s="223"/>
      <c r="C44" s="218"/>
      <c r="D44" s="218"/>
      <c r="E44" s="218"/>
      <c r="F44" s="156"/>
      <c r="G44" s="224"/>
      <c r="H44" s="203"/>
      <c r="I44" s="203"/>
      <c r="J44" s="224"/>
      <c r="K44" s="224"/>
      <c r="L44" s="224"/>
      <c r="M44" s="220"/>
      <c r="N44" s="199"/>
      <c r="O44" s="225"/>
      <c r="P44" s="225"/>
      <c r="Q44" s="140"/>
    </row>
    <row r="45" spans="2:20" ht="15.75" customHeight="1" x14ac:dyDescent="0.25">
      <c r="B45" s="223"/>
      <c r="C45" s="218"/>
      <c r="D45" s="218"/>
      <c r="E45" s="218"/>
      <c r="F45" s="156"/>
      <c r="G45" s="224"/>
      <c r="H45" s="203"/>
      <c r="I45" s="203"/>
      <c r="J45" s="224"/>
      <c r="K45" s="224"/>
      <c r="L45" s="224"/>
      <c r="M45" s="220"/>
      <c r="N45" s="199"/>
      <c r="O45" s="225"/>
      <c r="P45" s="225"/>
      <c r="Q45" s="140"/>
    </row>
    <row r="46" spans="2:20" ht="15.75" customHeight="1" x14ac:dyDescent="0.25">
      <c r="B46" s="223"/>
      <c r="C46" s="218"/>
      <c r="D46" s="218"/>
      <c r="E46" s="218"/>
      <c r="F46" s="156"/>
      <c r="G46" s="224"/>
      <c r="H46" s="203"/>
      <c r="I46" s="203"/>
      <c r="J46" s="224"/>
      <c r="K46" s="224"/>
      <c r="L46" s="224"/>
      <c r="M46" s="226"/>
      <c r="N46" s="204"/>
      <c r="O46" s="225"/>
      <c r="P46" s="225"/>
      <c r="Q46" s="140"/>
      <c r="S46" s="135" t="s">
        <v>182</v>
      </c>
      <c r="T46" s="166">
        <f>T9</f>
        <v>0</v>
      </c>
    </row>
    <row r="47" spans="2:20" ht="15.75" customHeight="1" x14ac:dyDescent="0.25"/>
    <row r="48" spans="2:20" ht="15.75" customHeight="1" x14ac:dyDescent="0.25">
      <c r="F48" s="144"/>
      <c r="G48" s="228"/>
      <c r="H48" s="227"/>
      <c r="I48" s="227"/>
      <c r="J48" s="228"/>
      <c r="K48" s="228"/>
      <c r="L48" s="228"/>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sheetData>
  <mergeCells count="7">
    <mergeCell ref="R4:T4"/>
    <mergeCell ref="R5:T5"/>
    <mergeCell ref="B25:I25"/>
    <mergeCell ref="B19:G19"/>
    <mergeCell ref="B14:G14"/>
    <mergeCell ref="B16:G16"/>
    <mergeCell ref="B18:G18"/>
  </mergeCells>
  <conditionalFormatting sqref="A7:P8">
    <cfRule type="expression" dxfId="74" priority="1">
      <formula>MOD(ROW(),2)=0</formula>
    </cfRule>
  </conditionalFormatting>
  <conditionalFormatting sqref="R7:U8">
    <cfRule type="expression" dxfId="73" priority="6">
      <formula>MOD(ROW(),2)=0</formula>
    </cfRule>
  </conditionalFormatting>
  <hyperlinks>
    <hyperlink ref="B19" r:id="rId1" xr:uid="{00000000-0004-0000-0C00-000000000000}"/>
  </hyperlinks>
  <printOptions horizontalCentered="1" gridLines="1"/>
  <pageMargins left="0" right="0" top="0.75" bottom="0.75" header="0.3" footer="0.3"/>
  <pageSetup scale="43" orientation="landscape" horizontalDpi="1200" verticalDpi="1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CDAF8"/>
    <pageSetUpPr fitToPage="1"/>
  </sheetPr>
  <dimension ref="A1:V62"/>
  <sheetViews>
    <sheetView workbookViewId="0">
      <pane xSplit="2" ySplit="6" topLeftCell="J7" activePane="bottomRight" state="frozen"/>
      <selection pane="topRight" activeCell="C1" sqref="C1"/>
      <selection pane="bottomLeft" activeCell="A7" sqref="A7"/>
      <selection pane="bottomRight" activeCell="M22" sqref="M22"/>
    </sheetView>
  </sheetViews>
  <sheetFormatPr defaultColWidth="9.140625" defaultRowHeight="15" x14ac:dyDescent="0.25"/>
  <cols>
    <col min="1" max="1" width="7.85546875" style="135" customWidth="1"/>
    <col min="2" max="2" width="70.85546875" style="135" customWidth="1"/>
    <col min="3" max="3" width="39.5703125" style="135" bestFit="1" customWidth="1"/>
    <col min="4" max="4" width="14.5703125" style="135" bestFit="1" customWidth="1"/>
    <col min="5" max="5" width="8.28515625" style="135" bestFit="1" customWidth="1"/>
    <col min="6" max="6" width="18.85546875" style="135" bestFit="1" customWidth="1"/>
    <col min="7" max="7" width="23" style="135" bestFit="1" customWidth="1"/>
    <col min="8" max="8" width="9.85546875" style="137" customWidth="1"/>
    <col min="9" max="9" width="11.7109375" style="137" customWidth="1"/>
    <col min="10" max="10" width="12.5703125" style="135" customWidth="1"/>
    <col min="11" max="11" width="15.28515625" style="135" customWidth="1"/>
    <col min="12" max="12" width="9.5703125" style="135" bestFit="1" customWidth="1"/>
    <col min="13" max="13" width="20.85546875" style="135" customWidth="1"/>
    <col min="14" max="14" width="13" style="135" bestFit="1" customWidth="1"/>
    <col min="15" max="15" width="12.85546875" style="135" bestFit="1" customWidth="1"/>
    <col min="16" max="16" width="14.140625" style="135" bestFit="1" customWidth="1"/>
    <col min="17" max="17" width="3.7109375" style="135" customWidth="1"/>
    <col min="18" max="18" width="14.140625" style="135" bestFit="1" customWidth="1"/>
    <col min="19" max="19" width="15.28515625" style="135" bestFit="1" customWidth="1"/>
    <col min="20" max="20" width="13" style="135" bestFit="1" customWidth="1"/>
    <col min="21" max="21" width="14.28515625" style="135" customWidth="1"/>
    <col min="22" max="22" width="12.42578125" style="135" bestFit="1" customWidth="1"/>
    <col min="23" max="16384" width="9.140625" style="135"/>
  </cols>
  <sheetData>
    <row r="1" spans="1:22" ht="15.75" customHeight="1" x14ac:dyDescent="0.25">
      <c r="A1" s="132" t="s">
        <v>190</v>
      </c>
    </row>
    <row r="2" spans="1:22" ht="15.75" customHeight="1" x14ac:dyDescent="0.25">
      <c r="A2" s="138" t="str">
        <f>('#1461 Inlet Grove Comm HS '!A2)</f>
        <v>Federal Grant Allocations/Reimbursements as of: 12/31/25</v>
      </c>
      <c r="B2" s="189"/>
      <c r="N2" s="139"/>
      <c r="O2" s="139"/>
      <c r="Q2" s="140"/>
    </row>
    <row r="3" spans="1:22" ht="15.75" customHeight="1" x14ac:dyDescent="0.25">
      <c r="A3" s="141" t="s">
        <v>50</v>
      </c>
      <c r="B3" s="132"/>
      <c r="D3" s="132"/>
      <c r="E3" s="132"/>
      <c r="F3" s="132"/>
      <c r="Q3" s="140"/>
      <c r="R3" s="136"/>
      <c r="S3" s="142"/>
    </row>
    <row r="4" spans="1:22" ht="15.75" customHeight="1" x14ac:dyDescent="0.25">
      <c r="A4" s="132" t="s">
        <v>138</v>
      </c>
      <c r="N4" s="144"/>
      <c r="O4" s="144"/>
      <c r="P4" s="144"/>
      <c r="Q4" s="145"/>
      <c r="R4" s="581" t="str">
        <f>'#0040 Palm Beach Prep Char. MS'!R4</f>
        <v>July 1, 2025 - June 30, 2026</v>
      </c>
      <c r="S4" s="581"/>
      <c r="T4" s="581"/>
      <c r="U4" s="146"/>
    </row>
    <row r="5" spans="1:22" ht="15.75" thickBot="1" x14ac:dyDescent="0.3">
      <c r="A5" s="137"/>
      <c r="H5" s="147"/>
      <c r="I5" s="147"/>
      <c r="N5" s="144"/>
      <c r="O5" s="144"/>
      <c r="P5" s="144"/>
      <c r="Q5" s="145"/>
      <c r="R5" s="580"/>
      <c r="S5" s="580"/>
      <c r="T5" s="580"/>
      <c r="U5" s="149"/>
    </row>
    <row r="6" spans="1:22" ht="77.25" customHeight="1" thickBot="1" x14ac:dyDescent="0.3">
      <c r="A6" s="245" t="s">
        <v>14</v>
      </c>
      <c r="B6" s="245" t="s">
        <v>176</v>
      </c>
      <c r="C6" s="245" t="s">
        <v>172</v>
      </c>
      <c r="D6" s="245" t="s">
        <v>93</v>
      </c>
      <c r="E6" s="245" t="s">
        <v>175</v>
      </c>
      <c r="F6" s="245" t="s">
        <v>2</v>
      </c>
      <c r="G6" s="245" t="s">
        <v>3</v>
      </c>
      <c r="H6" s="300" t="str">
        <f>'#1461 Inlet Grove Comm HS '!H6</f>
        <v>FY26 Restricted Indirect Cost Rate+</v>
      </c>
      <c r="I6" s="300" t="str">
        <f>'#1461 Inlet Grove Comm HS '!I6</f>
        <v>FY26 Unrestricted Indirect Cost Rate+</v>
      </c>
      <c r="J6" s="246" t="s">
        <v>112</v>
      </c>
      <c r="K6" s="246" t="s">
        <v>113</v>
      </c>
      <c r="L6" s="246" t="s">
        <v>102</v>
      </c>
      <c r="M6" s="246" t="s">
        <v>4</v>
      </c>
      <c r="N6" s="308" t="s">
        <v>177</v>
      </c>
      <c r="O6" s="309" t="s">
        <v>178</v>
      </c>
      <c r="P6" s="310" t="s">
        <v>179</v>
      </c>
      <c r="Q6" s="144"/>
      <c r="R6" s="305" t="s">
        <v>180</v>
      </c>
      <c r="S6" s="306" t="s">
        <v>184</v>
      </c>
      <c r="T6" s="307" t="s">
        <v>185</v>
      </c>
      <c r="U6" s="155" t="str">
        <f>'#3083 The Learning Acad @ Els '!U6</f>
        <v>Available Budget as of 12/31/25</v>
      </c>
      <c r="V6" s="232"/>
    </row>
    <row r="7" spans="1:22" ht="15.75" customHeight="1" x14ac:dyDescent="0.25">
      <c r="A7" s="156">
        <v>4253</v>
      </c>
      <c r="B7" s="135" t="s">
        <v>203</v>
      </c>
      <c r="C7" s="574" t="s">
        <v>310</v>
      </c>
      <c r="D7" s="137" t="s">
        <v>240</v>
      </c>
      <c r="E7" s="137" t="s">
        <v>239</v>
      </c>
      <c r="F7" s="164" t="s">
        <v>309</v>
      </c>
      <c r="G7" s="223" t="s">
        <v>6</v>
      </c>
      <c r="H7" s="276">
        <v>2.2100000000000002E-2</v>
      </c>
      <c r="I7" s="276">
        <v>0.16339999999999999</v>
      </c>
      <c r="J7" s="164">
        <v>46203</v>
      </c>
      <c r="K7" s="164">
        <v>46204</v>
      </c>
      <c r="L7" s="164">
        <v>45839</v>
      </c>
      <c r="M7" s="137" t="s">
        <v>224</v>
      </c>
      <c r="N7" s="318">
        <v>27795.81</v>
      </c>
      <c r="O7" s="319">
        <v>0</v>
      </c>
      <c r="P7" s="324">
        <f t="shared" ref="P7" si="0">N7+O7</f>
        <v>27795.81</v>
      </c>
      <c r="Q7" s="416"/>
      <c r="R7" s="331">
        <v>0</v>
      </c>
      <c r="S7" s="319"/>
      <c r="T7" s="374">
        <f>R7+S7</f>
        <v>0</v>
      </c>
      <c r="U7" s="362">
        <f t="shared" ref="U7" si="1">P7-T7</f>
        <v>27795.81</v>
      </c>
    </row>
    <row r="8" spans="1:22" ht="15.75" customHeight="1" x14ac:dyDescent="0.25">
      <c r="A8" s="137"/>
      <c r="C8" s="481"/>
      <c r="D8" s="137"/>
      <c r="E8" s="137"/>
      <c r="F8" s="137"/>
      <c r="G8" s="223"/>
      <c r="H8" s="276"/>
      <c r="I8" s="276"/>
      <c r="J8" s="164"/>
      <c r="K8" s="164"/>
      <c r="L8" s="164"/>
      <c r="M8" s="137"/>
      <c r="N8" s="318"/>
      <c r="O8" s="319"/>
      <c r="P8" s="324"/>
      <c r="Q8" s="416"/>
      <c r="R8" s="331"/>
      <c r="S8" s="319"/>
      <c r="T8" s="374"/>
      <c r="U8" s="362"/>
    </row>
    <row r="9" spans="1:22" ht="15.75" customHeight="1" x14ac:dyDescent="0.25">
      <c r="A9" s="137"/>
      <c r="C9" s="481"/>
      <c r="D9" s="137"/>
      <c r="E9" s="137"/>
      <c r="F9" s="137"/>
      <c r="G9" s="223"/>
      <c r="H9" s="276"/>
      <c r="I9" s="276"/>
      <c r="J9" s="164"/>
      <c r="K9" s="164"/>
      <c r="L9" s="164"/>
      <c r="M9" s="137"/>
      <c r="N9" s="318"/>
      <c r="O9" s="319"/>
      <c r="P9" s="324"/>
      <c r="Q9" s="416"/>
      <c r="R9" s="331"/>
      <c r="S9" s="319"/>
      <c r="T9" s="374"/>
      <c r="U9" s="362"/>
    </row>
    <row r="10" spans="1:22" ht="15.75" customHeight="1" thickBot="1" x14ac:dyDescent="0.3">
      <c r="C10" s="176"/>
      <c r="D10" s="176"/>
      <c r="E10" s="176"/>
      <c r="G10" s="223"/>
      <c r="H10" s="276"/>
      <c r="I10" s="276"/>
      <c r="J10" s="188"/>
      <c r="K10" s="188"/>
      <c r="L10" s="188"/>
      <c r="M10" s="214" t="s">
        <v>21</v>
      </c>
      <c r="N10" s="321">
        <f>SUM(N7:N9)</f>
        <v>27795.81</v>
      </c>
      <c r="O10" s="322">
        <f>SUM(O7:O9)</f>
        <v>0</v>
      </c>
      <c r="P10" s="323">
        <f>SUM(P7:P9)</f>
        <v>27795.81</v>
      </c>
      <c r="Q10" s="130"/>
      <c r="R10" s="321">
        <f>SUM(R7:R9)</f>
        <v>0</v>
      </c>
      <c r="S10" s="322">
        <f>SUM(S7:S9)</f>
        <v>0</v>
      </c>
      <c r="T10" s="376">
        <f>SUM(T7:T9)</f>
        <v>0</v>
      </c>
      <c r="U10" s="442">
        <f>SUM(U7:U9)</f>
        <v>27795.81</v>
      </c>
    </row>
    <row r="11" spans="1:22" ht="15.75" customHeight="1" thickTop="1" x14ac:dyDescent="0.25">
      <c r="C11" s="176"/>
      <c r="D11" s="176"/>
      <c r="E11" s="176"/>
      <c r="G11" s="223"/>
      <c r="H11" s="276"/>
      <c r="I11" s="276"/>
      <c r="J11" s="188"/>
      <c r="K11" s="188"/>
      <c r="L11" s="188"/>
      <c r="M11" s="214"/>
      <c r="N11" s="166"/>
      <c r="O11" s="166"/>
      <c r="P11" s="166"/>
      <c r="R11" s="140"/>
    </row>
    <row r="12" spans="1:22" ht="15.75" customHeight="1" x14ac:dyDescent="0.25">
      <c r="C12" s="176"/>
      <c r="D12" s="176"/>
      <c r="E12" s="176"/>
      <c r="G12" s="223"/>
      <c r="H12" s="276"/>
      <c r="I12" s="276"/>
      <c r="J12" s="188"/>
      <c r="K12" s="188"/>
      <c r="L12" s="188"/>
      <c r="M12" s="214"/>
      <c r="N12" s="166"/>
      <c r="O12" s="166"/>
      <c r="P12" s="166"/>
      <c r="R12" s="140"/>
    </row>
    <row r="13" spans="1:22" ht="15.75" customHeight="1" x14ac:dyDescent="0.25">
      <c r="B13" s="132" t="s">
        <v>106</v>
      </c>
      <c r="C13" s="176"/>
      <c r="D13" s="176"/>
      <c r="E13" s="176"/>
      <c r="H13" s="276"/>
      <c r="I13" s="276"/>
      <c r="M13" s="214"/>
      <c r="N13" s="166"/>
      <c r="O13" s="166"/>
      <c r="P13" s="166"/>
      <c r="R13" s="140"/>
    </row>
    <row r="14" spans="1:22" ht="30.75" customHeight="1" x14ac:dyDescent="0.25">
      <c r="B14" s="577" t="s">
        <v>186</v>
      </c>
      <c r="C14" s="577"/>
      <c r="D14" s="577"/>
      <c r="E14" s="577"/>
      <c r="F14" s="577"/>
      <c r="G14" s="577"/>
      <c r="H14" s="172"/>
      <c r="I14" s="172"/>
      <c r="J14" s="171"/>
      <c r="M14" s="214"/>
      <c r="N14" s="166"/>
      <c r="O14" s="166"/>
      <c r="P14" s="166"/>
      <c r="R14" s="140"/>
    </row>
    <row r="15" spans="1:22" ht="15.75" customHeight="1" x14ac:dyDescent="0.25">
      <c r="C15" s="176"/>
      <c r="D15" s="176"/>
      <c r="E15" s="176"/>
      <c r="M15" s="214"/>
      <c r="N15" s="166"/>
      <c r="O15" s="166"/>
      <c r="P15" s="166"/>
      <c r="R15" s="140"/>
    </row>
    <row r="16" spans="1:22" ht="46.5" customHeight="1" x14ac:dyDescent="0.25">
      <c r="B16" s="577" t="s">
        <v>110</v>
      </c>
      <c r="C16" s="577"/>
      <c r="D16" s="577"/>
      <c r="E16" s="577"/>
      <c r="F16" s="577"/>
      <c r="G16" s="577"/>
      <c r="H16" s="172"/>
      <c r="I16" s="172"/>
      <c r="J16" s="171"/>
      <c r="M16" s="214"/>
      <c r="N16" s="166"/>
      <c r="O16" s="166"/>
      <c r="P16" s="166"/>
      <c r="R16" s="140"/>
    </row>
    <row r="17" spans="2:21" ht="15.75" customHeight="1" x14ac:dyDescent="0.25">
      <c r="B17" s="171"/>
      <c r="C17" s="171"/>
      <c r="D17" s="171"/>
      <c r="E17" s="171"/>
      <c r="F17" s="171"/>
      <c r="G17" s="171"/>
      <c r="H17" s="172"/>
      <c r="I17" s="172"/>
      <c r="J17" s="171"/>
      <c r="M17" s="214"/>
      <c r="N17" s="166"/>
      <c r="O17" s="166"/>
      <c r="P17" s="166"/>
      <c r="R17" s="140"/>
    </row>
    <row r="18" spans="2:21" ht="32.25" customHeight="1" x14ac:dyDescent="0.25">
      <c r="B18" s="577" t="s">
        <v>131</v>
      </c>
      <c r="C18" s="577"/>
      <c r="D18" s="577"/>
      <c r="E18" s="577"/>
      <c r="F18" s="577"/>
      <c r="G18" s="577"/>
      <c r="H18" s="172"/>
      <c r="I18" s="172"/>
      <c r="J18" s="171"/>
      <c r="M18" s="214"/>
      <c r="N18" s="166"/>
      <c r="O18" s="166"/>
      <c r="P18" s="166"/>
      <c r="R18" s="140"/>
    </row>
    <row r="19" spans="2:21" ht="15.75" customHeight="1" x14ac:dyDescent="0.25">
      <c r="B19" s="591" t="s">
        <v>130</v>
      </c>
      <c r="C19" s="577"/>
      <c r="D19" s="577"/>
      <c r="E19" s="577"/>
      <c r="F19" s="577"/>
      <c r="G19" s="577"/>
      <c r="H19" s="172"/>
      <c r="I19" s="172"/>
      <c r="J19" s="171"/>
      <c r="M19" s="214"/>
      <c r="N19" s="166"/>
      <c r="O19" s="166"/>
      <c r="P19" s="166"/>
      <c r="R19" s="140"/>
    </row>
    <row r="20" spans="2:21" ht="15.75" customHeight="1" x14ac:dyDescent="0.25">
      <c r="B20" s="171"/>
      <c r="C20" s="171"/>
      <c r="D20" s="171"/>
      <c r="E20" s="171"/>
      <c r="F20" s="171"/>
      <c r="G20" s="171"/>
      <c r="H20" s="172"/>
      <c r="I20" s="172"/>
      <c r="J20" s="171"/>
      <c r="M20" s="214"/>
      <c r="N20" s="166"/>
      <c r="O20" s="166"/>
      <c r="P20" s="166"/>
      <c r="R20" s="140"/>
    </row>
    <row r="21" spans="2:21" ht="15.75" customHeight="1" x14ac:dyDescent="0.25">
      <c r="B21" s="131" t="s">
        <v>95</v>
      </c>
      <c r="C21" s="174" t="s">
        <v>98</v>
      </c>
      <c r="D21" s="174" t="s">
        <v>99</v>
      </c>
      <c r="E21" s="174"/>
      <c r="F21" s="171"/>
      <c r="G21" s="171"/>
      <c r="H21" s="172"/>
      <c r="I21" s="172"/>
      <c r="J21" s="171"/>
      <c r="M21" s="214"/>
      <c r="N21" s="166"/>
      <c r="O21" s="166"/>
      <c r="P21" s="166"/>
      <c r="R21" s="140"/>
    </row>
    <row r="22" spans="2:21" ht="15.75" customHeight="1" x14ac:dyDescent="0.25">
      <c r="B22" s="135" t="s">
        <v>97</v>
      </c>
      <c r="C22" s="176" t="s">
        <v>166</v>
      </c>
      <c r="D22" s="176" t="s">
        <v>261</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B25" s="579" t="s">
        <v>219</v>
      </c>
      <c r="C25" s="579"/>
      <c r="D25" s="579"/>
      <c r="E25" s="579"/>
      <c r="F25" s="579"/>
      <c r="G25" s="579"/>
      <c r="H25" s="579"/>
      <c r="I25" s="579"/>
      <c r="T25" s="140"/>
    </row>
    <row r="26" spans="2:21" ht="15.75" customHeight="1" x14ac:dyDescent="0.25">
      <c r="B26" s="516"/>
      <c r="C26" s="176"/>
      <c r="D26" s="176"/>
      <c r="E26" s="176"/>
      <c r="F26" s="137"/>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H28" s="135"/>
      <c r="I28" s="135"/>
      <c r="R28" s="280" t="s">
        <v>189</v>
      </c>
      <c r="S28" s="281"/>
      <c r="T28" s="187"/>
      <c r="U28" s="281"/>
    </row>
    <row r="29" spans="2:21" ht="15.75" customHeight="1" x14ac:dyDescent="0.25">
      <c r="B29" s="180" t="s">
        <v>188</v>
      </c>
      <c r="C29" s="514" t="s">
        <v>1</v>
      </c>
      <c r="D29" s="514"/>
      <c r="E29" s="514"/>
      <c r="F29" s="514" t="s">
        <v>32</v>
      </c>
      <c r="G29" s="514" t="s">
        <v>33</v>
      </c>
      <c r="H29" s="514"/>
      <c r="I29" s="514"/>
      <c r="J29" s="514"/>
      <c r="K29" s="514"/>
      <c r="L29" s="514"/>
      <c r="M29" s="514" t="s">
        <v>34</v>
      </c>
      <c r="N29" s="514" t="s">
        <v>35</v>
      </c>
      <c r="O29" s="182"/>
      <c r="P29" s="182"/>
      <c r="Q29" s="182"/>
      <c r="R29" s="183" t="s">
        <v>78</v>
      </c>
      <c r="S29" s="184"/>
      <c r="T29" s="184"/>
      <c r="U29" s="184"/>
    </row>
    <row r="30" spans="2:21" ht="15.75" customHeight="1" x14ac:dyDescent="0.25">
      <c r="B30" s="185"/>
      <c r="C30" s="145"/>
      <c r="D30" s="145"/>
      <c r="E30" s="145"/>
      <c r="F30" s="145"/>
      <c r="G30" s="145"/>
      <c r="H30" s="190"/>
      <c r="I30" s="190"/>
      <c r="J30" s="145"/>
      <c r="K30" s="145"/>
      <c r="L30" s="145"/>
      <c r="M30" s="145"/>
      <c r="N30" s="145"/>
    </row>
    <row r="31" spans="2:21" ht="15.75" customHeight="1" x14ac:dyDescent="0.25">
      <c r="B31" s="185"/>
      <c r="C31" s="145"/>
      <c r="D31" s="145"/>
      <c r="E31" s="145"/>
      <c r="F31" s="145"/>
      <c r="G31" s="145"/>
      <c r="H31" s="190"/>
      <c r="I31" s="190"/>
      <c r="J31" s="145"/>
      <c r="K31" s="145"/>
      <c r="L31" s="145"/>
      <c r="M31" s="145"/>
      <c r="N31" s="145"/>
    </row>
    <row r="32" spans="2:21" ht="15.75" customHeight="1" x14ac:dyDescent="0.25">
      <c r="B32" s="200"/>
      <c r="C32" s="201"/>
      <c r="D32" s="201"/>
      <c r="E32" s="201"/>
      <c r="F32" s="143"/>
      <c r="G32" s="203"/>
      <c r="H32" s="203"/>
      <c r="I32" s="203"/>
      <c r="J32" s="203"/>
      <c r="K32" s="203"/>
      <c r="L32" s="203"/>
      <c r="M32" s="159"/>
      <c r="N32" s="199"/>
      <c r="O32" s="136"/>
      <c r="P32" s="136"/>
      <c r="Q32" s="136"/>
    </row>
    <row r="33" spans="2:17" ht="15" customHeight="1" x14ac:dyDescent="0.25">
      <c r="B33" s="200"/>
      <c r="C33" s="201"/>
      <c r="D33" s="201"/>
      <c r="E33" s="201"/>
      <c r="F33" s="143"/>
      <c r="G33" s="203"/>
      <c r="H33" s="203"/>
      <c r="I33" s="203"/>
      <c r="J33" s="203"/>
      <c r="K33" s="203"/>
      <c r="L33" s="203"/>
      <c r="M33" s="159"/>
      <c r="N33" s="199"/>
      <c r="O33" s="205"/>
      <c r="P33" s="205"/>
      <c r="Q33" s="205"/>
    </row>
    <row r="34" spans="2:17" ht="15" customHeight="1" x14ac:dyDescent="0.25">
      <c r="B34" s="200"/>
      <c r="C34" s="201"/>
      <c r="D34" s="201"/>
      <c r="E34" s="201"/>
      <c r="F34" s="143"/>
      <c r="G34" s="203"/>
      <c r="H34" s="203"/>
      <c r="I34" s="203"/>
      <c r="J34" s="203"/>
      <c r="K34" s="203"/>
      <c r="L34" s="203"/>
      <c r="M34" s="159"/>
      <c r="N34" s="199"/>
      <c r="O34" s="205"/>
      <c r="P34" s="205"/>
      <c r="Q34" s="205"/>
    </row>
    <row r="35" spans="2:17" ht="15" customHeight="1" x14ac:dyDescent="0.25">
      <c r="B35" s="200"/>
      <c r="C35" s="201"/>
      <c r="D35" s="201"/>
      <c r="E35" s="201"/>
      <c r="F35" s="143"/>
      <c r="G35" s="203"/>
      <c r="H35" s="203"/>
      <c r="I35" s="203"/>
      <c r="J35" s="203"/>
      <c r="K35" s="203"/>
      <c r="L35" s="203"/>
      <c r="M35" s="159"/>
      <c r="N35" s="199"/>
      <c r="O35" s="205"/>
      <c r="P35" s="205"/>
      <c r="Q35" s="205"/>
    </row>
    <row r="36" spans="2:17" ht="15" customHeight="1" x14ac:dyDescent="0.25">
      <c r="B36" s="200"/>
      <c r="C36" s="201"/>
      <c r="D36" s="201"/>
      <c r="E36" s="201"/>
      <c r="F36" s="143"/>
      <c r="G36" s="203"/>
      <c r="H36" s="203"/>
      <c r="I36" s="203"/>
      <c r="J36" s="203"/>
      <c r="K36" s="203"/>
      <c r="L36" s="203"/>
      <c r="M36" s="159"/>
      <c r="N36" s="199"/>
      <c r="O36" s="205"/>
      <c r="P36" s="205"/>
      <c r="Q36" s="205"/>
    </row>
    <row r="37" spans="2:17" ht="15" customHeight="1" x14ac:dyDescent="0.25">
      <c r="B37" s="200"/>
      <c r="C37" s="201"/>
      <c r="D37" s="201"/>
      <c r="E37" s="201"/>
      <c r="F37" s="143"/>
      <c r="G37" s="203"/>
      <c r="H37" s="203"/>
      <c r="I37" s="203"/>
      <c r="J37" s="203"/>
      <c r="K37" s="203"/>
      <c r="L37" s="203"/>
      <c r="M37" s="159"/>
      <c r="N37" s="199"/>
      <c r="O37" s="205"/>
      <c r="P37" s="205"/>
      <c r="Q37" s="205"/>
    </row>
    <row r="38" spans="2:17" ht="1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B40" s="200"/>
      <c r="C40" s="201"/>
      <c r="D40" s="201"/>
      <c r="E40" s="201"/>
      <c r="F40" s="143"/>
      <c r="G40" s="203"/>
      <c r="H40" s="203"/>
      <c r="I40" s="203"/>
      <c r="J40" s="203"/>
      <c r="K40" s="203"/>
      <c r="L40" s="203"/>
      <c r="M40" s="159"/>
      <c r="N40" s="199"/>
      <c r="O40" s="205"/>
      <c r="P40" s="205"/>
      <c r="Q40" s="205"/>
    </row>
    <row r="41" spans="2:17" ht="15.75" customHeight="1" x14ac:dyDescent="0.25">
      <c r="B41" s="200"/>
      <c r="C41" s="201"/>
      <c r="D41" s="201"/>
      <c r="E41" s="201"/>
      <c r="F41" s="143"/>
      <c r="G41" s="203"/>
      <c r="H41" s="203"/>
      <c r="I41" s="203"/>
      <c r="J41" s="203"/>
      <c r="K41" s="203"/>
      <c r="L41" s="203"/>
      <c r="M41" s="159"/>
      <c r="N41" s="199"/>
      <c r="O41" s="205"/>
      <c r="P41" s="205"/>
      <c r="Q41" s="205"/>
    </row>
    <row r="42" spans="2:17" ht="15.75" customHeight="1" x14ac:dyDescent="0.25">
      <c r="B42" s="200"/>
      <c r="C42" s="201"/>
      <c r="D42" s="201"/>
      <c r="E42" s="201"/>
      <c r="F42" s="143"/>
      <c r="G42" s="203"/>
      <c r="H42" s="203"/>
      <c r="I42" s="203"/>
      <c r="J42" s="203"/>
      <c r="K42" s="203"/>
      <c r="L42" s="203"/>
      <c r="M42" s="159"/>
      <c r="N42" s="199"/>
      <c r="O42" s="205"/>
      <c r="P42" s="205"/>
      <c r="Q42" s="205"/>
    </row>
    <row r="43" spans="2:17" ht="15.75" customHeight="1" x14ac:dyDescent="0.25">
      <c r="B43" s="200"/>
      <c r="C43" s="201"/>
      <c r="D43" s="201"/>
      <c r="E43" s="201"/>
      <c r="F43" s="143"/>
      <c r="G43" s="203"/>
      <c r="H43" s="203"/>
      <c r="I43" s="203"/>
      <c r="J43" s="203"/>
      <c r="K43" s="203"/>
      <c r="L43" s="203"/>
      <c r="M43" s="159"/>
      <c r="N43" s="199"/>
      <c r="O43" s="205"/>
      <c r="P43" s="205"/>
      <c r="Q43" s="205"/>
    </row>
    <row r="44" spans="2:17" ht="15.75" customHeight="1" x14ac:dyDescent="0.25"/>
    <row r="45" spans="2:17" ht="15.75" customHeight="1" x14ac:dyDescent="0.25"/>
    <row r="46" spans="2:17" ht="15.75" customHeight="1" x14ac:dyDescent="0.25"/>
    <row r="47" spans="2:17" ht="15.75" customHeight="1" x14ac:dyDescent="0.25">
      <c r="P47" s="143"/>
      <c r="Q47" s="143"/>
    </row>
    <row r="48" spans="2:17" ht="15.75" customHeight="1" x14ac:dyDescent="0.25">
      <c r="P48" s="143"/>
      <c r="Q48" s="143"/>
    </row>
    <row r="49" spans="16:20" ht="15.75" customHeight="1" x14ac:dyDescent="0.25">
      <c r="P49" s="143"/>
      <c r="Q49" s="143"/>
    </row>
    <row r="50" spans="16:20" ht="15.75" customHeight="1" x14ac:dyDescent="0.25">
      <c r="P50" s="143"/>
      <c r="Q50" s="143"/>
    </row>
    <row r="51" spans="16:20" ht="15.75" customHeight="1" x14ac:dyDescent="0.25">
      <c r="S51" s="135" t="s">
        <v>182</v>
      </c>
      <c r="T51" s="130">
        <f>T10</f>
        <v>0</v>
      </c>
    </row>
    <row r="52" spans="16:20" ht="15.75" customHeight="1" x14ac:dyDescent="0.25"/>
    <row r="53" spans="16:20" ht="15.75" customHeight="1" x14ac:dyDescent="0.25"/>
    <row r="54" spans="16:20" ht="15.75" customHeight="1" x14ac:dyDescent="0.25"/>
    <row r="55" spans="16:20" ht="15.75" customHeight="1" x14ac:dyDescent="0.25"/>
    <row r="56" spans="16:20" ht="15.75" customHeight="1" x14ac:dyDescent="0.25"/>
    <row r="57" spans="16:20" ht="15.75" customHeight="1" x14ac:dyDescent="0.25"/>
    <row r="58" spans="16:20" ht="15.75" customHeight="1" x14ac:dyDescent="0.25"/>
    <row r="59" spans="16:20" ht="15.75" customHeight="1" x14ac:dyDescent="0.25"/>
    <row r="60" spans="16:20" ht="15.75" customHeight="1" x14ac:dyDescent="0.25"/>
    <row r="61" spans="16:20" ht="15.75" customHeight="1" x14ac:dyDescent="0.25"/>
    <row r="62" spans="16:20" ht="15.75" customHeight="1" x14ac:dyDescent="0.25"/>
  </sheetData>
  <mergeCells count="7">
    <mergeCell ref="R4:T4"/>
    <mergeCell ref="R5:T5"/>
    <mergeCell ref="B25:I25"/>
    <mergeCell ref="B19:G19"/>
    <mergeCell ref="B14:G14"/>
    <mergeCell ref="B16:G16"/>
    <mergeCell ref="B18:G18"/>
  </mergeCells>
  <conditionalFormatting sqref="A7:P9 R7:U9">
    <cfRule type="expression" dxfId="72" priority="1">
      <formula>MOD(ROW(),2)=0</formula>
    </cfRule>
  </conditionalFormatting>
  <hyperlinks>
    <hyperlink ref="B19" r:id="rId1" xr:uid="{00000000-0004-0000-0D00-000000000000}"/>
  </hyperlinks>
  <printOptions horizontalCentered="1" gridLines="1"/>
  <pageMargins left="0" right="0" top="0.75" bottom="0.75" header="0.3" footer="0.3"/>
  <pageSetup scale="46" orientation="landscape" horizontalDpi="1200" verticalDpi="12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CDAF8"/>
    <pageSetUpPr fitToPage="1"/>
  </sheetPr>
  <dimension ref="A1:XEX56"/>
  <sheetViews>
    <sheetView workbookViewId="0">
      <pane xSplit="2" ySplit="6" topLeftCell="K7" activePane="bottomRight" state="frozen"/>
      <selection pane="topRight" activeCell="C1" sqref="C1"/>
      <selection pane="bottomLeft" activeCell="A7" sqref="A7"/>
      <selection pane="bottomRight" activeCell="B22" sqref="B22"/>
    </sheetView>
  </sheetViews>
  <sheetFormatPr defaultColWidth="9.140625" defaultRowHeight="15" x14ac:dyDescent="0.25"/>
  <cols>
    <col min="1" max="1" width="7.85546875" style="135" customWidth="1"/>
    <col min="2" max="2" width="74.7109375" style="135" bestFit="1" customWidth="1"/>
    <col min="3" max="3" width="37.28515625" style="135" customWidth="1"/>
    <col min="4" max="4" width="14.28515625" style="135" customWidth="1"/>
    <col min="5" max="5" width="9.140625" style="135" customWidth="1"/>
    <col min="6" max="6" width="19.42578125" style="135" customWidth="1"/>
    <col min="7" max="7" width="23" style="135" customWidth="1"/>
    <col min="8" max="8" width="10.7109375" style="137" customWidth="1"/>
    <col min="9" max="9" width="12.140625" style="137" customWidth="1"/>
    <col min="10" max="10" width="13.7109375" style="135" customWidth="1"/>
    <col min="11" max="11" width="19.85546875" style="135" bestFit="1" customWidth="1"/>
    <col min="12" max="12" width="11.5703125" style="135" customWidth="1"/>
    <col min="13" max="13" width="20.42578125" style="135" customWidth="1"/>
    <col min="14" max="14" width="16" style="135" bestFit="1" customWidth="1"/>
    <col min="15" max="15" width="14.7109375" style="135" customWidth="1"/>
    <col min="16" max="16" width="16" style="135" bestFit="1" customWidth="1"/>
    <col min="17" max="17" width="3.7109375" style="135" customWidth="1"/>
    <col min="18" max="18" width="15.140625" style="135" bestFit="1" customWidth="1"/>
    <col min="19" max="19" width="16.7109375" style="135" bestFit="1" customWidth="1"/>
    <col min="20" max="20" width="15.85546875" style="135" bestFit="1" customWidth="1"/>
    <col min="21" max="21" width="15.140625" style="135" bestFit="1" customWidth="1"/>
    <col min="22" max="16384" width="9.140625" style="135"/>
  </cols>
  <sheetData>
    <row r="1" spans="1:3070 3073:5120 5122:8192 8195:9215 9217:12287 12290:16378" ht="15.75" customHeight="1" x14ac:dyDescent="0.25">
      <c r="A1" s="132" t="s">
        <v>13</v>
      </c>
    </row>
    <row r="2" spans="1:3070 3073:5120 5122:8192 8195:9215 9217:12287 12290:16378" ht="15.75" customHeight="1" x14ac:dyDescent="0.25">
      <c r="A2" s="138" t="str">
        <f>('#1461 Inlet Grove Comm HS '!A2)</f>
        <v>Federal Grant Allocations/Reimbursements as of: 12/31/25</v>
      </c>
      <c r="B2" s="189"/>
      <c r="N2" s="139"/>
      <c r="O2" s="139"/>
      <c r="Q2" s="140"/>
    </row>
    <row r="3" spans="1:3070 3073:5120 5122:8192 8195:9215 9217:12287 12290:16378" ht="15.75" customHeight="1" x14ac:dyDescent="0.25">
      <c r="A3" s="141" t="s">
        <v>51</v>
      </c>
      <c r="B3" s="132"/>
      <c r="D3" s="132"/>
      <c r="E3" s="132"/>
      <c r="F3" s="132"/>
      <c r="N3" s="143"/>
      <c r="O3" s="143"/>
      <c r="P3" s="143"/>
      <c r="Q3" s="140"/>
      <c r="R3" s="136"/>
      <c r="S3" s="142"/>
    </row>
    <row r="4" spans="1:3070 3073:5120 5122:8192 8195:9215 9217:12287 12290:16378" ht="15.75" customHeight="1" x14ac:dyDescent="0.25">
      <c r="A4" s="132" t="s">
        <v>138</v>
      </c>
      <c r="N4" s="144"/>
      <c r="O4" s="144"/>
      <c r="P4" s="144"/>
      <c r="Q4" s="145"/>
      <c r="R4" s="581" t="str">
        <f>'#0040 Palm Beach Prep Char. MS'!R4</f>
        <v>July 1, 2025 - June 30, 2026</v>
      </c>
      <c r="S4" s="581"/>
      <c r="T4" s="581"/>
      <c r="U4" s="146"/>
    </row>
    <row r="5" spans="1:3070 3073:5120 5122:8192 8195:9215 9217:12287 12290:16378" ht="15.75" thickBot="1" x14ac:dyDescent="0.3">
      <c r="A5" s="137"/>
      <c r="H5" s="147"/>
      <c r="I5" s="147"/>
      <c r="N5" s="144"/>
      <c r="O5" s="144"/>
      <c r="P5" s="144"/>
      <c r="Q5" s="145"/>
      <c r="R5" s="580"/>
      <c r="S5" s="580"/>
      <c r="T5" s="580"/>
      <c r="U5" s="149"/>
    </row>
    <row r="6" spans="1:3070 3073:5120 5122:8192 8195:9215 9217:12287 12290:16378" ht="60"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6" t="s">
        <v>185</v>
      </c>
      <c r="U6" s="155" t="str">
        <f>'#3345 Career Academy of the PB '!U6</f>
        <v>Available Budget as of 12/31/25</v>
      </c>
    </row>
    <row r="7" spans="1:3070 3073:5120 5122:8192 8195:9215 9217:12287 12290:16378" s="143" customFormat="1" x14ac:dyDescent="0.25">
      <c r="A7" s="480">
        <v>4201</v>
      </c>
      <c r="B7" s="135" t="s">
        <v>231</v>
      </c>
      <c r="C7" s="326" t="s">
        <v>232</v>
      </c>
      <c r="D7" s="158" t="s">
        <v>221</v>
      </c>
      <c r="E7" s="176" t="s">
        <v>222</v>
      </c>
      <c r="F7" s="137" t="s">
        <v>223</v>
      </c>
      <c r="G7" s="136" t="s">
        <v>6</v>
      </c>
      <c r="H7" s="276">
        <v>2.2100000000000002E-2</v>
      </c>
      <c r="I7" s="276">
        <v>0.16339999999999999</v>
      </c>
      <c r="J7" s="164">
        <v>46203</v>
      </c>
      <c r="K7" s="164">
        <v>46204</v>
      </c>
      <c r="L7" s="164">
        <v>45839</v>
      </c>
      <c r="M7" s="137" t="s">
        <v>224</v>
      </c>
      <c r="N7" s="402">
        <v>402196.5</v>
      </c>
      <c r="O7" s="319"/>
      <c r="P7" s="320">
        <f t="shared" ref="P7:P8" si="0">N7+O7</f>
        <v>402196.5</v>
      </c>
      <c r="Q7" s="416"/>
      <c r="R7" s="422">
        <v>141690.76999999999</v>
      </c>
      <c r="S7" s="374"/>
      <c r="T7" s="170">
        <f t="shared" ref="T7:T8" si="1">R7+S7</f>
        <v>141690.76999999999</v>
      </c>
      <c r="U7" s="383">
        <f>P7-T7</f>
        <v>260505.73</v>
      </c>
      <c r="V7" s="159"/>
      <c r="W7" s="156"/>
      <c r="X7" s="156"/>
      <c r="Z7" s="205"/>
      <c r="AA7" s="156"/>
      <c r="AB7" s="156"/>
      <c r="AE7" s="292"/>
      <c r="AF7" s="292"/>
      <c r="AG7" s="159"/>
      <c r="AH7" s="159"/>
      <c r="AI7" s="159"/>
      <c r="AJ7" s="156"/>
      <c r="AK7" s="156"/>
      <c r="AM7" s="205"/>
      <c r="AN7" s="156"/>
      <c r="AO7" s="156"/>
      <c r="AR7" s="292"/>
      <c r="AS7" s="292"/>
      <c r="AT7" s="159"/>
      <c r="AU7" s="159"/>
      <c r="AV7" s="159"/>
      <c r="AW7" s="156"/>
      <c r="AX7" s="156"/>
      <c r="AZ7" s="205"/>
      <c r="BA7" s="156"/>
      <c r="BB7" s="156"/>
      <c r="BE7" s="292"/>
      <c r="BF7" s="292"/>
      <c r="BG7" s="159"/>
      <c r="BH7" s="159"/>
      <c r="BI7" s="159"/>
      <c r="BJ7" s="156"/>
      <c r="BK7" s="156"/>
      <c r="BM7" s="205"/>
      <c r="BN7" s="156"/>
      <c r="BO7" s="156"/>
      <c r="BR7" s="292"/>
      <c r="BS7" s="292"/>
      <c r="BT7" s="159"/>
      <c r="BU7" s="159"/>
      <c r="BV7" s="159"/>
      <c r="BW7" s="156"/>
      <c r="BX7" s="156"/>
      <c r="BZ7" s="205"/>
      <c r="CA7" s="156"/>
      <c r="CB7" s="156"/>
      <c r="CE7" s="292"/>
      <c r="CF7" s="292"/>
      <c r="CG7" s="159"/>
      <c r="CH7" s="159"/>
      <c r="CI7" s="159"/>
      <c r="CJ7" s="156"/>
      <c r="CK7" s="156"/>
      <c r="CM7" s="205"/>
      <c r="CN7" s="156"/>
      <c r="CO7" s="156"/>
      <c r="CR7" s="292"/>
      <c r="CS7" s="292"/>
      <c r="CT7" s="159"/>
      <c r="CU7" s="159"/>
      <c r="CV7" s="159"/>
      <c r="CW7" s="156"/>
      <c r="CX7" s="156"/>
      <c r="CZ7" s="205"/>
      <c r="DA7" s="156"/>
      <c r="DB7" s="156"/>
      <c r="DE7" s="292"/>
      <c r="DF7" s="292"/>
      <c r="DG7" s="159"/>
      <c r="DH7" s="159"/>
      <c r="DI7" s="159"/>
      <c r="DJ7" s="156"/>
      <c r="DK7" s="156"/>
      <c r="DM7" s="205"/>
      <c r="DN7" s="156"/>
      <c r="DO7" s="156"/>
      <c r="DR7" s="292"/>
      <c r="DS7" s="292"/>
      <c r="DT7" s="159"/>
      <c r="DU7" s="159"/>
      <c r="DV7" s="159"/>
      <c r="DW7" s="156"/>
      <c r="DX7" s="156"/>
      <c r="DZ7" s="205"/>
      <c r="EA7" s="156"/>
      <c r="EB7" s="156"/>
      <c r="EE7" s="292"/>
      <c r="EF7" s="292"/>
      <c r="EG7" s="159"/>
      <c r="EH7" s="159"/>
      <c r="EI7" s="159"/>
      <c r="EJ7" s="156"/>
      <c r="EK7" s="156"/>
      <c r="EM7" s="205"/>
      <c r="EN7" s="156"/>
      <c r="EO7" s="156"/>
      <c r="ER7" s="292"/>
      <c r="ES7" s="292"/>
      <c r="ET7" s="159"/>
      <c r="EU7" s="159"/>
      <c r="EV7" s="159"/>
      <c r="EW7" s="156"/>
      <c r="EX7" s="156"/>
      <c r="EZ7" s="205"/>
      <c r="FA7" s="156"/>
      <c r="FB7" s="156"/>
      <c r="FE7" s="292"/>
      <c r="FF7" s="292"/>
      <c r="FG7" s="159"/>
      <c r="FH7" s="159"/>
      <c r="FI7" s="159"/>
      <c r="FJ7" s="156"/>
      <c r="FK7" s="156"/>
      <c r="FM7" s="205"/>
      <c r="FN7" s="156"/>
      <c r="FO7" s="156"/>
      <c r="FR7" s="292"/>
      <c r="FS7" s="292"/>
      <c r="FT7" s="159"/>
      <c r="FU7" s="159"/>
      <c r="FV7" s="159"/>
      <c r="FW7" s="156"/>
      <c r="FX7" s="156"/>
      <c r="FZ7" s="205"/>
      <c r="GA7" s="156"/>
      <c r="GB7" s="156"/>
      <c r="GE7" s="292"/>
      <c r="GF7" s="292"/>
      <c r="GG7" s="159"/>
      <c r="GH7" s="159"/>
      <c r="GI7" s="159"/>
      <c r="GJ7" s="156"/>
      <c r="GK7" s="156"/>
      <c r="GM7" s="205"/>
      <c r="GN7" s="156"/>
      <c r="GO7" s="156"/>
      <c r="GR7" s="292"/>
      <c r="GS7" s="292"/>
      <c r="GT7" s="159"/>
      <c r="GU7" s="159"/>
      <c r="GV7" s="159"/>
      <c r="GW7" s="156"/>
      <c r="GX7" s="156"/>
      <c r="GZ7" s="205"/>
      <c r="HA7" s="156"/>
      <c r="HB7" s="156"/>
      <c r="HE7" s="292"/>
      <c r="HF7" s="292"/>
      <c r="HG7" s="159"/>
      <c r="HH7" s="159"/>
      <c r="HI7" s="159"/>
      <c r="HJ7" s="156"/>
      <c r="HK7" s="156"/>
      <c r="HM7" s="205"/>
      <c r="HN7" s="156"/>
      <c r="HO7" s="156"/>
      <c r="HR7" s="292"/>
      <c r="HS7" s="292"/>
      <c r="HT7" s="159"/>
      <c r="HU7" s="159"/>
      <c r="HV7" s="159"/>
      <c r="HW7" s="156"/>
      <c r="HX7" s="156"/>
      <c r="HZ7" s="205"/>
      <c r="IA7" s="156"/>
      <c r="IB7" s="156"/>
      <c r="IE7" s="292"/>
      <c r="IF7" s="292"/>
      <c r="IG7" s="159"/>
      <c r="IH7" s="159"/>
      <c r="II7" s="159"/>
      <c r="IJ7" s="156"/>
      <c r="IK7" s="156"/>
      <c r="IM7" s="205"/>
      <c r="IN7" s="156"/>
      <c r="IO7" s="156"/>
      <c r="IR7" s="292"/>
      <c r="IS7" s="292"/>
      <c r="IT7" s="159"/>
      <c r="IU7" s="159"/>
      <c r="IV7" s="159"/>
      <c r="IW7" s="156"/>
      <c r="IX7" s="156"/>
      <c r="IZ7" s="205"/>
      <c r="JA7" s="156"/>
      <c r="JB7" s="156"/>
      <c r="JE7" s="292"/>
      <c r="JF7" s="292"/>
      <c r="JG7" s="159"/>
      <c r="JH7" s="159"/>
      <c r="JI7" s="159"/>
      <c r="JJ7" s="156"/>
      <c r="JK7" s="156"/>
      <c r="JM7" s="205"/>
      <c r="JN7" s="156"/>
      <c r="JO7" s="156"/>
      <c r="JR7" s="292"/>
      <c r="JS7" s="292"/>
      <c r="JT7" s="159"/>
      <c r="JU7" s="159"/>
      <c r="JV7" s="159"/>
      <c r="JW7" s="156"/>
      <c r="JX7" s="156"/>
      <c r="JZ7" s="205"/>
      <c r="KA7" s="156"/>
      <c r="KB7" s="156"/>
      <c r="KE7" s="292"/>
      <c r="KF7" s="292"/>
      <c r="KG7" s="159"/>
      <c r="KH7" s="159"/>
      <c r="KI7" s="159"/>
      <c r="KJ7" s="156"/>
      <c r="KK7" s="156"/>
      <c r="KM7" s="205"/>
      <c r="KN7" s="156"/>
      <c r="KO7" s="156"/>
      <c r="KR7" s="292"/>
      <c r="KS7" s="292"/>
      <c r="KT7" s="159"/>
      <c r="KU7" s="159"/>
      <c r="KV7" s="159"/>
      <c r="KW7" s="156"/>
      <c r="KX7" s="156"/>
      <c r="KZ7" s="205"/>
      <c r="LA7" s="156"/>
      <c r="LB7" s="156"/>
      <c r="LE7" s="292"/>
      <c r="LF7" s="292"/>
      <c r="LG7" s="159"/>
      <c r="LH7" s="159"/>
      <c r="LI7" s="159"/>
      <c r="LJ7" s="156"/>
      <c r="LK7" s="156"/>
      <c r="LM7" s="205"/>
      <c r="LN7" s="156"/>
      <c r="LO7" s="156"/>
      <c r="LR7" s="292"/>
      <c r="LS7" s="292"/>
      <c r="LT7" s="159"/>
      <c r="LU7" s="159"/>
      <c r="LV7" s="159"/>
      <c r="LW7" s="156"/>
      <c r="LX7" s="156"/>
      <c r="LZ7" s="205"/>
      <c r="MA7" s="156"/>
      <c r="MB7" s="156"/>
      <c r="ME7" s="292"/>
      <c r="MF7" s="292"/>
      <c r="MG7" s="159"/>
      <c r="MH7" s="159"/>
      <c r="MI7" s="159"/>
      <c r="MJ7" s="156"/>
      <c r="MK7" s="156"/>
      <c r="MM7" s="205"/>
      <c r="MN7" s="156"/>
      <c r="MO7" s="156"/>
      <c r="MR7" s="292"/>
      <c r="MS7" s="292"/>
      <c r="MT7" s="159"/>
      <c r="MU7" s="159"/>
      <c r="MV7" s="159"/>
      <c r="MW7" s="156"/>
      <c r="MX7" s="156"/>
      <c r="MZ7" s="205"/>
      <c r="NA7" s="156"/>
      <c r="NB7" s="156"/>
      <c r="NE7" s="292"/>
      <c r="NF7" s="292"/>
      <c r="NG7" s="159"/>
      <c r="NH7" s="159"/>
      <c r="NI7" s="159"/>
      <c r="NJ7" s="156"/>
      <c r="NK7" s="156"/>
      <c r="NM7" s="205"/>
      <c r="NN7" s="156"/>
      <c r="NO7" s="156"/>
      <c r="NR7" s="292"/>
      <c r="NS7" s="292"/>
      <c r="NT7" s="159"/>
      <c r="NU7" s="159"/>
      <c r="NV7" s="159"/>
      <c r="NW7" s="156"/>
      <c r="NX7" s="156"/>
      <c r="NZ7" s="205"/>
      <c r="OA7" s="156"/>
      <c r="OB7" s="156"/>
      <c r="OE7" s="292"/>
      <c r="OF7" s="292"/>
      <c r="OG7" s="159"/>
      <c r="OH7" s="159"/>
      <c r="OI7" s="159"/>
      <c r="OJ7" s="156"/>
      <c r="OK7" s="156"/>
      <c r="OM7" s="205"/>
      <c r="ON7" s="156"/>
      <c r="OO7" s="156"/>
      <c r="OR7" s="292"/>
      <c r="OS7" s="292"/>
      <c r="OT7" s="159"/>
      <c r="OU7" s="159"/>
      <c r="OV7" s="159"/>
      <c r="OW7" s="156"/>
      <c r="OX7" s="156"/>
      <c r="OZ7" s="205"/>
      <c r="PA7" s="156"/>
      <c r="PB7" s="156"/>
      <c r="PE7" s="292"/>
      <c r="PF7" s="292"/>
      <c r="PG7" s="159"/>
      <c r="PH7" s="159"/>
      <c r="PI7" s="159"/>
      <c r="PJ7" s="156"/>
      <c r="PK7" s="156"/>
      <c r="PM7" s="205"/>
      <c r="PN7" s="156"/>
      <c r="PO7" s="156"/>
      <c r="PR7" s="292"/>
      <c r="PS7" s="292"/>
      <c r="PT7" s="159"/>
      <c r="PU7" s="159"/>
      <c r="PV7" s="159"/>
      <c r="PW7" s="156"/>
      <c r="PX7" s="156"/>
      <c r="PZ7" s="205"/>
      <c r="QA7" s="156"/>
      <c r="QB7" s="156"/>
      <c r="QE7" s="292"/>
      <c r="QF7" s="292"/>
      <c r="QG7" s="159"/>
      <c r="QH7" s="159"/>
      <c r="QI7" s="159"/>
      <c r="QJ7" s="156"/>
      <c r="QK7" s="156"/>
      <c r="QM7" s="205"/>
      <c r="QN7" s="156"/>
      <c r="QO7" s="156"/>
      <c r="QR7" s="292"/>
      <c r="QS7" s="292"/>
      <c r="QT7" s="159"/>
      <c r="QU7" s="159"/>
      <c r="QV7" s="159"/>
      <c r="QW7" s="156"/>
      <c r="QX7" s="156"/>
      <c r="QZ7" s="205"/>
      <c r="RA7" s="156"/>
      <c r="RB7" s="156"/>
      <c r="RE7" s="292"/>
      <c r="RF7" s="292"/>
      <c r="RG7" s="159"/>
      <c r="RH7" s="159"/>
      <c r="RI7" s="159"/>
      <c r="RJ7" s="156"/>
      <c r="RK7" s="156"/>
      <c r="RM7" s="205"/>
      <c r="RN7" s="156"/>
      <c r="RO7" s="156"/>
      <c r="RR7" s="292"/>
      <c r="RS7" s="292"/>
      <c r="RT7" s="159"/>
      <c r="RU7" s="159"/>
      <c r="RV7" s="159"/>
      <c r="RW7" s="156"/>
      <c r="RX7" s="156"/>
      <c r="RZ7" s="205"/>
      <c r="SA7" s="156"/>
      <c r="SB7" s="156"/>
      <c r="SE7" s="292"/>
      <c r="SF7" s="292"/>
      <c r="SG7" s="159"/>
      <c r="SH7" s="159"/>
      <c r="SI7" s="159"/>
      <c r="SJ7" s="156"/>
      <c r="SK7" s="156"/>
      <c r="SM7" s="205"/>
      <c r="SN7" s="156"/>
      <c r="SO7" s="156"/>
      <c r="SR7" s="292"/>
      <c r="SS7" s="292"/>
      <c r="ST7" s="159"/>
      <c r="SU7" s="159"/>
      <c r="SV7" s="159"/>
      <c r="SW7" s="156"/>
      <c r="SX7" s="156"/>
      <c r="SZ7" s="205"/>
      <c r="TA7" s="156"/>
      <c r="TB7" s="156"/>
      <c r="TE7" s="292"/>
      <c r="TF7" s="292"/>
      <c r="TG7" s="159"/>
      <c r="TH7" s="159"/>
      <c r="TI7" s="159"/>
      <c r="TJ7" s="156"/>
      <c r="TK7" s="156"/>
      <c r="TM7" s="205"/>
      <c r="TN7" s="156"/>
      <c r="TO7" s="156"/>
      <c r="TR7" s="292"/>
      <c r="TS7" s="292"/>
      <c r="TT7" s="159"/>
      <c r="TU7" s="159"/>
      <c r="TV7" s="159"/>
      <c r="TW7" s="156"/>
      <c r="TX7" s="156"/>
      <c r="TZ7" s="205"/>
      <c r="UA7" s="156"/>
      <c r="UB7" s="156"/>
      <c r="UE7" s="292"/>
      <c r="UF7" s="292"/>
      <c r="UG7" s="159"/>
      <c r="UH7" s="159"/>
      <c r="UI7" s="159"/>
      <c r="UJ7" s="156"/>
      <c r="UK7" s="156"/>
      <c r="UM7" s="205"/>
      <c r="UN7" s="156"/>
      <c r="UO7" s="156"/>
      <c r="UR7" s="292"/>
      <c r="US7" s="292"/>
      <c r="UT7" s="159"/>
      <c r="UU7" s="159"/>
      <c r="UV7" s="159"/>
      <c r="UW7" s="156"/>
      <c r="UX7" s="156"/>
      <c r="UZ7" s="205"/>
      <c r="VA7" s="156"/>
      <c r="VB7" s="156"/>
      <c r="VE7" s="292"/>
      <c r="VF7" s="292"/>
      <c r="VG7" s="159"/>
      <c r="VH7" s="159"/>
      <c r="VI7" s="159"/>
      <c r="VJ7" s="156"/>
      <c r="VK7" s="156"/>
      <c r="VM7" s="205"/>
      <c r="VN7" s="156"/>
      <c r="VO7" s="156"/>
      <c r="VR7" s="292"/>
      <c r="VS7" s="292"/>
      <c r="VT7" s="159"/>
      <c r="VU7" s="159"/>
      <c r="VV7" s="159"/>
      <c r="VW7" s="156"/>
      <c r="VX7" s="156"/>
      <c r="VZ7" s="205"/>
      <c r="WA7" s="156"/>
      <c r="WB7" s="156"/>
      <c r="WE7" s="292"/>
      <c r="WF7" s="292"/>
      <c r="WG7" s="159"/>
      <c r="WH7" s="159"/>
      <c r="WI7" s="159"/>
      <c r="WJ7" s="156"/>
      <c r="WK7" s="156"/>
      <c r="WM7" s="205"/>
      <c r="WN7" s="156"/>
      <c r="WO7" s="156"/>
      <c r="WR7" s="292"/>
      <c r="WS7" s="292"/>
      <c r="WT7" s="159"/>
      <c r="WU7" s="159"/>
      <c r="WV7" s="159"/>
      <c r="WW7" s="156"/>
      <c r="WX7" s="156"/>
      <c r="WZ7" s="205"/>
      <c r="XA7" s="156"/>
      <c r="XB7" s="156"/>
      <c r="XE7" s="292"/>
      <c r="XF7" s="292"/>
      <c r="XG7" s="159"/>
      <c r="XH7" s="159"/>
      <c r="XI7" s="159"/>
      <c r="XJ7" s="156"/>
      <c r="XK7" s="156"/>
      <c r="XM7" s="205"/>
      <c r="XN7" s="156"/>
      <c r="XO7" s="156"/>
      <c r="XR7" s="292"/>
      <c r="XS7" s="292"/>
      <c r="XT7" s="159"/>
      <c r="XU7" s="159"/>
      <c r="XV7" s="159"/>
      <c r="XW7" s="156"/>
      <c r="XX7" s="156"/>
      <c r="XZ7" s="205"/>
      <c r="YA7" s="156"/>
      <c r="YB7" s="156"/>
      <c r="YE7" s="292"/>
      <c r="YF7" s="292"/>
      <c r="YG7" s="159"/>
      <c r="YH7" s="159"/>
      <c r="YI7" s="159"/>
      <c r="YJ7" s="156"/>
      <c r="YK7" s="156"/>
      <c r="YM7" s="205"/>
      <c r="YN7" s="156"/>
      <c r="YO7" s="156"/>
      <c r="YR7" s="292"/>
      <c r="YS7" s="292"/>
      <c r="YT7" s="159"/>
      <c r="YU7" s="159"/>
      <c r="YV7" s="159"/>
      <c r="YW7" s="156"/>
      <c r="YX7" s="156"/>
      <c r="YZ7" s="205"/>
      <c r="ZA7" s="156"/>
      <c r="ZB7" s="156"/>
      <c r="ZE7" s="292"/>
      <c r="ZF7" s="292"/>
      <c r="ZG7" s="159"/>
      <c r="ZH7" s="159"/>
      <c r="ZI7" s="159"/>
      <c r="ZJ7" s="156"/>
      <c r="ZK7" s="156"/>
      <c r="ZM7" s="205"/>
      <c r="ZN7" s="156"/>
      <c r="ZO7" s="156"/>
      <c r="ZR7" s="292"/>
      <c r="ZS7" s="292"/>
      <c r="ZT7" s="159"/>
      <c r="ZU7" s="159"/>
      <c r="ZV7" s="159"/>
      <c r="ZW7" s="156"/>
      <c r="ZX7" s="156"/>
      <c r="ZZ7" s="205"/>
      <c r="AAA7" s="156"/>
      <c r="AAB7" s="156"/>
      <c r="AAE7" s="292"/>
      <c r="AAF7" s="292"/>
      <c r="AAG7" s="159"/>
      <c r="AAH7" s="159"/>
      <c r="AAI7" s="159"/>
      <c r="AAJ7" s="156"/>
      <c r="AAK7" s="156"/>
      <c r="AAM7" s="205"/>
      <c r="AAN7" s="156"/>
      <c r="AAO7" s="156"/>
      <c r="AAR7" s="292"/>
      <c r="AAS7" s="292"/>
      <c r="AAT7" s="159"/>
      <c r="AAU7" s="159"/>
      <c r="AAV7" s="159"/>
      <c r="AAW7" s="156"/>
      <c r="AAX7" s="156"/>
      <c r="AAZ7" s="205"/>
      <c r="ABA7" s="156"/>
      <c r="ABB7" s="156"/>
      <c r="ABE7" s="292"/>
      <c r="ABF7" s="292"/>
      <c r="ABG7" s="159"/>
      <c r="ABH7" s="159"/>
      <c r="ABI7" s="159"/>
      <c r="ABJ7" s="156"/>
      <c r="ABK7" s="156"/>
      <c r="ABM7" s="205"/>
      <c r="ABN7" s="156"/>
      <c r="ABO7" s="156"/>
      <c r="ABR7" s="292"/>
      <c r="ABS7" s="292"/>
      <c r="ABT7" s="159"/>
      <c r="ABU7" s="159"/>
      <c r="ABV7" s="159"/>
      <c r="ABW7" s="156"/>
      <c r="ABX7" s="156"/>
      <c r="ABZ7" s="205"/>
      <c r="ACA7" s="156"/>
      <c r="ACB7" s="156"/>
      <c r="ACE7" s="292"/>
      <c r="ACF7" s="292"/>
      <c r="ACG7" s="159"/>
      <c r="ACH7" s="159"/>
      <c r="ACI7" s="159"/>
      <c r="ACJ7" s="156"/>
      <c r="ACK7" s="156"/>
      <c r="ACM7" s="205"/>
      <c r="ACN7" s="156"/>
      <c r="ACO7" s="156"/>
      <c r="ACR7" s="292"/>
      <c r="ACS7" s="292"/>
      <c r="ACT7" s="159"/>
      <c r="ACU7" s="159"/>
      <c r="ACV7" s="159"/>
      <c r="ACW7" s="156"/>
      <c r="ACX7" s="156"/>
      <c r="ACZ7" s="205"/>
      <c r="ADA7" s="156"/>
      <c r="ADB7" s="156"/>
      <c r="ADE7" s="292"/>
      <c r="ADF7" s="292"/>
      <c r="ADG7" s="159"/>
      <c r="ADH7" s="159"/>
      <c r="ADI7" s="159"/>
      <c r="ADJ7" s="156"/>
      <c r="ADK7" s="156"/>
      <c r="ADM7" s="205"/>
      <c r="ADN7" s="156"/>
      <c r="ADO7" s="156"/>
      <c r="ADR7" s="292"/>
      <c r="ADS7" s="292"/>
      <c r="ADT7" s="159"/>
      <c r="ADU7" s="159"/>
      <c r="ADV7" s="159"/>
      <c r="ADW7" s="156"/>
      <c r="ADX7" s="156"/>
      <c r="ADZ7" s="205"/>
      <c r="AEA7" s="156"/>
      <c r="AEB7" s="156"/>
      <c r="AEE7" s="292"/>
      <c r="AEF7" s="292"/>
      <c r="AEG7" s="159"/>
      <c r="AEH7" s="159"/>
      <c r="AEI7" s="159"/>
      <c r="AEJ7" s="156"/>
      <c r="AEK7" s="156"/>
      <c r="AEM7" s="205"/>
      <c r="AEN7" s="156"/>
      <c r="AEO7" s="156"/>
      <c r="AER7" s="292"/>
      <c r="AES7" s="292"/>
      <c r="AET7" s="159"/>
      <c r="AEU7" s="159"/>
      <c r="AEV7" s="159"/>
      <c r="AEW7" s="156"/>
      <c r="AEX7" s="156"/>
      <c r="AEZ7" s="205"/>
      <c r="AFA7" s="156"/>
      <c r="AFB7" s="156"/>
      <c r="AFE7" s="292"/>
      <c r="AFF7" s="292"/>
      <c r="AFG7" s="159"/>
      <c r="AFH7" s="159"/>
      <c r="AFI7" s="159"/>
      <c r="AFJ7" s="156"/>
      <c r="AFK7" s="156"/>
      <c r="AFM7" s="205"/>
      <c r="AFN7" s="156"/>
      <c r="AFO7" s="156"/>
      <c r="AFR7" s="292"/>
      <c r="AFS7" s="292"/>
      <c r="AFT7" s="159"/>
      <c r="AFU7" s="159"/>
      <c r="AFV7" s="159"/>
      <c r="AFW7" s="156"/>
      <c r="AFX7" s="156"/>
      <c r="AFZ7" s="205"/>
      <c r="AGA7" s="156"/>
      <c r="AGB7" s="156"/>
      <c r="AGE7" s="292"/>
      <c r="AGF7" s="292"/>
      <c r="AGG7" s="159"/>
      <c r="AGH7" s="159"/>
      <c r="AGI7" s="159"/>
      <c r="AGJ7" s="156"/>
      <c r="AGK7" s="156"/>
      <c r="AGM7" s="205"/>
      <c r="AGN7" s="156"/>
      <c r="AGO7" s="156"/>
      <c r="AGR7" s="292"/>
      <c r="AGS7" s="292"/>
      <c r="AGT7" s="159"/>
      <c r="AGU7" s="159"/>
      <c r="AGV7" s="159"/>
      <c r="AGW7" s="156"/>
      <c r="AGX7" s="156"/>
      <c r="AGZ7" s="205"/>
      <c r="AHA7" s="156"/>
      <c r="AHB7" s="156"/>
      <c r="AHE7" s="292"/>
      <c r="AHF7" s="292"/>
      <c r="AHG7" s="159"/>
      <c r="AHH7" s="159"/>
      <c r="AHI7" s="159"/>
      <c r="AHJ7" s="156"/>
      <c r="AHK7" s="156"/>
      <c r="AHM7" s="205"/>
      <c r="AHN7" s="156"/>
      <c r="AHO7" s="156"/>
      <c r="AHR7" s="292"/>
      <c r="AHS7" s="292"/>
      <c r="AHT7" s="159"/>
      <c r="AHU7" s="159"/>
      <c r="AHV7" s="159"/>
      <c r="AHW7" s="156"/>
      <c r="AHX7" s="156"/>
      <c r="AHZ7" s="205"/>
      <c r="AIA7" s="156"/>
      <c r="AIB7" s="156"/>
      <c r="AIE7" s="292"/>
      <c r="AIF7" s="292"/>
      <c r="AIG7" s="159"/>
      <c r="AIH7" s="159"/>
      <c r="AII7" s="159"/>
      <c r="AIJ7" s="156"/>
      <c r="AIK7" s="156"/>
      <c r="AIM7" s="205"/>
      <c r="AIN7" s="156"/>
      <c r="AIO7" s="156"/>
      <c r="AIR7" s="292"/>
      <c r="AIS7" s="292"/>
      <c r="AIT7" s="159"/>
      <c r="AIU7" s="159"/>
      <c r="AIV7" s="159"/>
      <c r="AIW7" s="156"/>
      <c r="AIX7" s="156"/>
      <c r="AIZ7" s="205"/>
      <c r="AJA7" s="156"/>
      <c r="AJB7" s="156"/>
      <c r="AJE7" s="292"/>
      <c r="AJF7" s="292"/>
      <c r="AJG7" s="159"/>
      <c r="AJH7" s="159"/>
      <c r="AJI7" s="159"/>
      <c r="AJJ7" s="156"/>
      <c r="AJK7" s="156"/>
      <c r="AJM7" s="205"/>
      <c r="AJN7" s="156"/>
      <c r="AJO7" s="156"/>
      <c r="AJR7" s="292"/>
      <c r="AJS7" s="292"/>
      <c r="AJT7" s="159"/>
      <c r="AJU7" s="159"/>
      <c r="AJV7" s="159"/>
      <c r="AJW7" s="156"/>
      <c r="AJX7" s="156"/>
      <c r="AJZ7" s="205"/>
      <c r="AKA7" s="156"/>
      <c r="AKB7" s="156"/>
      <c r="AKE7" s="292"/>
      <c r="AKF7" s="292"/>
      <c r="AKG7" s="159"/>
      <c r="AKH7" s="159"/>
      <c r="AKI7" s="159"/>
      <c r="AKJ7" s="156"/>
      <c r="AKK7" s="156"/>
      <c r="AKM7" s="205"/>
      <c r="AKN7" s="156"/>
      <c r="AKO7" s="156"/>
      <c r="AKR7" s="292"/>
      <c r="AKS7" s="292"/>
      <c r="AKT7" s="159"/>
      <c r="AKU7" s="159"/>
      <c r="AKV7" s="159"/>
      <c r="AKW7" s="156"/>
      <c r="AKX7" s="156"/>
      <c r="AKZ7" s="205"/>
      <c r="ALA7" s="156"/>
      <c r="ALB7" s="156"/>
      <c r="ALE7" s="292"/>
      <c r="ALF7" s="292"/>
      <c r="ALG7" s="159"/>
      <c r="ALH7" s="159"/>
      <c r="ALI7" s="159"/>
      <c r="ALJ7" s="156"/>
      <c r="ALK7" s="156"/>
      <c r="ALM7" s="205"/>
      <c r="ALN7" s="156"/>
      <c r="ALO7" s="156"/>
      <c r="ALR7" s="292"/>
      <c r="ALS7" s="292"/>
      <c r="ALT7" s="159"/>
      <c r="ALU7" s="159"/>
      <c r="ALV7" s="159"/>
      <c r="ALW7" s="156"/>
      <c r="ALX7" s="156"/>
      <c r="ALZ7" s="205"/>
      <c r="AMA7" s="156"/>
      <c r="AMB7" s="156"/>
      <c r="AME7" s="292"/>
      <c r="AMF7" s="292"/>
      <c r="AMG7" s="159"/>
      <c r="AMH7" s="159"/>
      <c r="AMI7" s="159"/>
      <c r="AMJ7" s="156"/>
      <c r="AMK7" s="156"/>
      <c r="AMM7" s="205"/>
      <c r="AMN7" s="156"/>
      <c r="AMO7" s="156"/>
      <c r="AMR7" s="292"/>
      <c r="AMS7" s="292"/>
      <c r="AMT7" s="159"/>
      <c r="AMU7" s="159"/>
      <c r="AMV7" s="159"/>
      <c r="AMW7" s="156"/>
      <c r="AMX7" s="156"/>
      <c r="AMZ7" s="205"/>
      <c r="ANA7" s="156"/>
      <c r="ANB7" s="156"/>
      <c r="ANE7" s="292"/>
      <c r="ANF7" s="292"/>
      <c r="ANG7" s="159"/>
      <c r="ANH7" s="159"/>
      <c r="ANI7" s="159"/>
      <c r="ANJ7" s="156"/>
      <c r="ANK7" s="156"/>
      <c r="ANM7" s="205"/>
      <c r="ANN7" s="156"/>
      <c r="ANO7" s="156"/>
      <c r="ANR7" s="292"/>
      <c r="ANS7" s="292"/>
      <c r="ANT7" s="159"/>
      <c r="ANU7" s="159"/>
      <c r="ANV7" s="159"/>
      <c r="ANW7" s="156"/>
      <c r="ANX7" s="156"/>
      <c r="ANZ7" s="205"/>
      <c r="AOA7" s="156"/>
      <c r="AOB7" s="156"/>
      <c r="AOE7" s="292"/>
      <c r="AOF7" s="292"/>
      <c r="AOG7" s="159"/>
      <c r="AOH7" s="159"/>
      <c r="AOI7" s="159"/>
      <c r="AOJ7" s="156"/>
      <c r="AOK7" s="156"/>
      <c r="AOM7" s="205"/>
      <c r="AON7" s="156"/>
      <c r="AOO7" s="156"/>
      <c r="AOR7" s="292"/>
      <c r="AOS7" s="292"/>
      <c r="AOT7" s="159"/>
      <c r="AOU7" s="159"/>
      <c r="AOV7" s="159"/>
      <c r="AOW7" s="156"/>
      <c r="AOX7" s="156"/>
      <c r="AOZ7" s="205"/>
      <c r="APA7" s="156"/>
      <c r="APB7" s="156"/>
      <c r="APE7" s="292"/>
      <c r="APF7" s="292"/>
      <c r="APG7" s="159"/>
      <c r="APH7" s="159"/>
      <c r="API7" s="159"/>
      <c r="APJ7" s="156"/>
      <c r="APK7" s="156"/>
      <c r="APM7" s="205"/>
      <c r="APN7" s="156"/>
      <c r="APO7" s="156"/>
      <c r="APR7" s="292"/>
      <c r="APS7" s="292"/>
      <c r="APT7" s="159"/>
      <c r="APU7" s="159"/>
      <c r="APV7" s="159"/>
      <c r="APW7" s="156"/>
      <c r="APX7" s="156"/>
      <c r="APZ7" s="205"/>
      <c r="AQA7" s="156"/>
      <c r="AQB7" s="156"/>
      <c r="AQE7" s="292"/>
      <c r="AQF7" s="292"/>
      <c r="AQG7" s="159"/>
      <c r="AQH7" s="159"/>
      <c r="AQI7" s="159"/>
      <c r="AQJ7" s="156"/>
      <c r="AQK7" s="156"/>
      <c r="AQM7" s="205"/>
      <c r="AQN7" s="156"/>
      <c r="AQO7" s="156"/>
      <c r="AQR7" s="292"/>
      <c r="AQS7" s="292"/>
      <c r="AQT7" s="159"/>
      <c r="AQU7" s="159"/>
      <c r="AQV7" s="159"/>
      <c r="AQW7" s="156"/>
      <c r="AQX7" s="156"/>
      <c r="AQZ7" s="205"/>
      <c r="ARA7" s="156"/>
      <c r="ARB7" s="156"/>
      <c r="ARE7" s="292"/>
      <c r="ARF7" s="292"/>
      <c r="ARG7" s="159"/>
      <c r="ARH7" s="159"/>
      <c r="ARI7" s="159"/>
      <c r="ARJ7" s="156"/>
      <c r="ARK7" s="156"/>
      <c r="ARM7" s="205"/>
      <c r="ARN7" s="156"/>
      <c r="ARO7" s="156"/>
      <c r="ARR7" s="292"/>
      <c r="ARS7" s="292"/>
      <c r="ART7" s="159"/>
      <c r="ARU7" s="159"/>
      <c r="ARV7" s="159"/>
      <c r="ARW7" s="156"/>
      <c r="ARX7" s="156"/>
      <c r="ARZ7" s="205"/>
      <c r="ASA7" s="156"/>
      <c r="ASB7" s="156"/>
      <c r="ASE7" s="292"/>
      <c r="ASF7" s="292"/>
      <c r="ASG7" s="159"/>
      <c r="ASH7" s="159"/>
      <c r="ASI7" s="159"/>
      <c r="ASJ7" s="156"/>
      <c r="ASK7" s="156"/>
      <c r="ASM7" s="205"/>
      <c r="ASN7" s="156"/>
      <c r="ASO7" s="156"/>
      <c r="ASR7" s="292"/>
      <c r="ASS7" s="292"/>
      <c r="AST7" s="159"/>
      <c r="ASU7" s="159"/>
      <c r="ASV7" s="159"/>
      <c r="ASW7" s="156"/>
      <c r="ASX7" s="156"/>
      <c r="ASZ7" s="205"/>
      <c r="ATA7" s="156"/>
      <c r="ATB7" s="156"/>
      <c r="ATE7" s="292"/>
      <c r="ATF7" s="292"/>
      <c r="ATG7" s="159"/>
      <c r="ATH7" s="159"/>
      <c r="ATI7" s="159"/>
      <c r="ATJ7" s="156"/>
      <c r="ATK7" s="156"/>
      <c r="ATM7" s="205"/>
      <c r="ATN7" s="156"/>
      <c r="ATO7" s="156"/>
      <c r="ATR7" s="292"/>
      <c r="ATS7" s="292"/>
      <c r="ATT7" s="159"/>
      <c r="ATU7" s="159"/>
      <c r="ATV7" s="159"/>
      <c r="ATW7" s="156"/>
      <c r="ATX7" s="156"/>
      <c r="ATZ7" s="205"/>
      <c r="AUA7" s="156"/>
      <c r="AUB7" s="156"/>
      <c r="AUE7" s="292"/>
      <c r="AUF7" s="292"/>
      <c r="AUG7" s="159"/>
      <c r="AUH7" s="159"/>
      <c r="AUI7" s="159"/>
      <c r="AUJ7" s="156"/>
      <c r="AUK7" s="156"/>
      <c r="AUM7" s="205"/>
      <c r="AUN7" s="156"/>
      <c r="AUO7" s="156"/>
      <c r="AUR7" s="292"/>
      <c r="AUS7" s="292"/>
      <c r="AUT7" s="159"/>
      <c r="AUU7" s="159"/>
      <c r="AUV7" s="159"/>
      <c r="AUW7" s="156"/>
      <c r="AUX7" s="156"/>
      <c r="AUZ7" s="205"/>
      <c r="AVA7" s="156"/>
      <c r="AVB7" s="156"/>
      <c r="AVE7" s="292"/>
      <c r="AVF7" s="292"/>
      <c r="AVG7" s="159"/>
      <c r="AVH7" s="159"/>
      <c r="AVI7" s="159"/>
      <c r="AVJ7" s="156"/>
      <c r="AVK7" s="156"/>
      <c r="AVM7" s="205"/>
      <c r="AVN7" s="156"/>
      <c r="AVO7" s="156"/>
      <c r="AVR7" s="292"/>
      <c r="AVS7" s="292"/>
      <c r="AVT7" s="159"/>
      <c r="AVU7" s="159"/>
      <c r="AVV7" s="159"/>
      <c r="AVW7" s="156"/>
      <c r="AVX7" s="156"/>
      <c r="AVZ7" s="205"/>
      <c r="AWA7" s="156"/>
      <c r="AWB7" s="156"/>
      <c r="AWE7" s="292"/>
      <c r="AWF7" s="292"/>
      <c r="AWG7" s="159"/>
      <c r="AWH7" s="159"/>
      <c r="AWI7" s="159"/>
      <c r="AWJ7" s="156"/>
      <c r="AWK7" s="156"/>
      <c r="AWM7" s="205"/>
      <c r="AWN7" s="156"/>
      <c r="AWO7" s="156"/>
      <c r="AWR7" s="292"/>
      <c r="AWS7" s="292"/>
      <c r="AWT7" s="159"/>
      <c r="AWU7" s="159"/>
      <c r="AWV7" s="159"/>
      <c r="AWW7" s="156"/>
      <c r="AWX7" s="156"/>
      <c r="AWZ7" s="205"/>
      <c r="AXA7" s="156"/>
      <c r="AXB7" s="156"/>
      <c r="AXE7" s="292"/>
      <c r="AXF7" s="292"/>
      <c r="AXG7" s="159"/>
      <c r="AXH7" s="159"/>
      <c r="AXI7" s="159"/>
      <c r="AXJ7" s="156"/>
      <c r="AXK7" s="156"/>
      <c r="AXM7" s="205"/>
      <c r="AXN7" s="156"/>
      <c r="AXO7" s="156"/>
      <c r="AXR7" s="292"/>
      <c r="AXS7" s="292"/>
      <c r="AXT7" s="159"/>
      <c r="AXU7" s="159"/>
      <c r="AXV7" s="159"/>
      <c r="AXW7" s="156"/>
      <c r="AXX7" s="156"/>
      <c r="AXZ7" s="205"/>
      <c r="AYA7" s="156"/>
      <c r="AYB7" s="156"/>
      <c r="AYE7" s="292"/>
      <c r="AYF7" s="292"/>
      <c r="AYG7" s="159"/>
      <c r="AYH7" s="159"/>
      <c r="AYI7" s="159"/>
      <c r="AYJ7" s="156"/>
      <c r="AYK7" s="156"/>
      <c r="AYM7" s="205"/>
      <c r="AYN7" s="156"/>
      <c r="AYO7" s="156"/>
      <c r="AYR7" s="292"/>
      <c r="AYS7" s="292"/>
      <c r="AYT7" s="159"/>
      <c r="AYU7" s="159"/>
      <c r="AYV7" s="159"/>
      <c r="AYW7" s="156"/>
      <c r="AYX7" s="156"/>
      <c r="AYZ7" s="205"/>
      <c r="AZA7" s="156"/>
      <c r="AZB7" s="156"/>
      <c r="AZE7" s="292"/>
      <c r="AZF7" s="292"/>
      <c r="AZG7" s="159"/>
      <c r="AZH7" s="159"/>
      <c r="AZI7" s="159"/>
      <c r="AZJ7" s="156"/>
      <c r="AZK7" s="156"/>
      <c r="AZM7" s="205"/>
      <c r="AZN7" s="156"/>
      <c r="AZO7" s="156"/>
      <c r="AZR7" s="292"/>
      <c r="AZS7" s="292"/>
      <c r="AZT7" s="159"/>
      <c r="AZU7" s="159"/>
      <c r="AZV7" s="159"/>
      <c r="AZW7" s="156"/>
      <c r="AZX7" s="156"/>
      <c r="AZZ7" s="205"/>
      <c r="BAA7" s="156"/>
      <c r="BAB7" s="156"/>
      <c r="BAE7" s="292"/>
      <c r="BAF7" s="292"/>
      <c r="BAG7" s="159"/>
      <c r="BAH7" s="159"/>
      <c r="BAI7" s="159"/>
      <c r="BAJ7" s="156"/>
      <c r="BAK7" s="156"/>
      <c r="BAM7" s="205"/>
      <c r="BAN7" s="156"/>
      <c r="BAO7" s="156"/>
      <c r="BAR7" s="292"/>
      <c r="BAS7" s="292"/>
      <c r="BAT7" s="159"/>
      <c r="BAU7" s="159"/>
      <c r="BAV7" s="159"/>
      <c r="BAW7" s="156"/>
      <c r="BAX7" s="156"/>
      <c r="BAZ7" s="205"/>
      <c r="BBA7" s="156"/>
      <c r="BBB7" s="156"/>
      <c r="BBE7" s="292"/>
      <c r="BBF7" s="292"/>
      <c r="BBG7" s="159"/>
      <c r="BBH7" s="159"/>
      <c r="BBI7" s="159"/>
      <c r="BBJ7" s="156"/>
      <c r="BBK7" s="156"/>
      <c r="BBM7" s="205"/>
      <c r="BBN7" s="156"/>
      <c r="BBO7" s="156"/>
      <c r="BBR7" s="292"/>
      <c r="BBS7" s="292"/>
      <c r="BBT7" s="159"/>
      <c r="BBU7" s="159"/>
      <c r="BBV7" s="159"/>
      <c r="BBW7" s="156"/>
      <c r="BBX7" s="156"/>
      <c r="BBZ7" s="205"/>
      <c r="BCA7" s="156"/>
      <c r="BCB7" s="156"/>
      <c r="BCE7" s="292"/>
      <c r="BCF7" s="292"/>
      <c r="BCG7" s="159"/>
      <c r="BCH7" s="159"/>
      <c r="BCI7" s="159"/>
      <c r="BCJ7" s="156"/>
      <c r="BCK7" s="156"/>
      <c r="BCM7" s="205"/>
      <c r="BCN7" s="156"/>
      <c r="BCO7" s="156"/>
      <c r="BCR7" s="292"/>
      <c r="BCS7" s="292"/>
      <c r="BCT7" s="159"/>
      <c r="BCU7" s="159"/>
      <c r="BCV7" s="159"/>
      <c r="BCW7" s="156"/>
      <c r="BCX7" s="156"/>
      <c r="BCZ7" s="205"/>
      <c r="BDA7" s="156"/>
      <c r="BDB7" s="156"/>
      <c r="BDE7" s="292"/>
      <c r="BDF7" s="292"/>
      <c r="BDG7" s="159"/>
      <c r="BDH7" s="159"/>
      <c r="BDI7" s="159"/>
      <c r="BDJ7" s="156"/>
      <c r="BDK7" s="156"/>
      <c r="BDM7" s="205"/>
      <c r="BDN7" s="156"/>
      <c r="BDO7" s="156"/>
      <c r="BDR7" s="292"/>
      <c r="BDS7" s="292"/>
      <c r="BDT7" s="159"/>
      <c r="BDU7" s="159"/>
      <c r="BDV7" s="159"/>
      <c r="BDW7" s="156"/>
      <c r="BDX7" s="156"/>
      <c r="BDZ7" s="205"/>
      <c r="BEA7" s="156"/>
      <c r="BEB7" s="156"/>
      <c r="BEE7" s="292"/>
      <c r="BEF7" s="292"/>
      <c r="BEG7" s="159"/>
      <c r="BEH7" s="159"/>
      <c r="BEI7" s="159"/>
      <c r="BEJ7" s="156"/>
      <c r="BEK7" s="156"/>
      <c r="BEM7" s="205"/>
      <c r="BEN7" s="156"/>
      <c r="BEO7" s="156"/>
      <c r="BER7" s="292"/>
      <c r="BES7" s="292"/>
      <c r="BET7" s="159"/>
      <c r="BEU7" s="159"/>
      <c r="BEV7" s="159"/>
      <c r="BEW7" s="156"/>
      <c r="BEX7" s="156"/>
      <c r="BEZ7" s="205"/>
      <c r="BFA7" s="156"/>
      <c r="BFB7" s="156"/>
      <c r="BFE7" s="292"/>
      <c r="BFF7" s="292"/>
      <c r="BFG7" s="159"/>
      <c r="BFH7" s="159"/>
      <c r="BFI7" s="159"/>
      <c r="BFJ7" s="156"/>
      <c r="BFK7" s="156"/>
      <c r="BFM7" s="205"/>
      <c r="BFN7" s="156"/>
      <c r="BFO7" s="156"/>
      <c r="BFR7" s="292"/>
      <c r="BFS7" s="292"/>
      <c r="BFT7" s="159"/>
      <c r="BFU7" s="159"/>
      <c r="BFV7" s="159"/>
      <c r="BFW7" s="156"/>
      <c r="BFX7" s="156"/>
      <c r="BFZ7" s="205"/>
      <c r="BGA7" s="156"/>
      <c r="BGB7" s="156"/>
      <c r="BGE7" s="292"/>
      <c r="BGF7" s="292"/>
      <c r="BGG7" s="159"/>
      <c r="BGH7" s="159"/>
      <c r="BGI7" s="159"/>
      <c r="BGJ7" s="156"/>
      <c r="BGK7" s="156"/>
      <c r="BGM7" s="205"/>
      <c r="BGN7" s="156"/>
      <c r="BGO7" s="156"/>
      <c r="BGR7" s="292"/>
      <c r="BGS7" s="292"/>
      <c r="BGT7" s="159"/>
      <c r="BGU7" s="159"/>
      <c r="BGV7" s="159"/>
      <c r="BGW7" s="156"/>
      <c r="BGX7" s="156"/>
      <c r="BGZ7" s="205"/>
      <c r="BHA7" s="156"/>
      <c r="BHB7" s="156"/>
      <c r="BHE7" s="292"/>
      <c r="BHF7" s="292"/>
      <c r="BHG7" s="159"/>
      <c r="BHH7" s="159"/>
      <c r="BHI7" s="159"/>
      <c r="BHJ7" s="156"/>
      <c r="BHK7" s="156"/>
      <c r="BHM7" s="205"/>
      <c r="BHN7" s="156"/>
      <c r="BHO7" s="156"/>
      <c r="BHR7" s="292"/>
      <c r="BHS7" s="292"/>
      <c r="BHT7" s="159"/>
      <c r="BHU7" s="159"/>
      <c r="BHV7" s="159"/>
      <c r="BHW7" s="156"/>
      <c r="BHX7" s="156"/>
      <c r="BHZ7" s="205"/>
      <c r="BIA7" s="156"/>
      <c r="BIB7" s="156"/>
      <c r="BIE7" s="292"/>
      <c r="BIF7" s="292"/>
      <c r="BIG7" s="159"/>
      <c r="BIH7" s="159"/>
      <c r="BII7" s="159"/>
      <c r="BIJ7" s="156"/>
      <c r="BIK7" s="156"/>
      <c r="BIM7" s="205"/>
      <c r="BIN7" s="156"/>
      <c r="BIO7" s="156"/>
      <c r="BIR7" s="292"/>
      <c r="BIS7" s="292"/>
      <c r="BIT7" s="159"/>
      <c r="BIU7" s="159"/>
      <c r="BIV7" s="159"/>
      <c r="BIW7" s="156"/>
      <c r="BIX7" s="156"/>
      <c r="BIZ7" s="205"/>
      <c r="BJA7" s="156"/>
      <c r="BJB7" s="156"/>
      <c r="BJE7" s="292"/>
      <c r="BJF7" s="292"/>
      <c r="BJG7" s="159"/>
      <c r="BJH7" s="159"/>
      <c r="BJI7" s="159"/>
      <c r="BJJ7" s="156"/>
      <c r="BJK7" s="156"/>
      <c r="BJM7" s="205"/>
      <c r="BJN7" s="156"/>
      <c r="BJO7" s="156"/>
      <c r="BJR7" s="292"/>
      <c r="BJS7" s="292"/>
      <c r="BJT7" s="159"/>
      <c r="BJU7" s="159"/>
      <c r="BJV7" s="159"/>
      <c r="BJW7" s="156"/>
      <c r="BJX7" s="156"/>
      <c r="BJZ7" s="205"/>
      <c r="BKA7" s="156"/>
      <c r="BKB7" s="156"/>
      <c r="BKE7" s="292"/>
      <c r="BKF7" s="292"/>
      <c r="BKG7" s="159"/>
      <c r="BKH7" s="159"/>
      <c r="BKI7" s="159"/>
      <c r="BKJ7" s="156"/>
      <c r="BKK7" s="156"/>
      <c r="BKM7" s="205"/>
      <c r="BKN7" s="156"/>
      <c r="BKO7" s="156"/>
      <c r="BKR7" s="292"/>
      <c r="BKS7" s="292"/>
      <c r="BKT7" s="159"/>
      <c r="BKU7" s="159"/>
      <c r="BKV7" s="159"/>
      <c r="BKW7" s="156"/>
      <c r="BKX7" s="156"/>
      <c r="BKZ7" s="205"/>
      <c r="BLA7" s="156"/>
      <c r="BLB7" s="156"/>
      <c r="BLE7" s="292"/>
      <c r="BLF7" s="292"/>
      <c r="BLG7" s="159"/>
      <c r="BLH7" s="159"/>
      <c r="BLI7" s="159"/>
      <c r="BLJ7" s="156"/>
      <c r="BLK7" s="156"/>
      <c r="BLM7" s="205"/>
      <c r="BLN7" s="156"/>
      <c r="BLO7" s="156"/>
      <c r="BLR7" s="292"/>
      <c r="BLS7" s="292"/>
      <c r="BLT7" s="159"/>
      <c r="BLU7" s="159"/>
      <c r="BLV7" s="159"/>
      <c r="BLW7" s="156"/>
      <c r="BLX7" s="156"/>
      <c r="BLZ7" s="205"/>
      <c r="BMA7" s="156"/>
      <c r="BMB7" s="156"/>
      <c r="BME7" s="292"/>
      <c r="BMF7" s="292"/>
      <c r="BMG7" s="159"/>
      <c r="BMH7" s="159"/>
      <c r="BMI7" s="159"/>
      <c r="BMJ7" s="156"/>
      <c r="BMK7" s="156"/>
      <c r="BMM7" s="205"/>
      <c r="BMN7" s="156"/>
      <c r="BMO7" s="156"/>
      <c r="BMR7" s="292"/>
      <c r="BMS7" s="292"/>
      <c r="BMT7" s="159"/>
      <c r="BMU7" s="159"/>
      <c r="BMV7" s="159"/>
      <c r="BMW7" s="156"/>
      <c r="BMX7" s="156"/>
      <c r="BMZ7" s="205"/>
      <c r="BNA7" s="156"/>
      <c r="BNB7" s="156"/>
      <c r="BNE7" s="292"/>
      <c r="BNF7" s="292"/>
      <c r="BNG7" s="159"/>
      <c r="BNH7" s="159"/>
      <c r="BNI7" s="159"/>
      <c r="BNJ7" s="156"/>
      <c r="BNK7" s="156"/>
      <c r="BNM7" s="205"/>
      <c r="BNN7" s="156"/>
      <c r="BNO7" s="156"/>
      <c r="BNR7" s="292"/>
      <c r="BNS7" s="292"/>
      <c r="BNT7" s="159"/>
      <c r="BNU7" s="159"/>
      <c r="BNV7" s="159"/>
      <c r="BNW7" s="156"/>
      <c r="BNX7" s="156"/>
      <c r="BNZ7" s="205"/>
      <c r="BOA7" s="156"/>
      <c r="BOB7" s="156"/>
      <c r="BOE7" s="292"/>
      <c r="BOF7" s="292"/>
      <c r="BOG7" s="159"/>
      <c r="BOH7" s="159"/>
      <c r="BOI7" s="159"/>
      <c r="BOJ7" s="156"/>
      <c r="BOK7" s="156"/>
      <c r="BOM7" s="205"/>
      <c r="BON7" s="156"/>
      <c r="BOO7" s="156"/>
      <c r="BOR7" s="292"/>
      <c r="BOS7" s="292"/>
      <c r="BOT7" s="159"/>
      <c r="BOU7" s="159"/>
      <c r="BOV7" s="159"/>
      <c r="BOW7" s="156"/>
      <c r="BOX7" s="156"/>
      <c r="BOZ7" s="205"/>
      <c r="BPA7" s="156"/>
      <c r="BPB7" s="156"/>
      <c r="BPE7" s="292"/>
      <c r="BPF7" s="292"/>
      <c r="BPG7" s="159"/>
      <c r="BPH7" s="159"/>
      <c r="BPI7" s="159"/>
      <c r="BPJ7" s="156"/>
      <c r="BPK7" s="156"/>
      <c r="BPM7" s="205"/>
      <c r="BPN7" s="156"/>
      <c r="BPO7" s="156"/>
      <c r="BPR7" s="292"/>
      <c r="BPS7" s="292"/>
      <c r="BPT7" s="159"/>
      <c r="BPU7" s="159"/>
      <c r="BPV7" s="159"/>
      <c r="BPW7" s="156"/>
      <c r="BPX7" s="156"/>
      <c r="BPZ7" s="205"/>
      <c r="BQA7" s="156"/>
      <c r="BQB7" s="156"/>
      <c r="BQE7" s="292"/>
      <c r="BQF7" s="292"/>
      <c r="BQG7" s="159"/>
      <c r="BQH7" s="159"/>
      <c r="BQI7" s="159"/>
      <c r="BQJ7" s="156"/>
      <c r="BQK7" s="156"/>
      <c r="BQM7" s="205"/>
      <c r="BQN7" s="156"/>
      <c r="BQO7" s="156"/>
      <c r="BQR7" s="292"/>
      <c r="BQS7" s="292"/>
      <c r="BQT7" s="159"/>
      <c r="BQU7" s="159"/>
      <c r="BQV7" s="159"/>
      <c r="BQW7" s="156"/>
      <c r="BQX7" s="156"/>
      <c r="BQZ7" s="205"/>
      <c r="BRA7" s="156"/>
      <c r="BRB7" s="156"/>
      <c r="BRE7" s="292"/>
      <c r="BRF7" s="292"/>
      <c r="BRG7" s="159"/>
      <c r="BRH7" s="159"/>
      <c r="BRI7" s="159"/>
      <c r="BRJ7" s="156"/>
      <c r="BRK7" s="156"/>
      <c r="BRM7" s="205"/>
      <c r="BRN7" s="156"/>
      <c r="BRO7" s="156"/>
      <c r="BRR7" s="292"/>
      <c r="BRS7" s="292"/>
      <c r="BRT7" s="159"/>
      <c r="BRU7" s="159"/>
      <c r="BRV7" s="159"/>
      <c r="BRW7" s="156"/>
      <c r="BRX7" s="156"/>
      <c r="BRZ7" s="205"/>
      <c r="BSA7" s="156"/>
      <c r="BSB7" s="156"/>
      <c r="BSE7" s="292"/>
      <c r="BSF7" s="292"/>
      <c r="BSG7" s="159"/>
      <c r="BSH7" s="159"/>
      <c r="BSI7" s="159"/>
      <c r="BSJ7" s="156"/>
      <c r="BSK7" s="156"/>
      <c r="BSM7" s="205"/>
      <c r="BSN7" s="156"/>
      <c r="BSO7" s="156"/>
      <c r="BSR7" s="292"/>
      <c r="BSS7" s="292"/>
      <c r="BST7" s="159"/>
      <c r="BSU7" s="159"/>
      <c r="BSV7" s="159"/>
      <c r="BSW7" s="156"/>
      <c r="BSX7" s="156"/>
      <c r="BSZ7" s="205"/>
      <c r="BTA7" s="156"/>
      <c r="BTB7" s="156"/>
      <c r="BTE7" s="292"/>
      <c r="BTF7" s="292"/>
      <c r="BTG7" s="159"/>
      <c r="BTH7" s="159"/>
      <c r="BTI7" s="159"/>
      <c r="BTJ7" s="156"/>
      <c r="BTK7" s="156"/>
      <c r="BTM7" s="205"/>
      <c r="BTN7" s="156"/>
      <c r="BTO7" s="156"/>
      <c r="BTR7" s="292"/>
      <c r="BTS7" s="292"/>
      <c r="BTT7" s="159"/>
      <c r="BTU7" s="159"/>
      <c r="BTV7" s="159"/>
      <c r="BTW7" s="156"/>
      <c r="BTX7" s="156"/>
      <c r="BTZ7" s="205"/>
      <c r="BUA7" s="156"/>
      <c r="BUB7" s="156"/>
      <c r="BUE7" s="292"/>
      <c r="BUF7" s="292"/>
      <c r="BUG7" s="159"/>
      <c r="BUH7" s="159"/>
      <c r="BUI7" s="159"/>
      <c r="BUJ7" s="156"/>
      <c r="BUK7" s="156"/>
      <c r="BUM7" s="205"/>
      <c r="BUN7" s="156"/>
      <c r="BUO7" s="156"/>
      <c r="BUR7" s="292"/>
      <c r="BUS7" s="292"/>
      <c r="BUT7" s="159"/>
      <c r="BUU7" s="159"/>
      <c r="BUV7" s="159"/>
      <c r="BUW7" s="156"/>
      <c r="BUX7" s="156"/>
      <c r="BUZ7" s="205"/>
      <c r="BVA7" s="156"/>
      <c r="BVB7" s="156"/>
      <c r="BVE7" s="292"/>
      <c r="BVF7" s="292"/>
      <c r="BVG7" s="159"/>
      <c r="BVH7" s="159"/>
      <c r="BVI7" s="159"/>
      <c r="BVJ7" s="156"/>
      <c r="BVK7" s="156"/>
      <c r="BVM7" s="205"/>
      <c r="BVN7" s="156"/>
      <c r="BVO7" s="156"/>
      <c r="BVR7" s="292"/>
      <c r="BVS7" s="292"/>
      <c r="BVT7" s="159"/>
      <c r="BVU7" s="159"/>
      <c r="BVV7" s="159"/>
      <c r="BVW7" s="156"/>
      <c r="BVX7" s="156"/>
      <c r="BVZ7" s="205"/>
      <c r="BWA7" s="156"/>
      <c r="BWB7" s="156"/>
      <c r="BWE7" s="292"/>
      <c r="BWF7" s="292"/>
      <c r="BWG7" s="159"/>
      <c r="BWH7" s="159"/>
      <c r="BWI7" s="159"/>
      <c r="BWJ7" s="156"/>
      <c r="BWK7" s="156"/>
      <c r="BWM7" s="205"/>
      <c r="BWN7" s="156"/>
      <c r="BWO7" s="156"/>
      <c r="BWR7" s="292"/>
      <c r="BWS7" s="292"/>
      <c r="BWT7" s="159"/>
      <c r="BWU7" s="159"/>
      <c r="BWV7" s="159"/>
      <c r="BWW7" s="156"/>
      <c r="BWX7" s="156"/>
      <c r="BWZ7" s="205"/>
      <c r="BXA7" s="156"/>
      <c r="BXB7" s="156"/>
      <c r="BXE7" s="292"/>
      <c r="BXF7" s="292"/>
      <c r="BXG7" s="159"/>
      <c r="BXH7" s="159"/>
      <c r="BXI7" s="159"/>
      <c r="BXJ7" s="156"/>
      <c r="BXK7" s="156"/>
      <c r="BXM7" s="205"/>
      <c r="BXN7" s="156"/>
      <c r="BXO7" s="156"/>
      <c r="BXR7" s="292"/>
      <c r="BXS7" s="292"/>
      <c r="BXT7" s="159"/>
      <c r="BXU7" s="159"/>
      <c r="BXV7" s="159"/>
      <c r="BXW7" s="156"/>
      <c r="BXX7" s="156"/>
      <c r="BXZ7" s="205"/>
      <c r="BYA7" s="156"/>
      <c r="BYB7" s="156"/>
      <c r="BYE7" s="292"/>
      <c r="BYF7" s="292"/>
      <c r="BYG7" s="159"/>
      <c r="BYH7" s="159"/>
      <c r="BYI7" s="159"/>
      <c r="BYJ7" s="156"/>
      <c r="BYK7" s="156"/>
      <c r="BYM7" s="205"/>
      <c r="BYN7" s="156"/>
      <c r="BYO7" s="156"/>
      <c r="BYR7" s="292"/>
      <c r="BYS7" s="292"/>
      <c r="BYT7" s="159"/>
      <c r="BYU7" s="159"/>
      <c r="BYV7" s="159"/>
      <c r="BYW7" s="156"/>
      <c r="BYX7" s="156"/>
      <c r="BYZ7" s="205"/>
      <c r="BZA7" s="156"/>
      <c r="BZB7" s="156"/>
      <c r="BZE7" s="292"/>
      <c r="BZF7" s="292"/>
      <c r="BZG7" s="159"/>
      <c r="BZH7" s="159"/>
      <c r="BZI7" s="159"/>
      <c r="BZJ7" s="156"/>
      <c r="BZK7" s="156"/>
      <c r="BZM7" s="205"/>
      <c r="BZN7" s="156"/>
      <c r="BZO7" s="156"/>
      <c r="BZR7" s="292"/>
      <c r="BZS7" s="292"/>
      <c r="BZT7" s="159"/>
      <c r="BZU7" s="159"/>
      <c r="BZV7" s="159"/>
      <c r="BZW7" s="156"/>
      <c r="BZX7" s="156"/>
      <c r="BZZ7" s="205"/>
      <c r="CAA7" s="156"/>
      <c r="CAB7" s="156"/>
      <c r="CAE7" s="292"/>
      <c r="CAF7" s="292"/>
      <c r="CAG7" s="159"/>
      <c r="CAH7" s="159"/>
      <c r="CAI7" s="159"/>
      <c r="CAJ7" s="156"/>
      <c r="CAK7" s="156"/>
      <c r="CAM7" s="205"/>
      <c r="CAN7" s="156"/>
      <c r="CAO7" s="156"/>
      <c r="CAR7" s="292"/>
      <c r="CAS7" s="292"/>
      <c r="CAT7" s="159"/>
      <c r="CAU7" s="159"/>
      <c r="CAV7" s="159"/>
      <c r="CAW7" s="156"/>
      <c r="CAX7" s="156"/>
      <c r="CAZ7" s="205"/>
      <c r="CBA7" s="156"/>
      <c r="CBB7" s="156"/>
      <c r="CBE7" s="292"/>
      <c r="CBF7" s="292"/>
      <c r="CBG7" s="159"/>
      <c r="CBH7" s="159"/>
      <c r="CBI7" s="159"/>
      <c r="CBJ7" s="156"/>
      <c r="CBK7" s="156"/>
      <c r="CBM7" s="205"/>
      <c r="CBN7" s="156"/>
      <c r="CBO7" s="156"/>
      <c r="CBR7" s="292"/>
      <c r="CBS7" s="292"/>
      <c r="CBT7" s="159"/>
      <c r="CBU7" s="159"/>
      <c r="CBV7" s="159"/>
      <c r="CBW7" s="156"/>
      <c r="CBX7" s="156"/>
      <c r="CBZ7" s="205"/>
      <c r="CCA7" s="156"/>
      <c r="CCB7" s="156"/>
      <c r="CCE7" s="292"/>
      <c r="CCF7" s="292"/>
      <c r="CCG7" s="159"/>
      <c r="CCH7" s="159"/>
      <c r="CCI7" s="159"/>
      <c r="CCJ7" s="156"/>
      <c r="CCK7" s="156"/>
      <c r="CCM7" s="205"/>
      <c r="CCN7" s="156"/>
      <c r="CCO7" s="156"/>
      <c r="CCR7" s="292"/>
      <c r="CCS7" s="292"/>
      <c r="CCT7" s="159"/>
      <c r="CCU7" s="159"/>
      <c r="CCV7" s="159"/>
      <c r="CCW7" s="156"/>
      <c r="CCX7" s="156"/>
      <c r="CCZ7" s="205"/>
      <c r="CDA7" s="156"/>
      <c r="CDB7" s="156"/>
      <c r="CDE7" s="292"/>
      <c r="CDF7" s="292"/>
      <c r="CDG7" s="159"/>
      <c r="CDH7" s="159"/>
      <c r="CDI7" s="159"/>
      <c r="CDJ7" s="156"/>
      <c r="CDK7" s="156"/>
      <c r="CDM7" s="205"/>
      <c r="CDN7" s="156"/>
      <c r="CDO7" s="156"/>
      <c r="CDR7" s="292"/>
      <c r="CDS7" s="292"/>
      <c r="CDT7" s="159"/>
      <c r="CDU7" s="159"/>
      <c r="CDV7" s="159"/>
      <c r="CDW7" s="156"/>
      <c r="CDX7" s="156"/>
      <c r="CDZ7" s="205"/>
      <c r="CEA7" s="156"/>
      <c r="CEB7" s="156"/>
      <c r="CEE7" s="292"/>
      <c r="CEF7" s="292"/>
      <c r="CEG7" s="159"/>
      <c r="CEH7" s="159"/>
      <c r="CEI7" s="159"/>
      <c r="CEJ7" s="156"/>
      <c r="CEK7" s="156"/>
      <c r="CEM7" s="205"/>
      <c r="CEN7" s="156"/>
      <c r="CEO7" s="156"/>
      <c r="CER7" s="292"/>
      <c r="CES7" s="292"/>
      <c r="CET7" s="159"/>
      <c r="CEU7" s="159"/>
      <c r="CEV7" s="159"/>
      <c r="CEW7" s="156"/>
      <c r="CEX7" s="156"/>
      <c r="CEZ7" s="205"/>
      <c r="CFA7" s="156"/>
      <c r="CFB7" s="156"/>
      <c r="CFE7" s="292"/>
      <c r="CFF7" s="292"/>
      <c r="CFG7" s="159"/>
      <c r="CFH7" s="159"/>
      <c r="CFI7" s="159"/>
      <c r="CFJ7" s="156"/>
      <c r="CFK7" s="156"/>
      <c r="CFM7" s="205"/>
      <c r="CFN7" s="156"/>
      <c r="CFO7" s="156"/>
      <c r="CFR7" s="292"/>
      <c r="CFS7" s="292"/>
      <c r="CFT7" s="159"/>
      <c r="CFU7" s="159"/>
      <c r="CFV7" s="159"/>
      <c r="CFW7" s="156"/>
      <c r="CFX7" s="156"/>
      <c r="CFZ7" s="205"/>
      <c r="CGA7" s="156"/>
      <c r="CGB7" s="156"/>
      <c r="CGE7" s="292"/>
      <c r="CGF7" s="292"/>
      <c r="CGG7" s="159"/>
      <c r="CGH7" s="159"/>
      <c r="CGI7" s="159"/>
      <c r="CGJ7" s="156"/>
      <c r="CGK7" s="156"/>
      <c r="CGM7" s="205"/>
      <c r="CGN7" s="156"/>
      <c r="CGO7" s="156"/>
      <c r="CGR7" s="292"/>
      <c r="CGS7" s="292"/>
      <c r="CGT7" s="159"/>
      <c r="CGU7" s="159"/>
      <c r="CGV7" s="159"/>
      <c r="CGW7" s="156"/>
      <c r="CGX7" s="156"/>
      <c r="CGZ7" s="205"/>
      <c r="CHA7" s="156"/>
      <c r="CHB7" s="156"/>
      <c r="CHE7" s="292"/>
      <c r="CHF7" s="292"/>
      <c r="CHG7" s="159"/>
      <c r="CHH7" s="159"/>
      <c r="CHI7" s="159"/>
      <c r="CHJ7" s="156"/>
      <c r="CHK7" s="156"/>
      <c r="CHM7" s="205"/>
      <c r="CHN7" s="156"/>
      <c r="CHO7" s="156"/>
      <c r="CHR7" s="292"/>
      <c r="CHS7" s="292"/>
      <c r="CHT7" s="159"/>
      <c r="CHU7" s="159"/>
      <c r="CHV7" s="159"/>
      <c r="CHW7" s="156"/>
      <c r="CHX7" s="156"/>
      <c r="CHZ7" s="205"/>
      <c r="CIA7" s="156"/>
      <c r="CIB7" s="156"/>
      <c r="CIE7" s="292"/>
      <c r="CIF7" s="292"/>
      <c r="CIG7" s="159"/>
      <c r="CIH7" s="159"/>
      <c r="CII7" s="159"/>
      <c r="CIJ7" s="156"/>
      <c r="CIK7" s="156"/>
      <c r="CIM7" s="205"/>
      <c r="CIN7" s="156"/>
      <c r="CIO7" s="156"/>
      <c r="CIR7" s="292"/>
      <c r="CIS7" s="292"/>
      <c r="CIT7" s="159"/>
      <c r="CIU7" s="159"/>
      <c r="CIV7" s="159"/>
      <c r="CIW7" s="156"/>
      <c r="CIX7" s="156"/>
      <c r="CIZ7" s="205"/>
      <c r="CJA7" s="156"/>
      <c r="CJB7" s="156"/>
      <c r="CJE7" s="292"/>
      <c r="CJF7" s="292"/>
      <c r="CJG7" s="159"/>
      <c r="CJH7" s="159"/>
      <c r="CJI7" s="159"/>
      <c r="CJJ7" s="156"/>
      <c r="CJK7" s="156"/>
      <c r="CJM7" s="205"/>
      <c r="CJN7" s="156"/>
      <c r="CJO7" s="156"/>
      <c r="CJR7" s="292"/>
      <c r="CJS7" s="292"/>
      <c r="CJT7" s="159"/>
      <c r="CJU7" s="159"/>
      <c r="CJV7" s="159"/>
      <c r="CJW7" s="156"/>
      <c r="CJX7" s="156"/>
      <c r="CJZ7" s="205"/>
      <c r="CKA7" s="156"/>
      <c r="CKB7" s="156"/>
      <c r="CKE7" s="292"/>
      <c r="CKF7" s="292"/>
      <c r="CKG7" s="159"/>
      <c r="CKH7" s="159"/>
      <c r="CKI7" s="159"/>
      <c r="CKJ7" s="156"/>
      <c r="CKK7" s="156"/>
      <c r="CKM7" s="205"/>
      <c r="CKN7" s="156"/>
      <c r="CKO7" s="156"/>
      <c r="CKR7" s="292"/>
      <c r="CKS7" s="292"/>
      <c r="CKT7" s="159"/>
      <c r="CKU7" s="159"/>
      <c r="CKV7" s="159"/>
      <c r="CKW7" s="156"/>
      <c r="CKX7" s="156"/>
      <c r="CKZ7" s="205"/>
      <c r="CLA7" s="156"/>
      <c r="CLB7" s="156"/>
      <c r="CLE7" s="292"/>
      <c r="CLF7" s="292"/>
      <c r="CLG7" s="159"/>
      <c r="CLH7" s="159"/>
      <c r="CLI7" s="159"/>
      <c r="CLJ7" s="156"/>
      <c r="CLK7" s="156"/>
      <c r="CLM7" s="205"/>
      <c r="CLN7" s="156"/>
      <c r="CLO7" s="156"/>
      <c r="CLR7" s="292"/>
      <c r="CLS7" s="292"/>
      <c r="CLT7" s="159"/>
      <c r="CLU7" s="159"/>
      <c r="CLV7" s="159"/>
      <c r="CLW7" s="156"/>
      <c r="CLX7" s="156"/>
      <c r="CLZ7" s="205"/>
      <c r="CMA7" s="156"/>
      <c r="CMB7" s="156"/>
      <c r="CME7" s="292"/>
      <c r="CMF7" s="292"/>
      <c r="CMG7" s="159"/>
      <c r="CMH7" s="159"/>
      <c r="CMI7" s="159"/>
      <c r="CMJ7" s="156"/>
      <c r="CMK7" s="156"/>
      <c r="CMM7" s="205"/>
      <c r="CMN7" s="156"/>
      <c r="CMO7" s="156"/>
      <c r="CMR7" s="292"/>
      <c r="CMS7" s="292"/>
      <c r="CMT7" s="159"/>
      <c r="CMU7" s="159"/>
      <c r="CMV7" s="159"/>
      <c r="CMW7" s="156"/>
      <c r="CMX7" s="156"/>
      <c r="CMZ7" s="205"/>
      <c r="CNA7" s="156"/>
      <c r="CNB7" s="156"/>
      <c r="CNE7" s="292"/>
      <c r="CNF7" s="292"/>
      <c r="CNG7" s="159"/>
      <c r="CNH7" s="159"/>
      <c r="CNI7" s="159"/>
      <c r="CNJ7" s="156"/>
      <c r="CNK7" s="156"/>
      <c r="CNM7" s="205"/>
      <c r="CNN7" s="156"/>
      <c r="CNO7" s="156"/>
      <c r="CNR7" s="292"/>
      <c r="CNS7" s="292"/>
      <c r="CNT7" s="159"/>
      <c r="CNU7" s="159"/>
      <c r="CNV7" s="159"/>
      <c r="CNW7" s="156"/>
      <c r="CNX7" s="156"/>
      <c r="CNZ7" s="205"/>
      <c r="COA7" s="156"/>
      <c r="COB7" s="156"/>
      <c r="COE7" s="292"/>
      <c r="COF7" s="292"/>
      <c r="COG7" s="159"/>
      <c r="COH7" s="159"/>
      <c r="COI7" s="159"/>
      <c r="COJ7" s="156"/>
      <c r="COK7" s="156"/>
      <c r="COM7" s="205"/>
      <c r="CON7" s="156"/>
      <c r="COO7" s="156"/>
      <c r="COR7" s="292"/>
      <c r="COS7" s="292"/>
      <c r="COT7" s="159"/>
      <c r="COU7" s="159"/>
      <c r="COV7" s="159"/>
      <c r="COW7" s="156"/>
      <c r="COX7" s="156"/>
      <c r="COZ7" s="205"/>
      <c r="CPA7" s="156"/>
      <c r="CPB7" s="156"/>
      <c r="CPE7" s="292"/>
      <c r="CPF7" s="292"/>
      <c r="CPG7" s="159"/>
      <c r="CPH7" s="159"/>
      <c r="CPI7" s="159"/>
      <c r="CPJ7" s="156"/>
      <c r="CPK7" s="156"/>
      <c r="CPM7" s="205"/>
      <c r="CPN7" s="156"/>
      <c r="CPO7" s="156"/>
      <c r="CPR7" s="292"/>
      <c r="CPS7" s="292"/>
      <c r="CPT7" s="159"/>
      <c r="CPU7" s="159"/>
      <c r="CPV7" s="159"/>
      <c r="CPW7" s="156"/>
      <c r="CPX7" s="156"/>
      <c r="CPZ7" s="205"/>
      <c r="CQA7" s="156"/>
      <c r="CQB7" s="156"/>
      <c r="CQE7" s="292"/>
      <c r="CQF7" s="292"/>
      <c r="CQG7" s="159"/>
      <c r="CQH7" s="159"/>
      <c r="CQI7" s="159"/>
      <c r="CQJ7" s="156"/>
      <c r="CQK7" s="156"/>
      <c r="CQM7" s="205"/>
      <c r="CQN7" s="156"/>
      <c r="CQO7" s="156"/>
      <c r="CQR7" s="292"/>
      <c r="CQS7" s="292"/>
      <c r="CQT7" s="159"/>
      <c r="CQU7" s="159"/>
      <c r="CQV7" s="159"/>
      <c r="CQW7" s="156"/>
      <c r="CQX7" s="156"/>
      <c r="CQZ7" s="205"/>
      <c r="CRA7" s="156"/>
      <c r="CRB7" s="156"/>
      <c r="CRE7" s="292"/>
      <c r="CRF7" s="292"/>
      <c r="CRG7" s="159"/>
      <c r="CRH7" s="159"/>
      <c r="CRI7" s="159"/>
      <c r="CRJ7" s="156"/>
      <c r="CRK7" s="156"/>
      <c r="CRM7" s="205"/>
      <c r="CRN7" s="156"/>
      <c r="CRO7" s="156"/>
      <c r="CRR7" s="292"/>
      <c r="CRS7" s="292"/>
      <c r="CRT7" s="159"/>
      <c r="CRU7" s="159"/>
      <c r="CRV7" s="159"/>
      <c r="CRW7" s="156"/>
      <c r="CRX7" s="156"/>
      <c r="CRZ7" s="205"/>
      <c r="CSA7" s="156"/>
      <c r="CSB7" s="156"/>
      <c r="CSE7" s="292"/>
      <c r="CSF7" s="292"/>
      <c r="CSG7" s="159"/>
      <c r="CSH7" s="159"/>
      <c r="CSI7" s="159"/>
      <c r="CSJ7" s="156"/>
      <c r="CSK7" s="156"/>
      <c r="CSM7" s="205"/>
      <c r="CSN7" s="156"/>
      <c r="CSO7" s="156"/>
      <c r="CSR7" s="292"/>
      <c r="CSS7" s="292"/>
      <c r="CST7" s="159"/>
      <c r="CSU7" s="159"/>
      <c r="CSV7" s="159"/>
      <c r="CSW7" s="156"/>
      <c r="CSX7" s="156"/>
      <c r="CSZ7" s="205"/>
      <c r="CTA7" s="156"/>
      <c r="CTB7" s="156"/>
      <c r="CTE7" s="292"/>
      <c r="CTF7" s="292"/>
      <c r="CTG7" s="159"/>
      <c r="CTH7" s="159"/>
      <c r="CTI7" s="159"/>
      <c r="CTJ7" s="156"/>
      <c r="CTK7" s="156"/>
      <c r="CTM7" s="205"/>
      <c r="CTN7" s="156"/>
      <c r="CTO7" s="156"/>
      <c r="CTR7" s="292"/>
      <c r="CTS7" s="292"/>
      <c r="CTT7" s="159"/>
      <c r="CTU7" s="159"/>
      <c r="CTV7" s="159"/>
      <c r="CTW7" s="156"/>
      <c r="CTX7" s="156"/>
      <c r="CTZ7" s="205"/>
      <c r="CUA7" s="156"/>
      <c r="CUB7" s="156"/>
      <c r="CUE7" s="292"/>
      <c r="CUF7" s="292"/>
      <c r="CUG7" s="159"/>
      <c r="CUH7" s="159"/>
      <c r="CUI7" s="159"/>
      <c r="CUJ7" s="156"/>
      <c r="CUK7" s="156"/>
      <c r="CUM7" s="205"/>
      <c r="CUN7" s="156"/>
      <c r="CUO7" s="156"/>
      <c r="CUR7" s="292"/>
      <c r="CUS7" s="292"/>
      <c r="CUT7" s="159"/>
      <c r="CUU7" s="159"/>
      <c r="CUV7" s="159"/>
      <c r="CUW7" s="156"/>
      <c r="CUX7" s="156"/>
      <c r="CUZ7" s="205"/>
      <c r="CVA7" s="156"/>
      <c r="CVB7" s="156"/>
      <c r="CVE7" s="292"/>
      <c r="CVF7" s="292"/>
      <c r="CVG7" s="159"/>
      <c r="CVH7" s="159"/>
      <c r="CVI7" s="159"/>
      <c r="CVJ7" s="156"/>
      <c r="CVK7" s="156"/>
      <c r="CVM7" s="205"/>
      <c r="CVN7" s="156"/>
      <c r="CVO7" s="156"/>
      <c r="CVR7" s="292"/>
      <c r="CVS7" s="292"/>
      <c r="CVT7" s="159"/>
      <c r="CVU7" s="159"/>
      <c r="CVV7" s="159"/>
      <c r="CVW7" s="156"/>
      <c r="CVX7" s="156"/>
      <c r="CVZ7" s="205"/>
      <c r="CWA7" s="156"/>
      <c r="CWB7" s="156"/>
      <c r="CWE7" s="292"/>
      <c r="CWF7" s="292"/>
      <c r="CWG7" s="159"/>
      <c r="CWH7" s="159"/>
      <c r="CWI7" s="159"/>
      <c r="CWJ7" s="156"/>
      <c r="CWK7" s="156"/>
      <c r="CWM7" s="205"/>
      <c r="CWN7" s="156"/>
      <c r="CWO7" s="156"/>
      <c r="CWR7" s="292"/>
      <c r="CWS7" s="292"/>
      <c r="CWT7" s="159"/>
      <c r="CWU7" s="159"/>
      <c r="CWV7" s="159"/>
      <c r="CWW7" s="156"/>
      <c r="CWX7" s="156"/>
      <c r="CWZ7" s="205"/>
      <c r="CXA7" s="156"/>
      <c r="CXB7" s="156"/>
      <c r="CXE7" s="292"/>
      <c r="CXF7" s="292"/>
      <c r="CXG7" s="159"/>
      <c r="CXH7" s="159"/>
      <c r="CXI7" s="159"/>
      <c r="CXJ7" s="156"/>
      <c r="CXK7" s="156"/>
      <c r="CXM7" s="205"/>
      <c r="CXN7" s="156"/>
      <c r="CXO7" s="156"/>
      <c r="CXR7" s="292"/>
      <c r="CXS7" s="292"/>
      <c r="CXT7" s="159"/>
      <c r="CXU7" s="159"/>
      <c r="CXV7" s="159"/>
      <c r="CXW7" s="156"/>
      <c r="CXX7" s="156"/>
      <c r="CXZ7" s="205"/>
      <c r="CYA7" s="156"/>
      <c r="CYB7" s="156"/>
      <c r="CYE7" s="292"/>
      <c r="CYF7" s="292"/>
      <c r="CYG7" s="159"/>
      <c r="CYH7" s="159"/>
      <c r="CYI7" s="159"/>
      <c r="CYJ7" s="156"/>
      <c r="CYK7" s="156"/>
      <c r="CYM7" s="205"/>
      <c r="CYN7" s="156"/>
      <c r="CYO7" s="156"/>
      <c r="CYR7" s="292"/>
      <c r="CYS7" s="292"/>
      <c r="CYT7" s="159"/>
      <c r="CYU7" s="159"/>
      <c r="CYV7" s="159"/>
      <c r="CYW7" s="156"/>
      <c r="CYX7" s="156"/>
      <c r="CYZ7" s="205"/>
      <c r="CZA7" s="156"/>
      <c r="CZB7" s="156"/>
      <c r="CZE7" s="292"/>
      <c r="CZF7" s="292"/>
      <c r="CZG7" s="159"/>
      <c r="CZH7" s="159"/>
      <c r="CZI7" s="159"/>
      <c r="CZJ7" s="156"/>
      <c r="CZK7" s="156"/>
      <c r="CZM7" s="205"/>
      <c r="CZN7" s="156"/>
      <c r="CZO7" s="156"/>
      <c r="CZR7" s="292"/>
      <c r="CZS7" s="292"/>
      <c r="CZT7" s="159"/>
      <c r="CZU7" s="159"/>
      <c r="CZV7" s="159"/>
      <c r="CZW7" s="156"/>
      <c r="CZX7" s="156"/>
      <c r="CZZ7" s="205"/>
      <c r="DAA7" s="156"/>
      <c r="DAB7" s="156"/>
      <c r="DAE7" s="292"/>
      <c r="DAF7" s="292"/>
      <c r="DAG7" s="159"/>
      <c r="DAH7" s="159"/>
      <c r="DAI7" s="159"/>
      <c r="DAJ7" s="156"/>
      <c r="DAK7" s="156"/>
      <c r="DAM7" s="205"/>
      <c r="DAN7" s="156"/>
      <c r="DAO7" s="156"/>
      <c r="DAR7" s="292"/>
      <c r="DAS7" s="292"/>
      <c r="DAT7" s="159"/>
      <c r="DAU7" s="159"/>
      <c r="DAV7" s="159"/>
      <c r="DAW7" s="156"/>
      <c r="DAX7" s="156"/>
      <c r="DAZ7" s="205"/>
      <c r="DBA7" s="156"/>
      <c r="DBB7" s="156"/>
      <c r="DBE7" s="292"/>
      <c r="DBF7" s="292"/>
      <c r="DBG7" s="159"/>
      <c r="DBH7" s="159"/>
      <c r="DBI7" s="159"/>
      <c r="DBJ7" s="156"/>
      <c r="DBK7" s="156"/>
      <c r="DBM7" s="205"/>
      <c r="DBN7" s="156"/>
      <c r="DBO7" s="156"/>
      <c r="DBR7" s="292"/>
      <c r="DBS7" s="292"/>
      <c r="DBT7" s="159"/>
      <c r="DBU7" s="159"/>
      <c r="DBV7" s="159"/>
      <c r="DBW7" s="156"/>
      <c r="DBX7" s="156"/>
      <c r="DBZ7" s="205"/>
      <c r="DCA7" s="156"/>
      <c r="DCB7" s="156"/>
      <c r="DCE7" s="292"/>
      <c r="DCF7" s="292"/>
      <c r="DCG7" s="159"/>
      <c r="DCH7" s="159"/>
      <c r="DCI7" s="159"/>
      <c r="DCJ7" s="156"/>
      <c r="DCK7" s="156"/>
      <c r="DCM7" s="205"/>
      <c r="DCN7" s="156"/>
      <c r="DCO7" s="156"/>
      <c r="DCR7" s="292"/>
      <c r="DCS7" s="292"/>
      <c r="DCT7" s="159"/>
      <c r="DCU7" s="159"/>
      <c r="DCV7" s="159"/>
      <c r="DCW7" s="156"/>
      <c r="DCX7" s="156"/>
      <c r="DCZ7" s="205"/>
      <c r="DDA7" s="156"/>
      <c r="DDB7" s="156"/>
      <c r="DDE7" s="292"/>
      <c r="DDF7" s="292"/>
      <c r="DDG7" s="159"/>
      <c r="DDH7" s="159"/>
      <c r="DDI7" s="159"/>
      <c r="DDJ7" s="156"/>
      <c r="DDK7" s="156"/>
      <c r="DDM7" s="205"/>
      <c r="DDN7" s="156"/>
      <c r="DDO7" s="156"/>
      <c r="DDR7" s="292"/>
      <c r="DDS7" s="292"/>
      <c r="DDT7" s="159"/>
      <c r="DDU7" s="159"/>
      <c r="DDV7" s="159"/>
      <c r="DDW7" s="156"/>
      <c r="DDX7" s="156"/>
      <c r="DDZ7" s="205"/>
      <c r="DEA7" s="156"/>
      <c r="DEB7" s="156"/>
      <c r="DEE7" s="292"/>
      <c r="DEF7" s="292"/>
      <c r="DEG7" s="159"/>
      <c r="DEH7" s="159"/>
      <c r="DEI7" s="159"/>
      <c r="DEJ7" s="156"/>
      <c r="DEK7" s="156"/>
      <c r="DEM7" s="205"/>
      <c r="DEN7" s="156"/>
      <c r="DEO7" s="156"/>
      <c r="DER7" s="292"/>
      <c r="DES7" s="292"/>
      <c r="DET7" s="159"/>
      <c r="DEU7" s="159"/>
      <c r="DEV7" s="159"/>
      <c r="DEW7" s="156"/>
      <c r="DEX7" s="156"/>
      <c r="DEZ7" s="205"/>
      <c r="DFA7" s="156"/>
      <c r="DFB7" s="156"/>
      <c r="DFE7" s="292"/>
      <c r="DFF7" s="292"/>
      <c r="DFG7" s="159"/>
      <c r="DFH7" s="159"/>
      <c r="DFI7" s="159"/>
      <c r="DFJ7" s="156"/>
      <c r="DFK7" s="156"/>
      <c r="DFM7" s="205"/>
      <c r="DFN7" s="156"/>
      <c r="DFO7" s="156"/>
      <c r="DFR7" s="292"/>
      <c r="DFS7" s="292"/>
      <c r="DFT7" s="159"/>
      <c r="DFU7" s="159"/>
      <c r="DFV7" s="159"/>
      <c r="DFW7" s="156"/>
      <c r="DFX7" s="156"/>
      <c r="DFZ7" s="205"/>
      <c r="DGA7" s="156"/>
      <c r="DGB7" s="156"/>
      <c r="DGE7" s="292"/>
      <c r="DGF7" s="292"/>
      <c r="DGG7" s="159"/>
      <c r="DGH7" s="159"/>
      <c r="DGI7" s="159"/>
      <c r="DGJ7" s="156"/>
      <c r="DGK7" s="156"/>
      <c r="DGM7" s="205"/>
      <c r="DGN7" s="156"/>
      <c r="DGO7" s="156"/>
      <c r="DGR7" s="292"/>
      <c r="DGS7" s="292"/>
      <c r="DGT7" s="159"/>
      <c r="DGU7" s="159"/>
      <c r="DGV7" s="159"/>
      <c r="DGW7" s="156"/>
      <c r="DGX7" s="156"/>
      <c r="DGZ7" s="205"/>
      <c r="DHA7" s="156"/>
      <c r="DHB7" s="156"/>
      <c r="DHE7" s="292"/>
      <c r="DHF7" s="292"/>
      <c r="DHG7" s="159"/>
      <c r="DHH7" s="159"/>
      <c r="DHI7" s="159"/>
      <c r="DHJ7" s="156"/>
      <c r="DHK7" s="156"/>
      <c r="DHM7" s="205"/>
      <c r="DHN7" s="156"/>
      <c r="DHO7" s="156"/>
      <c r="DHR7" s="292"/>
      <c r="DHS7" s="292"/>
      <c r="DHT7" s="159"/>
      <c r="DHU7" s="159"/>
      <c r="DHV7" s="159"/>
      <c r="DHW7" s="156"/>
      <c r="DHX7" s="156"/>
      <c r="DHZ7" s="205"/>
      <c r="DIA7" s="156"/>
      <c r="DIB7" s="156"/>
      <c r="DIE7" s="292"/>
      <c r="DIF7" s="292"/>
      <c r="DIG7" s="159"/>
      <c r="DIH7" s="159"/>
      <c r="DII7" s="159"/>
      <c r="DIJ7" s="156"/>
      <c r="DIK7" s="156"/>
      <c r="DIM7" s="205"/>
      <c r="DIN7" s="156"/>
      <c r="DIO7" s="156"/>
      <c r="DIR7" s="292"/>
      <c r="DIS7" s="292"/>
      <c r="DIT7" s="159"/>
      <c r="DIU7" s="159"/>
      <c r="DIV7" s="159"/>
      <c r="DIW7" s="156"/>
      <c r="DIX7" s="156"/>
      <c r="DIZ7" s="205"/>
      <c r="DJA7" s="156"/>
      <c r="DJB7" s="156"/>
      <c r="DJE7" s="292"/>
      <c r="DJF7" s="292"/>
      <c r="DJG7" s="159"/>
      <c r="DJH7" s="159"/>
      <c r="DJI7" s="159"/>
      <c r="DJJ7" s="156"/>
      <c r="DJK7" s="156"/>
      <c r="DJM7" s="205"/>
      <c r="DJN7" s="156"/>
      <c r="DJO7" s="156"/>
      <c r="DJR7" s="292"/>
      <c r="DJS7" s="292"/>
      <c r="DJT7" s="159"/>
      <c r="DJU7" s="159"/>
      <c r="DJV7" s="159"/>
      <c r="DJW7" s="156"/>
      <c r="DJX7" s="156"/>
      <c r="DJZ7" s="205"/>
      <c r="DKA7" s="156"/>
      <c r="DKB7" s="156"/>
      <c r="DKE7" s="292"/>
      <c r="DKF7" s="292"/>
      <c r="DKG7" s="159"/>
      <c r="DKH7" s="159"/>
      <c r="DKI7" s="159"/>
      <c r="DKJ7" s="156"/>
      <c r="DKK7" s="156"/>
      <c r="DKM7" s="205"/>
      <c r="DKN7" s="156"/>
      <c r="DKO7" s="156"/>
      <c r="DKR7" s="292"/>
      <c r="DKS7" s="292"/>
      <c r="DKT7" s="159"/>
      <c r="DKU7" s="159"/>
      <c r="DKV7" s="159"/>
      <c r="DKW7" s="156"/>
      <c r="DKX7" s="156"/>
      <c r="DKZ7" s="205"/>
      <c r="DLA7" s="156"/>
      <c r="DLB7" s="156"/>
      <c r="DLE7" s="292"/>
      <c r="DLF7" s="292"/>
      <c r="DLG7" s="159"/>
      <c r="DLH7" s="159"/>
      <c r="DLI7" s="159"/>
      <c r="DLJ7" s="156"/>
      <c r="DLK7" s="156"/>
      <c r="DLM7" s="205"/>
      <c r="DLN7" s="156"/>
      <c r="DLO7" s="156"/>
      <c r="DLR7" s="292"/>
      <c r="DLS7" s="292"/>
      <c r="DLT7" s="159"/>
      <c r="DLU7" s="159"/>
      <c r="DLV7" s="159"/>
      <c r="DLW7" s="156"/>
      <c r="DLX7" s="156"/>
      <c r="DLZ7" s="205"/>
      <c r="DMA7" s="156"/>
      <c r="DMB7" s="156"/>
      <c r="DME7" s="292"/>
      <c r="DMF7" s="292"/>
      <c r="DMG7" s="159"/>
      <c r="DMH7" s="159"/>
      <c r="DMI7" s="159"/>
      <c r="DMJ7" s="156"/>
      <c r="DMK7" s="156"/>
      <c r="DMM7" s="205"/>
      <c r="DMN7" s="156"/>
      <c r="DMO7" s="156"/>
      <c r="DMR7" s="292"/>
      <c r="DMS7" s="292"/>
      <c r="DMT7" s="159"/>
      <c r="DMU7" s="159"/>
      <c r="DMV7" s="159"/>
      <c r="DMW7" s="156"/>
      <c r="DMX7" s="156"/>
      <c r="DMZ7" s="205"/>
      <c r="DNA7" s="156"/>
      <c r="DNB7" s="156"/>
      <c r="DNE7" s="292"/>
      <c r="DNF7" s="292"/>
      <c r="DNG7" s="159"/>
      <c r="DNH7" s="159"/>
      <c r="DNI7" s="159"/>
      <c r="DNJ7" s="156"/>
      <c r="DNK7" s="156"/>
      <c r="DNM7" s="205"/>
      <c r="DNN7" s="156"/>
      <c r="DNO7" s="156"/>
      <c r="DNR7" s="292"/>
      <c r="DNS7" s="292"/>
      <c r="DNT7" s="159"/>
      <c r="DNU7" s="159"/>
      <c r="DNV7" s="159"/>
      <c r="DNW7" s="156"/>
      <c r="DNX7" s="156"/>
      <c r="DNZ7" s="205"/>
      <c r="DOA7" s="156"/>
      <c r="DOB7" s="156"/>
      <c r="DOE7" s="292"/>
      <c r="DOF7" s="292"/>
      <c r="DOG7" s="159"/>
      <c r="DOH7" s="159"/>
      <c r="DOI7" s="159"/>
      <c r="DOJ7" s="156"/>
      <c r="DOK7" s="156"/>
      <c r="DOM7" s="205"/>
      <c r="DON7" s="156"/>
      <c r="DOO7" s="156"/>
      <c r="DOR7" s="292"/>
      <c r="DOS7" s="292"/>
      <c r="DOT7" s="159"/>
      <c r="DOU7" s="159"/>
      <c r="DOV7" s="159"/>
      <c r="DOW7" s="156"/>
      <c r="DOX7" s="156"/>
      <c r="DOZ7" s="205"/>
      <c r="DPA7" s="156"/>
      <c r="DPB7" s="156"/>
      <c r="DPE7" s="292"/>
      <c r="DPF7" s="292"/>
      <c r="DPG7" s="159"/>
      <c r="DPH7" s="159"/>
      <c r="DPI7" s="159"/>
      <c r="DPJ7" s="156"/>
      <c r="DPK7" s="156"/>
      <c r="DPM7" s="205"/>
      <c r="DPN7" s="156"/>
      <c r="DPO7" s="156"/>
      <c r="DPR7" s="292"/>
      <c r="DPS7" s="292"/>
      <c r="DPT7" s="159"/>
      <c r="DPU7" s="159"/>
      <c r="DPV7" s="159"/>
      <c r="DPW7" s="156"/>
      <c r="DPX7" s="156"/>
      <c r="DPZ7" s="205"/>
      <c r="DQA7" s="156"/>
      <c r="DQB7" s="156"/>
      <c r="DQE7" s="292"/>
      <c r="DQF7" s="292"/>
      <c r="DQG7" s="159"/>
      <c r="DQH7" s="159"/>
      <c r="DQI7" s="159"/>
      <c r="DQJ7" s="156"/>
      <c r="DQK7" s="156"/>
      <c r="DQM7" s="205"/>
      <c r="DQN7" s="156"/>
      <c r="DQO7" s="156"/>
      <c r="DQR7" s="292"/>
      <c r="DQS7" s="292"/>
      <c r="DQT7" s="159"/>
      <c r="DQU7" s="159"/>
      <c r="DQV7" s="159"/>
      <c r="DQW7" s="156"/>
      <c r="DQX7" s="156"/>
      <c r="DQZ7" s="205"/>
      <c r="DRA7" s="156"/>
      <c r="DRB7" s="156"/>
      <c r="DRE7" s="292"/>
      <c r="DRF7" s="292"/>
      <c r="DRG7" s="159"/>
      <c r="DRH7" s="159"/>
      <c r="DRI7" s="159"/>
      <c r="DRJ7" s="156"/>
      <c r="DRK7" s="156"/>
      <c r="DRM7" s="205"/>
      <c r="DRN7" s="156"/>
      <c r="DRO7" s="156"/>
      <c r="DRR7" s="292"/>
      <c r="DRS7" s="292"/>
      <c r="DRT7" s="159"/>
      <c r="DRU7" s="159"/>
      <c r="DRV7" s="159"/>
      <c r="DRW7" s="156"/>
      <c r="DRX7" s="156"/>
      <c r="DRZ7" s="205"/>
      <c r="DSA7" s="156"/>
      <c r="DSB7" s="156"/>
      <c r="DSE7" s="292"/>
      <c r="DSF7" s="292"/>
      <c r="DSG7" s="159"/>
      <c r="DSH7" s="159"/>
      <c r="DSI7" s="159"/>
      <c r="DSJ7" s="156"/>
      <c r="DSK7" s="156"/>
      <c r="DSM7" s="205"/>
      <c r="DSN7" s="156"/>
      <c r="DSO7" s="156"/>
      <c r="DSR7" s="292"/>
      <c r="DSS7" s="292"/>
      <c r="DST7" s="159"/>
      <c r="DSU7" s="159"/>
      <c r="DSV7" s="159"/>
      <c r="DSW7" s="156"/>
      <c r="DSX7" s="156"/>
      <c r="DSZ7" s="205"/>
      <c r="DTA7" s="156"/>
      <c r="DTB7" s="156"/>
      <c r="DTE7" s="292"/>
      <c r="DTF7" s="292"/>
      <c r="DTG7" s="159"/>
      <c r="DTH7" s="159"/>
      <c r="DTI7" s="159"/>
      <c r="DTJ7" s="156"/>
      <c r="DTK7" s="156"/>
      <c r="DTM7" s="205"/>
      <c r="DTN7" s="156"/>
      <c r="DTO7" s="156"/>
      <c r="DTR7" s="292"/>
      <c r="DTS7" s="292"/>
      <c r="DTT7" s="159"/>
      <c r="DTU7" s="159"/>
      <c r="DTV7" s="159"/>
      <c r="DTW7" s="156"/>
      <c r="DTX7" s="156"/>
      <c r="DTZ7" s="205"/>
      <c r="DUA7" s="156"/>
      <c r="DUB7" s="156"/>
      <c r="DUE7" s="292"/>
      <c r="DUF7" s="292"/>
      <c r="DUG7" s="159"/>
      <c r="DUH7" s="159"/>
      <c r="DUI7" s="159"/>
      <c r="DUJ7" s="156"/>
      <c r="DUK7" s="156"/>
      <c r="DUM7" s="205"/>
      <c r="DUN7" s="156"/>
      <c r="DUO7" s="156"/>
      <c r="DUR7" s="292"/>
      <c r="DUS7" s="292"/>
      <c r="DUT7" s="159"/>
      <c r="DUU7" s="159"/>
      <c r="DUV7" s="159"/>
      <c r="DUW7" s="156"/>
      <c r="DUX7" s="156"/>
      <c r="DUZ7" s="205"/>
      <c r="DVA7" s="156"/>
      <c r="DVB7" s="156"/>
      <c r="DVE7" s="292"/>
      <c r="DVF7" s="292"/>
      <c r="DVG7" s="159"/>
      <c r="DVH7" s="159"/>
      <c r="DVI7" s="159"/>
      <c r="DVJ7" s="156"/>
      <c r="DVK7" s="156"/>
      <c r="DVM7" s="205"/>
      <c r="DVN7" s="156"/>
      <c r="DVO7" s="156"/>
      <c r="DVR7" s="292"/>
      <c r="DVS7" s="292"/>
      <c r="DVT7" s="159"/>
      <c r="DVU7" s="159"/>
      <c r="DVV7" s="159"/>
      <c r="DVW7" s="156"/>
      <c r="DVX7" s="156"/>
      <c r="DVZ7" s="205"/>
      <c r="DWA7" s="156"/>
      <c r="DWB7" s="156"/>
      <c r="DWE7" s="292"/>
      <c r="DWF7" s="292"/>
      <c r="DWG7" s="159"/>
      <c r="DWH7" s="159"/>
      <c r="DWI7" s="159"/>
      <c r="DWJ7" s="156"/>
      <c r="DWK7" s="156"/>
      <c r="DWM7" s="205"/>
      <c r="DWN7" s="156"/>
      <c r="DWO7" s="156"/>
      <c r="DWR7" s="292"/>
      <c r="DWS7" s="292"/>
      <c r="DWT7" s="159"/>
      <c r="DWU7" s="159"/>
      <c r="DWV7" s="159"/>
      <c r="DWW7" s="156"/>
      <c r="DWX7" s="156"/>
      <c r="DWZ7" s="205"/>
      <c r="DXA7" s="156"/>
      <c r="DXB7" s="156"/>
      <c r="DXE7" s="292"/>
      <c r="DXF7" s="292"/>
      <c r="DXG7" s="159"/>
      <c r="DXH7" s="159"/>
      <c r="DXI7" s="159"/>
      <c r="DXJ7" s="156"/>
      <c r="DXK7" s="156"/>
      <c r="DXM7" s="205"/>
      <c r="DXN7" s="156"/>
      <c r="DXO7" s="156"/>
      <c r="DXR7" s="292"/>
      <c r="DXS7" s="292"/>
      <c r="DXT7" s="159"/>
      <c r="DXU7" s="159"/>
      <c r="DXV7" s="159"/>
      <c r="DXW7" s="156"/>
      <c r="DXX7" s="156"/>
      <c r="DXZ7" s="205"/>
      <c r="DYA7" s="156"/>
      <c r="DYB7" s="156"/>
      <c r="DYE7" s="292"/>
      <c r="DYF7" s="292"/>
      <c r="DYG7" s="159"/>
      <c r="DYH7" s="159"/>
      <c r="DYI7" s="159"/>
      <c r="DYJ7" s="156"/>
      <c r="DYK7" s="156"/>
      <c r="DYM7" s="205"/>
      <c r="DYN7" s="156"/>
      <c r="DYO7" s="156"/>
      <c r="DYR7" s="292"/>
      <c r="DYS7" s="292"/>
      <c r="DYT7" s="159"/>
      <c r="DYU7" s="159"/>
      <c r="DYV7" s="159"/>
      <c r="DYW7" s="156"/>
      <c r="DYX7" s="156"/>
      <c r="DYZ7" s="205"/>
      <c r="DZA7" s="156"/>
      <c r="DZB7" s="156"/>
      <c r="DZE7" s="292"/>
      <c r="DZF7" s="292"/>
      <c r="DZG7" s="159"/>
      <c r="DZH7" s="159"/>
      <c r="DZI7" s="159"/>
      <c r="DZJ7" s="156"/>
      <c r="DZK7" s="156"/>
      <c r="DZM7" s="205"/>
      <c r="DZN7" s="156"/>
      <c r="DZO7" s="156"/>
      <c r="DZR7" s="292"/>
      <c r="DZS7" s="292"/>
      <c r="DZT7" s="159"/>
      <c r="DZU7" s="159"/>
      <c r="DZV7" s="159"/>
      <c r="DZW7" s="156"/>
      <c r="DZX7" s="156"/>
      <c r="DZZ7" s="205"/>
      <c r="EAA7" s="156"/>
      <c r="EAB7" s="156"/>
      <c r="EAE7" s="292"/>
      <c r="EAF7" s="292"/>
      <c r="EAG7" s="159"/>
      <c r="EAH7" s="159"/>
      <c r="EAI7" s="159"/>
      <c r="EAJ7" s="156"/>
      <c r="EAK7" s="156"/>
      <c r="EAM7" s="205"/>
      <c r="EAN7" s="156"/>
      <c r="EAO7" s="156"/>
      <c r="EAR7" s="292"/>
      <c r="EAS7" s="292"/>
      <c r="EAT7" s="159"/>
      <c r="EAU7" s="159"/>
      <c r="EAV7" s="159"/>
      <c r="EAW7" s="156"/>
      <c r="EAX7" s="156"/>
      <c r="EAZ7" s="205"/>
      <c r="EBA7" s="156"/>
      <c r="EBB7" s="156"/>
      <c r="EBE7" s="292"/>
      <c r="EBF7" s="292"/>
      <c r="EBG7" s="159"/>
      <c r="EBH7" s="159"/>
      <c r="EBI7" s="159"/>
      <c r="EBJ7" s="156"/>
      <c r="EBK7" s="156"/>
      <c r="EBM7" s="205"/>
      <c r="EBN7" s="156"/>
      <c r="EBO7" s="156"/>
      <c r="EBR7" s="292"/>
      <c r="EBS7" s="292"/>
      <c r="EBT7" s="159"/>
      <c r="EBU7" s="159"/>
      <c r="EBV7" s="159"/>
      <c r="EBW7" s="156"/>
      <c r="EBX7" s="156"/>
      <c r="EBZ7" s="205"/>
      <c r="ECA7" s="156"/>
      <c r="ECB7" s="156"/>
      <c r="ECE7" s="292"/>
      <c r="ECF7" s="292"/>
      <c r="ECG7" s="159"/>
      <c r="ECH7" s="159"/>
      <c r="ECI7" s="159"/>
      <c r="ECJ7" s="156"/>
      <c r="ECK7" s="156"/>
      <c r="ECM7" s="205"/>
      <c r="ECN7" s="156"/>
      <c r="ECO7" s="156"/>
      <c r="ECR7" s="292"/>
      <c r="ECS7" s="292"/>
      <c r="ECT7" s="159"/>
      <c r="ECU7" s="159"/>
      <c r="ECV7" s="159"/>
      <c r="ECW7" s="156"/>
      <c r="ECX7" s="156"/>
      <c r="ECZ7" s="205"/>
      <c r="EDA7" s="156"/>
      <c r="EDB7" s="156"/>
      <c r="EDE7" s="292"/>
      <c r="EDF7" s="292"/>
      <c r="EDG7" s="159"/>
      <c r="EDH7" s="159"/>
      <c r="EDI7" s="159"/>
      <c r="EDJ7" s="156"/>
      <c r="EDK7" s="156"/>
      <c r="EDM7" s="205"/>
      <c r="EDN7" s="156"/>
      <c r="EDO7" s="156"/>
      <c r="EDR7" s="292"/>
      <c r="EDS7" s="292"/>
      <c r="EDT7" s="159"/>
      <c r="EDU7" s="159"/>
      <c r="EDV7" s="159"/>
      <c r="EDW7" s="156"/>
      <c r="EDX7" s="156"/>
      <c r="EDZ7" s="205"/>
      <c r="EEA7" s="156"/>
      <c r="EEB7" s="156"/>
      <c r="EEE7" s="292"/>
      <c r="EEF7" s="292"/>
      <c r="EEG7" s="159"/>
      <c r="EEH7" s="159"/>
      <c r="EEI7" s="159"/>
      <c r="EEJ7" s="156"/>
      <c r="EEK7" s="156"/>
      <c r="EEM7" s="205"/>
      <c r="EEN7" s="156"/>
      <c r="EEO7" s="156"/>
      <c r="EER7" s="292"/>
      <c r="EES7" s="292"/>
      <c r="EET7" s="159"/>
      <c r="EEU7" s="159"/>
      <c r="EEV7" s="159"/>
      <c r="EEW7" s="156"/>
      <c r="EEX7" s="156"/>
      <c r="EEZ7" s="205"/>
      <c r="EFA7" s="156"/>
      <c r="EFB7" s="156"/>
      <c r="EFE7" s="292"/>
      <c r="EFF7" s="292"/>
      <c r="EFG7" s="159"/>
      <c r="EFH7" s="159"/>
      <c r="EFI7" s="159"/>
      <c r="EFJ7" s="156"/>
      <c r="EFK7" s="156"/>
      <c r="EFM7" s="205"/>
      <c r="EFN7" s="156"/>
      <c r="EFO7" s="156"/>
      <c r="EFR7" s="292"/>
      <c r="EFS7" s="292"/>
      <c r="EFT7" s="159"/>
      <c r="EFU7" s="159"/>
      <c r="EFV7" s="159"/>
      <c r="EFW7" s="156"/>
      <c r="EFX7" s="156"/>
      <c r="EFZ7" s="205"/>
      <c r="EGA7" s="156"/>
      <c r="EGB7" s="156"/>
      <c r="EGE7" s="292"/>
      <c r="EGF7" s="292"/>
      <c r="EGG7" s="159"/>
      <c r="EGH7" s="159"/>
      <c r="EGI7" s="159"/>
      <c r="EGJ7" s="156"/>
      <c r="EGK7" s="156"/>
      <c r="EGM7" s="205"/>
      <c r="EGN7" s="156"/>
      <c r="EGO7" s="156"/>
      <c r="EGR7" s="292"/>
      <c r="EGS7" s="292"/>
      <c r="EGT7" s="159"/>
      <c r="EGU7" s="159"/>
      <c r="EGV7" s="159"/>
      <c r="EGW7" s="156"/>
      <c r="EGX7" s="156"/>
      <c r="EGZ7" s="205"/>
      <c r="EHA7" s="156"/>
      <c r="EHB7" s="156"/>
      <c r="EHE7" s="292"/>
      <c r="EHF7" s="292"/>
      <c r="EHG7" s="159"/>
      <c r="EHH7" s="159"/>
      <c r="EHI7" s="159"/>
      <c r="EHJ7" s="156"/>
      <c r="EHK7" s="156"/>
      <c r="EHM7" s="205"/>
      <c r="EHN7" s="156"/>
      <c r="EHO7" s="156"/>
      <c r="EHR7" s="292"/>
      <c r="EHS7" s="292"/>
      <c r="EHT7" s="159"/>
      <c r="EHU7" s="159"/>
      <c r="EHV7" s="159"/>
      <c r="EHW7" s="156"/>
      <c r="EHX7" s="156"/>
      <c r="EHZ7" s="205"/>
      <c r="EIA7" s="156"/>
      <c r="EIB7" s="156"/>
      <c r="EIE7" s="292"/>
      <c r="EIF7" s="292"/>
      <c r="EIG7" s="159"/>
      <c r="EIH7" s="159"/>
      <c r="EII7" s="159"/>
      <c r="EIJ7" s="156"/>
      <c r="EIK7" s="156"/>
      <c r="EIM7" s="205"/>
      <c r="EIN7" s="156"/>
      <c r="EIO7" s="156"/>
      <c r="EIR7" s="292"/>
      <c r="EIS7" s="292"/>
      <c r="EIT7" s="159"/>
      <c r="EIU7" s="159"/>
      <c r="EIV7" s="159"/>
      <c r="EIW7" s="156"/>
      <c r="EIX7" s="156"/>
      <c r="EIZ7" s="205"/>
      <c r="EJA7" s="156"/>
      <c r="EJB7" s="156"/>
      <c r="EJE7" s="292"/>
      <c r="EJF7" s="292"/>
      <c r="EJG7" s="159"/>
      <c r="EJH7" s="159"/>
      <c r="EJI7" s="159"/>
      <c r="EJJ7" s="156"/>
      <c r="EJK7" s="156"/>
      <c r="EJM7" s="205"/>
      <c r="EJN7" s="156"/>
      <c r="EJO7" s="156"/>
      <c r="EJR7" s="292"/>
      <c r="EJS7" s="292"/>
      <c r="EJT7" s="159"/>
      <c r="EJU7" s="159"/>
      <c r="EJV7" s="159"/>
      <c r="EJW7" s="156"/>
      <c r="EJX7" s="156"/>
      <c r="EJZ7" s="205"/>
      <c r="EKA7" s="156"/>
      <c r="EKB7" s="156"/>
      <c r="EKE7" s="292"/>
      <c r="EKF7" s="292"/>
      <c r="EKG7" s="159"/>
      <c r="EKH7" s="159"/>
      <c r="EKI7" s="159"/>
      <c r="EKJ7" s="156"/>
      <c r="EKK7" s="156"/>
      <c r="EKM7" s="205"/>
      <c r="EKN7" s="156"/>
      <c r="EKO7" s="156"/>
      <c r="EKR7" s="292"/>
      <c r="EKS7" s="292"/>
      <c r="EKT7" s="159"/>
      <c r="EKU7" s="159"/>
      <c r="EKV7" s="159"/>
      <c r="EKW7" s="156"/>
      <c r="EKX7" s="156"/>
      <c r="EKZ7" s="205"/>
      <c r="ELA7" s="156"/>
      <c r="ELB7" s="156"/>
      <c r="ELE7" s="292"/>
      <c r="ELF7" s="292"/>
      <c r="ELG7" s="159"/>
      <c r="ELH7" s="159"/>
      <c r="ELI7" s="159"/>
      <c r="ELJ7" s="156"/>
      <c r="ELK7" s="156"/>
      <c r="ELM7" s="205"/>
      <c r="ELN7" s="156"/>
      <c r="ELO7" s="156"/>
      <c r="ELR7" s="292"/>
      <c r="ELS7" s="292"/>
      <c r="ELT7" s="159"/>
      <c r="ELU7" s="159"/>
      <c r="ELV7" s="159"/>
      <c r="ELW7" s="156"/>
      <c r="ELX7" s="156"/>
      <c r="ELZ7" s="205"/>
      <c r="EMA7" s="156"/>
      <c r="EMB7" s="156"/>
      <c r="EME7" s="292"/>
      <c r="EMF7" s="292"/>
      <c r="EMG7" s="159"/>
      <c r="EMH7" s="159"/>
      <c r="EMI7" s="159"/>
      <c r="EMJ7" s="156"/>
      <c r="EMK7" s="156"/>
      <c r="EMM7" s="205"/>
      <c r="EMN7" s="156"/>
      <c r="EMO7" s="156"/>
      <c r="EMR7" s="292"/>
      <c r="EMS7" s="292"/>
      <c r="EMT7" s="159"/>
      <c r="EMU7" s="159"/>
      <c r="EMV7" s="159"/>
      <c r="EMW7" s="156"/>
      <c r="EMX7" s="156"/>
      <c r="EMZ7" s="205"/>
      <c r="ENA7" s="156"/>
      <c r="ENB7" s="156"/>
      <c r="ENE7" s="292"/>
      <c r="ENF7" s="292"/>
      <c r="ENG7" s="159"/>
      <c r="ENH7" s="159"/>
      <c r="ENI7" s="159"/>
      <c r="ENJ7" s="156"/>
      <c r="ENK7" s="156"/>
      <c r="ENM7" s="205"/>
      <c r="ENN7" s="156"/>
      <c r="ENO7" s="156"/>
      <c r="ENR7" s="292"/>
      <c r="ENS7" s="292"/>
      <c r="ENT7" s="159"/>
      <c r="ENU7" s="159"/>
      <c r="ENV7" s="159"/>
      <c r="ENW7" s="156"/>
      <c r="ENX7" s="156"/>
      <c r="ENZ7" s="205"/>
      <c r="EOA7" s="156"/>
      <c r="EOB7" s="156"/>
      <c r="EOE7" s="292"/>
      <c r="EOF7" s="292"/>
      <c r="EOG7" s="159"/>
      <c r="EOH7" s="159"/>
      <c r="EOI7" s="159"/>
      <c r="EOJ7" s="156"/>
      <c r="EOK7" s="156"/>
      <c r="EOM7" s="205"/>
      <c r="EON7" s="156"/>
      <c r="EOO7" s="156"/>
      <c r="EOR7" s="292"/>
      <c r="EOS7" s="292"/>
      <c r="EOT7" s="159"/>
      <c r="EOU7" s="159"/>
      <c r="EOV7" s="159"/>
      <c r="EOW7" s="156"/>
      <c r="EOX7" s="156"/>
      <c r="EOZ7" s="205"/>
      <c r="EPA7" s="156"/>
      <c r="EPB7" s="156"/>
      <c r="EPE7" s="292"/>
      <c r="EPF7" s="292"/>
      <c r="EPG7" s="159"/>
      <c r="EPH7" s="159"/>
      <c r="EPI7" s="159"/>
      <c r="EPJ7" s="156"/>
      <c r="EPK7" s="156"/>
      <c r="EPM7" s="205"/>
      <c r="EPN7" s="156"/>
      <c r="EPO7" s="156"/>
      <c r="EPR7" s="292"/>
      <c r="EPS7" s="292"/>
      <c r="EPT7" s="159"/>
      <c r="EPU7" s="159"/>
      <c r="EPV7" s="159"/>
      <c r="EPW7" s="156"/>
      <c r="EPX7" s="156"/>
      <c r="EPZ7" s="205"/>
      <c r="EQA7" s="156"/>
      <c r="EQB7" s="156"/>
      <c r="EQE7" s="292"/>
      <c r="EQF7" s="292"/>
      <c r="EQG7" s="159"/>
      <c r="EQH7" s="159"/>
      <c r="EQI7" s="159"/>
      <c r="EQJ7" s="156"/>
      <c r="EQK7" s="156"/>
      <c r="EQM7" s="205"/>
      <c r="EQN7" s="156"/>
      <c r="EQO7" s="156"/>
      <c r="EQR7" s="292"/>
      <c r="EQS7" s="292"/>
      <c r="EQT7" s="159"/>
      <c r="EQU7" s="159"/>
      <c r="EQV7" s="159"/>
      <c r="EQW7" s="156"/>
      <c r="EQX7" s="156"/>
      <c r="EQZ7" s="205"/>
      <c r="ERA7" s="156"/>
      <c r="ERB7" s="156"/>
      <c r="ERE7" s="292"/>
      <c r="ERF7" s="292"/>
      <c r="ERG7" s="159"/>
      <c r="ERH7" s="159"/>
      <c r="ERI7" s="159"/>
      <c r="ERJ7" s="156"/>
      <c r="ERK7" s="156"/>
      <c r="ERM7" s="205"/>
      <c r="ERN7" s="156"/>
      <c r="ERO7" s="156"/>
      <c r="ERR7" s="292"/>
      <c r="ERS7" s="292"/>
      <c r="ERT7" s="159"/>
      <c r="ERU7" s="159"/>
      <c r="ERV7" s="159"/>
      <c r="ERW7" s="156"/>
      <c r="ERX7" s="156"/>
      <c r="ERZ7" s="205"/>
      <c r="ESA7" s="156"/>
      <c r="ESB7" s="156"/>
      <c r="ESE7" s="292"/>
      <c r="ESF7" s="292"/>
      <c r="ESG7" s="159"/>
      <c r="ESH7" s="159"/>
      <c r="ESI7" s="159"/>
      <c r="ESJ7" s="156"/>
      <c r="ESK7" s="156"/>
      <c r="ESM7" s="205"/>
      <c r="ESN7" s="156"/>
      <c r="ESO7" s="156"/>
      <c r="ESR7" s="292"/>
      <c r="ESS7" s="292"/>
      <c r="EST7" s="159"/>
      <c r="ESU7" s="159"/>
      <c r="ESV7" s="159"/>
      <c r="ESW7" s="156"/>
      <c r="ESX7" s="156"/>
      <c r="ESZ7" s="205"/>
      <c r="ETA7" s="156"/>
      <c r="ETB7" s="156"/>
      <c r="ETE7" s="292"/>
      <c r="ETF7" s="292"/>
      <c r="ETG7" s="159"/>
      <c r="ETH7" s="159"/>
      <c r="ETI7" s="159"/>
      <c r="ETJ7" s="156"/>
      <c r="ETK7" s="156"/>
      <c r="ETM7" s="205"/>
      <c r="ETN7" s="156"/>
      <c r="ETO7" s="156"/>
      <c r="ETR7" s="292"/>
      <c r="ETS7" s="292"/>
      <c r="ETT7" s="159"/>
      <c r="ETU7" s="159"/>
      <c r="ETV7" s="159"/>
      <c r="ETW7" s="156"/>
      <c r="ETX7" s="156"/>
      <c r="ETZ7" s="205"/>
      <c r="EUA7" s="156"/>
      <c r="EUB7" s="156"/>
      <c r="EUE7" s="292"/>
      <c r="EUF7" s="292"/>
      <c r="EUG7" s="159"/>
      <c r="EUH7" s="159"/>
      <c r="EUI7" s="159"/>
      <c r="EUJ7" s="156"/>
      <c r="EUK7" s="156"/>
      <c r="EUM7" s="205"/>
      <c r="EUN7" s="156"/>
      <c r="EUO7" s="156"/>
      <c r="EUR7" s="292"/>
      <c r="EUS7" s="292"/>
      <c r="EUT7" s="159"/>
      <c r="EUU7" s="159"/>
      <c r="EUV7" s="159"/>
      <c r="EUW7" s="156"/>
      <c r="EUX7" s="156"/>
      <c r="EUZ7" s="205"/>
      <c r="EVA7" s="156"/>
      <c r="EVB7" s="156"/>
      <c r="EVE7" s="292"/>
      <c r="EVF7" s="292"/>
      <c r="EVG7" s="159"/>
      <c r="EVH7" s="159"/>
      <c r="EVI7" s="159"/>
      <c r="EVJ7" s="156"/>
      <c r="EVK7" s="156"/>
      <c r="EVM7" s="205"/>
      <c r="EVN7" s="156"/>
      <c r="EVO7" s="156"/>
      <c r="EVR7" s="292"/>
      <c r="EVS7" s="292"/>
      <c r="EVT7" s="159"/>
      <c r="EVU7" s="159"/>
      <c r="EVV7" s="159"/>
      <c r="EVW7" s="156"/>
      <c r="EVX7" s="156"/>
      <c r="EVZ7" s="205"/>
      <c r="EWA7" s="156"/>
      <c r="EWB7" s="156"/>
      <c r="EWE7" s="292"/>
      <c r="EWF7" s="292"/>
      <c r="EWG7" s="159"/>
      <c r="EWH7" s="159"/>
      <c r="EWI7" s="159"/>
      <c r="EWJ7" s="156"/>
      <c r="EWK7" s="156"/>
      <c r="EWM7" s="205"/>
      <c r="EWN7" s="156"/>
      <c r="EWO7" s="156"/>
      <c r="EWR7" s="292"/>
      <c r="EWS7" s="292"/>
      <c r="EWT7" s="159"/>
      <c r="EWU7" s="159"/>
      <c r="EWV7" s="159"/>
      <c r="EWW7" s="156"/>
      <c r="EWX7" s="156"/>
      <c r="EWZ7" s="205"/>
      <c r="EXA7" s="156"/>
      <c r="EXB7" s="156"/>
      <c r="EXE7" s="292"/>
      <c r="EXF7" s="292"/>
      <c r="EXG7" s="159"/>
      <c r="EXH7" s="159"/>
      <c r="EXI7" s="159"/>
      <c r="EXJ7" s="156"/>
      <c r="EXK7" s="156"/>
      <c r="EXM7" s="205"/>
      <c r="EXN7" s="156"/>
      <c r="EXO7" s="156"/>
      <c r="EXR7" s="292"/>
      <c r="EXS7" s="292"/>
      <c r="EXT7" s="159"/>
      <c r="EXU7" s="159"/>
      <c r="EXV7" s="159"/>
      <c r="EXW7" s="156"/>
      <c r="EXX7" s="156"/>
      <c r="EXZ7" s="205"/>
      <c r="EYA7" s="156"/>
      <c r="EYB7" s="156"/>
      <c r="EYE7" s="292"/>
      <c r="EYF7" s="292"/>
      <c r="EYG7" s="159"/>
      <c r="EYH7" s="159"/>
      <c r="EYI7" s="159"/>
      <c r="EYJ7" s="156"/>
      <c r="EYK7" s="156"/>
      <c r="EYM7" s="205"/>
      <c r="EYN7" s="156"/>
      <c r="EYO7" s="156"/>
      <c r="EYR7" s="292"/>
      <c r="EYS7" s="292"/>
      <c r="EYT7" s="159"/>
      <c r="EYU7" s="159"/>
      <c r="EYV7" s="159"/>
      <c r="EYW7" s="156"/>
      <c r="EYX7" s="156"/>
      <c r="EYZ7" s="205"/>
      <c r="EZA7" s="156"/>
      <c r="EZB7" s="156"/>
      <c r="EZE7" s="292"/>
      <c r="EZF7" s="292"/>
      <c r="EZG7" s="159"/>
      <c r="EZH7" s="159"/>
      <c r="EZI7" s="159"/>
      <c r="EZJ7" s="156"/>
      <c r="EZK7" s="156"/>
      <c r="EZM7" s="205"/>
      <c r="EZN7" s="156"/>
      <c r="EZO7" s="156"/>
      <c r="EZR7" s="292"/>
      <c r="EZS7" s="292"/>
      <c r="EZT7" s="159"/>
      <c r="EZU7" s="159"/>
      <c r="EZV7" s="159"/>
      <c r="EZW7" s="156"/>
      <c r="EZX7" s="156"/>
      <c r="EZZ7" s="205"/>
      <c r="FAA7" s="156"/>
      <c r="FAB7" s="156"/>
      <c r="FAE7" s="292"/>
      <c r="FAF7" s="292"/>
      <c r="FAG7" s="159"/>
      <c r="FAH7" s="159"/>
      <c r="FAI7" s="159"/>
      <c r="FAJ7" s="156"/>
      <c r="FAK7" s="156"/>
      <c r="FAM7" s="205"/>
      <c r="FAN7" s="156"/>
      <c r="FAO7" s="156"/>
      <c r="FAR7" s="292"/>
      <c r="FAS7" s="292"/>
      <c r="FAT7" s="159"/>
      <c r="FAU7" s="159"/>
      <c r="FAV7" s="159"/>
      <c r="FAW7" s="156"/>
      <c r="FAX7" s="156"/>
      <c r="FAZ7" s="205"/>
      <c r="FBA7" s="156"/>
      <c r="FBB7" s="156"/>
      <c r="FBE7" s="292"/>
      <c r="FBF7" s="292"/>
      <c r="FBG7" s="159"/>
      <c r="FBH7" s="159"/>
      <c r="FBI7" s="159"/>
      <c r="FBJ7" s="156"/>
      <c r="FBK7" s="156"/>
      <c r="FBM7" s="205"/>
      <c r="FBN7" s="156"/>
      <c r="FBO7" s="156"/>
      <c r="FBR7" s="292"/>
      <c r="FBS7" s="292"/>
      <c r="FBT7" s="159"/>
      <c r="FBU7" s="159"/>
      <c r="FBV7" s="159"/>
      <c r="FBW7" s="156"/>
      <c r="FBX7" s="156"/>
      <c r="FBZ7" s="205"/>
      <c r="FCA7" s="156"/>
      <c r="FCB7" s="156"/>
      <c r="FCE7" s="292"/>
      <c r="FCF7" s="292"/>
      <c r="FCG7" s="159"/>
      <c r="FCH7" s="159"/>
      <c r="FCI7" s="159"/>
      <c r="FCJ7" s="156"/>
      <c r="FCK7" s="156"/>
      <c r="FCM7" s="205"/>
      <c r="FCN7" s="156"/>
      <c r="FCO7" s="156"/>
      <c r="FCR7" s="292"/>
      <c r="FCS7" s="292"/>
      <c r="FCT7" s="159"/>
      <c r="FCU7" s="159"/>
      <c r="FCV7" s="159"/>
      <c r="FCW7" s="156"/>
      <c r="FCX7" s="156"/>
      <c r="FCZ7" s="205"/>
      <c r="FDA7" s="156"/>
      <c r="FDB7" s="156"/>
      <c r="FDE7" s="292"/>
      <c r="FDF7" s="292"/>
      <c r="FDG7" s="159"/>
      <c r="FDH7" s="159"/>
      <c r="FDI7" s="159"/>
      <c r="FDJ7" s="156"/>
      <c r="FDK7" s="156"/>
      <c r="FDM7" s="205"/>
      <c r="FDN7" s="156"/>
      <c r="FDO7" s="156"/>
      <c r="FDR7" s="292"/>
      <c r="FDS7" s="292"/>
      <c r="FDT7" s="159"/>
      <c r="FDU7" s="159"/>
      <c r="FDV7" s="159"/>
      <c r="FDW7" s="156"/>
      <c r="FDX7" s="156"/>
      <c r="FDZ7" s="205"/>
      <c r="FEA7" s="156"/>
      <c r="FEB7" s="156"/>
      <c r="FEE7" s="292"/>
      <c r="FEF7" s="292"/>
      <c r="FEG7" s="159"/>
      <c r="FEH7" s="159"/>
      <c r="FEI7" s="159"/>
      <c r="FEJ7" s="156"/>
      <c r="FEK7" s="156"/>
      <c r="FEM7" s="205"/>
      <c r="FEN7" s="156"/>
      <c r="FEO7" s="156"/>
      <c r="FER7" s="292"/>
      <c r="FES7" s="292"/>
      <c r="FET7" s="159"/>
      <c r="FEU7" s="159"/>
      <c r="FEV7" s="159"/>
      <c r="FEW7" s="156"/>
      <c r="FEX7" s="156"/>
      <c r="FEZ7" s="205"/>
      <c r="FFA7" s="156"/>
      <c r="FFB7" s="156"/>
      <c r="FFE7" s="292"/>
      <c r="FFF7" s="292"/>
      <c r="FFG7" s="159"/>
      <c r="FFH7" s="159"/>
      <c r="FFI7" s="159"/>
      <c r="FFJ7" s="156"/>
      <c r="FFK7" s="156"/>
      <c r="FFM7" s="205"/>
      <c r="FFN7" s="156"/>
      <c r="FFO7" s="156"/>
      <c r="FFR7" s="292"/>
      <c r="FFS7" s="292"/>
      <c r="FFT7" s="159"/>
      <c r="FFU7" s="159"/>
      <c r="FFV7" s="159"/>
      <c r="FFW7" s="156"/>
      <c r="FFX7" s="156"/>
      <c r="FFZ7" s="205"/>
      <c r="FGA7" s="156"/>
      <c r="FGB7" s="156"/>
      <c r="FGE7" s="292"/>
      <c r="FGF7" s="292"/>
      <c r="FGG7" s="159"/>
      <c r="FGH7" s="159"/>
      <c r="FGI7" s="159"/>
      <c r="FGJ7" s="156"/>
      <c r="FGK7" s="156"/>
      <c r="FGM7" s="205"/>
      <c r="FGN7" s="156"/>
      <c r="FGO7" s="156"/>
      <c r="FGR7" s="292"/>
      <c r="FGS7" s="292"/>
      <c r="FGT7" s="159"/>
      <c r="FGU7" s="159"/>
      <c r="FGV7" s="159"/>
      <c r="FGW7" s="156"/>
      <c r="FGX7" s="156"/>
      <c r="FGZ7" s="205"/>
      <c r="FHA7" s="156"/>
      <c r="FHB7" s="156"/>
      <c r="FHE7" s="292"/>
      <c r="FHF7" s="292"/>
      <c r="FHG7" s="159"/>
      <c r="FHH7" s="159"/>
      <c r="FHI7" s="159"/>
      <c r="FHJ7" s="156"/>
      <c r="FHK7" s="156"/>
      <c r="FHM7" s="205"/>
      <c r="FHN7" s="156"/>
      <c r="FHO7" s="156"/>
      <c r="FHR7" s="292"/>
      <c r="FHS7" s="292"/>
      <c r="FHT7" s="159"/>
      <c r="FHU7" s="159"/>
      <c r="FHV7" s="159"/>
      <c r="FHW7" s="156"/>
      <c r="FHX7" s="156"/>
      <c r="FHZ7" s="205"/>
      <c r="FIA7" s="156"/>
      <c r="FIB7" s="156"/>
      <c r="FIE7" s="292"/>
      <c r="FIF7" s="292"/>
      <c r="FIG7" s="159"/>
      <c r="FIH7" s="159"/>
      <c r="FII7" s="159"/>
      <c r="FIJ7" s="156"/>
      <c r="FIK7" s="156"/>
      <c r="FIM7" s="205"/>
      <c r="FIN7" s="156"/>
      <c r="FIO7" s="156"/>
      <c r="FIR7" s="292"/>
      <c r="FIS7" s="292"/>
      <c r="FIT7" s="159"/>
      <c r="FIU7" s="159"/>
      <c r="FIV7" s="159"/>
      <c r="FIW7" s="156"/>
      <c r="FIX7" s="156"/>
      <c r="FIZ7" s="205"/>
      <c r="FJA7" s="156"/>
      <c r="FJB7" s="156"/>
      <c r="FJE7" s="292"/>
      <c r="FJF7" s="292"/>
      <c r="FJG7" s="159"/>
      <c r="FJH7" s="159"/>
      <c r="FJI7" s="159"/>
      <c r="FJJ7" s="156"/>
      <c r="FJK7" s="156"/>
      <c r="FJM7" s="205"/>
      <c r="FJN7" s="156"/>
      <c r="FJO7" s="156"/>
      <c r="FJR7" s="292"/>
      <c r="FJS7" s="292"/>
      <c r="FJT7" s="159"/>
      <c r="FJU7" s="159"/>
      <c r="FJV7" s="159"/>
      <c r="FJW7" s="156"/>
      <c r="FJX7" s="156"/>
      <c r="FJZ7" s="205"/>
      <c r="FKA7" s="156"/>
      <c r="FKB7" s="156"/>
      <c r="FKE7" s="292"/>
      <c r="FKF7" s="292"/>
      <c r="FKG7" s="159"/>
      <c r="FKH7" s="159"/>
      <c r="FKI7" s="159"/>
      <c r="FKJ7" s="156"/>
      <c r="FKK7" s="156"/>
      <c r="FKM7" s="205"/>
      <c r="FKN7" s="156"/>
      <c r="FKO7" s="156"/>
      <c r="FKR7" s="292"/>
      <c r="FKS7" s="292"/>
      <c r="FKT7" s="159"/>
      <c r="FKU7" s="159"/>
      <c r="FKV7" s="159"/>
      <c r="FKW7" s="156"/>
      <c r="FKX7" s="156"/>
      <c r="FKZ7" s="205"/>
      <c r="FLA7" s="156"/>
      <c r="FLB7" s="156"/>
      <c r="FLE7" s="292"/>
      <c r="FLF7" s="292"/>
      <c r="FLG7" s="159"/>
      <c r="FLH7" s="159"/>
      <c r="FLI7" s="159"/>
      <c r="FLJ7" s="156"/>
      <c r="FLK7" s="156"/>
      <c r="FLM7" s="205"/>
      <c r="FLN7" s="156"/>
      <c r="FLO7" s="156"/>
      <c r="FLR7" s="292"/>
      <c r="FLS7" s="292"/>
      <c r="FLT7" s="159"/>
      <c r="FLU7" s="159"/>
      <c r="FLV7" s="159"/>
      <c r="FLW7" s="156"/>
      <c r="FLX7" s="156"/>
      <c r="FLZ7" s="205"/>
      <c r="FMA7" s="156"/>
      <c r="FMB7" s="156"/>
      <c r="FME7" s="292"/>
      <c r="FMF7" s="292"/>
      <c r="FMG7" s="159"/>
      <c r="FMH7" s="159"/>
      <c r="FMI7" s="159"/>
      <c r="FMJ7" s="156"/>
      <c r="FMK7" s="156"/>
      <c r="FMM7" s="205"/>
      <c r="FMN7" s="156"/>
      <c r="FMO7" s="156"/>
      <c r="FMR7" s="292"/>
      <c r="FMS7" s="292"/>
      <c r="FMT7" s="159"/>
      <c r="FMU7" s="159"/>
      <c r="FMV7" s="159"/>
      <c r="FMW7" s="156"/>
      <c r="FMX7" s="156"/>
      <c r="FMZ7" s="205"/>
      <c r="FNA7" s="156"/>
      <c r="FNB7" s="156"/>
      <c r="FNE7" s="292"/>
      <c r="FNF7" s="292"/>
      <c r="FNG7" s="159"/>
      <c r="FNH7" s="159"/>
      <c r="FNI7" s="159"/>
      <c r="FNJ7" s="156"/>
      <c r="FNK7" s="156"/>
      <c r="FNM7" s="205"/>
      <c r="FNN7" s="156"/>
      <c r="FNO7" s="156"/>
      <c r="FNR7" s="292"/>
      <c r="FNS7" s="292"/>
      <c r="FNT7" s="159"/>
      <c r="FNU7" s="159"/>
      <c r="FNV7" s="159"/>
      <c r="FNW7" s="156"/>
      <c r="FNX7" s="156"/>
      <c r="FNZ7" s="205"/>
      <c r="FOA7" s="156"/>
      <c r="FOB7" s="156"/>
      <c r="FOE7" s="292"/>
      <c r="FOF7" s="292"/>
      <c r="FOG7" s="159"/>
      <c r="FOH7" s="159"/>
      <c r="FOI7" s="159"/>
      <c r="FOJ7" s="156"/>
      <c r="FOK7" s="156"/>
      <c r="FOM7" s="205"/>
      <c r="FON7" s="156"/>
      <c r="FOO7" s="156"/>
      <c r="FOR7" s="292"/>
      <c r="FOS7" s="292"/>
      <c r="FOT7" s="159"/>
      <c r="FOU7" s="159"/>
      <c r="FOV7" s="159"/>
      <c r="FOW7" s="156"/>
      <c r="FOX7" s="156"/>
      <c r="FOZ7" s="205"/>
      <c r="FPA7" s="156"/>
      <c r="FPB7" s="156"/>
      <c r="FPE7" s="292"/>
      <c r="FPF7" s="292"/>
      <c r="FPG7" s="159"/>
      <c r="FPH7" s="159"/>
      <c r="FPI7" s="159"/>
      <c r="FPJ7" s="156"/>
      <c r="FPK7" s="156"/>
      <c r="FPM7" s="205"/>
      <c r="FPN7" s="156"/>
      <c r="FPO7" s="156"/>
      <c r="FPR7" s="292"/>
      <c r="FPS7" s="292"/>
      <c r="FPT7" s="159"/>
      <c r="FPU7" s="159"/>
      <c r="FPV7" s="159"/>
      <c r="FPW7" s="156"/>
      <c r="FPX7" s="156"/>
      <c r="FPZ7" s="205"/>
      <c r="FQA7" s="156"/>
      <c r="FQB7" s="156"/>
      <c r="FQE7" s="292"/>
      <c r="FQF7" s="292"/>
      <c r="FQG7" s="159"/>
      <c r="FQH7" s="159"/>
      <c r="FQI7" s="159"/>
      <c r="FQJ7" s="156"/>
      <c r="FQK7" s="156"/>
      <c r="FQM7" s="205"/>
      <c r="FQN7" s="156"/>
      <c r="FQO7" s="156"/>
      <c r="FQR7" s="292"/>
      <c r="FQS7" s="292"/>
      <c r="FQT7" s="159"/>
      <c r="FQU7" s="159"/>
      <c r="FQV7" s="159"/>
      <c r="FQW7" s="156"/>
      <c r="FQX7" s="156"/>
      <c r="FQZ7" s="205"/>
      <c r="FRA7" s="156"/>
      <c r="FRB7" s="156"/>
      <c r="FRE7" s="292"/>
      <c r="FRF7" s="292"/>
      <c r="FRG7" s="159"/>
      <c r="FRH7" s="159"/>
      <c r="FRI7" s="159"/>
      <c r="FRJ7" s="156"/>
      <c r="FRK7" s="156"/>
      <c r="FRM7" s="205"/>
      <c r="FRN7" s="156"/>
      <c r="FRO7" s="156"/>
      <c r="FRR7" s="292"/>
      <c r="FRS7" s="292"/>
      <c r="FRT7" s="159"/>
      <c r="FRU7" s="159"/>
      <c r="FRV7" s="159"/>
      <c r="FRW7" s="156"/>
      <c r="FRX7" s="156"/>
      <c r="FRZ7" s="205"/>
      <c r="FSA7" s="156"/>
      <c r="FSB7" s="156"/>
      <c r="FSE7" s="292"/>
      <c r="FSF7" s="292"/>
      <c r="FSG7" s="159"/>
      <c r="FSH7" s="159"/>
      <c r="FSI7" s="159"/>
      <c r="FSJ7" s="156"/>
      <c r="FSK7" s="156"/>
      <c r="FSM7" s="205"/>
      <c r="FSN7" s="156"/>
      <c r="FSO7" s="156"/>
      <c r="FSR7" s="292"/>
      <c r="FSS7" s="292"/>
      <c r="FST7" s="159"/>
      <c r="FSU7" s="159"/>
      <c r="FSV7" s="159"/>
      <c r="FSW7" s="156"/>
      <c r="FSX7" s="156"/>
      <c r="FSZ7" s="205"/>
      <c r="FTA7" s="156"/>
      <c r="FTB7" s="156"/>
      <c r="FTE7" s="292"/>
      <c r="FTF7" s="292"/>
      <c r="FTG7" s="159"/>
      <c r="FTH7" s="159"/>
      <c r="FTI7" s="159"/>
      <c r="FTJ7" s="156"/>
      <c r="FTK7" s="156"/>
      <c r="FTM7" s="205"/>
      <c r="FTN7" s="156"/>
      <c r="FTO7" s="156"/>
      <c r="FTR7" s="292"/>
      <c r="FTS7" s="292"/>
      <c r="FTT7" s="159"/>
      <c r="FTU7" s="159"/>
      <c r="FTV7" s="159"/>
      <c r="FTW7" s="156"/>
      <c r="FTX7" s="156"/>
      <c r="FTZ7" s="205"/>
      <c r="FUA7" s="156"/>
      <c r="FUB7" s="156"/>
      <c r="FUE7" s="292"/>
      <c r="FUF7" s="292"/>
      <c r="FUG7" s="159"/>
      <c r="FUH7" s="159"/>
      <c r="FUI7" s="159"/>
      <c r="FUJ7" s="156"/>
      <c r="FUK7" s="156"/>
      <c r="FUM7" s="205"/>
      <c r="FUN7" s="156"/>
      <c r="FUO7" s="156"/>
      <c r="FUR7" s="292"/>
      <c r="FUS7" s="292"/>
      <c r="FUT7" s="159"/>
      <c r="FUU7" s="159"/>
      <c r="FUV7" s="159"/>
      <c r="FUW7" s="156"/>
      <c r="FUX7" s="156"/>
      <c r="FUZ7" s="205"/>
      <c r="FVA7" s="156"/>
      <c r="FVB7" s="156"/>
      <c r="FVE7" s="292"/>
      <c r="FVF7" s="292"/>
      <c r="FVG7" s="159"/>
      <c r="FVH7" s="159"/>
      <c r="FVI7" s="159"/>
      <c r="FVJ7" s="156"/>
      <c r="FVK7" s="156"/>
      <c r="FVM7" s="205"/>
      <c r="FVN7" s="156"/>
      <c r="FVO7" s="156"/>
      <c r="FVR7" s="292"/>
      <c r="FVS7" s="292"/>
      <c r="FVT7" s="159"/>
      <c r="FVU7" s="159"/>
      <c r="FVV7" s="159"/>
      <c r="FVW7" s="156"/>
      <c r="FVX7" s="156"/>
      <c r="FVZ7" s="205"/>
      <c r="FWA7" s="156"/>
      <c r="FWB7" s="156"/>
      <c r="FWE7" s="292"/>
      <c r="FWF7" s="292"/>
      <c r="FWG7" s="159"/>
      <c r="FWH7" s="159"/>
      <c r="FWI7" s="159"/>
      <c r="FWJ7" s="156"/>
      <c r="FWK7" s="156"/>
      <c r="FWM7" s="205"/>
      <c r="FWN7" s="156"/>
      <c r="FWO7" s="156"/>
      <c r="FWR7" s="292"/>
      <c r="FWS7" s="292"/>
      <c r="FWT7" s="159"/>
      <c r="FWU7" s="159"/>
      <c r="FWV7" s="159"/>
      <c r="FWW7" s="156"/>
      <c r="FWX7" s="156"/>
      <c r="FWZ7" s="205"/>
      <c r="FXA7" s="156"/>
      <c r="FXB7" s="156"/>
      <c r="FXE7" s="292"/>
      <c r="FXF7" s="292"/>
      <c r="FXG7" s="159"/>
      <c r="FXH7" s="159"/>
      <c r="FXI7" s="159"/>
      <c r="FXJ7" s="156"/>
      <c r="FXK7" s="156"/>
      <c r="FXM7" s="205"/>
      <c r="FXN7" s="156"/>
      <c r="FXO7" s="156"/>
      <c r="FXR7" s="292"/>
      <c r="FXS7" s="292"/>
      <c r="FXT7" s="159"/>
      <c r="FXU7" s="159"/>
      <c r="FXV7" s="159"/>
      <c r="FXW7" s="156"/>
      <c r="FXX7" s="156"/>
      <c r="FXZ7" s="205"/>
      <c r="FYA7" s="156"/>
      <c r="FYB7" s="156"/>
      <c r="FYE7" s="292"/>
      <c r="FYF7" s="292"/>
      <c r="FYG7" s="159"/>
      <c r="FYH7" s="159"/>
      <c r="FYI7" s="159"/>
      <c r="FYJ7" s="156"/>
      <c r="FYK7" s="156"/>
      <c r="FYM7" s="205"/>
      <c r="FYN7" s="156"/>
      <c r="FYO7" s="156"/>
      <c r="FYR7" s="292"/>
      <c r="FYS7" s="292"/>
      <c r="FYT7" s="159"/>
      <c r="FYU7" s="159"/>
      <c r="FYV7" s="159"/>
      <c r="FYW7" s="156"/>
      <c r="FYX7" s="156"/>
      <c r="FYZ7" s="205"/>
      <c r="FZA7" s="156"/>
      <c r="FZB7" s="156"/>
      <c r="FZE7" s="292"/>
      <c r="FZF7" s="292"/>
      <c r="FZG7" s="159"/>
      <c r="FZH7" s="159"/>
      <c r="FZI7" s="159"/>
      <c r="FZJ7" s="156"/>
      <c r="FZK7" s="156"/>
      <c r="FZM7" s="205"/>
      <c r="FZN7" s="156"/>
      <c r="FZO7" s="156"/>
      <c r="FZR7" s="292"/>
      <c r="FZS7" s="292"/>
      <c r="FZT7" s="159"/>
      <c r="FZU7" s="159"/>
      <c r="FZV7" s="159"/>
      <c r="FZW7" s="156"/>
      <c r="FZX7" s="156"/>
      <c r="FZZ7" s="205"/>
      <c r="GAA7" s="156"/>
      <c r="GAB7" s="156"/>
      <c r="GAE7" s="292"/>
      <c r="GAF7" s="292"/>
      <c r="GAG7" s="159"/>
      <c r="GAH7" s="159"/>
      <c r="GAI7" s="159"/>
      <c r="GAJ7" s="156"/>
      <c r="GAK7" s="156"/>
      <c r="GAM7" s="205"/>
      <c r="GAN7" s="156"/>
      <c r="GAO7" s="156"/>
      <c r="GAR7" s="292"/>
      <c r="GAS7" s="292"/>
      <c r="GAT7" s="159"/>
      <c r="GAU7" s="159"/>
      <c r="GAV7" s="159"/>
      <c r="GAW7" s="156"/>
      <c r="GAX7" s="156"/>
      <c r="GAZ7" s="205"/>
      <c r="GBA7" s="156"/>
      <c r="GBB7" s="156"/>
      <c r="GBE7" s="292"/>
      <c r="GBF7" s="292"/>
      <c r="GBG7" s="159"/>
      <c r="GBH7" s="159"/>
      <c r="GBI7" s="159"/>
      <c r="GBJ7" s="156"/>
      <c r="GBK7" s="156"/>
      <c r="GBM7" s="205"/>
      <c r="GBN7" s="156"/>
      <c r="GBO7" s="156"/>
      <c r="GBR7" s="292"/>
      <c r="GBS7" s="292"/>
      <c r="GBT7" s="159"/>
      <c r="GBU7" s="159"/>
      <c r="GBV7" s="159"/>
      <c r="GBW7" s="156"/>
      <c r="GBX7" s="156"/>
      <c r="GBZ7" s="205"/>
      <c r="GCA7" s="156"/>
      <c r="GCB7" s="156"/>
      <c r="GCE7" s="292"/>
      <c r="GCF7" s="292"/>
      <c r="GCG7" s="159"/>
      <c r="GCH7" s="159"/>
      <c r="GCI7" s="159"/>
      <c r="GCJ7" s="156"/>
      <c r="GCK7" s="156"/>
      <c r="GCM7" s="205"/>
      <c r="GCN7" s="156"/>
      <c r="GCO7" s="156"/>
      <c r="GCR7" s="292"/>
      <c r="GCS7" s="292"/>
      <c r="GCT7" s="159"/>
      <c r="GCU7" s="159"/>
      <c r="GCV7" s="159"/>
      <c r="GCW7" s="156"/>
      <c r="GCX7" s="156"/>
      <c r="GCZ7" s="205"/>
      <c r="GDA7" s="156"/>
      <c r="GDB7" s="156"/>
      <c r="GDE7" s="292"/>
      <c r="GDF7" s="292"/>
      <c r="GDG7" s="159"/>
      <c r="GDH7" s="159"/>
      <c r="GDI7" s="159"/>
      <c r="GDJ7" s="156"/>
      <c r="GDK7" s="156"/>
      <c r="GDM7" s="205"/>
      <c r="GDN7" s="156"/>
      <c r="GDO7" s="156"/>
      <c r="GDR7" s="292"/>
      <c r="GDS7" s="292"/>
      <c r="GDT7" s="159"/>
      <c r="GDU7" s="159"/>
      <c r="GDV7" s="159"/>
      <c r="GDW7" s="156"/>
      <c r="GDX7" s="156"/>
      <c r="GDZ7" s="205"/>
      <c r="GEA7" s="156"/>
      <c r="GEB7" s="156"/>
      <c r="GEE7" s="292"/>
      <c r="GEF7" s="292"/>
      <c r="GEG7" s="159"/>
      <c r="GEH7" s="159"/>
      <c r="GEI7" s="159"/>
      <c r="GEJ7" s="156"/>
      <c r="GEK7" s="156"/>
      <c r="GEM7" s="205"/>
      <c r="GEN7" s="156"/>
      <c r="GEO7" s="156"/>
      <c r="GER7" s="292"/>
      <c r="GES7" s="292"/>
      <c r="GET7" s="159"/>
      <c r="GEU7" s="159"/>
      <c r="GEV7" s="159"/>
      <c r="GEW7" s="156"/>
      <c r="GEX7" s="156"/>
      <c r="GEZ7" s="205"/>
      <c r="GFA7" s="156"/>
      <c r="GFB7" s="156"/>
      <c r="GFE7" s="292"/>
      <c r="GFF7" s="292"/>
      <c r="GFG7" s="159"/>
      <c r="GFH7" s="159"/>
      <c r="GFI7" s="159"/>
      <c r="GFJ7" s="156"/>
      <c r="GFK7" s="156"/>
      <c r="GFM7" s="205"/>
      <c r="GFN7" s="156"/>
      <c r="GFO7" s="156"/>
      <c r="GFR7" s="292"/>
      <c r="GFS7" s="292"/>
      <c r="GFT7" s="159"/>
      <c r="GFU7" s="159"/>
      <c r="GFV7" s="159"/>
      <c r="GFW7" s="156"/>
      <c r="GFX7" s="156"/>
      <c r="GFZ7" s="205"/>
      <c r="GGA7" s="156"/>
      <c r="GGB7" s="156"/>
      <c r="GGE7" s="292"/>
      <c r="GGF7" s="292"/>
      <c r="GGG7" s="159"/>
      <c r="GGH7" s="159"/>
      <c r="GGI7" s="159"/>
      <c r="GGJ7" s="156"/>
      <c r="GGK7" s="156"/>
      <c r="GGM7" s="205"/>
      <c r="GGN7" s="156"/>
      <c r="GGO7" s="156"/>
      <c r="GGR7" s="292"/>
      <c r="GGS7" s="292"/>
      <c r="GGT7" s="159"/>
      <c r="GGU7" s="159"/>
      <c r="GGV7" s="159"/>
      <c r="GGW7" s="156"/>
      <c r="GGX7" s="156"/>
      <c r="GGZ7" s="205"/>
      <c r="GHA7" s="156"/>
      <c r="GHB7" s="156"/>
      <c r="GHE7" s="292"/>
      <c r="GHF7" s="292"/>
      <c r="GHG7" s="159"/>
      <c r="GHH7" s="159"/>
      <c r="GHI7" s="159"/>
      <c r="GHJ7" s="156"/>
      <c r="GHK7" s="156"/>
      <c r="GHM7" s="205"/>
      <c r="GHN7" s="156"/>
      <c r="GHO7" s="156"/>
      <c r="GHR7" s="292"/>
      <c r="GHS7" s="292"/>
      <c r="GHT7" s="159"/>
      <c r="GHU7" s="159"/>
      <c r="GHV7" s="159"/>
      <c r="GHW7" s="156"/>
      <c r="GHX7" s="156"/>
      <c r="GHZ7" s="205"/>
      <c r="GIA7" s="156"/>
      <c r="GIB7" s="156"/>
      <c r="GIE7" s="292"/>
      <c r="GIF7" s="292"/>
      <c r="GIG7" s="159"/>
      <c r="GIH7" s="159"/>
      <c r="GII7" s="159"/>
      <c r="GIJ7" s="156"/>
      <c r="GIK7" s="156"/>
      <c r="GIM7" s="205"/>
      <c r="GIN7" s="156"/>
      <c r="GIO7" s="156"/>
      <c r="GIR7" s="292"/>
      <c r="GIS7" s="292"/>
      <c r="GIT7" s="159"/>
      <c r="GIU7" s="159"/>
      <c r="GIV7" s="159"/>
      <c r="GIW7" s="156"/>
      <c r="GIX7" s="156"/>
      <c r="GIZ7" s="205"/>
      <c r="GJA7" s="156"/>
      <c r="GJB7" s="156"/>
      <c r="GJE7" s="292"/>
      <c r="GJF7" s="292"/>
      <c r="GJG7" s="159"/>
      <c r="GJH7" s="159"/>
      <c r="GJI7" s="159"/>
      <c r="GJJ7" s="156"/>
      <c r="GJK7" s="156"/>
      <c r="GJM7" s="205"/>
      <c r="GJN7" s="156"/>
      <c r="GJO7" s="156"/>
      <c r="GJR7" s="292"/>
      <c r="GJS7" s="292"/>
      <c r="GJT7" s="159"/>
      <c r="GJU7" s="159"/>
      <c r="GJV7" s="159"/>
      <c r="GJW7" s="156"/>
      <c r="GJX7" s="156"/>
      <c r="GJZ7" s="205"/>
      <c r="GKA7" s="156"/>
      <c r="GKB7" s="156"/>
      <c r="GKE7" s="292"/>
      <c r="GKF7" s="292"/>
      <c r="GKG7" s="159"/>
      <c r="GKH7" s="159"/>
      <c r="GKI7" s="159"/>
      <c r="GKJ7" s="156"/>
      <c r="GKK7" s="156"/>
      <c r="GKM7" s="205"/>
      <c r="GKN7" s="156"/>
      <c r="GKO7" s="156"/>
      <c r="GKR7" s="292"/>
      <c r="GKS7" s="292"/>
      <c r="GKT7" s="159"/>
      <c r="GKU7" s="159"/>
      <c r="GKV7" s="159"/>
      <c r="GKW7" s="156"/>
      <c r="GKX7" s="156"/>
      <c r="GKZ7" s="205"/>
      <c r="GLA7" s="156"/>
      <c r="GLB7" s="156"/>
      <c r="GLE7" s="292"/>
      <c r="GLF7" s="292"/>
      <c r="GLG7" s="159"/>
      <c r="GLH7" s="159"/>
      <c r="GLI7" s="159"/>
      <c r="GLJ7" s="156"/>
      <c r="GLK7" s="156"/>
      <c r="GLM7" s="205"/>
      <c r="GLN7" s="156"/>
      <c r="GLO7" s="156"/>
      <c r="GLR7" s="292"/>
      <c r="GLS7" s="292"/>
      <c r="GLT7" s="159"/>
      <c r="GLU7" s="159"/>
      <c r="GLV7" s="159"/>
      <c r="GLW7" s="156"/>
      <c r="GLX7" s="156"/>
      <c r="GLZ7" s="205"/>
      <c r="GMA7" s="156"/>
      <c r="GMB7" s="156"/>
      <c r="GME7" s="292"/>
      <c r="GMF7" s="292"/>
      <c r="GMG7" s="159"/>
      <c r="GMH7" s="159"/>
      <c r="GMI7" s="159"/>
      <c r="GMJ7" s="156"/>
      <c r="GMK7" s="156"/>
      <c r="GMM7" s="205"/>
      <c r="GMN7" s="156"/>
      <c r="GMO7" s="156"/>
      <c r="GMR7" s="292"/>
      <c r="GMS7" s="292"/>
      <c r="GMT7" s="159"/>
      <c r="GMU7" s="159"/>
      <c r="GMV7" s="159"/>
      <c r="GMW7" s="156"/>
      <c r="GMX7" s="156"/>
      <c r="GMZ7" s="205"/>
      <c r="GNA7" s="156"/>
      <c r="GNB7" s="156"/>
      <c r="GNE7" s="292"/>
      <c r="GNF7" s="292"/>
      <c r="GNG7" s="159"/>
      <c r="GNH7" s="159"/>
      <c r="GNI7" s="159"/>
      <c r="GNJ7" s="156"/>
      <c r="GNK7" s="156"/>
      <c r="GNM7" s="205"/>
      <c r="GNN7" s="156"/>
      <c r="GNO7" s="156"/>
      <c r="GNR7" s="292"/>
      <c r="GNS7" s="292"/>
      <c r="GNT7" s="159"/>
      <c r="GNU7" s="159"/>
      <c r="GNV7" s="159"/>
      <c r="GNW7" s="156"/>
      <c r="GNX7" s="156"/>
      <c r="GNZ7" s="205"/>
      <c r="GOA7" s="156"/>
      <c r="GOB7" s="156"/>
      <c r="GOE7" s="292"/>
      <c r="GOF7" s="292"/>
      <c r="GOG7" s="159"/>
      <c r="GOH7" s="159"/>
      <c r="GOI7" s="159"/>
      <c r="GOJ7" s="156"/>
      <c r="GOK7" s="156"/>
      <c r="GOM7" s="205"/>
      <c r="GON7" s="156"/>
      <c r="GOO7" s="156"/>
      <c r="GOR7" s="292"/>
      <c r="GOS7" s="292"/>
      <c r="GOT7" s="159"/>
      <c r="GOU7" s="159"/>
      <c r="GOV7" s="159"/>
      <c r="GOW7" s="156"/>
      <c r="GOX7" s="156"/>
      <c r="GOZ7" s="205"/>
      <c r="GPA7" s="156"/>
      <c r="GPB7" s="156"/>
      <c r="GPE7" s="292"/>
      <c r="GPF7" s="292"/>
      <c r="GPG7" s="159"/>
      <c r="GPH7" s="159"/>
      <c r="GPI7" s="159"/>
      <c r="GPJ7" s="156"/>
      <c r="GPK7" s="156"/>
      <c r="GPM7" s="205"/>
      <c r="GPN7" s="156"/>
      <c r="GPO7" s="156"/>
      <c r="GPR7" s="292"/>
      <c r="GPS7" s="292"/>
      <c r="GPT7" s="159"/>
      <c r="GPU7" s="159"/>
      <c r="GPV7" s="159"/>
      <c r="GPW7" s="156"/>
      <c r="GPX7" s="156"/>
      <c r="GPZ7" s="205"/>
      <c r="GQA7" s="156"/>
      <c r="GQB7" s="156"/>
      <c r="GQE7" s="292"/>
      <c r="GQF7" s="292"/>
      <c r="GQG7" s="159"/>
      <c r="GQH7" s="159"/>
      <c r="GQI7" s="159"/>
      <c r="GQJ7" s="156"/>
      <c r="GQK7" s="156"/>
      <c r="GQM7" s="205"/>
      <c r="GQN7" s="156"/>
      <c r="GQO7" s="156"/>
      <c r="GQR7" s="292"/>
      <c r="GQS7" s="292"/>
      <c r="GQT7" s="159"/>
      <c r="GQU7" s="159"/>
      <c r="GQV7" s="159"/>
      <c r="GQW7" s="156"/>
      <c r="GQX7" s="156"/>
      <c r="GQZ7" s="205"/>
      <c r="GRA7" s="156"/>
      <c r="GRB7" s="156"/>
      <c r="GRE7" s="292"/>
      <c r="GRF7" s="292"/>
      <c r="GRG7" s="159"/>
      <c r="GRH7" s="159"/>
      <c r="GRI7" s="159"/>
      <c r="GRJ7" s="156"/>
      <c r="GRK7" s="156"/>
      <c r="GRM7" s="205"/>
      <c r="GRN7" s="156"/>
      <c r="GRO7" s="156"/>
      <c r="GRR7" s="292"/>
      <c r="GRS7" s="292"/>
      <c r="GRT7" s="159"/>
      <c r="GRU7" s="159"/>
      <c r="GRV7" s="159"/>
      <c r="GRW7" s="156"/>
      <c r="GRX7" s="156"/>
      <c r="GRZ7" s="205"/>
      <c r="GSA7" s="156"/>
      <c r="GSB7" s="156"/>
      <c r="GSE7" s="292"/>
      <c r="GSF7" s="292"/>
      <c r="GSG7" s="159"/>
      <c r="GSH7" s="159"/>
      <c r="GSI7" s="159"/>
      <c r="GSJ7" s="156"/>
      <c r="GSK7" s="156"/>
      <c r="GSM7" s="205"/>
      <c r="GSN7" s="156"/>
      <c r="GSO7" s="156"/>
      <c r="GSR7" s="292"/>
      <c r="GSS7" s="292"/>
      <c r="GST7" s="159"/>
      <c r="GSU7" s="159"/>
      <c r="GSV7" s="159"/>
      <c r="GSW7" s="156"/>
      <c r="GSX7" s="156"/>
      <c r="GSZ7" s="205"/>
      <c r="GTA7" s="156"/>
      <c r="GTB7" s="156"/>
      <c r="GTE7" s="292"/>
      <c r="GTF7" s="292"/>
      <c r="GTG7" s="159"/>
      <c r="GTH7" s="159"/>
      <c r="GTI7" s="159"/>
      <c r="GTJ7" s="156"/>
      <c r="GTK7" s="156"/>
      <c r="GTM7" s="205"/>
      <c r="GTN7" s="156"/>
      <c r="GTO7" s="156"/>
      <c r="GTR7" s="292"/>
      <c r="GTS7" s="292"/>
      <c r="GTT7" s="159"/>
      <c r="GTU7" s="159"/>
      <c r="GTV7" s="159"/>
      <c r="GTW7" s="156"/>
      <c r="GTX7" s="156"/>
      <c r="GTZ7" s="205"/>
      <c r="GUA7" s="156"/>
      <c r="GUB7" s="156"/>
      <c r="GUE7" s="292"/>
      <c r="GUF7" s="292"/>
      <c r="GUG7" s="159"/>
      <c r="GUH7" s="159"/>
      <c r="GUI7" s="159"/>
      <c r="GUJ7" s="156"/>
      <c r="GUK7" s="156"/>
      <c r="GUM7" s="205"/>
      <c r="GUN7" s="156"/>
      <c r="GUO7" s="156"/>
      <c r="GUR7" s="292"/>
      <c r="GUS7" s="292"/>
      <c r="GUT7" s="159"/>
      <c r="GUU7" s="159"/>
      <c r="GUV7" s="159"/>
      <c r="GUW7" s="156"/>
      <c r="GUX7" s="156"/>
      <c r="GUZ7" s="205"/>
      <c r="GVA7" s="156"/>
      <c r="GVB7" s="156"/>
      <c r="GVE7" s="292"/>
      <c r="GVF7" s="292"/>
      <c r="GVG7" s="159"/>
      <c r="GVH7" s="159"/>
      <c r="GVI7" s="159"/>
      <c r="GVJ7" s="156"/>
      <c r="GVK7" s="156"/>
      <c r="GVM7" s="205"/>
      <c r="GVN7" s="156"/>
      <c r="GVO7" s="156"/>
      <c r="GVR7" s="292"/>
      <c r="GVS7" s="292"/>
      <c r="GVT7" s="159"/>
      <c r="GVU7" s="159"/>
      <c r="GVV7" s="159"/>
      <c r="GVW7" s="156"/>
      <c r="GVX7" s="156"/>
      <c r="GVZ7" s="205"/>
      <c r="GWA7" s="156"/>
      <c r="GWB7" s="156"/>
      <c r="GWE7" s="292"/>
      <c r="GWF7" s="292"/>
      <c r="GWG7" s="159"/>
      <c r="GWH7" s="159"/>
      <c r="GWI7" s="159"/>
      <c r="GWJ7" s="156"/>
      <c r="GWK7" s="156"/>
      <c r="GWM7" s="205"/>
      <c r="GWN7" s="156"/>
      <c r="GWO7" s="156"/>
      <c r="GWR7" s="292"/>
      <c r="GWS7" s="292"/>
      <c r="GWT7" s="159"/>
      <c r="GWU7" s="159"/>
      <c r="GWV7" s="159"/>
      <c r="GWW7" s="156"/>
      <c r="GWX7" s="156"/>
      <c r="GWZ7" s="205"/>
      <c r="GXA7" s="156"/>
      <c r="GXB7" s="156"/>
      <c r="GXE7" s="292"/>
      <c r="GXF7" s="292"/>
      <c r="GXG7" s="159"/>
      <c r="GXH7" s="159"/>
      <c r="GXI7" s="159"/>
      <c r="GXJ7" s="156"/>
      <c r="GXK7" s="156"/>
      <c r="GXM7" s="205"/>
      <c r="GXN7" s="156"/>
      <c r="GXO7" s="156"/>
      <c r="GXR7" s="292"/>
      <c r="GXS7" s="292"/>
      <c r="GXT7" s="159"/>
      <c r="GXU7" s="159"/>
      <c r="GXV7" s="159"/>
      <c r="GXW7" s="156"/>
      <c r="GXX7" s="156"/>
      <c r="GXZ7" s="205"/>
      <c r="GYA7" s="156"/>
      <c r="GYB7" s="156"/>
      <c r="GYE7" s="292"/>
      <c r="GYF7" s="292"/>
      <c r="GYG7" s="159"/>
      <c r="GYH7" s="159"/>
      <c r="GYI7" s="159"/>
      <c r="GYJ7" s="156"/>
      <c r="GYK7" s="156"/>
      <c r="GYM7" s="205"/>
      <c r="GYN7" s="156"/>
      <c r="GYO7" s="156"/>
      <c r="GYR7" s="292"/>
      <c r="GYS7" s="292"/>
      <c r="GYT7" s="159"/>
      <c r="GYU7" s="159"/>
      <c r="GYV7" s="159"/>
      <c r="GYW7" s="156"/>
      <c r="GYX7" s="156"/>
      <c r="GYZ7" s="205"/>
      <c r="GZA7" s="156"/>
      <c r="GZB7" s="156"/>
      <c r="GZE7" s="292"/>
      <c r="GZF7" s="292"/>
      <c r="GZG7" s="159"/>
      <c r="GZH7" s="159"/>
      <c r="GZI7" s="159"/>
      <c r="GZJ7" s="156"/>
      <c r="GZK7" s="156"/>
      <c r="GZM7" s="205"/>
      <c r="GZN7" s="156"/>
      <c r="GZO7" s="156"/>
      <c r="GZR7" s="292"/>
      <c r="GZS7" s="292"/>
      <c r="GZT7" s="159"/>
      <c r="GZU7" s="159"/>
      <c r="GZV7" s="159"/>
      <c r="GZW7" s="156"/>
      <c r="GZX7" s="156"/>
      <c r="GZZ7" s="205"/>
      <c r="HAA7" s="156"/>
      <c r="HAB7" s="156"/>
      <c r="HAE7" s="292"/>
      <c r="HAF7" s="292"/>
      <c r="HAG7" s="159"/>
      <c r="HAH7" s="159"/>
      <c r="HAI7" s="159"/>
      <c r="HAJ7" s="156"/>
      <c r="HAK7" s="156"/>
      <c r="HAM7" s="205"/>
      <c r="HAN7" s="156"/>
      <c r="HAO7" s="156"/>
      <c r="HAR7" s="292"/>
      <c r="HAS7" s="292"/>
      <c r="HAT7" s="159"/>
      <c r="HAU7" s="159"/>
      <c r="HAV7" s="159"/>
      <c r="HAW7" s="156"/>
      <c r="HAX7" s="156"/>
      <c r="HAZ7" s="205"/>
      <c r="HBA7" s="156"/>
      <c r="HBB7" s="156"/>
      <c r="HBE7" s="292"/>
      <c r="HBF7" s="292"/>
      <c r="HBG7" s="159"/>
      <c r="HBH7" s="159"/>
      <c r="HBI7" s="159"/>
      <c r="HBJ7" s="156"/>
      <c r="HBK7" s="156"/>
      <c r="HBM7" s="205"/>
      <c r="HBN7" s="156"/>
      <c r="HBO7" s="156"/>
      <c r="HBR7" s="292"/>
      <c r="HBS7" s="292"/>
      <c r="HBT7" s="159"/>
      <c r="HBU7" s="159"/>
      <c r="HBV7" s="159"/>
      <c r="HBW7" s="156"/>
      <c r="HBX7" s="156"/>
      <c r="HBZ7" s="205"/>
      <c r="HCA7" s="156"/>
      <c r="HCB7" s="156"/>
      <c r="HCE7" s="292"/>
      <c r="HCF7" s="292"/>
      <c r="HCG7" s="159"/>
      <c r="HCH7" s="159"/>
      <c r="HCI7" s="159"/>
      <c r="HCJ7" s="156"/>
      <c r="HCK7" s="156"/>
      <c r="HCM7" s="205"/>
      <c r="HCN7" s="156"/>
      <c r="HCO7" s="156"/>
      <c r="HCR7" s="292"/>
      <c r="HCS7" s="292"/>
      <c r="HCT7" s="159"/>
      <c r="HCU7" s="159"/>
      <c r="HCV7" s="159"/>
      <c r="HCW7" s="156"/>
      <c r="HCX7" s="156"/>
      <c r="HCZ7" s="205"/>
      <c r="HDA7" s="156"/>
      <c r="HDB7" s="156"/>
      <c r="HDE7" s="292"/>
      <c r="HDF7" s="292"/>
      <c r="HDG7" s="159"/>
      <c r="HDH7" s="159"/>
      <c r="HDI7" s="159"/>
      <c r="HDJ7" s="156"/>
      <c r="HDK7" s="156"/>
      <c r="HDM7" s="205"/>
      <c r="HDN7" s="156"/>
      <c r="HDO7" s="156"/>
      <c r="HDR7" s="292"/>
      <c r="HDS7" s="292"/>
      <c r="HDT7" s="159"/>
      <c r="HDU7" s="159"/>
      <c r="HDV7" s="159"/>
      <c r="HDW7" s="156"/>
      <c r="HDX7" s="156"/>
      <c r="HDZ7" s="205"/>
      <c r="HEA7" s="156"/>
      <c r="HEB7" s="156"/>
      <c r="HEE7" s="292"/>
      <c r="HEF7" s="292"/>
      <c r="HEG7" s="159"/>
      <c r="HEH7" s="159"/>
      <c r="HEI7" s="159"/>
      <c r="HEJ7" s="156"/>
      <c r="HEK7" s="156"/>
      <c r="HEM7" s="205"/>
      <c r="HEN7" s="156"/>
      <c r="HEO7" s="156"/>
      <c r="HER7" s="292"/>
      <c r="HES7" s="292"/>
      <c r="HET7" s="159"/>
      <c r="HEU7" s="159"/>
      <c r="HEV7" s="159"/>
      <c r="HEW7" s="156"/>
      <c r="HEX7" s="156"/>
      <c r="HEZ7" s="205"/>
      <c r="HFA7" s="156"/>
      <c r="HFB7" s="156"/>
      <c r="HFE7" s="292"/>
      <c r="HFF7" s="292"/>
      <c r="HFG7" s="159"/>
      <c r="HFH7" s="159"/>
      <c r="HFI7" s="159"/>
      <c r="HFJ7" s="156"/>
      <c r="HFK7" s="156"/>
      <c r="HFM7" s="205"/>
      <c r="HFN7" s="156"/>
      <c r="HFO7" s="156"/>
      <c r="HFR7" s="292"/>
      <c r="HFS7" s="292"/>
      <c r="HFT7" s="159"/>
      <c r="HFU7" s="159"/>
      <c r="HFV7" s="159"/>
      <c r="HFW7" s="156"/>
      <c r="HFX7" s="156"/>
      <c r="HFZ7" s="205"/>
      <c r="HGA7" s="156"/>
      <c r="HGB7" s="156"/>
      <c r="HGE7" s="292"/>
      <c r="HGF7" s="292"/>
      <c r="HGG7" s="159"/>
      <c r="HGH7" s="159"/>
      <c r="HGI7" s="159"/>
      <c r="HGJ7" s="156"/>
      <c r="HGK7" s="156"/>
      <c r="HGM7" s="205"/>
      <c r="HGN7" s="156"/>
      <c r="HGO7" s="156"/>
      <c r="HGR7" s="292"/>
      <c r="HGS7" s="292"/>
      <c r="HGT7" s="159"/>
      <c r="HGU7" s="159"/>
      <c r="HGV7" s="159"/>
      <c r="HGW7" s="156"/>
      <c r="HGX7" s="156"/>
      <c r="HGZ7" s="205"/>
      <c r="HHA7" s="156"/>
      <c r="HHB7" s="156"/>
      <c r="HHE7" s="292"/>
      <c r="HHF7" s="292"/>
      <c r="HHG7" s="159"/>
      <c r="HHH7" s="159"/>
      <c r="HHI7" s="159"/>
      <c r="HHJ7" s="156"/>
      <c r="HHK7" s="156"/>
      <c r="HHM7" s="205"/>
      <c r="HHN7" s="156"/>
      <c r="HHO7" s="156"/>
      <c r="HHR7" s="292"/>
      <c r="HHS7" s="292"/>
      <c r="HHT7" s="159"/>
      <c r="HHU7" s="159"/>
      <c r="HHV7" s="159"/>
      <c r="HHW7" s="156"/>
      <c r="HHX7" s="156"/>
      <c r="HHZ7" s="205"/>
      <c r="HIA7" s="156"/>
      <c r="HIB7" s="156"/>
      <c r="HIE7" s="292"/>
      <c r="HIF7" s="292"/>
      <c r="HIG7" s="159"/>
      <c r="HIH7" s="159"/>
      <c r="HII7" s="159"/>
      <c r="HIJ7" s="156"/>
      <c r="HIK7" s="156"/>
      <c r="HIM7" s="205"/>
      <c r="HIN7" s="156"/>
      <c r="HIO7" s="156"/>
      <c r="HIR7" s="292"/>
      <c r="HIS7" s="292"/>
      <c r="HIT7" s="159"/>
      <c r="HIU7" s="159"/>
      <c r="HIV7" s="159"/>
      <c r="HIW7" s="156"/>
      <c r="HIX7" s="156"/>
      <c r="HIZ7" s="205"/>
      <c r="HJA7" s="156"/>
      <c r="HJB7" s="156"/>
      <c r="HJE7" s="292"/>
      <c r="HJF7" s="292"/>
      <c r="HJG7" s="159"/>
      <c r="HJH7" s="159"/>
      <c r="HJI7" s="159"/>
      <c r="HJJ7" s="156"/>
      <c r="HJK7" s="156"/>
      <c r="HJM7" s="205"/>
      <c r="HJN7" s="156"/>
      <c r="HJO7" s="156"/>
      <c r="HJR7" s="292"/>
      <c r="HJS7" s="292"/>
      <c r="HJT7" s="159"/>
      <c r="HJU7" s="159"/>
      <c r="HJV7" s="159"/>
      <c r="HJW7" s="156"/>
      <c r="HJX7" s="156"/>
      <c r="HJZ7" s="205"/>
      <c r="HKA7" s="156"/>
      <c r="HKB7" s="156"/>
      <c r="HKE7" s="292"/>
      <c r="HKF7" s="292"/>
      <c r="HKG7" s="159"/>
      <c r="HKH7" s="159"/>
      <c r="HKI7" s="159"/>
      <c r="HKJ7" s="156"/>
      <c r="HKK7" s="156"/>
      <c r="HKM7" s="205"/>
      <c r="HKN7" s="156"/>
      <c r="HKO7" s="156"/>
      <c r="HKR7" s="292"/>
      <c r="HKS7" s="292"/>
      <c r="HKT7" s="159"/>
      <c r="HKU7" s="159"/>
      <c r="HKV7" s="159"/>
      <c r="HKW7" s="156"/>
      <c r="HKX7" s="156"/>
      <c r="HKZ7" s="205"/>
      <c r="HLA7" s="156"/>
      <c r="HLB7" s="156"/>
      <c r="HLE7" s="292"/>
      <c r="HLF7" s="292"/>
      <c r="HLG7" s="159"/>
      <c r="HLH7" s="159"/>
      <c r="HLI7" s="159"/>
      <c r="HLJ7" s="156"/>
      <c r="HLK7" s="156"/>
      <c r="HLM7" s="205"/>
      <c r="HLN7" s="156"/>
      <c r="HLO7" s="156"/>
      <c r="HLR7" s="292"/>
      <c r="HLS7" s="292"/>
      <c r="HLT7" s="159"/>
      <c r="HLU7" s="159"/>
      <c r="HLV7" s="159"/>
      <c r="HLW7" s="156"/>
      <c r="HLX7" s="156"/>
      <c r="HLZ7" s="205"/>
      <c r="HMA7" s="156"/>
      <c r="HMB7" s="156"/>
      <c r="HME7" s="292"/>
      <c r="HMF7" s="292"/>
      <c r="HMG7" s="159"/>
      <c r="HMH7" s="159"/>
      <c r="HMI7" s="159"/>
      <c r="HMJ7" s="156"/>
      <c r="HMK7" s="156"/>
      <c r="HMM7" s="205"/>
      <c r="HMN7" s="156"/>
      <c r="HMO7" s="156"/>
      <c r="HMR7" s="292"/>
      <c r="HMS7" s="292"/>
      <c r="HMT7" s="159"/>
      <c r="HMU7" s="159"/>
      <c r="HMV7" s="159"/>
      <c r="HMW7" s="156"/>
      <c r="HMX7" s="156"/>
      <c r="HMZ7" s="205"/>
      <c r="HNA7" s="156"/>
      <c r="HNB7" s="156"/>
      <c r="HNE7" s="292"/>
      <c r="HNF7" s="292"/>
      <c r="HNG7" s="159"/>
      <c r="HNH7" s="159"/>
      <c r="HNI7" s="159"/>
      <c r="HNJ7" s="156"/>
      <c r="HNK7" s="156"/>
      <c r="HNM7" s="205"/>
      <c r="HNN7" s="156"/>
      <c r="HNO7" s="156"/>
      <c r="HNR7" s="292"/>
      <c r="HNS7" s="292"/>
      <c r="HNT7" s="159"/>
      <c r="HNU7" s="159"/>
      <c r="HNV7" s="159"/>
      <c r="HNW7" s="156"/>
      <c r="HNX7" s="156"/>
      <c r="HNZ7" s="205"/>
      <c r="HOA7" s="156"/>
      <c r="HOB7" s="156"/>
      <c r="HOE7" s="292"/>
      <c r="HOF7" s="292"/>
      <c r="HOG7" s="159"/>
      <c r="HOH7" s="159"/>
      <c r="HOI7" s="159"/>
      <c r="HOJ7" s="156"/>
      <c r="HOK7" s="156"/>
      <c r="HOM7" s="205"/>
      <c r="HON7" s="156"/>
      <c r="HOO7" s="156"/>
      <c r="HOR7" s="292"/>
      <c r="HOS7" s="292"/>
      <c r="HOT7" s="159"/>
      <c r="HOU7" s="159"/>
      <c r="HOV7" s="159"/>
      <c r="HOW7" s="156"/>
      <c r="HOX7" s="156"/>
      <c r="HOZ7" s="205"/>
      <c r="HPA7" s="156"/>
      <c r="HPB7" s="156"/>
      <c r="HPE7" s="292"/>
      <c r="HPF7" s="292"/>
      <c r="HPG7" s="159"/>
      <c r="HPH7" s="159"/>
      <c r="HPI7" s="159"/>
      <c r="HPJ7" s="156"/>
      <c r="HPK7" s="156"/>
      <c r="HPM7" s="205"/>
      <c r="HPN7" s="156"/>
      <c r="HPO7" s="156"/>
      <c r="HPR7" s="292"/>
      <c r="HPS7" s="292"/>
      <c r="HPT7" s="159"/>
      <c r="HPU7" s="159"/>
      <c r="HPV7" s="159"/>
      <c r="HPW7" s="156"/>
      <c r="HPX7" s="156"/>
      <c r="HPZ7" s="205"/>
      <c r="HQA7" s="156"/>
      <c r="HQB7" s="156"/>
      <c r="HQE7" s="292"/>
      <c r="HQF7" s="292"/>
      <c r="HQG7" s="159"/>
      <c r="HQH7" s="159"/>
      <c r="HQI7" s="159"/>
      <c r="HQJ7" s="156"/>
      <c r="HQK7" s="156"/>
      <c r="HQM7" s="205"/>
      <c r="HQN7" s="156"/>
      <c r="HQO7" s="156"/>
      <c r="HQR7" s="292"/>
      <c r="HQS7" s="292"/>
      <c r="HQT7" s="159"/>
      <c r="HQU7" s="159"/>
      <c r="HQV7" s="159"/>
      <c r="HQW7" s="156"/>
      <c r="HQX7" s="156"/>
      <c r="HQZ7" s="205"/>
      <c r="HRA7" s="156"/>
      <c r="HRB7" s="156"/>
      <c r="HRE7" s="292"/>
      <c r="HRF7" s="292"/>
      <c r="HRG7" s="159"/>
      <c r="HRH7" s="159"/>
      <c r="HRI7" s="159"/>
      <c r="HRJ7" s="156"/>
      <c r="HRK7" s="156"/>
      <c r="HRM7" s="205"/>
      <c r="HRN7" s="156"/>
      <c r="HRO7" s="156"/>
      <c r="HRR7" s="292"/>
      <c r="HRS7" s="292"/>
      <c r="HRT7" s="159"/>
      <c r="HRU7" s="159"/>
      <c r="HRV7" s="159"/>
      <c r="HRW7" s="156"/>
      <c r="HRX7" s="156"/>
      <c r="HRZ7" s="205"/>
      <c r="HSA7" s="156"/>
      <c r="HSB7" s="156"/>
      <c r="HSE7" s="292"/>
      <c r="HSF7" s="292"/>
      <c r="HSG7" s="159"/>
      <c r="HSH7" s="159"/>
      <c r="HSI7" s="159"/>
      <c r="HSJ7" s="156"/>
      <c r="HSK7" s="156"/>
      <c r="HSM7" s="205"/>
      <c r="HSN7" s="156"/>
      <c r="HSO7" s="156"/>
      <c r="HSR7" s="292"/>
      <c r="HSS7" s="292"/>
      <c r="HST7" s="159"/>
      <c r="HSU7" s="159"/>
      <c r="HSV7" s="159"/>
      <c r="HSW7" s="156"/>
      <c r="HSX7" s="156"/>
      <c r="HSZ7" s="205"/>
      <c r="HTA7" s="156"/>
      <c r="HTB7" s="156"/>
      <c r="HTE7" s="292"/>
      <c r="HTF7" s="292"/>
      <c r="HTG7" s="159"/>
      <c r="HTH7" s="159"/>
      <c r="HTI7" s="159"/>
      <c r="HTJ7" s="156"/>
      <c r="HTK7" s="156"/>
      <c r="HTM7" s="205"/>
      <c r="HTN7" s="156"/>
      <c r="HTO7" s="156"/>
      <c r="HTR7" s="292"/>
      <c r="HTS7" s="292"/>
      <c r="HTT7" s="159"/>
      <c r="HTU7" s="159"/>
      <c r="HTV7" s="159"/>
      <c r="HTW7" s="156"/>
      <c r="HTX7" s="156"/>
      <c r="HTZ7" s="205"/>
      <c r="HUA7" s="156"/>
      <c r="HUB7" s="156"/>
      <c r="HUE7" s="292"/>
      <c r="HUF7" s="292"/>
      <c r="HUG7" s="159"/>
      <c r="HUH7" s="159"/>
      <c r="HUI7" s="159"/>
      <c r="HUJ7" s="156"/>
      <c r="HUK7" s="156"/>
      <c r="HUM7" s="205"/>
      <c r="HUN7" s="156"/>
      <c r="HUO7" s="156"/>
      <c r="HUR7" s="292"/>
      <c r="HUS7" s="292"/>
      <c r="HUT7" s="159"/>
      <c r="HUU7" s="159"/>
      <c r="HUV7" s="159"/>
      <c r="HUW7" s="156"/>
      <c r="HUX7" s="156"/>
      <c r="HUZ7" s="205"/>
      <c r="HVA7" s="156"/>
      <c r="HVB7" s="156"/>
      <c r="HVE7" s="292"/>
      <c r="HVF7" s="292"/>
      <c r="HVG7" s="159"/>
      <c r="HVH7" s="159"/>
      <c r="HVI7" s="159"/>
      <c r="HVJ7" s="156"/>
      <c r="HVK7" s="156"/>
      <c r="HVM7" s="205"/>
      <c r="HVN7" s="156"/>
      <c r="HVO7" s="156"/>
      <c r="HVR7" s="292"/>
      <c r="HVS7" s="292"/>
      <c r="HVT7" s="159"/>
      <c r="HVU7" s="159"/>
      <c r="HVV7" s="159"/>
      <c r="HVW7" s="156"/>
      <c r="HVX7" s="156"/>
      <c r="HVZ7" s="205"/>
      <c r="HWA7" s="156"/>
      <c r="HWB7" s="156"/>
      <c r="HWE7" s="292"/>
      <c r="HWF7" s="292"/>
      <c r="HWG7" s="159"/>
      <c r="HWH7" s="159"/>
      <c r="HWI7" s="159"/>
      <c r="HWJ7" s="156"/>
      <c r="HWK7" s="156"/>
      <c r="HWM7" s="205"/>
      <c r="HWN7" s="156"/>
      <c r="HWO7" s="156"/>
      <c r="HWR7" s="292"/>
      <c r="HWS7" s="292"/>
      <c r="HWT7" s="159"/>
      <c r="HWU7" s="159"/>
      <c r="HWV7" s="159"/>
      <c r="HWW7" s="156"/>
      <c r="HWX7" s="156"/>
      <c r="HWZ7" s="205"/>
      <c r="HXA7" s="156"/>
      <c r="HXB7" s="156"/>
      <c r="HXE7" s="292"/>
      <c r="HXF7" s="292"/>
      <c r="HXG7" s="159"/>
      <c r="HXH7" s="159"/>
      <c r="HXI7" s="159"/>
      <c r="HXJ7" s="156"/>
      <c r="HXK7" s="156"/>
      <c r="HXM7" s="205"/>
      <c r="HXN7" s="156"/>
      <c r="HXO7" s="156"/>
      <c r="HXR7" s="292"/>
      <c r="HXS7" s="292"/>
      <c r="HXT7" s="159"/>
      <c r="HXU7" s="159"/>
      <c r="HXV7" s="159"/>
      <c r="HXW7" s="156"/>
      <c r="HXX7" s="156"/>
      <c r="HXZ7" s="205"/>
      <c r="HYA7" s="156"/>
      <c r="HYB7" s="156"/>
      <c r="HYE7" s="292"/>
      <c r="HYF7" s="292"/>
      <c r="HYG7" s="159"/>
      <c r="HYH7" s="159"/>
      <c r="HYI7" s="159"/>
      <c r="HYJ7" s="156"/>
      <c r="HYK7" s="156"/>
      <c r="HYM7" s="205"/>
      <c r="HYN7" s="156"/>
      <c r="HYO7" s="156"/>
      <c r="HYR7" s="292"/>
      <c r="HYS7" s="292"/>
      <c r="HYT7" s="159"/>
      <c r="HYU7" s="159"/>
      <c r="HYV7" s="159"/>
      <c r="HYW7" s="156"/>
      <c r="HYX7" s="156"/>
      <c r="HYZ7" s="205"/>
      <c r="HZA7" s="156"/>
      <c r="HZB7" s="156"/>
      <c r="HZE7" s="292"/>
      <c r="HZF7" s="292"/>
      <c r="HZG7" s="159"/>
      <c r="HZH7" s="159"/>
      <c r="HZI7" s="159"/>
      <c r="HZJ7" s="156"/>
      <c r="HZK7" s="156"/>
      <c r="HZM7" s="205"/>
      <c r="HZN7" s="156"/>
      <c r="HZO7" s="156"/>
      <c r="HZR7" s="292"/>
      <c r="HZS7" s="292"/>
      <c r="HZT7" s="159"/>
      <c r="HZU7" s="159"/>
      <c r="HZV7" s="159"/>
      <c r="HZW7" s="156"/>
      <c r="HZX7" s="156"/>
      <c r="HZZ7" s="205"/>
      <c r="IAA7" s="156"/>
      <c r="IAB7" s="156"/>
      <c r="IAE7" s="292"/>
      <c r="IAF7" s="292"/>
      <c r="IAG7" s="159"/>
      <c r="IAH7" s="159"/>
      <c r="IAI7" s="159"/>
      <c r="IAJ7" s="156"/>
      <c r="IAK7" s="156"/>
      <c r="IAM7" s="205"/>
      <c r="IAN7" s="156"/>
      <c r="IAO7" s="156"/>
      <c r="IAR7" s="292"/>
      <c r="IAS7" s="292"/>
      <c r="IAT7" s="159"/>
      <c r="IAU7" s="159"/>
      <c r="IAV7" s="159"/>
      <c r="IAW7" s="156"/>
      <c r="IAX7" s="156"/>
      <c r="IAZ7" s="205"/>
      <c r="IBA7" s="156"/>
      <c r="IBB7" s="156"/>
      <c r="IBE7" s="292"/>
      <c r="IBF7" s="292"/>
      <c r="IBG7" s="159"/>
      <c r="IBH7" s="159"/>
      <c r="IBI7" s="159"/>
      <c r="IBJ7" s="156"/>
      <c r="IBK7" s="156"/>
      <c r="IBM7" s="205"/>
      <c r="IBN7" s="156"/>
      <c r="IBO7" s="156"/>
      <c r="IBR7" s="292"/>
      <c r="IBS7" s="292"/>
      <c r="IBT7" s="159"/>
      <c r="IBU7" s="159"/>
      <c r="IBV7" s="159"/>
      <c r="IBW7" s="156"/>
      <c r="IBX7" s="156"/>
      <c r="IBZ7" s="205"/>
      <c r="ICA7" s="156"/>
      <c r="ICB7" s="156"/>
      <c r="ICE7" s="292"/>
      <c r="ICF7" s="292"/>
      <c r="ICG7" s="159"/>
      <c r="ICH7" s="159"/>
      <c r="ICI7" s="159"/>
      <c r="ICJ7" s="156"/>
      <c r="ICK7" s="156"/>
      <c r="ICM7" s="205"/>
      <c r="ICN7" s="156"/>
      <c r="ICO7" s="156"/>
      <c r="ICR7" s="292"/>
      <c r="ICS7" s="292"/>
      <c r="ICT7" s="159"/>
      <c r="ICU7" s="159"/>
      <c r="ICV7" s="159"/>
      <c r="ICW7" s="156"/>
      <c r="ICX7" s="156"/>
      <c r="ICZ7" s="205"/>
      <c r="IDA7" s="156"/>
      <c r="IDB7" s="156"/>
      <c r="IDE7" s="292"/>
      <c r="IDF7" s="292"/>
      <c r="IDG7" s="159"/>
      <c r="IDH7" s="159"/>
      <c r="IDI7" s="159"/>
      <c r="IDJ7" s="156"/>
      <c r="IDK7" s="156"/>
      <c r="IDM7" s="205"/>
      <c r="IDN7" s="156"/>
      <c r="IDO7" s="156"/>
      <c r="IDR7" s="292"/>
      <c r="IDS7" s="292"/>
      <c r="IDT7" s="159"/>
      <c r="IDU7" s="159"/>
      <c r="IDV7" s="159"/>
      <c r="IDW7" s="156"/>
      <c r="IDX7" s="156"/>
      <c r="IDZ7" s="205"/>
      <c r="IEA7" s="156"/>
      <c r="IEB7" s="156"/>
      <c r="IEE7" s="292"/>
      <c r="IEF7" s="292"/>
      <c r="IEG7" s="159"/>
      <c r="IEH7" s="159"/>
      <c r="IEI7" s="159"/>
      <c r="IEJ7" s="156"/>
      <c r="IEK7" s="156"/>
      <c r="IEM7" s="205"/>
      <c r="IEN7" s="156"/>
      <c r="IEO7" s="156"/>
      <c r="IER7" s="292"/>
      <c r="IES7" s="292"/>
      <c r="IET7" s="159"/>
      <c r="IEU7" s="159"/>
      <c r="IEV7" s="159"/>
      <c r="IEW7" s="156"/>
      <c r="IEX7" s="156"/>
      <c r="IEZ7" s="205"/>
      <c r="IFA7" s="156"/>
      <c r="IFB7" s="156"/>
      <c r="IFE7" s="292"/>
      <c r="IFF7" s="292"/>
      <c r="IFG7" s="159"/>
      <c r="IFH7" s="159"/>
      <c r="IFI7" s="159"/>
      <c r="IFJ7" s="156"/>
      <c r="IFK7" s="156"/>
      <c r="IFM7" s="205"/>
      <c r="IFN7" s="156"/>
      <c r="IFO7" s="156"/>
      <c r="IFR7" s="292"/>
      <c r="IFS7" s="292"/>
      <c r="IFT7" s="159"/>
      <c r="IFU7" s="159"/>
      <c r="IFV7" s="159"/>
      <c r="IFW7" s="156"/>
      <c r="IFX7" s="156"/>
      <c r="IFZ7" s="205"/>
      <c r="IGA7" s="156"/>
      <c r="IGB7" s="156"/>
      <c r="IGE7" s="292"/>
      <c r="IGF7" s="292"/>
      <c r="IGG7" s="159"/>
      <c r="IGH7" s="159"/>
      <c r="IGI7" s="159"/>
      <c r="IGJ7" s="156"/>
      <c r="IGK7" s="156"/>
      <c r="IGM7" s="205"/>
      <c r="IGN7" s="156"/>
      <c r="IGO7" s="156"/>
      <c r="IGR7" s="292"/>
      <c r="IGS7" s="292"/>
      <c r="IGT7" s="159"/>
      <c r="IGU7" s="159"/>
      <c r="IGV7" s="159"/>
      <c r="IGW7" s="156"/>
      <c r="IGX7" s="156"/>
      <c r="IGZ7" s="205"/>
      <c r="IHA7" s="156"/>
      <c r="IHB7" s="156"/>
      <c r="IHE7" s="292"/>
      <c r="IHF7" s="292"/>
      <c r="IHG7" s="159"/>
      <c r="IHH7" s="159"/>
      <c r="IHI7" s="159"/>
      <c r="IHJ7" s="156"/>
      <c r="IHK7" s="156"/>
      <c r="IHM7" s="205"/>
      <c r="IHN7" s="156"/>
      <c r="IHO7" s="156"/>
      <c r="IHR7" s="292"/>
      <c r="IHS7" s="292"/>
      <c r="IHT7" s="159"/>
      <c r="IHU7" s="159"/>
      <c r="IHV7" s="159"/>
      <c r="IHW7" s="156"/>
      <c r="IHX7" s="156"/>
      <c r="IHZ7" s="205"/>
      <c r="IIA7" s="156"/>
      <c r="IIB7" s="156"/>
      <c r="IIE7" s="292"/>
      <c r="IIF7" s="292"/>
      <c r="IIG7" s="159"/>
      <c r="IIH7" s="159"/>
      <c r="III7" s="159"/>
      <c r="IIJ7" s="156"/>
      <c r="IIK7" s="156"/>
      <c r="IIM7" s="205"/>
      <c r="IIN7" s="156"/>
      <c r="IIO7" s="156"/>
      <c r="IIR7" s="292"/>
      <c r="IIS7" s="292"/>
      <c r="IIT7" s="159"/>
      <c r="IIU7" s="159"/>
      <c r="IIV7" s="159"/>
      <c r="IIW7" s="156"/>
      <c r="IIX7" s="156"/>
      <c r="IIZ7" s="205"/>
      <c r="IJA7" s="156"/>
      <c r="IJB7" s="156"/>
      <c r="IJE7" s="292"/>
      <c r="IJF7" s="292"/>
      <c r="IJG7" s="159"/>
      <c r="IJH7" s="159"/>
      <c r="IJI7" s="159"/>
      <c r="IJJ7" s="156"/>
      <c r="IJK7" s="156"/>
      <c r="IJM7" s="205"/>
      <c r="IJN7" s="156"/>
      <c r="IJO7" s="156"/>
      <c r="IJR7" s="292"/>
      <c r="IJS7" s="292"/>
      <c r="IJT7" s="159"/>
      <c r="IJU7" s="159"/>
      <c r="IJV7" s="159"/>
      <c r="IJW7" s="156"/>
      <c r="IJX7" s="156"/>
      <c r="IJZ7" s="205"/>
      <c r="IKA7" s="156"/>
      <c r="IKB7" s="156"/>
      <c r="IKE7" s="292"/>
      <c r="IKF7" s="292"/>
      <c r="IKG7" s="159"/>
      <c r="IKH7" s="159"/>
      <c r="IKI7" s="159"/>
      <c r="IKJ7" s="156"/>
      <c r="IKK7" s="156"/>
      <c r="IKM7" s="205"/>
      <c r="IKN7" s="156"/>
      <c r="IKO7" s="156"/>
      <c r="IKR7" s="292"/>
      <c r="IKS7" s="292"/>
      <c r="IKT7" s="159"/>
      <c r="IKU7" s="159"/>
      <c r="IKV7" s="159"/>
      <c r="IKW7" s="156"/>
      <c r="IKX7" s="156"/>
      <c r="IKZ7" s="205"/>
      <c r="ILA7" s="156"/>
      <c r="ILB7" s="156"/>
      <c r="ILE7" s="292"/>
      <c r="ILF7" s="292"/>
      <c r="ILG7" s="159"/>
      <c r="ILH7" s="159"/>
      <c r="ILI7" s="159"/>
      <c r="ILJ7" s="156"/>
      <c r="ILK7" s="156"/>
      <c r="ILM7" s="205"/>
      <c r="ILN7" s="156"/>
      <c r="ILO7" s="156"/>
      <c r="ILR7" s="292"/>
      <c r="ILS7" s="292"/>
      <c r="ILT7" s="159"/>
      <c r="ILU7" s="159"/>
      <c r="ILV7" s="159"/>
      <c r="ILW7" s="156"/>
      <c r="ILX7" s="156"/>
      <c r="ILZ7" s="205"/>
      <c r="IMA7" s="156"/>
      <c r="IMB7" s="156"/>
      <c r="IME7" s="292"/>
      <c r="IMF7" s="292"/>
      <c r="IMG7" s="159"/>
      <c r="IMH7" s="159"/>
      <c r="IMI7" s="159"/>
      <c r="IMJ7" s="156"/>
      <c r="IMK7" s="156"/>
      <c r="IMM7" s="205"/>
      <c r="IMN7" s="156"/>
      <c r="IMO7" s="156"/>
      <c r="IMR7" s="292"/>
      <c r="IMS7" s="292"/>
      <c r="IMT7" s="159"/>
      <c r="IMU7" s="159"/>
      <c r="IMV7" s="159"/>
      <c r="IMW7" s="156"/>
      <c r="IMX7" s="156"/>
      <c r="IMZ7" s="205"/>
      <c r="INA7" s="156"/>
      <c r="INB7" s="156"/>
      <c r="INE7" s="292"/>
      <c r="INF7" s="292"/>
      <c r="ING7" s="159"/>
      <c r="INH7" s="159"/>
      <c r="INI7" s="159"/>
      <c r="INJ7" s="156"/>
      <c r="INK7" s="156"/>
      <c r="INM7" s="205"/>
      <c r="INN7" s="156"/>
      <c r="INO7" s="156"/>
      <c r="INR7" s="292"/>
      <c r="INS7" s="292"/>
      <c r="INT7" s="159"/>
      <c r="INU7" s="159"/>
      <c r="INV7" s="159"/>
      <c r="INW7" s="156"/>
      <c r="INX7" s="156"/>
      <c r="INZ7" s="205"/>
      <c r="IOA7" s="156"/>
      <c r="IOB7" s="156"/>
      <c r="IOE7" s="292"/>
      <c r="IOF7" s="292"/>
      <c r="IOG7" s="159"/>
      <c r="IOH7" s="159"/>
      <c r="IOI7" s="159"/>
      <c r="IOJ7" s="156"/>
      <c r="IOK7" s="156"/>
      <c r="IOM7" s="205"/>
      <c r="ION7" s="156"/>
      <c r="IOO7" s="156"/>
      <c r="IOR7" s="292"/>
      <c r="IOS7" s="292"/>
      <c r="IOT7" s="159"/>
      <c r="IOU7" s="159"/>
      <c r="IOV7" s="159"/>
      <c r="IOW7" s="156"/>
      <c r="IOX7" s="156"/>
      <c r="IOZ7" s="205"/>
      <c r="IPA7" s="156"/>
      <c r="IPB7" s="156"/>
      <c r="IPE7" s="292"/>
      <c r="IPF7" s="292"/>
      <c r="IPG7" s="159"/>
      <c r="IPH7" s="159"/>
      <c r="IPI7" s="159"/>
      <c r="IPJ7" s="156"/>
      <c r="IPK7" s="156"/>
      <c r="IPM7" s="205"/>
      <c r="IPN7" s="156"/>
      <c r="IPO7" s="156"/>
      <c r="IPR7" s="292"/>
      <c r="IPS7" s="292"/>
      <c r="IPT7" s="159"/>
      <c r="IPU7" s="159"/>
      <c r="IPV7" s="159"/>
      <c r="IPW7" s="156"/>
      <c r="IPX7" s="156"/>
      <c r="IPZ7" s="205"/>
      <c r="IQA7" s="156"/>
      <c r="IQB7" s="156"/>
      <c r="IQE7" s="292"/>
      <c r="IQF7" s="292"/>
      <c r="IQG7" s="159"/>
      <c r="IQH7" s="159"/>
      <c r="IQI7" s="159"/>
      <c r="IQJ7" s="156"/>
      <c r="IQK7" s="156"/>
      <c r="IQM7" s="205"/>
      <c r="IQN7" s="156"/>
      <c r="IQO7" s="156"/>
      <c r="IQR7" s="292"/>
      <c r="IQS7" s="292"/>
      <c r="IQT7" s="159"/>
      <c r="IQU7" s="159"/>
      <c r="IQV7" s="159"/>
      <c r="IQW7" s="156"/>
      <c r="IQX7" s="156"/>
      <c r="IQZ7" s="205"/>
      <c r="IRA7" s="156"/>
      <c r="IRB7" s="156"/>
      <c r="IRE7" s="292"/>
      <c r="IRF7" s="292"/>
      <c r="IRG7" s="159"/>
      <c r="IRH7" s="159"/>
      <c r="IRI7" s="159"/>
      <c r="IRJ7" s="156"/>
      <c r="IRK7" s="156"/>
      <c r="IRM7" s="205"/>
      <c r="IRN7" s="156"/>
      <c r="IRO7" s="156"/>
      <c r="IRR7" s="292"/>
      <c r="IRS7" s="292"/>
      <c r="IRT7" s="159"/>
      <c r="IRU7" s="159"/>
      <c r="IRV7" s="159"/>
      <c r="IRW7" s="156"/>
      <c r="IRX7" s="156"/>
      <c r="IRZ7" s="205"/>
      <c r="ISA7" s="156"/>
      <c r="ISB7" s="156"/>
      <c r="ISE7" s="292"/>
      <c r="ISF7" s="292"/>
      <c r="ISG7" s="159"/>
      <c r="ISH7" s="159"/>
      <c r="ISI7" s="159"/>
      <c r="ISJ7" s="156"/>
      <c r="ISK7" s="156"/>
      <c r="ISM7" s="205"/>
      <c r="ISN7" s="156"/>
      <c r="ISO7" s="156"/>
      <c r="ISR7" s="292"/>
      <c r="ISS7" s="292"/>
      <c r="IST7" s="159"/>
      <c r="ISU7" s="159"/>
      <c r="ISV7" s="159"/>
      <c r="ISW7" s="156"/>
      <c r="ISX7" s="156"/>
      <c r="ISZ7" s="205"/>
      <c r="ITA7" s="156"/>
      <c r="ITB7" s="156"/>
      <c r="ITE7" s="292"/>
      <c r="ITF7" s="292"/>
      <c r="ITG7" s="159"/>
      <c r="ITH7" s="159"/>
      <c r="ITI7" s="159"/>
      <c r="ITJ7" s="156"/>
      <c r="ITK7" s="156"/>
      <c r="ITM7" s="205"/>
      <c r="ITN7" s="156"/>
      <c r="ITO7" s="156"/>
      <c r="ITR7" s="292"/>
      <c r="ITS7" s="292"/>
      <c r="ITT7" s="159"/>
      <c r="ITU7" s="159"/>
      <c r="ITV7" s="159"/>
      <c r="ITW7" s="156"/>
      <c r="ITX7" s="156"/>
      <c r="ITZ7" s="205"/>
      <c r="IUA7" s="156"/>
      <c r="IUB7" s="156"/>
      <c r="IUE7" s="292"/>
      <c r="IUF7" s="292"/>
      <c r="IUG7" s="159"/>
      <c r="IUH7" s="159"/>
      <c r="IUI7" s="159"/>
      <c r="IUJ7" s="156"/>
      <c r="IUK7" s="156"/>
      <c r="IUM7" s="205"/>
      <c r="IUN7" s="156"/>
      <c r="IUO7" s="156"/>
      <c r="IUR7" s="292"/>
      <c r="IUS7" s="292"/>
      <c r="IUT7" s="159"/>
      <c r="IUU7" s="159"/>
      <c r="IUV7" s="159"/>
      <c r="IUW7" s="156"/>
      <c r="IUX7" s="156"/>
      <c r="IUZ7" s="205"/>
      <c r="IVA7" s="156"/>
      <c r="IVB7" s="156"/>
      <c r="IVE7" s="292"/>
      <c r="IVF7" s="292"/>
      <c r="IVG7" s="159"/>
      <c r="IVH7" s="159"/>
      <c r="IVI7" s="159"/>
      <c r="IVJ7" s="156"/>
      <c r="IVK7" s="156"/>
      <c r="IVM7" s="205"/>
      <c r="IVN7" s="156"/>
      <c r="IVO7" s="156"/>
      <c r="IVR7" s="292"/>
      <c r="IVS7" s="292"/>
      <c r="IVT7" s="159"/>
      <c r="IVU7" s="159"/>
      <c r="IVV7" s="159"/>
      <c r="IVW7" s="156"/>
      <c r="IVX7" s="156"/>
      <c r="IVZ7" s="205"/>
      <c r="IWA7" s="156"/>
      <c r="IWB7" s="156"/>
      <c r="IWE7" s="292"/>
      <c r="IWF7" s="292"/>
      <c r="IWG7" s="159"/>
      <c r="IWH7" s="159"/>
      <c r="IWI7" s="159"/>
      <c r="IWJ7" s="156"/>
      <c r="IWK7" s="156"/>
      <c r="IWM7" s="205"/>
      <c r="IWN7" s="156"/>
      <c r="IWO7" s="156"/>
      <c r="IWR7" s="292"/>
      <c r="IWS7" s="292"/>
      <c r="IWT7" s="159"/>
      <c r="IWU7" s="159"/>
      <c r="IWV7" s="159"/>
      <c r="IWW7" s="156"/>
      <c r="IWX7" s="156"/>
      <c r="IWZ7" s="205"/>
      <c r="IXA7" s="156"/>
      <c r="IXB7" s="156"/>
      <c r="IXE7" s="292"/>
      <c r="IXF7" s="292"/>
      <c r="IXG7" s="159"/>
      <c r="IXH7" s="159"/>
      <c r="IXI7" s="159"/>
      <c r="IXJ7" s="156"/>
      <c r="IXK7" s="156"/>
      <c r="IXM7" s="205"/>
      <c r="IXN7" s="156"/>
      <c r="IXO7" s="156"/>
      <c r="IXR7" s="292"/>
      <c r="IXS7" s="292"/>
      <c r="IXT7" s="159"/>
      <c r="IXU7" s="159"/>
      <c r="IXV7" s="159"/>
      <c r="IXW7" s="156"/>
      <c r="IXX7" s="156"/>
      <c r="IXZ7" s="205"/>
      <c r="IYA7" s="156"/>
      <c r="IYB7" s="156"/>
      <c r="IYE7" s="292"/>
      <c r="IYF7" s="292"/>
      <c r="IYG7" s="159"/>
      <c r="IYH7" s="159"/>
      <c r="IYI7" s="159"/>
      <c r="IYJ7" s="156"/>
      <c r="IYK7" s="156"/>
      <c r="IYM7" s="205"/>
      <c r="IYN7" s="156"/>
      <c r="IYO7" s="156"/>
      <c r="IYR7" s="292"/>
      <c r="IYS7" s="292"/>
      <c r="IYT7" s="159"/>
      <c r="IYU7" s="159"/>
      <c r="IYV7" s="159"/>
      <c r="IYW7" s="156"/>
      <c r="IYX7" s="156"/>
      <c r="IYZ7" s="205"/>
      <c r="IZA7" s="156"/>
      <c r="IZB7" s="156"/>
      <c r="IZE7" s="292"/>
      <c r="IZF7" s="292"/>
      <c r="IZG7" s="159"/>
      <c r="IZH7" s="159"/>
      <c r="IZI7" s="159"/>
      <c r="IZJ7" s="156"/>
      <c r="IZK7" s="156"/>
      <c r="IZM7" s="205"/>
      <c r="IZN7" s="156"/>
      <c r="IZO7" s="156"/>
      <c r="IZR7" s="292"/>
      <c r="IZS7" s="292"/>
      <c r="IZT7" s="159"/>
      <c r="IZU7" s="159"/>
      <c r="IZV7" s="159"/>
      <c r="IZW7" s="156"/>
      <c r="IZX7" s="156"/>
      <c r="IZZ7" s="205"/>
      <c r="JAA7" s="156"/>
      <c r="JAB7" s="156"/>
      <c r="JAE7" s="292"/>
      <c r="JAF7" s="292"/>
      <c r="JAG7" s="159"/>
      <c r="JAH7" s="159"/>
      <c r="JAI7" s="159"/>
      <c r="JAJ7" s="156"/>
      <c r="JAK7" s="156"/>
      <c r="JAM7" s="205"/>
      <c r="JAN7" s="156"/>
      <c r="JAO7" s="156"/>
      <c r="JAR7" s="292"/>
      <c r="JAS7" s="292"/>
      <c r="JAT7" s="159"/>
      <c r="JAU7" s="159"/>
      <c r="JAV7" s="159"/>
      <c r="JAW7" s="156"/>
      <c r="JAX7" s="156"/>
      <c r="JAZ7" s="205"/>
      <c r="JBA7" s="156"/>
      <c r="JBB7" s="156"/>
      <c r="JBE7" s="292"/>
      <c r="JBF7" s="292"/>
      <c r="JBG7" s="159"/>
      <c r="JBH7" s="159"/>
      <c r="JBI7" s="159"/>
      <c r="JBJ7" s="156"/>
      <c r="JBK7" s="156"/>
      <c r="JBM7" s="205"/>
      <c r="JBN7" s="156"/>
      <c r="JBO7" s="156"/>
      <c r="JBR7" s="292"/>
      <c r="JBS7" s="292"/>
      <c r="JBT7" s="159"/>
      <c r="JBU7" s="159"/>
      <c r="JBV7" s="159"/>
      <c r="JBW7" s="156"/>
      <c r="JBX7" s="156"/>
      <c r="JBZ7" s="205"/>
      <c r="JCA7" s="156"/>
      <c r="JCB7" s="156"/>
      <c r="JCE7" s="292"/>
      <c r="JCF7" s="292"/>
      <c r="JCG7" s="159"/>
      <c r="JCH7" s="159"/>
      <c r="JCI7" s="159"/>
      <c r="JCJ7" s="156"/>
      <c r="JCK7" s="156"/>
      <c r="JCM7" s="205"/>
      <c r="JCN7" s="156"/>
      <c r="JCO7" s="156"/>
      <c r="JCR7" s="292"/>
      <c r="JCS7" s="292"/>
      <c r="JCT7" s="159"/>
      <c r="JCU7" s="159"/>
      <c r="JCV7" s="159"/>
      <c r="JCW7" s="156"/>
      <c r="JCX7" s="156"/>
      <c r="JCZ7" s="205"/>
      <c r="JDA7" s="156"/>
      <c r="JDB7" s="156"/>
      <c r="JDE7" s="292"/>
      <c r="JDF7" s="292"/>
      <c r="JDG7" s="159"/>
      <c r="JDH7" s="159"/>
      <c r="JDI7" s="159"/>
      <c r="JDJ7" s="156"/>
      <c r="JDK7" s="156"/>
      <c r="JDM7" s="205"/>
      <c r="JDN7" s="156"/>
      <c r="JDO7" s="156"/>
      <c r="JDR7" s="292"/>
      <c r="JDS7" s="292"/>
      <c r="JDT7" s="159"/>
      <c r="JDU7" s="159"/>
      <c r="JDV7" s="159"/>
      <c r="JDW7" s="156"/>
      <c r="JDX7" s="156"/>
      <c r="JDZ7" s="205"/>
      <c r="JEA7" s="156"/>
      <c r="JEB7" s="156"/>
      <c r="JEE7" s="292"/>
      <c r="JEF7" s="292"/>
      <c r="JEG7" s="159"/>
      <c r="JEH7" s="159"/>
      <c r="JEI7" s="159"/>
      <c r="JEJ7" s="156"/>
      <c r="JEK7" s="156"/>
      <c r="JEM7" s="205"/>
      <c r="JEN7" s="156"/>
      <c r="JEO7" s="156"/>
      <c r="JER7" s="292"/>
      <c r="JES7" s="292"/>
      <c r="JET7" s="159"/>
      <c r="JEU7" s="159"/>
      <c r="JEV7" s="159"/>
      <c r="JEW7" s="156"/>
      <c r="JEX7" s="156"/>
      <c r="JEZ7" s="205"/>
      <c r="JFA7" s="156"/>
      <c r="JFB7" s="156"/>
      <c r="JFE7" s="292"/>
      <c r="JFF7" s="292"/>
      <c r="JFG7" s="159"/>
      <c r="JFH7" s="159"/>
      <c r="JFI7" s="159"/>
      <c r="JFJ7" s="156"/>
      <c r="JFK7" s="156"/>
      <c r="JFM7" s="205"/>
      <c r="JFN7" s="156"/>
      <c r="JFO7" s="156"/>
      <c r="JFR7" s="292"/>
      <c r="JFS7" s="292"/>
      <c r="JFT7" s="159"/>
      <c r="JFU7" s="159"/>
      <c r="JFV7" s="159"/>
      <c r="JFW7" s="156"/>
      <c r="JFX7" s="156"/>
      <c r="JFZ7" s="205"/>
      <c r="JGA7" s="156"/>
      <c r="JGB7" s="156"/>
      <c r="JGE7" s="292"/>
      <c r="JGF7" s="292"/>
      <c r="JGG7" s="159"/>
      <c r="JGH7" s="159"/>
      <c r="JGI7" s="159"/>
      <c r="JGJ7" s="156"/>
      <c r="JGK7" s="156"/>
      <c r="JGM7" s="205"/>
      <c r="JGN7" s="156"/>
      <c r="JGO7" s="156"/>
      <c r="JGR7" s="292"/>
      <c r="JGS7" s="292"/>
      <c r="JGT7" s="159"/>
      <c r="JGU7" s="159"/>
      <c r="JGV7" s="159"/>
      <c r="JGW7" s="156"/>
      <c r="JGX7" s="156"/>
      <c r="JGZ7" s="205"/>
      <c r="JHA7" s="156"/>
      <c r="JHB7" s="156"/>
      <c r="JHE7" s="292"/>
      <c r="JHF7" s="292"/>
      <c r="JHG7" s="159"/>
      <c r="JHH7" s="159"/>
      <c r="JHI7" s="159"/>
      <c r="JHJ7" s="156"/>
      <c r="JHK7" s="156"/>
      <c r="JHM7" s="205"/>
      <c r="JHN7" s="156"/>
      <c r="JHO7" s="156"/>
      <c r="JHR7" s="292"/>
      <c r="JHS7" s="292"/>
      <c r="JHT7" s="159"/>
      <c r="JHU7" s="159"/>
      <c r="JHV7" s="159"/>
      <c r="JHW7" s="156"/>
      <c r="JHX7" s="156"/>
      <c r="JHZ7" s="205"/>
      <c r="JIA7" s="156"/>
      <c r="JIB7" s="156"/>
      <c r="JIE7" s="292"/>
      <c r="JIF7" s="292"/>
      <c r="JIG7" s="159"/>
      <c r="JIH7" s="159"/>
      <c r="JII7" s="159"/>
      <c r="JIJ7" s="156"/>
      <c r="JIK7" s="156"/>
      <c r="JIM7" s="205"/>
      <c r="JIN7" s="156"/>
      <c r="JIO7" s="156"/>
      <c r="JIR7" s="292"/>
      <c r="JIS7" s="292"/>
      <c r="JIT7" s="159"/>
      <c r="JIU7" s="159"/>
      <c r="JIV7" s="159"/>
      <c r="JIW7" s="156"/>
      <c r="JIX7" s="156"/>
      <c r="JIZ7" s="205"/>
      <c r="JJA7" s="156"/>
      <c r="JJB7" s="156"/>
      <c r="JJE7" s="292"/>
      <c r="JJF7" s="292"/>
      <c r="JJG7" s="159"/>
      <c r="JJH7" s="159"/>
      <c r="JJI7" s="159"/>
      <c r="JJJ7" s="156"/>
      <c r="JJK7" s="156"/>
      <c r="JJM7" s="205"/>
      <c r="JJN7" s="156"/>
      <c r="JJO7" s="156"/>
      <c r="JJR7" s="292"/>
      <c r="JJS7" s="292"/>
      <c r="JJT7" s="159"/>
      <c r="JJU7" s="159"/>
      <c r="JJV7" s="159"/>
      <c r="JJW7" s="156"/>
      <c r="JJX7" s="156"/>
      <c r="JJZ7" s="205"/>
      <c r="JKA7" s="156"/>
      <c r="JKB7" s="156"/>
      <c r="JKE7" s="292"/>
      <c r="JKF7" s="292"/>
      <c r="JKG7" s="159"/>
      <c r="JKH7" s="159"/>
      <c r="JKI7" s="159"/>
      <c r="JKJ7" s="156"/>
      <c r="JKK7" s="156"/>
      <c r="JKM7" s="205"/>
      <c r="JKN7" s="156"/>
      <c r="JKO7" s="156"/>
      <c r="JKR7" s="292"/>
      <c r="JKS7" s="292"/>
      <c r="JKT7" s="159"/>
      <c r="JKU7" s="159"/>
      <c r="JKV7" s="159"/>
      <c r="JKW7" s="156"/>
      <c r="JKX7" s="156"/>
      <c r="JKZ7" s="205"/>
      <c r="JLA7" s="156"/>
      <c r="JLB7" s="156"/>
      <c r="JLE7" s="292"/>
      <c r="JLF7" s="292"/>
      <c r="JLG7" s="159"/>
      <c r="JLH7" s="159"/>
      <c r="JLI7" s="159"/>
      <c r="JLJ7" s="156"/>
      <c r="JLK7" s="156"/>
      <c r="JLM7" s="205"/>
      <c r="JLN7" s="156"/>
      <c r="JLO7" s="156"/>
      <c r="JLR7" s="292"/>
      <c r="JLS7" s="292"/>
      <c r="JLT7" s="159"/>
      <c r="JLU7" s="159"/>
      <c r="JLV7" s="159"/>
      <c r="JLW7" s="156"/>
      <c r="JLX7" s="156"/>
      <c r="JLZ7" s="205"/>
      <c r="JMA7" s="156"/>
      <c r="JMB7" s="156"/>
      <c r="JME7" s="292"/>
      <c r="JMF7" s="292"/>
      <c r="JMG7" s="159"/>
      <c r="JMH7" s="159"/>
      <c r="JMI7" s="159"/>
      <c r="JMJ7" s="156"/>
      <c r="JMK7" s="156"/>
      <c r="JMM7" s="205"/>
      <c r="JMN7" s="156"/>
      <c r="JMO7" s="156"/>
      <c r="JMR7" s="292"/>
      <c r="JMS7" s="292"/>
      <c r="JMT7" s="159"/>
      <c r="JMU7" s="159"/>
      <c r="JMV7" s="159"/>
      <c r="JMW7" s="156"/>
      <c r="JMX7" s="156"/>
      <c r="JMZ7" s="205"/>
      <c r="JNA7" s="156"/>
      <c r="JNB7" s="156"/>
      <c r="JNE7" s="292"/>
      <c r="JNF7" s="292"/>
      <c r="JNG7" s="159"/>
      <c r="JNH7" s="159"/>
      <c r="JNI7" s="159"/>
      <c r="JNJ7" s="156"/>
      <c r="JNK7" s="156"/>
      <c r="JNM7" s="205"/>
      <c r="JNN7" s="156"/>
      <c r="JNO7" s="156"/>
      <c r="JNR7" s="292"/>
      <c r="JNS7" s="292"/>
      <c r="JNT7" s="159"/>
      <c r="JNU7" s="159"/>
      <c r="JNV7" s="159"/>
      <c r="JNW7" s="156"/>
      <c r="JNX7" s="156"/>
      <c r="JNZ7" s="205"/>
      <c r="JOA7" s="156"/>
      <c r="JOB7" s="156"/>
      <c r="JOE7" s="292"/>
      <c r="JOF7" s="292"/>
      <c r="JOG7" s="159"/>
      <c r="JOH7" s="159"/>
      <c r="JOI7" s="159"/>
      <c r="JOJ7" s="156"/>
      <c r="JOK7" s="156"/>
      <c r="JOM7" s="205"/>
      <c r="JON7" s="156"/>
      <c r="JOO7" s="156"/>
      <c r="JOR7" s="292"/>
      <c r="JOS7" s="292"/>
      <c r="JOT7" s="159"/>
      <c r="JOU7" s="159"/>
      <c r="JOV7" s="159"/>
      <c r="JOW7" s="156"/>
      <c r="JOX7" s="156"/>
      <c r="JOZ7" s="205"/>
      <c r="JPA7" s="156"/>
      <c r="JPB7" s="156"/>
      <c r="JPE7" s="292"/>
      <c r="JPF7" s="292"/>
      <c r="JPG7" s="159"/>
      <c r="JPH7" s="159"/>
      <c r="JPI7" s="159"/>
      <c r="JPJ7" s="156"/>
      <c r="JPK7" s="156"/>
      <c r="JPM7" s="205"/>
      <c r="JPN7" s="156"/>
      <c r="JPO7" s="156"/>
      <c r="JPR7" s="292"/>
      <c r="JPS7" s="292"/>
      <c r="JPT7" s="159"/>
      <c r="JPU7" s="159"/>
      <c r="JPV7" s="159"/>
      <c r="JPW7" s="156"/>
      <c r="JPX7" s="156"/>
      <c r="JPZ7" s="205"/>
      <c r="JQA7" s="156"/>
      <c r="JQB7" s="156"/>
      <c r="JQE7" s="292"/>
      <c r="JQF7" s="292"/>
      <c r="JQG7" s="159"/>
      <c r="JQH7" s="159"/>
      <c r="JQI7" s="159"/>
      <c r="JQJ7" s="156"/>
      <c r="JQK7" s="156"/>
      <c r="JQM7" s="205"/>
      <c r="JQN7" s="156"/>
      <c r="JQO7" s="156"/>
      <c r="JQR7" s="292"/>
      <c r="JQS7" s="292"/>
      <c r="JQT7" s="159"/>
      <c r="JQU7" s="159"/>
      <c r="JQV7" s="159"/>
      <c r="JQW7" s="156"/>
      <c r="JQX7" s="156"/>
      <c r="JQZ7" s="205"/>
      <c r="JRA7" s="156"/>
      <c r="JRB7" s="156"/>
      <c r="JRE7" s="292"/>
      <c r="JRF7" s="292"/>
      <c r="JRG7" s="159"/>
      <c r="JRH7" s="159"/>
      <c r="JRI7" s="159"/>
      <c r="JRJ7" s="156"/>
      <c r="JRK7" s="156"/>
      <c r="JRM7" s="205"/>
      <c r="JRN7" s="156"/>
      <c r="JRO7" s="156"/>
      <c r="JRR7" s="292"/>
      <c r="JRS7" s="292"/>
      <c r="JRT7" s="159"/>
      <c r="JRU7" s="159"/>
      <c r="JRV7" s="159"/>
      <c r="JRW7" s="156"/>
      <c r="JRX7" s="156"/>
      <c r="JRZ7" s="205"/>
      <c r="JSA7" s="156"/>
      <c r="JSB7" s="156"/>
      <c r="JSE7" s="292"/>
      <c r="JSF7" s="292"/>
      <c r="JSG7" s="159"/>
      <c r="JSH7" s="159"/>
      <c r="JSI7" s="159"/>
      <c r="JSJ7" s="156"/>
      <c r="JSK7" s="156"/>
      <c r="JSM7" s="205"/>
      <c r="JSN7" s="156"/>
      <c r="JSO7" s="156"/>
      <c r="JSR7" s="292"/>
      <c r="JSS7" s="292"/>
      <c r="JST7" s="159"/>
      <c r="JSU7" s="159"/>
      <c r="JSV7" s="159"/>
      <c r="JSW7" s="156"/>
      <c r="JSX7" s="156"/>
      <c r="JSZ7" s="205"/>
      <c r="JTA7" s="156"/>
      <c r="JTB7" s="156"/>
      <c r="JTE7" s="292"/>
      <c r="JTF7" s="292"/>
      <c r="JTG7" s="159"/>
      <c r="JTH7" s="159"/>
      <c r="JTI7" s="159"/>
      <c r="JTJ7" s="156"/>
      <c r="JTK7" s="156"/>
      <c r="JTM7" s="205"/>
      <c r="JTN7" s="156"/>
      <c r="JTO7" s="156"/>
      <c r="JTR7" s="292"/>
      <c r="JTS7" s="292"/>
      <c r="JTT7" s="159"/>
      <c r="JTU7" s="159"/>
      <c r="JTV7" s="159"/>
      <c r="JTW7" s="156"/>
      <c r="JTX7" s="156"/>
      <c r="JTZ7" s="205"/>
      <c r="JUA7" s="156"/>
      <c r="JUB7" s="156"/>
      <c r="JUE7" s="292"/>
      <c r="JUF7" s="292"/>
      <c r="JUG7" s="159"/>
      <c r="JUH7" s="159"/>
      <c r="JUI7" s="159"/>
      <c r="JUJ7" s="156"/>
      <c r="JUK7" s="156"/>
      <c r="JUM7" s="205"/>
      <c r="JUN7" s="156"/>
      <c r="JUO7" s="156"/>
      <c r="JUR7" s="292"/>
      <c r="JUS7" s="292"/>
      <c r="JUT7" s="159"/>
      <c r="JUU7" s="159"/>
      <c r="JUV7" s="159"/>
      <c r="JUW7" s="156"/>
      <c r="JUX7" s="156"/>
      <c r="JUZ7" s="205"/>
      <c r="JVA7" s="156"/>
      <c r="JVB7" s="156"/>
      <c r="JVE7" s="292"/>
      <c r="JVF7" s="292"/>
      <c r="JVG7" s="159"/>
      <c r="JVH7" s="159"/>
      <c r="JVI7" s="159"/>
      <c r="JVJ7" s="156"/>
      <c r="JVK7" s="156"/>
      <c r="JVM7" s="205"/>
      <c r="JVN7" s="156"/>
      <c r="JVO7" s="156"/>
      <c r="JVR7" s="292"/>
      <c r="JVS7" s="292"/>
      <c r="JVT7" s="159"/>
      <c r="JVU7" s="159"/>
      <c r="JVV7" s="159"/>
      <c r="JVW7" s="156"/>
      <c r="JVX7" s="156"/>
      <c r="JVZ7" s="205"/>
      <c r="JWA7" s="156"/>
      <c r="JWB7" s="156"/>
      <c r="JWE7" s="292"/>
      <c r="JWF7" s="292"/>
      <c r="JWG7" s="159"/>
      <c r="JWH7" s="159"/>
      <c r="JWI7" s="159"/>
      <c r="JWJ7" s="156"/>
      <c r="JWK7" s="156"/>
      <c r="JWM7" s="205"/>
      <c r="JWN7" s="156"/>
      <c r="JWO7" s="156"/>
      <c r="JWR7" s="292"/>
      <c r="JWS7" s="292"/>
      <c r="JWT7" s="159"/>
      <c r="JWU7" s="159"/>
      <c r="JWV7" s="159"/>
      <c r="JWW7" s="156"/>
      <c r="JWX7" s="156"/>
      <c r="JWZ7" s="205"/>
      <c r="JXA7" s="156"/>
      <c r="JXB7" s="156"/>
      <c r="JXE7" s="292"/>
      <c r="JXF7" s="292"/>
      <c r="JXG7" s="159"/>
      <c r="JXH7" s="159"/>
      <c r="JXI7" s="159"/>
      <c r="JXJ7" s="156"/>
      <c r="JXK7" s="156"/>
      <c r="JXM7" s="205"/>
      <c r="JXN7" s="156"/>
      <c r="JXO7" s="156"/>
      <c r="JXR7" s="292"/>
      <c r="JXS7" s="292"/>
      <c r="JXT7" s="159"/>
      <c r="JXU7" s="159"/>
      <c r="JXV7" s="159"/>
      <c r="JXW7" s="156"/>
      <c r="JXX7" s="156"/>
      <c r="JXZ7" s="205"/>
      <c r="JYA7" s="156"/>
      <c r="JYB7" s="156"/>
      <c r="JYE7" s="292"/>
      <c r="JYF7" s="292"/>
      <c r="JYG7" s="159"/>
      <c r="JYH7" s="159"/>
      <c r="JYI7" s="159"/>
      <c r="JYJ7" s="156"/>
      <c r="JYK7" s="156"/>
      <c r="JYM7" s="205"/>
      <c r="JYN7" s="156"/>
      <c r="JYO7" s="156"/>
      <c r="JYR7" s="292"/>
      <c r="JYS7" s="292"/>
      <c r="JYT7" s="159"/>
      <c r="JYU7" s="159"/>
      <c r="JYV7" s="159"/>
      <c r="JYW7" s="156"/>
      <c r="JYX7" s="156"/>
      <c r="JYZ7" s="205"/>
      <c r="JZA7" s="156"/>
      <c r="JZB7" s="156"/>
      <c r="JZE7" s="292"/>
      <c r="JZF7" s="292"/>
      <c r="JZG7" s="159"/>
      <c r="JZH7" s="159"/>
      <c r="JZI7" s="159"/>
      <c r="JZJ7" s="156"/>
      <c r="JZK7" s="156"/>
      <c r="JZM7" s="205"/>
      <c r="JZN7" s="156"/>
      <c r="JZO7" s="156"/>
      <c r="JZR7" s="292"/>
      <c r="JZS7" s="292"/>
      <c r="JZT7" s="159"/>
      <c r="JZU7" s="159"/>
      <c r="JZV7" s="159"/>
      <c r="JZW7" s="156"/>
      <c r="JZX7" s="156"/>
      <c r="JZZ7" s="205"/>
      <c r="KAA7" s="156"/>
      <c r="KAB7" s="156"/>
      <c r="KAE7" s="292"/>
      <c r="KAF7" s="292"/>
      <c r="KAG7" s="159"/>
      <c r="KAH7" s="159"/>
      <c r="KAI7" s="159"/>
      <c r="KAJ7" s="156"/>
      <c r="KAK7" s="156"/>
      <c r="KAM7" s="205"/>
      <c r="KAN7" s="156"/>
      <c r="KAO7" s="156"/>
      <c r="KAR7" s="292"/>
      <c r="KAS7" s="292"/>
      <c r="KAT7" s="159"/>
      <c r="KAU7" s="159"/>
      <c r="KAV7" s="159"/>
      <c r="KAW7" s="156"/>
      <c r="KAX7" s="156"/>
      <c r="KAZ7" s="205"/>
      <c r="KBA7" s="156"/>
      <c r="KBB7" s="156"/>
      <c r="KBE7" s="292"/>
      <c r="KBF7" s="292"/>
      <c r="KBG7" s="159"/>
      <c r="KBH7" s="159"/>
      <c r="KBI7" s="159"/>
      <c r="KBJ7" s="156"/>
      <c r="KBK7" s="156"/>
      <c r="KBM7" s="205"/>
      <c r="KBN7" s="156"/>
      <c r="KBO7" s="156"/>
      <c r="KBR7" s="292"/>
      <c r="KBS7" s="292"/>
      <c r="KBT7" s="159"/>
      <c r="KBU7" s="159"/>
      <c r="KBV7" s="159"/>
      <c r="KBW7" s="156"/>
      <c r="KBX7" s="156"/>
      <c r="KBZ7" s="205"/>
      <c r="KCA7" s="156"/>
      <c r="KCB7" s="156"/>
      <c r="KCE7" s="292"/>
      <c r="KCF7" s="292"/>
      <c r="KCG7" s="159"/>
      <c r="KCH7" s="159"/>
      <c r="KCI7" s="159"/>
      <c r="KCJ7" s="156"/>
      <c r="KCK7" s="156"/>
      <c r="KCM7" s="205"/>
      <c r="KCN7" s="156"/>
      <c r="KCO7" s="156"/>
      <c r="KCR7" s="292"/>
      <c r="KCS7" s="292"/>
      <c r="KCT7" s="159"/>
      <c r="KCU7" s="159"/>
      <c r="KCV7" s="159"/>
      <c r="KCW7" s="156"/>
      <c r="KCX7" s="156"/>
      <c r="KCZ7" s="205"/>
      <c r="KDA7" s="156"/>
      <c r="KDB7" s="156"/>
      <c r="KDE7" s="292"/>
      <c r="KDF7" s="292"/>
      <c r="KDG7" s="159"/>
      <c r="KDH7" s="159"/>
      <c r="KDI7" s="159"/>
      <c r="KDJ7" s="156"/>
      <c r="KDK7" s="156"/>
      <c r="KDM7" s="205"/>
      <c r="KDN7" s="156"/>
      <c r="KDO7" s="156"/>
      <c r="KDR7" s="292"/>
      <c r="KDS7" s="292"/>
      <c r="KDT7" s="159"/>
      <c r="KDU7" s="159"/>
      <c r="KDV7" s="159"/>
      <c r="KDW7" s="156"/>
      <c r="KDX7" s="156"/>
      <c r="KDZ7" s="205"/>
      <c r="KEA7" s="156"/>
      <c r="KEB7" s="156"/>
      <c r="KEE7" s="292"/>
      <c r="KEF7" s="292"/>
      <c r="KEG7" s="159"/>
      <c r="KEH7" s="159"/>
      <c r="KEI7" s="159"/>
      <c r="KEJ7" s="156"/>
      <c r="KEK7" s="156"/>
      <c r="KEM7" s="205"/>
      <c r="KEN7" s="156"/>
      <c r="KEO7" s="156"/>
      <c r="KER7" s="292"/>
      <c r="KES7" s="292"/>
      <c r="KET7" s="159"/>
      <c r="KEU7" s="159"/>
      <c r="KEV7" s="159"/>
      <c r="KEW7" s="156"/>
      <c r="KEX7" s="156"/>
      <c r="KEZ7" s="205"/>
      <c r="KFA7" s="156"/>
      <c r="KFB7" s="156"/>
      <c r="KFE7" s="292"/>
      <c r="KFF7" s="292"/>
      <c r="KFG7" s="159"/>
      <c r="KFH7" s="159"/>
      <c r="KFI7" s="159"/>
      <c r="KFJ7" s="156"/>
      <c r="KFK7" s="156"/>
      <c r="KFM7" s="205"/>
      <c r="KFN7" s="156"/>
      <c r="KFO7" s="156"/>
      <c r="KFR7" s="292"/>
      <c r="KFS7" s="292"/>
      <c r="KFT7" s="159"/>
      <c r="KFU7" s="159"/>
      <c r="KFV7" s="159"/>
      <c r="KFW7" s="156"/>
      <c r="KFX7" s="156"/>
      <c r="KFZ7" s="205"/>
      <c r="KGA7" s="156"/>
      <c r="KGB7" s="156"/>
      <c r="KGE7" s="292"/>
      <c r="KGF7" s="292"/>
      <c r="KGG7" s="159"/>
      <c r="KGH7" s="159"/>
      <c r="KGI7" s="159"/>
      <c r="KGJ7" s="156"/>
      <c r="KGK7" s="156"/>
      <c r="KGM7" s="205"/>
      <c r="KGN7" s="156"/>
      <c r="KGO7" s="156"/>
      <c r="KGR7" s="292"/>
      <c r="KGS7" s="292"/>
      <c r="KGT7" s="159"/>
      <c r="KGU7" s="159"/>
      <c r="KGV7" s="159"/>
      <c r="KGW7" s="156"/>
      <c r="KGX7" s="156"/>
      <c r="KGZ7" s="205"/>
      <c r="KHA7" s="156"/>
      <c r="KHB7" s="156"/>
      <c r="KHE7" s="292"/>
      <c r="KHF7" s="292"/>
      <c r="KHG7" s="159"/>
      <c r="KHH7" s="159"/>
      <c r="KHI7" s="159"/>
      <c r="KHJ7" s="156"/>
      <c r="KHK7" s="156"/>
      <c r="KHM7" s="205"/>
      <c r="KHN7" s="156"/>
      <c r="KHO7" s="156"/>
      <c r="KHR7" s="292"/>
      <c r="KHS7" s="292"/>
      <c r="KHT7" s="159"/>
      <c r="KHU7" s="159"/>
      <c r="KHV7" s="159"/>
      <c r="KHW7" s="156"/>
      <c r="KHX7" s="156"/>
      <c r="KHZ7" s="205"/>
      <c r="KIA7" s="156"/>
      <c r="KIB7" s="156"/>
      <c r="KIE7" s="292"/>
      <c r="KIF7" s="292"/>
      <c r="KIG7" s="159"/>
      <c r="KIH7" s="159"/>
      <c r="KII7" s="159"/>
      <c r="KIJ7" s="156"/>
      <c r="KIK7" s="156"/>
      <c r="KIM7" s="205"/>
      <c r="KIN7" s="156"/>
      <c r="KIO7" s="156"/>
      <c r="KIR7" s="292"/>
      <c r="KIS7" s="292"/>
      <c r="KIT7" s="159"/>
      <c r="KIU7" s="159"/>
      <c r="KIV7" s="159"/>
      <c r="KIW7" s="156"/>
      <c r="KIX7" s="156"/>
      <c r="KIZ7" s="205"/>
      <c r="KJA7" s="156"/>
      <c r="KJB7" s="156"/>
      <c r="KJE7" s="292"/>
      <c r="KJF7" s="292"/>
      <c r="KJG7" s="159"/>
      <c r="KJH7" s="159"/>
      <c r="KJI7" s="159"/>
      <c r="KJJ7" s="156"/>
      <c r="KJK7" s="156"/>
      <c r="KJM7" s="205"/>
      <c r="KJN7" s="156"/>
      <c r="KJO7" s="156"/>
      <c r="KJR7" s="292"/>
      <c r="KJS7" s="292"/>
      <c r="KJT7" s="159"/>
      <c r="KJU7" s="159"/>
      <c r="KJV7" s="159"/>
      <c r="KJW7" s="156"/>
      <c r="KJX7" s="156"/>
      <c r="KJZ7" s="205"/>
      <c r="KKA7" s="156"/>
      <c r="KKB7" s="156"/>
      <c r="KKE7" s="292"/>
      <c r="KKF7" s="292"/>
      <c r="KKG7" s="159"/>
      <c r="KKH7" s="159"/>
      <c r="KKI7" s="159"/>
      <c r="KKJ7" s="156"/>
      <c r="KKK7" s="156"/>
      <c r="KKM7" s="205"/>
      <c r="KKN7" s="156"/>
      <c r="KKO7" s="156"/>
      <c r="KKR7" s="292"/>
      <c r="KKS7" s="292"/>
      <c r="KKT7" s="159"/>
      <c r="KKU7" s="159"/>
      <c r="KKV7" s="159"/>
      <c r="KKW7" s="156"/>
      <c r="KKX7" s="156"/>
      <c r="KKZ7" s="205"/>
      <c r="KLA7" s="156"/>
      <c r="KLB7" s="156"/>
      <c r="KLE7" s="292"/>
      <c r="KLF7" s="292"/>
      <c r="KLG7" s="159"/>
      <c r="KLH7" s="159"/>
      <c r="KLI7" s="159"/>
      <c r="KLJ7" s="156"/>
      <c r="KLK7" s="156"/>
      <c r="KLM7" s="205"/>
      <c r="KLN7" s="156"/>
      <c r="KLO7" s="156"/>
      <c r="KLR7" s="292"/>
      <c r="KLS7" s="292"/>
      <c r="KLT7" s="159"/>
      <c r="KLU7" s="159"/>
      <c r="KLV7" s="159"/>
      <c r="KLW7" s="156"/>
      <c r="KLX7" s="156"/>
      <c r="KLZ7" s="205"/>
      <c r="KMA7" s="156"/>
      <c r="KMB7" s="156"/>
      <c r="KME7" s="292"/>
      <c r="KMF7" s="292"/>
      <c r="KMG7" s="159"/>
      <c r="KMH7" s="159"/>
      <c r="KMI7" s="159"/>
      <c r="KMJ7" s="156"/>
      <c r="KMK7" s="156"/>
      <c r="KMM7" s="205"/>
      <c r="KMN7" s="156"/>
      <c r="KMO7" s="156"/>
      <c r="KMR7" s="292"/>
      <c r="KMS7" s="292"/>
      <c r="KMT7" s="159"/>
      <c r="KMU7" s="159"/>
      <c r="KMV7" s="159"/>
      <c r="KMW7" s="156"/>
      <c r="KMX7" s="156"/>
      <c r="KMZ7" s="205"/>
      <c r="KNA7" s="156"/>
      <c r="KNB7" s="156"/>
      <c r="KNE7" s="292"/>
      <c r="KNF7" s="292"/>
      <c r="KNG7" s="159"/>
      <c r="KNH7" s="159"/>
      <c r="KNI7" s="159"/>
      <c r="KNJ7" s="156"/>
      <c r="KNK7" s="156"/>
      <c r="KNM7" s="205"/>
      <c r="KNN7" s="156"/>
      <c r="KNO7" s="156"/>
      <c r="KNR7" s="292"/>
      <c r="KNS7" s="292"/>
      <c r="KNT7" s="159"/>
      <c r="KNU7" s="159"/>
      <c r="KNV7" s="159"/>
      <c r="KNW7" s="156"/>
      <c r="KNX7" s="156"/>
      <c r="KNZ7" s="205"/>
      <c r="KOA7" s="156"/>
      <c r="KOB7" s="156"/>
      <c r="KOE7" s="292"/>
      <c r="KOF7" s="292"/>
      <c r="KOG7" s="159"/>
      <c r="KOH7" s="159"/>
      <c r="KOI7" s="159"/>
      <c r="KOJ7" s="156"/>
      <c r="KOK7" s="156"/>
      <c r="KOM7" s="205"/>
      <c r="KON7" s="156"/>
      <c r="KOO7" s="156"/>
      <c r="KOR7" s="292"/>
      <c r="KOS7" s="292"/>
      <c r="KOT7" s="159"/>
      <c r="KOU7" s="159"/>
      <c r="KOV7" s="159"/>
      <c r="KOW7" s="156"/>
      <c r="KOX7" s="156"/>
      <c r="KOZ7" s="205"/>
      <c r="KPA7" s="156"/>
      <c r="KPB7" s="156"/>
      <c r="KPE7" s="292"/>
      <c r="KPF7" s="292"/>
      <c r="KPG7" s="159"/>
      <c r="KPH7" s="159"/>
      <c r="KPI7" s="159"/>
      <c r="KPJ7" s="156"/>
      <c r="KPK7" s="156"/>
      <c r="KPM7" s="205"/>
      <c r="KPN7" s="156"/>
      <c r="KPO7" s="156"/>
      <c r="KPR7" s="292"/>
      <c r="KPS7" s="292"/>
      <c r="KPT7" s="159"/>
      <c r="KPU7" s="159"/>
      <c r="KPV7" s="159"/>
      <c r="KPW7" s="156"/>
      <c r="KPX7" s="156"/>
      <c r="KPZ7" s="205"/>
      <c r="KQA7" s="156"/>
      <c r="KQB7" s="156"/>
      <c r="KQE7" s="292"/>
      <c r="KQF7" s="292"/>
      <c r="KQG7" s="159"/>
      <c r="KQH7" s="159"/>
      <c r="KQI7" s="159"/>
      <c r="KQJ7" s="156"/>
      <c r="KQK7" s="156"/>
      <c r="KQM7" s="205"/>
      <c r="KQN7" s="156"/>
      <c r="KQO7" s="156"/>
      <c r="KQR7" s="292"/>
      <c r="KQS7" s="292"/>
      <c r="KQT7" s="159"/>
      <c r="KQU7" s="159"/>
      <c r="KQV7" s="159"/>
      <c r="KQW7" s="156"/>
      <c r="KQX7" s="156"/>
      <c r="KQZ7" s="205"/>
      <c r="KRA7" s="156"/>
      <c r="KRB7" s="156"/>
      <c r="KRE7" s="292"/>
      <c r="KRF7" s="292"/>
      <c r="KRG7" s="159"/>
      <c r="KRH7" s="159"/>
      <c r="KRI7" s="159"/>
      <c r="KRJ7" s="156"/>
      <c r="KRK7" s="156"/>
      <c r="KRM7" s="205"/>
      <c r="KRN7" s="156"/>
      <c r="KRO7" s="156"/>
      <c r="KRR7" s="292"/>
      <c r="KRS7" s="292"/>
      <c r="KRT7" s="159"/>
      <c r="KRU7" s="159"/>
      <c r="KRV7" s="159"/>
      <c r="KRW7" s="156"/>
      <c r="KRX7" s="156"/>
      <c r="KRZ7" s="205"/>
      <c r="KSA7" s="156"/>
      <c r="KSB7" s="156"/>
      <c r="KSE7" s="292"/>
      <c r="KSF7" s="292"/>
      <c r="KSG7" s="159"/>
      <c r="KSH7" s="159"/>
      <c r="KSI7" s="159"/>
      <c r="KSJ7" s="156"/>
      <c r="KSK7" s="156"/>
      <c r="KSM7" s="205"/>
      <c r="KSN7" s="156"/>
      <c r="KSO7" s="156"/>
      <c r="KSR7" s="292"/>
      <c r="KSS7" s="292"/>
      <c r="KST7" s="159"/>
      <c r="KSU7" s="159"/>
      <c r="KSV7" s="159"/>
      <c r="KSW7" s="156"/>
      <c r="KSX7" s="156"/>
      <c r="KSZ7" s="205"/>
      <c r="KTA7" s="156"/>
      <c r="KTB7" s="156"/>
      <c r="KTE7" s="292"/>
      <c r="KTF7" s="292"/>
      <c r="KTG7" s="159"/>
      <c r="KTH7" s="159"/>
      <c r="KTI7" s="159"/>
      <c r="KTJ7" s="156"/>
      <c r="KTK7" s="156"/>
      <c r="KTM7" s="205"/>
      <c r="KTN7" s="156"/>
      <c r="KTO7" s="156"/>
      <c r="KTR7" s="292"/>
      <c r="KTS7" s="292"/>
      <c r="KTT7" s="159"/>
      <c r="KTU7" s="159"/>
      <c r="KTV7" s="159"/>
      <c r="KTW7" s="156"/>
      <c r="KTX7" s="156"/>
      <c r="KTZ7" s="205"/>
      <c r="KUA7" s="156"/>
      <c r="KUB7" s="156"/>
      <c r="KUE7" s="292"/>
      <c r="KUF7" s="292"/>
      <c r="KUG7" s="159"/>
      <c r="KUH7" s="159"/>
      <c r="KUI7" s="159"/>
      <c r="KUJ7" s="156"/>
      <c r="KUK7" s="156"/>
      <c r="KUM7" s="205"/>
      <c r="KUN7" s="156"/>
      <c r="KUO7" s="156"/>
      <c r="KUR7" s="292"/>
      <c r="KUS7" s="292"/>
      <c r="KUT7" s="159"/>
      <c r="KUU7" s="159"/>
      <c r="KUV7" s="159"/>
      <c r="KUW7" s="156"/>
      <c r="KUX7" s="156"/>
      <c r="KUZ7" s="205"/>
      <c r="KVA7" s="156"/>
      <c r="KVB7" s="156"/>
      <c r="KVE7" s="292"/>
      <c r="KVF7" s="292"/>
      <c r="KVG7" s="159"/>
      <c r="KVH7" s="159"/>
      <c r="KVI7" s="159"/>
      <c r="KVJ7" s="156"/>
      <c r="KVK7" s="156"/>
      <c r="KVM7" s="205"/>
      <c r="KVN7" s="156"/>
      <c r="KVO7" s="156"/>
      <c r="KVR7" s="292"/>
      <c r="KVS7" s="292"/>
      <c r="KVT7" s="159"/>
      <c r="KVU7" s="159"/>
      <c r="KVV7" s="159"/>
      <c r="KVW7" s="156"/>
      <c r="KVX7" s="156"/>
      <c r="KVZ7" s="205"/>
      <c r="KWA7" s="156"/>
      <c r="KWB7" s="156"/>
      <c r="KWE7" s="292"/>
      <c r="KWF7" s="292"/>
      <c r="KWG7" s="159"/>
      <c r="KWH7" s="159"/>
      <c r="KWI7" s="159"/>
      <c r="KWJ7" s="156"/>
      <c r="KWK7" s="156"/>
      <c r="KWM7" s="205"/>
      <c r="KWN7" s="156"/>
      <c r="KWO7" s="156"/>
      <c r="KWR7" s="292"/>
      <c r="KWS7" s="292"/>
      <c r="KWT7" s="159"/>
      <c r="KWU7" s="159"/>
      <c r="KWV7" s="159"/>
      <c r="KWW7" s="156"/>
      <c r="KWX7" s="156"/>
      <c r="KWZ7" s="205"/>
      <c r="KXA7" s="156"/>
      <c r="KXB7" s="156"/>
      <c r="KXE7" s="292"/>
      <c r="KXF7" s="292"/>
      <c r="KXG7" s="159"/>
      <c r="KXH7" s="159"/>
      <c r="KXI7" s="159"/>
      <c r="KXJ7" s="156"/>
      <c r="KXK7" s="156"/>
      <c r="KXM7" s="205"/>
      <c r="KXN7" s="156"/>
      <c r="KXO7" s="156"/>
      <c r="KXR7" s="292"/>
      <c r="KXS7" s="292"/>
      <c r="KXT7" s="159"/>
      <c r="KXU7" s="159"/>
      <c r="KXV7" s="159"/>
      <c r="KXW7" s="156"/>
      <c r="KXX7" s="156"/>
      <c r="KXZ7" s="205"/>
      <c r="KYA7" s="156"/>
      <c r="KYB7" s="156"/>
      <c r="KYE7" s="292"/>
      <c r="KYF7" s="292"/>
      <c r="KYG7" s="159"/>
      <c r="KYH7" s="159"/>
      <c r="KYI7" s="159"/>
      <c r="KYJ7" s="156"/>
      <c r="KYK7" s="156"/>
      <c r="KYM7" s="205"/>
      <c r="KYN7" s="156"/>
      <c r="KYO7" s="156"/>
      <c r="KYR7" s="292"/>
      <c r="KYS7" s="292"/>
      <c r="KYT7" s="159"/>
      <c r="KYU7" s="159"/>
      <c r="KYV7" s="159"/>
      <c r="KYW7" s="156"/>
      <c r="KYX7" s="156"/>
      <c r="KYZ7" s="205"/>
      <c r="KZA7" s="156"/>
      <c r="KZB7" s="156"/>
      <c r="KZE7" s="292"/>
      <c r="KZF7" s="292"/>
      <c r="KZG7" s="159"/>
      <c r="KZH7" s="159"/>
      <c r="KZI7" s="159"/>
      <c r="KZJ7" s="156"/>
      <c r="KZK7" s="156"/>
      <c r="KZM7" s="205"/>
      <c r="KZN7" s="156"/>
      <c r="KZO7" s="156"/>
      <c r="KZR7" s="292"/>
      <c r="KZS7" s="292"/>
      <c r="KZT7" s="159"/>
      <c r="KZU7" s="159"/>
      <c r="KZV7" s="159"/>
      <c r="KZW7" s="156"/>
      <c r="KZX7" s="156"/>
      <c r="KZZ7" s="205"/>
      <c r="LAA7" s="156"/>
      <c r="LAB7" s="156"/>
      <c r="LAE7" s="292"/>
      <c r="LAF7" s="292"/>
      <c r="LAG7" s="159"/>
      <c r="LAH7" s="159"/>
      <c r="LAI7" s="159"/>
      <c r="LAJ7" s="156"/>
      <c r="LAK7" s="156"/>
      <c r="LAM7" s="205"/>
      <c r="LAN7" s="156"/>
      <c r="LAO7" s="156"/>
      <c r="LAR7" s="292"/>
      <c r="LAS7" s="292"/>
      <c r="LAT7" s="159"/>
      <c r="LAU7" s="159"/>
      <c r="LAV7" s="159"/>
      <c r="LAW7" s="156"/>
      <c r="LAX7" s="156"/>
      <c r="LAZ7" s="205"/>
      <c r="LBA7" s="156"/>
      <c r="LBB7" s="156"/>
      <c r="LBE7" s="292"/>
      <c r="LBF7" s="292"/>
      <c r="LBG7" s="159"/>
      <c r="LBH7" s="159"/>
      <c r="LBI7" s="159"/>
      <c r="LBJ7" s="156"/>
      <c r="LBK7" s="156"/>
      <c r="LBM7" s="205"/>
      <c r="LBN7" s="156"/>
      <c r="LBO7" s="156"/>
      <c r="LBR7" s="292"/>
      <c r="LBS7" s="292"/>
      <c r="LBT7" s="159"/>
      <c r="LBU7" s="159"/>
      <c r="LBV7" s="159"/>
      <c r="LBW7" s="156"/>
      <c r="LBX7" s="156"/>
      <c r="LBZ7" s="205"/>
      <c r="LCA7" s="156"/>
      <c r="LCB7" s="156"/>
      <c r="LCE7" s="292"/>
      <c r="LCF7" s="292"/>
      <c r="LCG7" s="159"/>
      <c r="LCH7" s="159"/>
      <c r="LCI7" s="159"/>
      <c r="LCJ7" s="156"/>
      <c r="LCK7" s="156"/>
      <c r="LCM7" s="205"/>
      <c r="LCN7" s="156"/>
      <c r="LCO7" s="156"/>
      <c r="LCR7" s="292"/>
      <c r="LCS7" s="292"/>
      <c r="LCT7" s="159"/>
      <c r="LCU7" s="159"/>
      <c r="LCV7" s="159"/>
      <c r="LCW7" s="156"/>
      <c r="LCX7" s="156"/>
      <c r="LCZ7" s="205"/>
      <c r="LDA7" s="156"/>
      <c r="LDB7" s="156"/>
      <c r="LDE7" s="292"/>
      <c r="LDF7" s="292"/>
      <c r="LDG7" s="159"/>
      <c r="LDH7" s="159"/>
      <c r="LDI7" s="159"/>
      <c r="LDJ7" s="156"/>
      <c r="LDK7" s="156"/>
      <c r="LDM7" s="205"/>
      <c r="LDN7" s="156"/>
      <c r="LDO7" s="156"/>
      <c r="LDR7" s="292"/>
      <c r="LDS7" s="292"/>
      <c r="LDT7" s="159"/>
      <c r="LDU7" s="159"/>
      <c r="LDV7" s="159"/>
      <c r="LDW7" s="156"/>
      <c r="LDX7" s="156"/>
      <c r="LDZ7" s="205"/>
      <c r="LEA7" s="156"/>
      <c r="LEB7" s="156"/>
      <c r="LEE7" s="292"/>
      <c r="LEF7" s="292"/>
      <c r="LEG7" s="159"/>
      <c r="LEH7" s="159"/>
      <c r="LEI7" s="159"/>
      <c r="LEJ7" s="156"/>
      <c r="LEK7" s="156"/>
      <c r="LEM7" s="205"/>
      <c r="LEN7" s="156"/>
      <c r="LEO7" s="156"/>
      <c r="LER7" s="292"/>
      <c r="LES7" s="292"/>
      <c r="LET7" s="159"/>
      <c r="LEU7" s="159"/>
      <c r="LEV7" s="159"/>
      <c r="LEW7" s="156"/>
      <c r="LEX7" s="156"/>
      <c r="LEZ7" s="205"/>
      <c r="LFA7" s="156"/>
      <c r="LFB7" s="156"/>
      <c r="LFE7" s="292"/>
      <c r="LFF7" s="292"/>
      <c r="LFG7" s="159"/>
      <c r="LFH7" s="159"/>
      <c r="LFI7" s="159"/>
      <c r="LFJ7" s="156"/>
      <c r="LFK7" s="156"/>
      <c r="LFM7" s="205"/>
      <c r="LFN7" s="156"/>
      <c r="LFO7" s="156"/>
      <c r="LFR7" s="292"/>
      <c r="LFS7" s="292"/>
      <c r="LFT7" s="159"/>
      <c r="LFU7" s="159"/>
      <c r="LFV7" s="159"/>
      <c r="LFW7" s="156"/>
      <c r="LFX7" s="156"/>
      <c r="LFZ7" s="205"/>
      <c r="LGA7" s="156"/>
      <c r="LGB7" s="156"/>
      <c r="LGE7" s="292"/>
      <c r="LGF7" s="292"/>
      <c r="LGG7" s="159"/>
      <c r="LGH7" s="159"/>
      <c r="LGI7" s="159"/>
      <c r="LGJ7" s="156"/>
      <c r="LGK7" s="156"/>
      <c r="LGM7" s="205"/>
      <c r="LGN7" s="156"/>
      <c r="LGO7" s="156"/>
      <c r="LGR7" s="292"/>
      <c r="LGS7" s="292"/>
      <c r="LGT7" s="159"/>
      <c r="LGU7" s="159"/>
      <c r="LGV7" s="159"/>
      <c r="LGW7" s="156"/>
      <c r="LGX7" s="156"/>
      <c r="LGZ7" s="205"/>
      <c r="LHA7" s="156"/>
      <c r="LHB7" s="156"/>
      <c r="LHE7" s="292"/>
      <c r="LHF7" s="292"/>
      <c r="LHG7" s="159"/>
      <c r="LHH7" s="159"/>
      <c r="LHI7" s="159"/>
      <c r="LHJ7" s="156"/>
      <c r="LHK7" s="156"/>
      <c r="LHM7" s="205"/>
      <c r="LHN7" s="156"/>
      <c r="LHO7" s="156"/>
      <c r="LHR7" s="292"/>
      <c r="LHS7" s="292"/>
      <c r="LHT7" s="159"/>
      <c r="LHU7" s="159"/>
      <c r="LHV7" s="159"/>
      <c r="LHW7" s="156"/>
      <c r="LHX7" s="156"/>
      <c r="LHZ7" s="205"/>
      <c r="LIA7" s="156"/>
      <c r="LIB7" s="156"/>
      <c r="LIE7" s="292"/>
      <c r="LIF7" s="292"/>
      <c r="LIG7" s="159"/>
      <c r="LIH7" s="159"/>
      <c r="LII7" s="159"/>
      <c r="LIJ7" s="156"/>
      <c r="LIK7" s="156"/>
      <c r="LIM7" s="205"/>
      <c r="LIN7" s="156"/>
      <c r="LIO7" s="156"/>
      <c r="LIR7" s="292"/>
      <c r="LIS7" s="292"/>
      <c r="LIT7" s="159"/>
      <c r="LIU7" s="159"/>
      <c r="LIV7" s="159"/>
      <c r="LIW7" s="156"/>
      <c r="LIX7" s="156"/>
      <c r="LIZ7" s="205"/>
      <c r="LJA7" s="156"/>
      <c r="LJB7" s="156"/>
      <c r="LJE7" s="292"/>
      <c r="LJF7" s="292"/>
      <c r="LJG7" s="159"/>
      <c r="LJH7" s="159"/>
      <c r="LJI7" s="159"/>
      <c r="LJJ7" s="156"/>
      <c r="LJK7" s="156"/>
      <c r="LJM7" s="205"/>
      <c r="LJN7" s="156"/>
      <c r="LJO7" s="156"/>
      <c r="LJR7" s="292"/>
      <c r="LJS7" s="292"/>
      <c r="LJT7" s="159"/>
      <c r="LJU7" s="159"/>
      <c r="LJV7" s="159"/>
      <c r="LJW7" s="156"/>
      <c r="LJX7" s="156"/>
      <c r="LJZ7" s="205"/>
      <c r="LKA7" s="156"/>
      <c r="LKB7" s="156"/>
      <c r="LKE7" s="292"/>
      <c r="LKF7" s="292"/>
      <c r="LKG7" s="159"/>
      <c r="LKH7" s="159"/>
      <c r="LKI7" s="159"/>
      <c r="LKJ7" s="156"/>
      <c r="LKK7" s="156"/>
      <c r="LKM7" s="205"/>
      <c r="LKN7" s="156"/>
      <c r="LKO7" s="156"/>
      <c r="LKR7" s="292"/>
      <c r="LKS7" s="292"/>
      <c r="LKT7" s="159"/>
      <c r="LKU7" s="159"/>
      <c r="LKV7" s="159"/>
      <c r="LKW7" s="156"/>
      <c r="LKX7" s="156"/>
      <c r="LKZ7" s="205"/>
      <c r="LLA7" s="156"/>
      <c r="LLB7" s="156"/>
      <c r="LLE7" s="292"/>
      <c r="LLF7" s="292"/>
      <c r="LLG7" s="159"/>
      <c r="LLH7" s="159"/>
      <c r="LLI7" s="159"/>
      <c r="LLJ7" s="156"/>
      <c r="LLK7" s="156"/>
      <c r="LLM7" s="205"/>
      <c r="LLN7" s="156"/>
      <c r="LLO7" s="156"/>
      <c r="LLR7" s="292"/>
      <c r="LLS7" s="292"/>
      <c r="LLT7" s="159"/>
      <c r="LLU7" s="159"/>
      <c r="LLV7" s="159"/>
      <c r="LLW7" s="156"/>
      <c r="LLX7" s="156"/>
      <c r="LLZ7" s="205"/>
      <c r="LMA7" s="156"/>
      <c r="LMB7" s="156"/>
      <c r="LME7" s="292"/>
      <c r="LMF7" s="292"/>
      <c r="LMG7" s="159"/>
      <c r="LMH7" s="159"/>
      <c r="LMI7" s="159"/>
      <c r="LMJ7" s="156"/>
      <c r="LMK7" s="156"/>
      <c r="LMM7" s="205"/>
      <c r="LMN7" s="156"/>
      <c r="LMO7" s="156"/>
      <c r="LMR7" s="292"/>
      <c r="LMS7" s="292"/>
      <c r="LMT7" s="159"/>
      <c r="LMU7" s="159"/>
      <c r="LMV7" s="159"/>
      <c r="LMW7" s="156"/>
      <c r="LMX7" s="156"/>
      <c r="LMZ7" s="205"/>
      <c r="LNA7" s="156"/>
      <c r="LNB7" s="156"/>
      <c r="LNE7" s="292"/>
      <c r="LNF7" s="292"/>
      <c r="LNG7" s="159"/>
      <c r="LNH7" s="159"/>
      <c r="LNI7" s="159"/>
      <c r="LNJ7" s="156"/>
      <c r="LNK7" s="156"/>
      <c r="LNM7" s="205"/>
      <c r="LNN7" s="156"/>
      <c r="LNO7" s="156"/>
      <c r="LNR7" s="292"/>
      <c r="LNS7" s="292"/>
      <c r="LNT7" s="159"/>
      <c r="LNU7" s="159"/>
      <c r="LNV7" s="159"/>
      <c r="LNW7" s="156"/>
      <c r="LNX7" s="156"/>
      <c r="LNZ7" s="205"/>
      <c r="LOA7" s="156"/>
      <c r="LOB7" s="156"/>
      <c r="LOE7" s="292"/>
      <c r="LOF7" s="292"/>
      <c r="LOG7" s="159"/>
      <c r="LOH7" s="159"/>
      <c r="LOI7" s="159"/>
      <c r="LOJ7" s="156"/>
      <c r="LOK7" s="156"/>
      <c r="LOM7" s="205"/>
      <c r="LON7" s="156"/>
      <c r="LOO7" s="156"/>
      <c r="LOR7" s="292"/>
      <c r="LOS7" s="292"/>
      <c r="LOT7" s="159"/>
      <c r="LOU7" s="159"/>
      <c r="LOV7" s="159"/>
      <c r="LOW7" s="156"/>
      <c r="LOX7" s="156"/>
      <c r="LOZ7" s="205"/>
      <c r="LPA7" s="156"/>
      <c r="LPB7" s="156"/>
      <c r="LPE7" s="292"/>
      <c r="LPF7" s="292"/>
      <c r="LPG7" s="159"/>
      <c r="LPH7" s="159"/>
      <c r="LPI7" s="159"/>
      <c r="LPJ7" s="156"/>
      <c r="LPK7" s="156"/>
      <c r="LPM7" s="205"/>
      <c r="LPN7" s="156"/>
      <c r="LPO7" s="156"/>
      <c r="LPR7" s="292"/>
      <c r="LPS7" s="292"/>
      <c r="LPT7" s="159"/>
      <c r="LPU7" s="159"/>
      <c r="LPV7" s="159"/>
      <c r="LPW7" s="156"/>
      <c r="LPX7" s="156"/>
      <c r="LPZ7" s="205"/>
      <c r="LQA7" s="156"/>
      <c r="LQB7" s="156"/>
      <c r="LQE7" s="292"/>
      <c r="LQF7" s="292"/>
      <c r="LQG7" s="159"/>
      <c r="LQH7" s="159"/>
      <c r="LQI7" s="159"/>
      <c r="LQJ7" s="156"/>
      <c r="LQK7" s="156"/>
      <c r="LQM7" s="205"/>
      <c r="LQN7" s="156"/>
      <c r="LQO7" s="156"/>
      <c r="LQR7" s="292"/>
      <c r="LQS7" s="292"/>
      <c r="LQT7" s="159"/>
      <c r="LQU7" s="159"/>
      <c r="LQV7" s="159"/>
      <c r="LQW7" s="156"/>
      <c r="LQX7" s="156"/>
      <c r="LQZ7" s="205"/>
      <c r="LRA7" s="156"/>
      <c r="LRB7" s="156"/>
      <c r="LRE7" s="292"/>
      <c r="LRF7" s="292"/>
      <c r="LRG7" s="159"/>
      <c r="LRH7" s="159"/>
      <c r="LRI7" s="159"/>
      <c r="LRJ7" s="156"/>
      <c r="LRK7" s="156"/>
      <c r="LRM7" s="205"/>
      <c r="LRN7" s="156"/>
      <c r="LRO7" s="156"/>
      <c r="LRR7" s="292"/>
      <c r="LRS7" s="292"/>
      <c r="LRT7" s="159"/>
      <c r="LRU7" s="159"/>
      <c r="LRV7" s="159"/>
      <c r="LRW7" s="156"/>
      <c r="LRX7" s="156"/>
      <c r="LRZ7" s="205"/>
      <c r="LSA7" s="156"/>
      <c r="LSB7" s="156"/>
      <c r="LSE7" s="292"/>
      <c r="LSF7" s="292"/>
      <c r="LSG7" s="159"/>
      <c r="LSH7" s="159"/>
      <c r="LSI7" s="159"/>
      <c r="LSJ7" s="156"/>
      <c r="LSK7" s="156"/>
      <c r="LSM7" s="205"/>
      <c r="LSN7" s="156"/>
      <c r="LSO7" s="156"/>
      <c r="LSR7" s="292"/>
      <c r="LSS7" s="292"/>
      <c r="LST7" s="159"/>
      <c r="LSU7" s="159"/>
      <c r="LSV7" s="159"/>
      <c r="LSW7" s="156"/>
      <c r="LSX7" s="156"/>
      <c r="LSZ7" s="205"/>
      <c r="LTA7" s="156"/>
      <c r="LTB7" s="156"/>
      <c r="LTE7" s="292"/>
      <c r="LTF7" s="292"/>
      <c r="LTG7" s="159"/>
      <c r="LTH7" s="159"/>
      <c r="LTI7" s="159"/>
      <c r="LTJ7" s="156"/>
      <c r="LTK7" s="156"/>
      <c r="LTM7" s="205"/>
      <c r="LTN7" s="156"/>
      <c r="LTO7" s="156"/>
      <c r="LTR7" s="292"/>
      <c r="LTS7" s="292"/>
      <c r="LTT7" s="159"/>
      <c r="LTU7" s="159"/>
      <c r="LTV7" s="159"/>
      <c r="LTW7" s="156"/>
      <c r="LTX7" s="156"/>
      <c r="LTZ7" s="205"/>
      <c r="LUA7" s="156"/>
      <c r="LUB7" s="156"/>
      <c r="LUE7" s="292"/>
      <c r="LUF7" s="292"/>
      <c r="LUG7" s="159"/>
      <c r="LUH7" s="159"/>
      <c r="LUI7" s="159"/>
      <c r="LUJ7" s="156"/>
      <c r="LUK7" s="156"/>
      <c r="LUM7" s="205"/>
      <c r="LUN7" s="156"/>
      <c r="LUO7" s="156"/>
      <c r="LUR7" s="292"/>
      <c r="LUS7" s="292"/>
      <c r="LUT7" s="159"/>
      <c r="LUU7" s="159"/>
      <c r="LUV7" s="159"/>
      <c r="LUW7" s="156"/>
      <c r="LUX7" s="156"/>
      <c r="LUZ7" s="205"/>
      <c r="LVA7" s="156"/>
      <c r="LVB7" s="156"/>
      <c r="LVE7" s="292"/>
      <c r="LVF7" s="292"/>
      <c r="LVG7" s="159"/>
      <c r="LVH7" s="159"/>
      <c r="LVI7" s="159"/>
      <c r="LVJ7" s="156"/>
      <c r="LVK7" s="156"/>
      <c r="LVM7" s="205"/>
      <c r="LVN7" s="156"/>
      <c r="LVO7" s="156"/>
      <c r="LVR7" s="292"/>
      <c r="LVS7" s="292"/>
      <c r="LVT7" s="159"/>
      <c r="LVU7" s="159"/>
      <c r="LVV7" s="159"/>
      <c r="LVW7" s="156"/>
      <c r="LVX7" s="156"/>
      <c r="LVZ7" s="205"/>
      <c r="LWA7" s="156"/>
      <c r="LWB7" s="156"/>
      <c r="LWE7" s="292"/>
      <c r="LWF7" s="292"/>
      <c r="LWG7" s="159"/>
      <c r="LWH7" s="159"/>
      <c r="LWI7" s="159"/>
      <c r="LWJ7" s="156"/>
      <c r="LWK7" s="156"/>
      <c r="LWM7" s="205"/>
      <c r="LWN7" s="156"/>
      <c r="LWO7" s="156"/>
      <c r="LWR7" s="292"/>
      <c r="LWS7" s="292"/>
      <c r="LWT7" s="159"/>
      <c r="LWU7" s="159"/>
      <c r="LWV7" s="159"/>
      <c r="LWW7" s="156"/>
      <c r="LWX7" s="156"/>
      <c r="LWZ7" s="205"/>
      <c r="LXA7" s="156"/>
      <c r="LXB7" s="156"/>
      <c r="LXE7" s="292"/>
      <c r="LXF7" s="292"/>
      <c r="LXG7" s="159"/>
      <c r="LXH7" s="159"/>
      <c r="LXI7" s="159"/>
      <c r="LXJ7" s="156"/>
      <c r="LXK7" s="156"/>
      <c r="LXM7" s="205"/>
      <c r="LXN7" s="156"/>
      <c r="LXO7" s="156"/>
      <c r="LXR7" s="292"/>
      <c r="LXS7" s="292"/>
      <c r="LXT7" s="159"/>
      <c r="LXU7" s="159"/>
      <c r="LXV7" s="159"/>
      <c r="LXW7" s="156"/>
      <c r="LXX7" s="156"/>
      <c r="LXZ7" s="205"/>
      <c r="LYA7" s="156"/>
      <c r="LYB7" s="156"/>
      <c r="LYE7" s="292"/>
      <c r="LYF7" s="292"/>
      <c r="LYG7" s="159"/>
      <c r="LYH7" s="159"/>
      <c r="LYI7" s="159"/>
      <c r="LYJ7" s="156"/>
      <c r="LYK7" s="156"/>
      <c r="LYM7" s="205"/>
      <c r="LYN7" s="156"/>
      <c r="LYO7" s="156"/>
      <c r="LYR7" s="292"/>
      <c r="LYS7" s="292"/>
      <c r="LYT7" s="159"/>
      <c r="LYU7" s="159"/>
      <c r="LYV7" s="159"/>
      <c r="LYW7" s="156"/>
      <c r="LYX7" s="156"/>
      <c r="LYZ7" s="205"/>
      <c r="LZA7" s="156"/>
      <c r="LZB7" s="156"/>
      <c r="LZE7" s="292"/>
      <c r="LZF7" s="292"/>
      <c r="LZG7" s="159"/>
      <c r="LZH7" s="159"/>
      <c r="LZI7" s="159"/>
      <c r="LZJ7" s="156"/>
      <c r="LZK7" s="156"/>
      <c r="LZM7" s="205"/>
      <c r="LZN7" s="156"/>
      <c r="LZO7" s="156"/>
      <c r="LZR7" s="292"/>
      <c r="LZS7" s="292"/>
      <c r="LZT7" s="159"/>
      <c r="LZU7" s="159"/>
      <c r="LZV7" s="159"/>
      <c r="LZW7" s="156"/>
      <c r="LZX7" s="156"/>
      <c r="LZZ7" s="205"/>
      <c r="MAA7" s="156"/>
      <c r="MAB7" s="156"/>
      <c r="MAE7" s="292"/>
      <c r="MAF7" s="292"/>
      <c r="MAG7" s="159"/>
      <c r="MAH7" s="159"/>
      <c r="MAI7" s="159"/>
      <c r="MAJ7" s="156"/>
      <c r="MAK7" s="156"/>
      <c r="MAM7" s="205"/>
      <c r="MAN7" s="156"/>
      <c r="MAO7" s="156"/>
      <c r="MAR7" s="292"/>
      <c r="MAS7" s="292"/>
      <c r="MAT7" s="159"/>
      <c r="MAU7" s="159"/>
      <c r="MAV7" s="159"/>
      <c r="MAW7" s="156"/>
      <c r="MAX7" s="156"/>
      <c r="MAZ7" s="205"/>
      <c r="MBA7" s="156"/>
      <c r="MBB7" s="156"/>
      <c r="MBE7" s="292"/>
      <c r="MBF7" s="292"/>
      <c r="MBG7" s="159"/>
      <c r="MBH7" s="159"/>
      <c r="MBI7" s="159"/>
      <c r="MBJ7" s="156"/>
      <c r="MBK7" s="156"/>
      <c r="MBM7" s="205"/>
      <c r="MBN7" s="156"/>
      <c r="MBO7" s="156"/>
      <c r="MBR7" s="292"/>
      <c r="MBS7" s="292"/>
      <c r="MBT7" s="159"/>
      <c r="MBU7" s="159"/>
      <c r="MBV7" s="159"/>
      <c r="MBW7" s="156"/>
      <c r="MBX7" s="156"/>
      <c r="MBZ7" s="205"/>
      <c r="MCA7" s="156"/>
      <c r="MCB7" s="156"/>
      <c r="MCE7" s="292"/>
      <c r="MCF7" s="292"/>
      <c r="MCG7" s="159"/>
      <c r="MCH7" s="159"/>
      <c r="MCI7" s="159"/>
      <c r="MCJ7" s="156"/>
      <c r="MCK7" s="156"/>
      <c r="MCM7" s="205"/>
      <c r="MCN7" s="156"/>
      <c r="MCO7" s="156"/>
      <c r="MCR7" s="292"/>
      <c r="MCS7" s="292"/>
      <c r="MCT7" s="159"/>
      <c r="MCU7" s="159"/>
      <c r="MCV7" s="159"/>
      <c r="MCW7" s="156"/>
      <c r="MCX7" s="156"/>
      <c r="MCZ7" s="205"/>
      <c r="MDA7" s="156"/>
      <c r="MDB7" s="156"/>
      <c r="MDE7" s="292"/>
      <c r="MDF7" s="292"/>
      <c r="MDG7" s="159"/>
      <c r="MDH7" s="159"/>
      <c r="MDI7" s="159"/>
      <c r="MDJ7" s="156"/>
      <c r="MDK7" s="156"/>
      <c r="MDM7" s="205"/>
      <c r="MDN7" s="156"/>
      <c r="MDO7" s="156"/>
      <c r="MDR7" s="292"/>
      <c r="MDS7" s="292"/>
      <c r="MDT7" s="159"/>
      <c r="MDU7" s="159"/>
      <c r="MDV7" s="159"/>
      <c r="MDW7" s="156"/>
      <c r="MDX7" s="156"/>
      <c r="MDZ7" s="205"/>
      <c r="MEA7" s="156"/>
      <c r="MEB7" s="156"/>
      <c r="MEE7" s="292"/>
      <c r="MEF7" s="292"/>
      <c r="MEG7" s="159"/>
      <c r="MEH7" s="159"/>
      <c r="MEI7" s="159"/>
      <c r="MEJ7" s="156"/>
      <c r="MEK7" s="156"/>
      <c r="MEM7" s="205"/>
      <c r="MEN7" s="156"/>
      <c r="MEO7" s="156"/>
      <c r="MER7" s="292"/>
      <c r="MES7" s="292"/>
      <c r="MET7" s="159"/>
      <c r="MEU7" s="159"/>
      <c r="MEV7" s="159"/>
      <c r="MEW7" s="156"/>
      <c r="MEX7" s="156"/>
      <c r="MEZ7" s="205"/>
      <c r="MFA7" s="156"/>
      <c r="MFB7" s="156"/>
      <c r="MFE7" s="292"/>
      <c r="MFF7" s="292"/>
      <c r="MFG7" s="159"/>
      <c r="MFH7" s="159"/>
      <c r="MFI7" s="159"/>
      <c r="MFJ7" s="156"/>
      <c r="MFK7" s="156"/>
      <c r="MFM7" s="205"/>
      <c r="MFN7" s="156"/>
      <c r="MFO7" s="156"/>
      <c r="MFR7" s="292"/>
      <c r="MFS7" s="292"/>
      <c r="MFT7" s="159"/>
      <c r="MFU7" s="159"/>
      <c r="MFV7" s="159"/>
      <c r="MFW7" s="156"/>
      <c r="MFX7" s="156"/>
      <c r="MFZ7" s="205"/>
      <c r="MGA7" s="156"/>
      <c r="MGB7" s="156"/>
      <c r="MGE7" s="292"/>
      <c r="MGF7" s="292"/>
      <c r="MGG7" s="159"/>
      <c r="MGH7" s="159"/>
      <c r="MGI7" s="159"/>
      <c r="MGJ7" s="156"/>
      <c r="MGK7" s="156"/>
      <c r="MGM7" s="205"/>
      <c r="MGN7" s="156"/>
      <c r="MGO7" s="156"/>
      <c r="MGR7" s="292"/>
      <c r="MGS7" s="292"/>
      <c r="MGT7" s="159"/>
      <c r="MGU7" s="159"/>
      <c r="MGV7" s="159"/>
      <c r="MGW7" s="156"/>
      <c r="MGX7" s="156"/>
      <c r="MGZ7" s="205"/>
      <c r="MHA7" s="156"/>
      <c r="MHB7" s="156"/>
      <c r="MHE7" s="292"/>
      <c r="MHF7" s="292"/>
      <c r="MHG7" s="159"/>
      <c r="MHH7" s="159"/>
      <c r="MHI7" s="159"/>
      <c r="MHJ7" s="156"/>
      <c r="MHK7" s="156"/>
      <c r="MHM7" s="205"/>
      <c r="MHN7" s="156"/>
      <c r="MHO7" s="156"/>
      <c r="MHR7" s="292"/>
      <c r="MHS7" s="292"/>
      <c r="MHT7" s="159"/>
      <c r="MHU7" s="159"/>
      <c r="MHV7" s="159"/>
      <c r="MHW7" s="156"/>
      <c r="MHX7" s="156"/>
      <c r="MHZ7" s="205"/>
      <c r="MIA7" s="156"/>
      <c r="MIB7" s="156"/>
      <c r="MIE7" s="292"/>
      <c r="MIF7" s="292"/>
      <c r="MIG7" s="159"/>
      <c r="MIH7" s="159"/>
      <c r="MII7" s="159"/>
      <c r="MIJ7" s="156"/>
      <c r="MIK7" s="156"/>
      <c r="MIM7" s="205"/>
      <c r="MIN7" s="156"/>
      <c r="MIO7" s="156"/>
      <c r="MIR7" s="292"/>
      <c r="MIS7" s="292"/>
      <c r="MIT7" s="159"/>
      <c r="MIU7" s="159"/>
      <c r="MIV7" s="159"/>
      <c r="MIW7" s="156"/>
      <c r="MIX7" s="156"/>
      <c r="MIZ7" s="205"/>
      <c r="MJA7" s="156"/>
      <c r="MJB7" s="156"/>
      <c r="MJE7" s="292"/>
      <c r="MJF7" s="292"/>
      <c r="MJG7" s="159"/>
      <c r="MJH7" s="159"/>
      <c r="MJI7" s="159"/>
      <c r="MJJ7" s="156"/>
      <c r="MJK7" s="156"/>
      <c r="MJM7" s="205"/>
      <c r="MJN7" s="156"/>
      <c r="MJO7" s="156"/>
      <c r="MJR7" s="292"/>
      <c r="MJS7" s="292"/>
      <c r="MJT7" s="159"/>
      <c r="MJU7" s="159"/>
      <c r="MJV7" s="159"/>
      <c r="MJW7" s="156"/>
      <c r="MJX7" s="156"/>
      <c r="MJZ7" s="205"/>
      <c r="MKA7" s="156"/>
      <c r="MKB7" s="156"/>
      <c r="MKE7" s="292"/>
      <c r="MKF7" s="292"/>
      <c r="MKG7" s="159"/>
      <c r="MKH7" s="159"/>
      <c r="MKI7" s="159"/>
      <c r="MKJ7" s="156"/>
      <c r="MKK7" s="156"/>
      <c r="MKM7" s="205"/>
      <c r="MKN7" s="156"/>
      <c r="MKO7" s="156"/>
      <c r="MKR7" s="292"/>
      <c r="MKS7" s="292"/>
      <c r="MKT7" s="159"/>
      <c r="MKU7" s="159"/>
      <c r="MKV7" s="159"/>
      <c r="MKW7" s="156"/>
      <c r="MKX7" s="156"/>
      <c r="MKZ7" s="205"/>
      <c r="MLA7" s="156"/>
      <c r="MLB7" s="156"/>
      <c r="MLE7" s="292"/>
      <c r="MLF7" s="292"/>
      <c r="MLG7" s="159"/>
      <c r="MLH7" s="159"/>
      <c r="MLI7" s="159"/>
      <c r="MLJ7" s="156"/>
      <c r="MLK7" s="156"/>
      <c r="MLM7" s="205"/>
      <c r="MLN7" s="156"/>
      <c r="MLO7" s="156"/>
      <c r="MLR7" s="292"/>
      <c r="MLS7" s="292"/>
      <c r="MLT7" s="159"/>
      <c r="MLU7" s="159"/>
      <c r="MLV7" s="159"/>
      <c r="MLW7" s="156"/>
      <c r="MLX7" s="156"/>
      <c r="MLZ7" s="205"/>
      <c r="MMA7" s="156"/>
      <c r="MMB7" s="156"/>
      <c r="MME7" s="292"/>
      <c r="MMF7" s="292"/>
      <c r="MMG7" s="159"/>
      <c r="MMH7" s="159"/>
      <c r="MMI7" s="159"/>
      <c r="MMJ7" s="156"/>
      <c r="MMK7" s="156"/>
      <c r="MMM7" s="205"/>
      <c r="MMN7" s="156"/>
      <c r="MMO7" s="156"/>
      <c r="MMR7" s="292"/>
      <c r="MMS7" s="292"/>
      <c r="MMT7" s="159"/>
      <c r="MMU7" s="159"/>
      <c r="MMV7" s="159"/>
      <c r="MMW7" s="156"/>
      <c r="MMX7" s="156"/>
      <c r="MMZ7" s="205"/>
      <c r="MNA7" s="156"/>
      <c r="MNB7" s="156"/>
      <c r="MNE7" s="292"/>
      <c r="MNF7" s="292"/>
      <c r="MNG7" s="159"/>
      <c r="MNH7" s="159"/>
      <c r="MNI7" s="159"/>
      <c r="MNJ7" s="156"/>
      <c r="MNK7" s="156"/>
      <c r="MNM7" s="205"/>
      <c r="MNN7" s="156"/>
      <c r="MNO7" s="156"/>
      <c r="MNR7" s="292"/>
      <c r="MNS7" s="292"/>
      <c r="MNT7" s="159"/>
      <c r="MNU7" s="159"/>
      <c r="MNV7" s="159"/>
      <c r="MNW7" s="156"/>
      <c r="MNX7" s="156"/>
      <c r="MNZ7" s="205"/>
      <c r="MOA7" s="156"/>
      <c r="MOB7" s="156"/>
      <c r="MOE7" s="292"/>
      <c r="MOF7" s="292"/>
      <c r="MOG7" s="159"/>
      <c r="MOH7" s="159"/>
      <c r="MOI7" s="159"/>
      <c r="MOJ7" s="156"/>
      <c r="MOK7" s="156"/>
      <c r="MOM7" s="205"/>
      <c r="MON7" s="156"/>
      <c r="MOO7" s="156"/>
      <c r="MOR7" s="292"/>
      <c r="MOS7" s="292"/>
      <c r="MOT7" s="159"/>
      <c r="MOU7" s="159"/>
      <c r="MOV7" s="159"/>
      <c r="MOW7" s="156"/>
      <c r="MOX7" s="156"/>
      <c r="MOZ7" s="205"/>
      <c r="MPA7" s="156"/>
      <c r="MPB7" s="156"/>
      <c r="MPE7" s="292"/>
      <c r="MPF7" s="292"/>
      <c r="MPG7" s="159"/>
      <c r="MPH7" s="159"/>
      <c r="MPI7" s="159"/>
      <c r="MPJ7" s="156"/>
      <c r="MPK7" s="156"/>
      <c r="MPM7" s="205"/>
      <c r="MPN7" s="156"/>
      <c r="MPO7" s="156"/>
      <c r="MPR7" s="292"/>
      <c r="MPS7" s="292"/>
      <c r="MPT7" s="159"/>
      <c r="MPU7" s="159"/>
      <c r="MPV7" s="159"/>
      <c r="MPW7" s="156"/>
      <c r="MPX7" s="156"/>
      <c r="MPZ7" s="205"/>
      <c r="MQA7" s="156"/>
      <c r="MQB7" s="156"/>
      <c r="MQE7" s="292"/>
      <c r="MQF7" s="292"/>
      <c r="MQG7" s="159"/>
      <c r="MQH7" s="159"/>
      <c r="MQI7" s="159"/>
      <c r="MQJ7" s="156"/>
      <c r="MQK7" s="156"/>
      <c r="MQM7" s="205"/>
      <c r="MQN7" s="156"/>
      <c r="MQO7" s="156"/>
      <c r="MQR7" s="292"/>
      <c r="MQS7" s="292"/>
      <c r="MQT7" s="159"/>
      <c r="MQU7" s="159"/>
      <c r="MQV7" s="159"/>
      <c r="MQW7" s="156"/>
      <c r="MQX7" s="156"/>
      <c r="MQZ7" s="205"/>
      <c r="MRA7" s="156"/>
      <c r="MRB7" s="156"/>
      <c r="MRE7" s="292"/>
      <c r="MRF7" s="292"/>
      <c r="MRG7" s="159"/>
      <c r="MRH7" s="159"/>
      <c r="MRI7" s="159"/>
      <c r="MRJ7" s="156"/>
      <c r="MRK7" s="156"/>
      <c r="MRM7" s="205"/>
      <c r="MRN7" s="156"/>
      <c r="MRO7" s="156"/>
      <c r="MRR7" s="292"/>
      <c r="MRS7" s="292"/>
      <c r="MRT7" s="159"/>
      <c r="MRU7" s="159"/>
      <c r="MRV7" s="159"/>
      <c r="MRW7" s="156"/>
      <c r="MRX7" s="156"/>
      <c r="MRZ7" s="205"/>
      <c r="MSA7" s="156"/>
      <c r="MSB7" s="156"/>
      <c r="MSE7" s="292"/>
      <c r="MSF7" s="292"/>
      <c r="MSG7" s="159"/>
      <c r="MSH7" s="159"/>
      <c r="MSI7" s="159"/>
      <c r="MSJ7" s="156"/>
      <c r="MSK7" s="156"/>
      <c r="MSM7" s="205"/>
      <c r="MSN7" s="156"/>
      <c r="MSO7" s="156"/>
      <c r="MSR7" s="292"/>
      <c r="MSS7" s="292"/>
      <c r="MST7" s="159"/>
      <c r="MSU7" s="159"/>
      <c r="MSV7" s="159"/>
      <c r="MSW7" s="156"/>
      <c r="MSX7" s="156"/>
      <c r="MSZ7" s="205"/>
      <c r="MTA7" s="156"/>
      <c r="MTB7" s="156"/>
      <c r="MTE7" s="292"/>
      <c r="MTF7" s="292"/>
      <c r="MTG7" s="159"/>
      <c r="MTH7" s="159"/>
      <c r="MTI7" s="159"/>
      <c r="MTJ7" s="156"/>
      <c r="MTK7" s="156"/>
      <c r="MTM7" s="205"/>
      <c r="MTN7" s="156"/>
      <c r="MTO7" s="156"/>
      <c r="MTR7" s="292"/>
      <c r="MTS7" s="292"/>
      <c r="MTT7" s="159"/>
      <c r="MTU7" s="159"/>
      <c r="MTV7" s="159"/>
      <c r="MTW7" s="156"/>
      <c r="MTX7" s="156"/>
      <c r="MTZ7" s="205"/>
      <c r="MUA7" s="156"/>
      <c r="MUB7" s="156"/>
      <c r="MUE7" s="292"/>
      <c r="MUF7" s="292"/>
      <c r="MUG7" s="159"/>
      <c r="MUH7" s="159"/>
      <c r="MUI7" s="159"/>
      <c r="MUJ7" s="156"/>
      <c r="MUK7" s="156"/>
      <c r="MUM7" s="205"/>
      <c r="MUN7" s="156"/>
      <c r="MUO7" s="156"/>
      <c r="MUR7" s="292"/>
      <c r="MUS7" s="292"/>
      <c r="MUT7" s="159"/>
      <c r="MUU7" s="159"/>
      <c r="MUV7" s="159"/>
      <c r="MUW7" s="156"/>
      <c r="MUX7" s="156"/>
      <c r="MUZ7" s="205"/>
      <c r="MVA7" s="156"/>
      <c r="MVB7" s="156"/>
      <c r="MVE7" s="292"/>
      <c r="MVF7" s="292"/>
      <c r="MVG7" s="159"/>
      <c r="MVH7" s="159"/>
      <c r="MVI7" s="159"/>
      <c r="MVJ7" s="156"/>
      <c r="MVK7" s="156"/>
      <c r="MVM7" s="205"/>
      <c r="MVN7" s="156"/>
      <c r="MVO7" s="156"/>
      <c r="MVR7" s="292"/>
      <c r="MVS7" s="292"/>
      <c r="MVT7" s="159"/>
      <c r="MVU7" s="159"/>
      <c r="MVV7" s="159"/>
      <c r="MVW7" s="156"/>
      <c r="MVX7" s="156"/>
      <c r="MVZ7" s="205"/>
      <c r="MWA7" s="156"/>
      <c r="MWB7" s="156"/>
      <c r="MWE7" s="292"/>
      <c r="MWF7" s="292"/>
      <c r="MWG7" s="159"/>
      <c r="MWH7" s="159"/>
      <c r="MWI7" s="159"/>
      <c r="MWJ7" s="156"/>
      <c r="MWK7" s="156"/>
      <c r="MWM7" s="205"/>
      <c r="MWN7" s="156"/>
      <c r="MWO7" s="156"/>
      <c r="MWR7" s="292"/>
      <c r="MWS7" s="292"/>
      <c r="MWT7" s="159"/>
      <c r="MWU7" s="159"/>
      <c r="MWV7" s="159"/>
      <c r="MWW7" s="156"/>
      <c r="MWX7" s="156"/>
      <c r="MWZ7" s="205"/>
      <c r="MXA7" s="156"/>
      <c r="MXB7" s="156"/>
      <c r="MXE7" s="292"/>
      <c r="MXF7" s="292"/>
      <c r="MXG7" s="159"/>
      <c r="MXH7" s="159"/>
      <c r="MXI7" s="159"/>
      <c r="MXJ7" s="156"/>
      <c r="MXK7" s="156"/>
      <c r="MXM7" s="205"/>
      <c r="MXN7" s="156"/>
      <c r="MXO7" s="156"/>
      <c r="MXR7" s="292"/>
      <c r="MXS7" s="292"/>
      <c r="MXT7" s="159"/>
      <c r="MXU7" s="159"/>
      <c r="MXV7" s="159"/>
      <c r="MXW7" s="156"/>
      <c r="MXX7" s="156"/>
      <c r="MXZ7" s="205"/>
      <c r="MYA7" s="156"/>
      <c r="MYB7" s="156"/>
      <c r="MYE7" s="292"/>
      <c r="MYF7" s="292"/>
      <c r="MYG7" s="159"/>
      <c r="MYH7" s="159"/>
      <c r="MYI7" s="159"/>
      <c r="MYJ7" s="156"/>
      <c r="MYK7" s="156"/>
      <c r="MYM7" s="205"/>
      <c r="MYN7" s="156"/>
      <c r="MYO7" s="156"/>
      <c r="MYR7" s="292"/>
      <c r="MYS7" s="292"/>
      <c r="MYT7" s="159"/>
      <c r="MYU7" s="159"/>
      <c r="MYV7" s="159"/>
      <c r="MYW7" s="156"/>
      <c r="MYX7" s="156"/>
      <c r="MYZ7" s="205"/>
      <c r="MZA7" s="156"/>
      <c r="MZB7" s="156"/>
      <c r="MZE7" s="292"/>
      <c r="MZF7" s="292"/>
      <c r="MZG7" s="159"/>
      <c r="MZH7" s="159"/>
      <c r="MZI7" s="159"/>
      <c r="MZJ7" s="156"/>
      <c r="MZK7" s="156"/>
      <c r="MZM7" s="205"/>
      <c r="MZN7" s="156"/>
      <c r="MZO7" s="156"/>
      <c r="MZR7" s="292"/>
      <c r="MZS7" s="292"/>
      <c r="MZT7" s="159"/>
      <c r="MZU7" s="159"/>
      <c r="MZV7" s="159"/>
      <c r="MZW7" s="156"/>
      <c r="MZX7" s="156"/>
      <c r="MZZ7" s="205"/>
      <c r="NAA7" s="156"/>
      <c r="NAB7" s="156"/>
      <c r="NAE7" s="292"/>
      <c r="NAF7" s="292"/>
      <c r="NAG7" s="159"/>
      <c r="NAH7" s="159"/>
      <c r="NAI7" s="159"/>
      <c r="NAJ7" s="156"/>
      <c r="NAK7" s="156"/>
      <c r="NAM7" s="205"/>
      <c r="NAN7" s="156"/>
      <c r="NAO7" s="156"/>
      <c r="NAR7" s="292"/>
      <c r="NAS7" s="292"/>
      <c r="NAT7" s="159"/>
      <c r="NAU7" s="159"/>
      <c r="NAV7" s="159"/>
      <c r="NAW7" s="156"/>
      <c r="NAX7" s="156"/>
      <c r="NAZ7" s="205"/>
      <c r="NBA7" s="156"/>
      <c r="NBB7" s="156"/>
      <c r="NBE7" s="292"/>
      <c r="NBF7" s="292"/>
      <c r="NBG7" s="159"/>
      <c r="NBH7" s="159"/>
      <c r="NBI7" s="159"/>
      <c r="NBJ7" s="156"/>
      <c r="NBK7" s="156"/>
      <c r="NBM7" s="205"/>
      <c r="NBN7" s="156"/>
      <c r="NBO7" s="156"/>
      <c r="NBR7" s="292"/>
      <c r="NBS7" s="292"/>
      <c r="NBT7" s="159"/>
      <c r="NBU7" s="159"/>
      <c r="NBV7" s="159"/>
      <c r="NBW7" s="156"/>
      <c r="NBX7" s="156"/>
      <c r="NBZ7" s="205"/>
      <c r="NCA7" s="156"/>
      <c r="NCB7" s="156"/>
      <c r="NCE7" s="292"/>
      <c r="NCF7" s="292"/>
      <c r="NCG7" s="159"/>
      <c r="NCH7" s="159"/>
      <c r="NCI7" s="159"/>
      <c r="NCJ7" s="156"/>
      <c r="NCK7" s="156"/>
      <c r="NCM7" s="205"/>
      <c r="NCN7" s="156"/>
      <c r="NCO7" s="156"/>
      <c r="NCR7" s="292"/>
      <c r="NCS7" s="292"/>
      <c r="NCT7" s="159"/>
      <c r="NCU7" s="159"/>
      <c r="NCV7" s="159"/>
      <c r="NCW7" s="156"/>
      <c r="NCX7" s="156"/>
      <c r="NCZ7" s="205"/>
      <c r="NDA7" s="156"/>
      <c r="NDB7" s="156"/>
      <c r="NDE7" s="292"/>
      <c r="NDF7" s="292"/>
      <c r="NDG7" s="159"/>
      <c r="NDH7" s="159"/>
      <c r="NDI7" s="159"/>
      <c r="NDJ7" s="156"/>
      <c r="NDK7" s="156"/>
      <c r="NDM7" s="205"/>
      <c r="NDN7" s="156"/>
      <c r="NDO7" s="156"/>
      <c r="NDR7" s="292"/>
      <c r="NDS7" s="292"/>
      <c r="NDT7" s="159"/>
      <c r="NDU7" s="159"/>
      <c r="NDV7" s="159"/>
      <c r="NDW7" s="156"/>
      <c r="NDX7" s="156"/>
      <c r="NDZ7" s="205"/>
      <c r="NEA7" s="156"/>
      <c r="NEB7" s="156"/>
      <c r="NEE7" s="292"/>
      <c r="NEF7" s="292"/>
      <c r="NEG7" s="159"/>
      <c r="NEH7" s="159"/>
      <c r="NEI7" s="159"/>
      <c r="NEJ7" s="156"/>
      <c r="NEK7" s="156"/>
      <c r="NEM7" s="205"/>
      <c r="NEN7" s="156"/>
      <c r="NEO7" s="156"/>
      <c r="NER7" s="292"/>
      <c r="NES7" s="292"/>
      <c r="NET7" s="159"/>
      <c r="NEU7" s="159"/>
      <c r="NEV7" s="159"/>
      <c r="NEW7" s="156"/>
      <c r="NEX7" s="156"/>
      <c r="NEZ7" s="205"/>
      <c r="NFA7" s="156"/>
      <c r="NFB7" s="156"/>
      <c r="NFE7" s="292"/>
      <c r="NFF7" s="292"/>
      <c r="NFG7" s="159"/>
      <c r="NFH7" s="159"/>
      <c r="NFI7" s="159"/>
      <c r="NFJ7" s="156"/>
      <c r="NFK7" s="156"/>
      <c r="NFM7" s="205"/>
      <c r="NFN7" s="156"/>
      <c r="NFO7" s="156"/>
      <c r="NFR7" s="292"/>
      <c r="NFS7" s="292"/>
      <c r="NFT7" s="159"/>
      <c r="NFU7" s="159"/>
      <c r="NFV7" s="159"/>
      <c r="NFW7" s="156"/>
      <c r="NFX7" s="156"/>
      <c r="NFZ7" s="205"/>
      <c r="NGA7" s="156"/>
      <c r="NGB7" s="156"/>
      <c r="NGE7" s="292"/>
      <c r="NGF7" s="292"/>
      <c r="NGG7" s="159"/>
      <c r="NGH7" s="159"/>
      <c r="NGI7" s="159"/>
      <c r="NGJ7" s="156"/>
      <c r="NGK7" s="156"/>
      <c r="NGM7" s="205"/>
      <c r="NGN7" s="156"/>
      <c r="NGO7" s="156"/>
      <c r="NGR7" s="292"/>
      <c r="NGS7" s="292"/>
      <c r="NGT7" s="159"/>
      <c r="NGU7" s="159"/>
      <c r="NGV7" s="159"/>
      <c r="NGW7" s="156"/>
      <c r="NGX7" s="156"/>
      <c r="NGZ7" s="205"/>
      <c r="NHA7" s="156"/>
      <c r="NHB7" s="156"/>
      <c r="NHE7" s="292"/>
      <c r="NHF7" s="292"/>
      <c r="NHG7" s="159"/>
      <c r="NHH7" s="159"/>
      <c r="NHI7" s="159"/>
      <c r="NHJ7" s="156"/>
      <c r="NHK7" s="156"/>
      <c r="NHM7" s="205"/>
      <c r="NHN7" s="156"/>
      <c r="NHO7" s="156"/>
      <c r="NHR7" s="292"/>
      <c r="NHS7" s="292"/>
      <c r="NHT7" s="159"/>
      <c r="NHU7" s="159"/>
      <c r="NHV7" s="159"/>
      <c r="NHW7" s="156"/>
      <c r="NHX7" s="156"/>
      <c r="NHZ7" s="205"/>
      <c r="NIA7" s="156"/>
      <c r="NIB7" s="156"/>
      <c r="NIE7" s="292"/>
      <c r="NIF7" s="292"/>
      <c r="NIG7" s="159"/>
      <c r="NIH7" s="159"/>
      <c r="NII7" s="159"/>
      <c r="NIJ7" s="156"/>
      <c r="NIK7" s="156"/>
      <c r="NIM7" s="205"/>
      <c r="NIN7" s="156"/>
      <c r="NIO7" s="156"/>
      <c r="NIR7" s="292"/>
      <c r="NIS7" s="292"/>
      <c r="NIT7" s="159"/>
      <c r="NIU7" s="159"/>
      <c r="NIV7" s="159"/>
      <c r="NIW7" s="156"/>
      <c r="NIX7" s="156"/>
      <c r="NIZ7" s="205"/>
      <c r="NJA7" s="156"/>
      <c r="NJB7" s="156"/>
      <c r="NJE7" s="292"/>
      <c r="NJF7" s="292"/>
      <c r="NJG7" s="159"/>
      <c r="NJH7" s="159"/>
      <c r="NJI7" s="159"/>
      <c r="NJJ7" s="156"/>
      <c r="NJK7" s="156"/>
      <c r="NJM7" s="205"/>
      <c r="NJN7" s="156"/>
      <c r="NJO7" s="156"/>
      <c r="NJR7" s="292"/>
      <c r="NJS7" s="292"/>
      <c r="NJT7" s="159"/>
      <c r="NJU7" s="159"/>
      <c r="NJV7" s="159"/>
      <c r="NJW7" s="156"/>
      <c r="NJX7" s="156"/>
      <c r="NJZ7" s="205"/>
      <c r="NKA7" s="156"/>
      <c r="NKB7" s="156"/>
      <c r="NKE7" s="292"/>
      <c r="NKF7" s="292"/>
      <c r="NKG7" s="159"/>
      <c r="NKH7" s="159"/>
      <c r="NKI7" s="159"/>
      <c r="NKJ7" s="156"/>
      <c r="NKK7" s="156"/>
      <c r="NKM7" s="205"/>
      <c r="NKN7" s="156"/>
      <c r="NKO7" s="156"/>
      <c r="NKR7" s="292"/>
      <c r="NKS7" s="292"/>
      <c r="NKT7" s="159"/>
      <c r="NKU7" s="159"/>
      <c r="NKV7" s="159"/>
      <c r="NKW7" s="156"/>
      <c r="NKX7" s="156"/>
      <c r="NKZ7" s="205"/>
      <c r="NLA7" s="156"/>
      <c r="NLB7" s="156"/>
      <c r="NLE7" s="292"/>
      <c r="NLF7" s="292"/>
      <c r="NLG7" s="159"/>
      <c r="NLH7" s="159"/>
      <c r="NLI7" s="159"/>
      <c r="NLJ7" s="156"/>
      <c r="NLK7" s="156"/>
      <c r="NLM7" s="205"/>
      <c r="NLN7" s="156"/>
      <c r="NLO7" s="156"/>
      <c r="NLR7" s="292"/>
      <c r="NLS7" s="292"/>
      <c r="NLT7" s="159"/>
      <c r="NLU7" s="159"/>
      <c r="NLV7" s="159"/>
      <c r="NLW7" s="156"/>
      <c r="NLX7" s="156"/>
      <c r="NLZ7" s="205"/>
      <c r="NMA7" s="156"/>
      <c r="NMB7" s="156"/>
      <c r="NME7" s="292"/>
      <c r="NMF7" s="292"/>
      <c r="NMG7" s="159"/>
      <c r="NMH7" s="159"/>
      <c r="NMI7" s="159"/>
      <c r="NMJ7" s="156"/>
      <c r="NMK7" s="156"/>
      <c r="NMM7" s="205"/>
      <c r="NMN7" s="156"/>
      <c r="NMO7" s="156"/>
      <c r="NMR7" s="292"/>
      <c r="NMS7" s="292"/>
      <c r="NMT7" s="159"/>
      <c r="NMU7" s="159"/>
      <c r="NMV7" s="159"/>
      <c r="NMW7" s="156"/>
      <c r="NMX7" s="156"/>
      <c r="NMZ7" s="205"/>
      <c r="NNA7" s="156"/>
      <c r="NNB7" s="156"/>
      <c r="NNE7" s="292"/>
      <c r="NNF7" s="292"/>
      <c r="NNG7" s="159"/>
      <c r="NNH7" s="159"/>
      <c r="NNI7" s="159"/>
      <c r="NNJ7" s="156"/>
      <c r="NNK7" s="156"/>
      <c r="NNM7" s="205"/>
      <c r="NNN7" s="156"/>
      <c r="NNO7" s="156"/>
      <c r="NNR7" s="292"/>
      <c r="NNS7" s="292"/>
      <c r="NNT7" s="159"/>
      <c r="NNU7" s="159"/>
      <c r="NNV7" s="159"/>
      <c r="NNW7" s="156"/>
      <c r="NNX7" s="156"/>
      <c r="NNZ7" s="205"/>
      <c r="NOA7" s="156"/>
      <c r="NOB7" s="156"/>
      <c r="NOE7" s="292"/>
      <c r="NOF7" s="292"/>
      <c r="NOG7" s="159"/>
      <c r="NOH7" s="159"/>
      <c r="NOI7" s="159"/>
      <c r="NOJ7" s="156"/>
      <c r="NOK7" s="156"/>
      <c r="NOM7" s="205"/>
      <c r="NON7" s="156"/>
      <c r="NOO7" s="156"/>
      <c r="NOR7" s="292"/>
      <c r="NOS7" s="292"/>
      <c r="NOT7" s="159"/>
      <c r="NOU7" s="159"/>
      <c r="NOV7" s="159"/>
      <c r="NOW7" s="156"/>
      <c r="NOX7" s="156"/>
      <c r="NOZ7" s="205"/>
      <c r="NPA7" s="156"/>
      <c r="NPB7" s="156"/>
      <c r="NPE7" s="292"/>
      <c r="NPF7" s="292"/>
      <c r="NPG7" s="159"/>
      <c r="NPH7" s="159"/>
      <c r="NPI7" s="159"/>
      <c r="NPJ7" s="156"/>
      <c r="NPK7" s="156"/>
      <c r="NPM7" s="205"/>
      <c r="NPN7" s="156"/>
      <c r="NPO7" s="156"/>
      <c r="NPR7" s="292"/>
      <c r="NPS7" s="292"/>
      <c r="NPT7" s="159"/>
      <c r="NPU7" s="159"/>
      <c r="NPV7" s="159"/>
      <c r="NPW7" s="156"/>
      <c r="NPX7" s="156"/>
      <c r="NPZ7" s="205"/>
      <c r="NQA7" s="156"/>
      <c r="NQB7" s="156"/>
      <c r="NQE7" s="292"/>
      <c r="NQF7" s="292"/>
      <c r="NQG7" s="159"/>
      <c r="NQH7" s="159"/>
      <c r="NQI7" s="159"/>
      <c r="NQJ7" s="156"/>
      <c r="NQK7" s="156"/>
      <c r="NQM7" s="205"/>
      <c r="NQN7" s="156"/>
      <c r="NQO7" s="156"/>
      <c r="NQR7" s="292"/>
      <c r="NQS7" s="292"/>
      <c r="NQT7" s="159"/>
      <c r="NQU7" s="159"/>
      <c r="NQV7" s="159"/>
      <c r="NQW7" s="156"/>
      <c r="NQX7" s="156"/>
      <c r="NQZ7" s="205"/>
      <c r="NRA7" s="156"/>
      <c r="NRB7" s="156"/>
      <c r="NRE7" s="292"/>
      <c r="NRF7" s="292"/>
      <c r="NRG7" s="159"/>
      <c r="NRH7" s="159"/>
      <c r="NRI7" s="159"/>
      <c r="NRJ7" s="156"/>
      <c r="NRK7" s="156"/>
      <c r="NRM7" s="205"/>
      <c r="NRN7" s="156"/>
      <c r="NRO7" s="156"/>
      <c r="NRR7" s="292"/>
      <c r="NRS7" s="292"/>
      <c r="NRT7" s="159"/>
      <c r="NRU7" s="159"/>
      <c r="NRV7" s="159"/>
      <c r="NRW7" s="156"/>
      <c r="NRX7" s="156"/>
      <c r="NRZ7" s="205"/>
      <c r="NSA7" s="156"/>
      <c r="NSB7" s="156"/>
      <c r="NSE7" s="292"/>
      <c r="NSF7" s="292"/>
      <c r="NSG7" s="159"/>
      <c r="NSH7" s="159"/>
      <c r="NSI7" s="159"/>
      <c r="NSJ7" s="156"/>
      <c r="NSK7" s="156"/>
      <c r="NSM7" s="205"/>
      <c r="NSN7" s="156"/>
      <c r="NSO7" s="156"/>
      <c r="NSR7" s="292"/>
      <c r="NSS7" s="292"/>
      <c r="NST7" s="159"/>
      <c r="NSU7" s="159"/>
      <c r="NSV7" s="159"/>
      <c r="NSW7" s="156"/>
      <c r="NSX7" s="156"/>
      <c r="NSZ7" s="205"/>
      <c r="NTA7" s="156"/>
      <c r="NTB7" s="156"/>
      <c r="NTE7" s="292"/>
      <c r="NTF7" s="292"/>
      <c r="NTG7" s="159"/>
      <c r="NTH7" s="159"/>
      <c r="NTI7" s="159"/>
      <c r="NTJ7" s="156"/>
      <c r="NTK7" s="156"/>
      <c r="NTM7" s="205"/>
      <c r="NTN7" s="156"/>
      <c r="NTO7" s="156"/>
      <c r="NTR7" s="292"/>
      <c r="NTS7" s="292"/>
      <c r="NTT7" s="159"/>
      <c r="NTU7" s="159"/>
      <c r="NTV7" s="159"/>
      <c r="NTW7" s="156"/>
      <c r="NTX7" s="156"/>
      <c r="NTZ7" s="205"/>
      <c r="NUA7" s="156"/>
      <c r="NUB7" s="156"/>
      <c r="NUE7" s="292"/>
      <c r="NUF7" s="292"/>
      <c r="NUG7" s="159"/>
      <c r="NUH7" s="159"/>
      <c r="NUI7" s="159"/>
      <c r="NUJ7" s="156"/>
      <c r="NUK7" s="156"/>
      <c r="NUM7" s="205"/>
      <c r="NUN7" s="156"/>
      <c r="NUO7" s="156"/>
      <c r="NUR7" s="292"/>
      <c r="NUS7" s="292"/>
      <c r="NUT7" s="159"/>
      <c r="NUU7" s="159"/>
      <c r="NUV7" s="159"/>
      <c r="NUW7" s="156"/>
      <c r="NUX7" s="156"/>
      <c r="NUZ7" s="205"/>
      <c r="NVA7" s="156"/>
      <c r="NVB7" s="156"/>
      <c r="NVE7" s="292"/>
      <c r="NVF7" s="292"/>
      <c r="NVG7" s="159"/>
      <c r="NVH7" s="159"/>
      <c r="NVI7" s="159"/>
      <c r="NVJ7" s="156"/>
      <c r="NVK7" s="156"/>
      <c r="NVM7" s="205"/>
      <c r="NVN7" s="156"/>
      <c r="NVO7" s="156"/>
      <c r="NVR7" s="292"/>
      <c r="NVS7" s="292"/>
      <c r="NVT7" s="159"/>
      <c r="NVU7" s="159"/>
      <c r="NVV7" s="159"/>
      <c r="NVW7" s="156"/>
      <c r="NVX7" s="156"/>
      <c r="NVZ7" s="205"/>
      <c r="NWA7" s="156"/>
      <c r="NWB7" s="156"/>
      <c r="NWE7" s="292"/>
      <c r="NWF7" s="292"/>
      <c r="NWG7" s="159"/>
      <c r="NWH7" s="159"/>
      <c r="NWI7" s="159"/>
      <c r="NWJ7" s="156"/>
      <c r="NWK7" s="156"/>
      <c r="NWM7" s="205"/>
      <c r="NWN7" s="156"/>
      <c r="NWO7" s="156"/>
      <c r="NWR7" s="292"/>
      <c r="NWS7" s="292"/>
      <c r="NWT7" s="159"/>
      <c r="NWU7" s="159"/>
      <c r="NWV7" s="159"/>
      <c r="NWW7" s="156"/>
      <c r="NWX7" s="156"/>
      <c r="NWZ7" s="205"/>
      <c r="NXA7" s="156"/>
      <c r="NXB7" s="156"/>
      <c r="NXE7" s="292"/>
      <c r="NXF7" s="292"/>
      <c r="NXG7" s="159"/>
      <c r="NXH7" s="159"/>
      <c r="NXI7" s="159"/>
      <c r="NXJ7" s="156"/>
      <c r="NXK7" s="156"/>
      <c r="NXM7" s="205"/>
      <c r="NXN7" s="156"/>
      <c r="NXO7" s="156"/>
      <c r="NXR7" s="292"/>
      <c r="NXS7" s="292"/>
      <c r="NXT7" s="159"/>
      <c r="NXU7" s="159"/>
      <c r="NXV7" s="159"/>
      <c r="NXW7" s="156"/>
      <c r="NXX7" s="156"/>
      <c r="NXZ7" s="205"/>
      <c r="NYA7" s="156"/>
      <c r="NYB7" s="156"/>
      <c r="NYE7" s="292"/>
      <c r="NYF7" s="292"/>
      <c r="NYG7" s="159"/>
      <c r="NYH7" s="159"/>
      <c r="NYI7" s="159"/>
      <c r="NYJ7" s="156"/>
      <c r="NYK7" s="156"/>
      <c r="NYM7" s="205"/>
      <c r="NYN7" s="156"/>
      <c r="NYO7" s="156"/>
      <c r="NYR7" s="292"/>
      <c r="NYS7" s="292"/>
      <c r="NYT7" s="159"/>
      <c r="NYU7" s="159"/>
      <c r="NYV7" s="159"/>
      <c r="NYW7" s="156"/>
      <c r="NYX7" s="156"/>
      <c r="NYZ7" s="205"/>
      <c r="NZA7" s="156"/>
      <c r="NZB7" s="156"/>
      <c r="NZE7" s="292"/>
      <c r="NZF7" s="292"/>
      <c r="NZG7" s="159"/>
      <c r="NZH7" s="159"/>
      <c r="NZI7" s="159"/>
      <c r="NZJ7" s="156"/>
      <c r="NZK7" s="156"/>
      <c r="NZM7" s="205"/>
      <c r="NZN7" s="156"/>
      <c r="NZO7" s="156"/>
      <c r="NZR7" s="292"/>
      <c r="NZS7" s="292"/>
      <c r="NZT7" s="159"/>
      <c r="NZU7" s="159"/>
      <c r="NZV7" s="159"/>
      <c r="NZW7" s="156"/>
      <c r="NZX7" s="156"/>
      <c r="NZZ7" s="205"/>
      <c r="OAA7" s="156"/>
      <c r="OAB7" s="156"/>
      <c r="OAE7" s="292"/>
      <c r="OAF7" s="292"/>
      <c r="OAG7" s="159"/>
      <c r="OAH7" s="159"/>
      <c r="OAI7" s="159"/>
      <c r="OAJ7" s="156"/>
      <c r="OAK7" s="156"/>
      <c r="OAM7" s="205"/>
      <c r="OAN7" s="156"/>
      <c r="OAO7" s="156"/>
      <c r="OAR7" s="292"/>
      <c r="OAS7" s="292"/>
      <c r="OAT7" s="159"/>
      <c r="OAU7" s="159"/>
      <c r="OAV7" s="159"/>
      <c r="OAW7" s="156"/>
      <c r="OAX7" s="156"/>
      <c r="OAZ7" s="205"/>
      <c r="OBA7" s="156"/>
      <c r="OBB7" s="156"/>
      <c r="OBE7" s="292"/>
      <c r="OBF7" s="292"/>
      <c r="OBG7" s="159"/>
      <c r="OBH7" s="159"/>
      <c r="OBI7" s="159"/>
      <c r="OBJ7" s="156"/>
      <c r="OBK7" s="156"/>
      <c r="OBM7" s="205"/>
      <c r="OBN7" s="156"/>
      <c r="OBO7" s="156"/>
      <c r="OBR7" s="292"/>
      <c r="OBS7" s="292"/>
      <c r="OBT7" s="159"/>
      <c r="OBU7" s="159"/>
      <c r="OBV7" s="159"/>
      <c r="OBW7" s="156"/>
      <c r="OBX7" s="156"/>
      <c r="OBZ7" s="205"/>
      <c r="OCA7" s="156"/>
      <c r="OCB7" s="156"/>
      <c r="OCE7" s="292"/>
      <c r="OCF7" s="292"/>
      <c r="OCG7" s="159"/>
      <c r="OCH7" s="159"/>
      <c r="OCI7" s="159"/>
      <c r="OCJ7" s="156"/>
      <c r="OCK7" s="156"/>
      <c r="OCM7" s="205"/>
      <c r="OCN7" s="156"/>
      <c r="OCO7" s="156"/>
      <c r="OCR7" s="292"/>
      <c r="OCS7" s="292"/>
      <c r="OCT7" s="159"/>
      <c r="OCU7" s="159"/>
      <c r="OCV7" s="159"/>
      <c r="OCW7" s="156"/>
      <c r="OCX7" s="156"/>
      <c r="OCZ7" s="205"/>
      <c r="ODA7" s="156"/>
      <c r="ODB7" s="156"/>
      <c r="ODE7" s="292"/>
      <c r="ODF7" s="292"/>
      <c r="ODG7" s="159"/>
      <c r="ODH7" s="159"/>
      <c r="ODI7" s="159"/>
      <c r="ODJ7" s="156"/>
      <c r="ODK7" s="156"/>
      <c r="ODM7" s="205"/>
      <c r="ODN7" s="156"/>
      <c r="ODO7" s="156"/>
      <c r="ODR7" s="292"/>
      <c r="ODS7" s="292"/>
      <c r="ODT7" s="159"/>
      <c r="ODU7" s="159"/>
      <c r="ODV7" s="159"/>
      <c r="ODW7" s="156"/>
      <c r="ODX7" s="156"/>
      <c r="ODZ7" s="205"/>
      <c r="OEA7" s="156"/>
      <c r="OEB7" s="156"/>
      <c r="OEE7" s="292"/>
      <c r="OEF7" s="292"/>
      <c r="OEG7" s="159"/>
      <c r="OEH7" s="159"/>
      <c r="OEI7" s="159"/>
      <c r="OEJ7" s="156"/>
      <c r="OEK7" s="156"/>
      <c r="OEM7" s="205"/>
      <c r="OEN7" s="156"/>
      <c r="OEO7" s="156"/>
      <c r="OER7" s="292"/>
      <c r="OES7" s="292"/>
      <c r="OET7" s="159"/>
      <c r="OEU7" s="159"/>
      <c r="OEV7" s="159"/>
      <c r="OEW7" s="156"/>
      <c r="OEX7" s="156"/>
      <c r="OEZ7" s="205"/>
      <c r="OFA7" s="156"/>
      <c r="OFB7" s="156"/>
      <c r="OFE7" s="292"/>
      <c r="OFF7" s="292"/>
      <c r="OFG7" s="159"/>
      <c r="OFH7" s="159"/>
      <c r="OFI7" s="159"/>
      <c r="OFJ7" s="156"/>
      <c r="OFK7" s="156"/>
      <c r="OFM7" s="205"/>
      <c r="OFN7" s="156"/>
      <c r="OFO7" s="156"/>
      <c r="OFR7" s="292"/>
      <c r="OFS7" s="292"/>
      <c r="OFT7" s="159"/>
      <c r="OFU7" s="159"/>
      <c r="OFV7" s="159"/>
      <c r="OFW7" s="156"/>
      <c r="OFX7" s="156"/>
      <c r="OFZ7" s="205"/>
      <c r="OGA7" s="156"/>
      <c r="OGB7" s="156"/>
      <c r="OGE7" s="292"/>
      <c r="OGF7" s="292"/>
      <c r="OGG7" s="159"/>
      <c r="OGH7" s="159"/>
      <c r="OGI7" s="159"/>
      <c r="OGJ7" s="156"/>
      <c r="OGK7" s="156"/>
      <c r="OGM7" s="205"/>
      <c r="OGN7" s="156"/>
      <c r="OGO7" s="156"/>
      <c r="OGR7" s="292"/>
      <c r="OGS7" s="292"/>
      <c r="OGT7" s="159"/>
      <c r="OGU7" s="159"/>
      <c r="OGV7" s="159"/>
      <c r="OGW7" s="156"/>
      <c r="OGX7" s="156"/>
      <c r="OGZ7" s="205"/>
      <c r="OHA7" s="156"/>
      <c r="OHB7" s="156"/>
      <c r="OHE7" s="292"/>
      <c r="OHF7" s="292"/>
      <c r="OHG7" s="159"/>
      <c r="OHH7" s="159"/>
      <c r="OHI7" s="159"/>
      <c r="OHJ7" s="156"/>
      <c r="OHK7" s="156"/>
      <c r="OHM7" s="205"/>
      <c r="OHN7" s="156"/>
      <c r="OHO7" s="156"/>
      <c r="OHR7" s="292"/>
      <c r="OHS7" s="292"/>
      <c r="OHT7" s="159"/>
      <c r="OHU7" s="159"/>
      <c r="OHV7" s="159"/>
      <c r="OHW7" s="156"/>
      <c r="OHX7" s="156"/>
      <c r="OHZ7" s="205"/>
      <c r="OIA7" s="156"/>
      <c r="OIB7" s="156"/>
      <c r="OIE7" s="292"/>
      <c r="OIF7" s="292"/>
      <c r="OIG7" s="159"/>
      <c r="OIH7" s="159"/>
      <c r="OII7" s="159"/>
      <c r="OIJ7" s="156"/>
      <c r="OIK7" s="156"/>
      <c r="OIM7" s="205"/>
      <c r="OIN7" s="156"/>
      <c r="OIO7" s="156"/>
      <c r="OIR7" s="292"/>
      <c r="OIS7" s="292"/>
      <c r="OIT7" s="159"/>
      <c r="OIU7" s="159"/>
      <c r="OIV7" s="159"/>
      <c r="OIW7" s="156"/>
      <c r="OIX7" s="156"/>
      <c r="OIZ7" s="205"/>
      <c r="OJA7" s="156"/>
      <c r="OJB7" s="156"/>
      <c r="OJE7" s="292"/>
      <c r="OJF7" s="292"/>
      <c r="OJG7" s="159"/>
      <c r="OJH7" s="159"/>
      <c r="OJI7" s="159"/>
      <c r="OJJ7" s="156"/>
      <c r="OJK7" s="156"/>
      <c r="OJM7" s="205"/>
      <c r="OJN7" s="156"/>
      <c r="OJO7" s="156"/>
      <c r="OJR7" s="292"/>
      <c r="OJS7" s="292"/>
      <c r="OJT7" s="159"/>
      <c r="OJU7" s="159"/>
      <c r="OJV7" s="159"/>
      <c r="OJW7" s="156"/>
      <c r="OJX7" s="156"/>
      <c r="OJZ7" s="205"/>
      <c r="OKA7" s="156"/>
      <c r="OKB7" s="156"/>
      <c r="OKE7" s="292"/>
      <c r="OKF7" s="292"/>
      <c r="OKG7" s="159"/>
      <c r="OKH7" s="159"/>
      <c r="OKI7" s="159"/>
      <c r="OKJ7" s="156"/>
      <c r="OKK7" s="156"/>
      <c r="OKM7" s="205"/>
      <c r="OKN7" s="156"/>
      <c r="OKO7" s="156"/>
      <c r="OKR7" s="292"/>
      <c r="OKS7" s="292"/>
      <c r="OKT7" s="159"/>
      <c r="OKU7" s="159"/>
      <c r="OKV7" s="159"/>
      <c r="OKW7" s="156"/>
      <c r="OKX7" s="156"/>
      <c r="OKZ7" s="205"/>
      <c r="OLA7" s="156"/>
      <c r="OLB7" s="156"/>
      <c r="OLE7" s="292"/>
      <c r="OLF7" s="292"/>
      <c r="OLG7" s="159"/>
      <c r="OLH7" s="159"/>
      <c r="OLI7" s="159"/>
      <c r="OLJ7" s="156"/>
      <c r="OLK7" s="156"/>
      <c r="OLM7" s="205"/>
      <c r="OLN7" s="156"/>
      <c r="OLO7" s="156"/>
      <c r="OLR7" s="292"/>
      <c r="OLS7" s="292"/>
      <c r="OLT7" s="159"/>
      <c r="OLU7" s="159"/>
      <c r="OLV7" s="159"/>
      <c r="OLW7" s="156"/>
      <c r="OLX7" s="156"/>
      <c r="OLZ7" s="205"/>
      <c r="OMA7" s="156"/>
      <c r="OMB7" s="156"/>
      <c r="OME7" s="292"/>
      <c r="OMF7" s="292"/>
      <c r="OMG7" s="159"/>
      <c r="OMH7" s="159"/>
      <c r="OMI7" s="159"/>
      <c r="OMJ7" s="156"/>
      <c r="OMK7" s="156"/>
      <c r="OMM7" s="205"/>
      <c r="OMN7" s="156"/>
      <c r="OMO7" s="156"/>
      <c r="OMR7" s="292"/>
      <c r="OMS7" s="292"/>
      <c r="OMT7" s="159"/>
      <c r="OMU7" s="159"/>
      <c r="OMV7" s="159"/>
      <c r="OMW7" s="156"/>
      <c r="OMX7" s="156"/>
      <c r="OMZ7" s="205"/>
      <c r="ONA7" s="156"/>
      <c r="ONB7" s="156"/>
      <c r="ONE7" s="292"/>
      <c r="ONF7" s="292"/>
      <c r="ONG7" s="159"/>
      <c r="ONH7" s="159"/>
      <c r="ONI7" s="159"/>
      <c r="ONJ7" s="156"/>
      <c r="ONK7" s="156"/>
      <c r="ONM7" s="205"/>
      <c r="ONN7" s="156"/>
      <c r="ONO7" s="156"/>
      <c r="ONR7" s="292"/>
      <c r="ONS7" s="292"/>
      <c r="ONT7" s="159"/>
      <c r="ONU7" s="159"/>
      <c r="ONV7" s="159"/>
      <c r="ONW7" s="156"/>
      <c r="ONX7" s="156"/>
      <c r="ONZ7" s="205"/>
      <c r="OOA7" s="156"/>
      <c r="OOB7" s="156"/>
      <c r="OOE7" s="292"/>
      <c r="OOF7" s="292"/>
      <c r="OOG7" s="159"/>
      <c r="OOH7" s="159"/>
      <c r="OOI7" s="159"/>
      <c r="OOJ7" s="156"/>
      <c r="OOK7" s="156"/>
      <c r="OOM7" s="205"/>
      <c r="OON7" s="156"/>
      <c r="OOO7" s="156"/>
      <c r="OOR7" s="292"/>
      <c r="OOS7" s="292"/>
      <c r="OOT7" s="159"/>
      <c r="OOU7" s="159"/>
      <c r="OOV7" s="159"/>
      <c r="OOW7" s="156"/>
      <c r="OOX7" s="156"/>
      <c r="OOZ7" s="205"/>
      <c r="OPA7" s="156"/>
      <c r="OPB7" s="156"/>
      <c r="OPE7" s="292"/>
      <c r="OPF7" s="292"/>
      <c r="OPG7" s="159"/>
      <c r="OPH7" s="159"/>
      <c r="OPI7" s="159"/>
      <c r="OPJ7" s="156"/>
      <c r="OPK7" s="156"/>
      <c r="OPM7" s="205"/>
      <c r="OPN7" s="156"/>
      <c r="OPO7" s="156"/>
      <c r="OPR7" s="292"/>
      <c r="OPS7" s="292"/>
      <c r="OPT7" s="159"/>
      <c r="OPU7" s="159"/>
      <c r="OPV7" s="159"/>
      <c r="OPW7" s="156"/>
      <c r="OPX7" s="156"/>
      <c r="OPZ7" s="205"/>
      <c r="OQA7" s="156"/>
      <c r="OQB7" s="156"/>
      <c r="OQE7" s="292"/>
      <c r="OQF7" s="292"/>
      <c r="OQG7" s="159"/>
      <c r="OQH7" s="159"/>
      <c r="OQI7" s="159"/>
      <c r="OQJ7" s="156"/>
      <c r="OQK7" s="156"/>
      <c r="OQM7" s="205"/>
      <c r="OQN7" s="156"/>
      <c r="OQO7" s="156"/>
      <c r="OQR7" s="292"/>
      <c r="OQS7" s="292"/>
      <c r="OQT7" s="159"/>
      <c r="OQU7" s="159"/>
      <c r="OQV7" s="159"/>
      <c r="OQW7" s="156"/>
      <c r="OQX7" s="156"/>
      <c r="OQZ7" s="205"/>
      <c r="ORA7" s="156"/>
      <c r="ORB7" s="156"/>
      <c r="ORE7" s="292"/>
      <c r="ORF7" s="292"/>
      <c r="ORG7" s="159"/>
      <c r="ORH7" s="159"/>
      <c r="ORI7" s="159"/>
      <c r="ORJ7" s="156"/>
      <c r="ORK7" s="156"/>
      <c r="ORM7" s="205"/>
      <c r="ORN7" s="156"/>
      <c r="ORO7" s="156"/>
      <c r="ORR7" s="292"/>
      <c r="ORS7" s="292"/>
      <c r="ORT7" s="159"/>
      <c r="ORU7" s="159"/>
      <c r="ORV7" s="159"/>
      <c r="ORW7" s="156"/>
      <c r="ORX7" s="156"/>
      <c r="ORZ7" s="205"/>
      <c r="OSA7" s="156"/>
      <c r="OSB7" s="156"/>
      <c r="OSE7" s="292"/>
      <c r="OSF7" s="292"/>
      <c r="OSG7" s="159"/>
      <c r="OSH7" s="159"/>
      <c r="OSI7" s="159"/>
      <c r="OSJ7" s="156"/>
      <c r="OSK7" s="156"/>
      <c r="OSM7" s="205"/>
      <c r="OSN7" s="156"/>
      <c r="OSO7" s="156"/>
      <c r="OSR7" s="292"/>
      <c r="OSS7" s="292"/>
      <c r="OST7" s="159"/>
      <c r="OSU7" s="159"/>
      <c r="OSV7" s="159"/>
      <c r="OSW7" s="156"/>
      <c r="OSX7" s="156"/>
      <c r="OSZ7" s="205"/>
      <c r="OTA7" s="156"/>
      <c r="OTB7" s="156"/>
      <c r="OTE7" s="292"/>
      <c r="OTF7" s="292"/>
      <c r="OTG7" s="159"/>
      <c r="OTH7" s="159"/>
      <c r="OTI7" s="159"/>
      <c r="OTJ7" s="156"/>
      <c r="OTK7" s="156"/>
      <c r="OTM7" s="205"/>
      <c r="OTN7" s="156"/>
      <c r="OTO7" s="156"/>
      <c r="OTR7" s="292"/>
      <c r="OTS7" s="292"/>
      <c r="OTT7" s="159"/>
      <c r="OTU7" s="159"/>
      <c r="OTV7" s="159"/>
      <c r="OTW7" s="156"/>
      <c r="OTX7" s="156"/>
      <c r="OTZ7" s="205"/>
      <c r="OUA7" s="156"/>
      <c r="OUB7" s="156"/>
      <c r="OUE7" s="292"/>
      <c r="OUF7" s="292"/>
      <c r="OUG7" s="159"/>
      <c r="OUH7" s="159"/>
      <c r="OUI7" s="159"/>
      <c r="OUJ7" s="156"/>
      <c r="OUK7" s="156"/>
      <c r="OUM7" s="205"/>
      <c r="OUN7" s="156"/>
      <c r="OUO7" s="156"/>
      <c r="OUR7" s="292"/>
      <c r="OUS7" s="292"/>
      <c r="OUT7" s="159"/>
      <c r="OUU7" s="159"/>
      <c r="OUV7" s="159"/>
      <c r="OUW7" s="156"/>
      <c r="OUX7" s="156"/>
      <c r="OUZ7" s="205"/>
      <c r="OVA7" s="156"/>
      <c r="OVB7" s="156"/>
      <c r="OVE7" s="292"/>
      <c r="OVF7" s="292"/>
      <c r="OVG7" s="159"/>
      <c r="OVH7" s="159"/>
      <c r="OVI7" s="159"/>
      <c r="OVJ7" s="156"/>
      <c r="OVK7" s="156"/>
      <c r="OVM7" s="205"/>
      <c r="OVN7" s="156"/>
      <c r="OVO7" s="156"/>
      <c r="OVR7" s="292"/>
      <c r="OVS7" s="292"/>
      <c r="OVT7" s="159"/>
      <c r="OVU7" s="159"/>
      <c r="OVV7" s="159"/>
      <c r="OVW7" s="156"/>
      <c r="OVX7" s="156"/>
      <c r="OVZ7" s="205"/>
      <c r="OWA7" s="156"/>
      <c r="OWB7" s="156"/>
      <c r="OWE7" s="292"/>
      <c r="OWF7" s="292"/>
      <c r="OWG7" s="159"/>
      <c r="OWH7" s="159"/>
      <c r="OWI7" s="159"/>
      <c r="OWJ7" s="156"/>
      <c r="OWK7" s="156"/>
      <c r="OWM7" s="205"/>
      <c r="OWN7" s="156"/>
      <c r="OWO7" s="156"/>
      <c r="OWR7" s="292"/>
      <c r="OWS7" s="292"/>
      <c r="OWT7" s="159"/>
      <c r="OWU7" s="159"/>
      <c r="OWV7" s="159"/>
      <c r="OWW7" s="156"/>
      <c r="OWX7" s="156"/>
      <c r="OWZ7" s="205"/>
      <c r="OXA7" s="156"/>
      <c r="OXB7" s="156"/>
      <c r="OXE7" s="292"/>
      <c r="OXF7" s="292"/>
      <c r="OXG7" s="159"/>
      <c r="OXH7" s="159"/>
      <c r="OXI7" s="159"/>
      <c r="OXJ7" s="156"/>
      <c r="OXK7" s="156"/>
      <c r="OXM7" s="205"/>
      <c r="OXN7" s="156"/>
      <c r="OXO7" s="156"/>
      <c r="OXR7" s="292"/>
      <c r="OXS7" s="292"/>
      <c r="OXT7" s="159"/>
      <c r="OXU7" s="159"/>
      <c r="OXV7" s="159"/>
      <c r="OXW7" s="156"/>
      <c r="OXX7" s="156"/>
      <c r="OXZ7" s="205"/>
      <c r="OYA7" s="156"/>
      <c r="OYB7" s="156"/>
      <c r="OYE7" s="292"/>
      <c r="OYF7" s="292"/>
      <c r="OYG7" s="159"/>
      <c r="OYH7" s="159"/>
      <c r="OYI7" s="159"/>
      <c r="OYJ7" s="156"/>
      <c r="OYK7" s="156"/>
      <c r="OYM7" s="205"/>
      <c r="OYN7" s="156"/>
      <c r="OYO7" s="156"/>
      <c r="OYR7" s="292"/>
      <c r="OYS7" s="292"/>
      <c r="OYT7" s="159"/>
      <c r="OYU7" s="159"/>
      <c r="OYV7" s="159"/>
      <c r="OYW7" s="156"/>
      <c r="OYX7" s="156"/>
      <c r="OYZ7" s="205"/>
      <c r="OZA7" s="156"/>
      <c r="OZB7" s="156"/>
      <c r="OZE7" s="292"/>
      <c r="OZF7" s="292"/>
      <c r="OZG7" s="159"/>
      <c r="OZH7" s="159"/>
      <c r="OZI7" s="159"/>
      <c r="OZJ7" s="156"/>
      <c r="OZK7" s="156"/>
      <c r="OZM7" s="205"/>
      <c r="OZN7" s="156"/>
      <c r="OZO7" s="156"/>
      <c r="OZR7" s="292"/>
      <c r="OZS7" s="292"/>
      <c r="OZT7" s="159"/>
      <c r="OZU7" s="159"/>
      <c r="OZV7" s="159"/>
      <c r="OZW7" s="156"/>
      <c r="OZX7" s="156"/>
      <c r="OZZ7" s="205"/>
      <c r="PAA7" s="156"/>
      <c r="PAB7" s="156"/>
      <c r="PAE7" s="292"/>
      <c r="PAF7" s="292"/>
      <c r="PAG7" s="159"/>
      <c r="PAH7" s="159"/>
      <c r="PAI7" s="159"/>
      <c r="PAJ7" s="156"/>
      <c r="PAK7" s="156"/>
      <c r="PAM7" s="205"/>
      <c r="PAN7" s="156"/>
      <c r="PAO7" s="156"/>
      <c r="PAR7" s="292"/>
      <c r="PAS7" s="292"/>
      <c r="PAT7" s="159"/>
      <c r="PAU7" s="159"/>
      <c r="PAV7" s="159"/>
      <c r="PAW7" s="156"/>
      <c r="PAX7" s="156"/>
      <c r="PAZ7" s="205"/>
      <c r="PBA7" s="156"/>
      <c r="PBB7" s="156"/>
      <c r="PBE7" s="292"/>
      <c r="PBF7" s="292"/>
      <c r="PBG7" s="159"/>
      <c r="PBH7" s="159"/>
      <c r="PBI7" s="159"/>
      <c r="PBJ7" s="156"/>
      <c r="PBK7" s="156"/>
      <c r="PBM7" s="205"/>
      <c r="PBN7" s="156"/>
      <c r="PBO7" s="156"/>
      <c r="PBR7" s="292"/>
      <c r="PBS7" s="292"/>
      <c r="PBT7" s="159"/>
      <c r="PBU7" s="159"/>
      <c r="PBV7" s="159"/>
      <c r="PBW7" s="156"/>
      <c r="PBX7" s="156"/>
      <c r="PBZ7" s="205"/>
      <c r="PCA7" s="156"/>
      <c r="PCB7" s="156"/>
      <c r="PCE7" s="292"/>
      <c r="PCF7" s="292"/>
      <c r="PCG7" s="159"/>
      <c r="PCH7" s="159"/>
      <c r="PCI7" s="159"/>
      <c r="PCJ7" s="156"/>
      <c r="PCK7" s="156"/>
      <c r="PCM7" s="205"/>
      <c r="PCN7" s="156"/>
      <c r="PCO7" s="156"/>
      <c r="PCR7" s="292"/>
      <c r="PCS7" s="292"/>
      <c r="PCT7" s="159"/>
      <c r="PCU7" s="159"/>
      <c r="PCV7" s="159"/>
      <c r="PCW7" s="156"/>
      <c r="PCX7" s="156"/>
      <c r="PCZ7" s="205"/>
      <c r="PDA7" s="156"/>
      <c r="PDB7" s="156"/>
      <c r="PDE7" s="292"/>
      <c r="PDF7" s="292"/>
      <c r="PDG7" s="159"/>
      <c r="PDH7" s="159"/>
      <c r="PDI7" s="159"/>
      <c r="PDJ7" s="156"/>
      <c r="PDK7" s="156"/>
      <c r="PDM7" s="205"/>
      <c r="PDN7" s="156"/>
      <c r="PDO7" s="156"/>
      <c r="PDR7" s="292"/>
      <c r="PDS7" s="292"/>
      <c r="PDT7" s="159"/>
      <c r="PDU7" s="159"/>
      <c r="PDV7" s="159"/>
      <c r="PDW7" s="156"/>
      <c r="PDX7" s="156"/>
      <c r="PDZ7" s="205"/>
      <c r="PEA7" s="156"/>
      <c r="PEB7" s="156"/>
      <c r="PEE7" s="292"/>
      <c r="PEF7" s="292"/>
      <c r="PEG7" s="159"/>
      <c r="PEH7" s="159"/>
      <c r="PEI7" s="159"/>
      <c r="PEJ7" s="156"/>
      <c r="PEK7" s="156"/>
      <c r="PEM7" s="205"/>
      <c r="PEN7" s="156"/>
      <c r="PEO7" s="156"/>
      <c r="PER7" s="292"/>
      <c r="PES7" s="292"/>
      <c r="PET7" s="159"/>
      <c r="PEU7" s="159"/>
      <c r="PEV7" s="159"/>
      <c r="PEW7" s="156"/>
      <c r="PEX7" s="156"/>
      <c r="PEZ7" s="205"/>
      <c r="PFA7" s="156"/>
      <c r="PFB7" s="156"/>
      <c r="PFE7" s="292"/>
      <c r="PFF7" s="292"/>
      <c r="PFG7" s="159"/>
      <c r="PFH7" s="159"/>
      <c r="PFI7" s="159"/>
      <c r="PFJ7" s="156"/>
      <c r="PFK7" s="156"/>
      <c r="PFM7" s="205"/>
      <c r="PFN7" s="156"/>
      <c r="PFO7" s="156"/>
      <c r="PFR7" s="292"/>
      <c r="PFS7" s="292"/>
      <c r="PFT7" s="159"/>
      <c r="PFU7" s="159"/>
      <c r="PFV7" s="159"/>
      <c r="PFW7" s="156"/>
      <c r="PFX7" s="156"/>
      <c r="PFZ7" s="205"/>
      <c r="PGA7" s="156"/>
      <c r="PGB7" s="156"/>
      <c r="PGE7" s="292"/>
      <c r="PGF7" s="292"/>
      <c r="PGG7" s="159"/>
      <c r="PGH7" s="159"/>
      <c r="PGI7" s="159"/>
      <c r="PGJ7" s="156"/>
      <c r="PGK7" s="156"/>
      <c r="PGM7" s="205"/>
      <c r="PGN7" s="156"/>
      <c r="PGO7" s="156"/>
      <c r="PGR7" s="292"/>
      <c r="PGS7" s="292"/>
      <c r="PGT7" s="159"/>
      <c r="PGU7" s="159"/>
      <c r="PGV7" s="159"/>
      <c r="PGW7" s="156"/>
      <c r="PGX7" s="156"/>
      <c r="PGZ7" s="205"/>
      <c r="PHA7" s="156"/>
      <c r="PHB7" s="156"/>
      <c r="PHE7" s="292"/>
      <c r="PHF7" s="292"/>
      <c r="PHG7" s="159"/>
      <c r="PHH7" s="159"/>
      <c r="PHI7" s="159"/>
      <c r="PHJ7" s="156"/>
      <c r="PHK7" s="156"/>
      <c r="PHM7" s="205"/>
      <c r="PHN7" s="156"/>
      <c r="PHO7" s="156"/>
      <c r="PHR7" s="292"/>
      <c r="PHS7" s="292"/>
      <c r="PHT7" s="159"/>
      <c r="PHU7" s="159"/>
      <c r="PHV7" s="159"/>
      <c r="PHW7" s="156"/>
      <c r="PHX7" s="156"/>
      <c r="PHZ7" s="205"/>
      <c r="PIA7" s="156"/>
      <c r="PIB7" s="156"/>
      <c r="PIE7" s="292"/>
      <c r="PIF7" s="292"/>
      <c r="PIG7" s="159"/>
      <c r="PIH7" s="159"/>
      <c r="PII7" s="159"/>
      <c r="PIJ7" s="156"/>
      <c r="PIK7" s="156"/>
      <c r="PIM7" s="205"/>
      <c r="PIN7" s="156"/>
      <c r="PIO7" s="156"/>
      <c r="PIR7" s="292"/>
      <c r="PIS7" s="292"/>
      <c r="PIT7" s="159"/>
      <c r="PIU7" s="159"/>
      <c r="PIV7" s="159"/>
      <c r="PIW7" s="156"/>
      <c r="PIX7" s="156"/>
      <c r="PIZ7" s="205"/>
      <c r="PJA7" s="156"/>
      <c r="PJB7" s="156"/>
      <c r="PJE7" s="292"/>
      <c r="PJF7" s="292"/>
      <c r="PJG7" s="159"/>
      <c r="PJH7" s="159"/>
      <c r="PJI7" s="159"/>
      <c r="PJJ7" s="156"/>
      <c r="PJK7" s="156"/>
      <c r="PJM7" s="205"/>
      <c r="PJN7" s="156"/>
      <c r="PJO7" s="156"/>
      <c r="PJR7" s="292"/>
      <c r="PJS7" s="292"/>
      <c r="PJT7" s="159"/>
      <c r="PJU7" s="159"/>
      <c r="PJV7" s="159"/>
      <c r="PJW7" s="156"/>
      <c r="PJX7" s="156"/>
      <c r="PJZ7" s="205"/>
      <c r="PKA7" s="156"/>
      <c r="PKB7" s="156"/>
      <c r="PKE7" s="292"/>
      <c r="PKF7" s="292"/>
      <c r="PKG7" s="159"/>
      <c r="PKH7" s="159"/>
      <c r="PKI7" s="159"/>
      <c r="PKJ7" s="156"/>
      <c r="PKK7" s="156"/>
      <c r="PKM7" s="205"/>
      <c r="PKN7" s="156"/>
      <c r="PKO7" s="156"/>
      <c r="PKR7" s="292"/>
      <c r="PKS7" s="292"/>
      <c r="PKT7" s="159"/>
      <c r="PKU7" s="159"/>
      <c r="PKV7" s="159"/>
      <c r="PKW7" s="156"/>
      <c r="PKX7" s="156"/>
      <c r="PKZ7" s="205"/>
      <c r="PLA7" s="156"/>
      <c r="PLB7" s="156"/>
      <c r="PLE7" s="292"/>
      <c r="PLF7" s="292"/>
      <c r="PLG7" s="159"/>
      <c r="PLH7" s="159"/>
      <c r="PLI7" s="159"/>
      <c r="PLJ7" s="156"/>
      <c r="PLK7" s="156"/>
      <c r="PLM7" s="205"/>
      <c r="PLN7" s="156"/>
      <c r="PLO7" s="156"/>
      <c r="PLR7" s="292"/>
      <c r="PLS7" s="292"/>
      <c r="PLT7" s="159"/>
      <c r="PLU7" s="159"/>
      <c r="PLV7" s="159"/>
      <c r="PLW7" s="156"/>
      <c r="PLX7" s="156"/>
      <c r="PLZ7" s="205"/>
      <c r="PMA7" s="156"/>
      <c r="PMB7" s="156"/>
      <c r="PME7" s="292"/>
      <c r="PMF7" s="292"/>
      <c r="PMG7" s="159"/>
      <c r="PMH7" s="159"/>
      <c r="PMI7" s="159"/>
      <c r="PMJ7" s="156"/>
      <c r="PMK7" s="156"/>
      <c r="PMM7" s="205"/>
      <c r="PMN7" s="156"/>
      <c r="PMO7" s="156"/>
      <c r="PMR7" s="292"/>
      <c r="PMS7" s="292"/>
      <c r="PMT7" s="159"/>
      <c r="PMU7" s="159"/>
      <c r="PMV7" s="159"/>
      <c r="PMW7" s="156"/>
      <c r="PMX7" s="156"/>
      <c r="PMZ7" s="205"/>
      <c r="PNA7" s="156"/>
      <c r="PNB7" s="156"/>
      <c r="PNE7" s="292"/>
      <c r="PNF7" s="292"/>
      <c r="PNG7" s="159"/>
      <c r="PNH7" s="159"/>
      <c r="PNI7" s="159"/>
      <c r="PNJ7" s="156"/>
      <c r="PNK7" s="156"/>
      <c r="PNM7" s="205"/>
      <c r="PNN7" s="156"/>
      <c r="PNO7" s="156"/>
      <c r="PNR7" s="292"/>
      <c r="PNS7" s="292"/>
      <c r="PNT7" s="159"/>
      <c r="PNU7" s="159"/>
      <c r="PNV7" s="159"/>
      <c r="PNW7" s="156"/>
      <c r="PNX7" s="156"/>
      <c r="PNZ7" s="205"/>
      <c r="POA7" s="156"/>
      <c r="POB7" s="156"/>
      <c r="POE7" s="292"/>
      <c r="POF7" s="292"/>
      <c r="POG7" s="159"/>
      <c r="POH7" s="159"/>
      <c r="POI7" s="159"/>
      <c r="POJ7" s="156"/>
      <c r="POK7" s="156"/>
      <c r="POM7" s="205"/>
      <c r="PON7" s="156"/>
      <c r="POO7" s="156"/>
      <c r="POR7" s="292"/>
      <c r="POS7" s="292"/>
      <c r="POT7" s="159"/>
      <c r="POU7" s="159"/>
      <c r="POV7" s="159"/>
      <c r="POW7" s="156"/>
      <c r="POX7" s="156"/>
      <c r="POZ7" s="205"/>
      <c r="PPA7" s="156"/>
      <c r="PPB7" s="156"/>
      <c r="PPE7" s="292"/>
      <c r="PPF7" s="292"/>
      <c r="PPG7" s="159"/>
      <c r="PPH7" s="159"/>
      <c r="PPI7" s="159"/>
      <c r="PPJ7" s="156"/>
      <c r="PPK7" s="156"/>
      <c r="PPM7" s="205"/>
      <c r="PPN7" s="156"/>
      <c r="PPO7" s="156"/>
      <c r="PPR7" s="292"/>
      <c r="PPS7" s="292"/>
      <c r="PPT7" s="159"/>
      <c r="PPU7" s="159"/>
      <c r="PPV7" s="159"/>
      <c r="PPW7" s="156"/>
      <c r="PPX7" s="156"/>
      <c r="PPZ7" s="205"/>
      <c r="PQA7" s="156"/>
      <c r="PQB7" s="156"/>
      <c r="PQE7" s="292"/>
      <c r="PQF7" s="292"/>
      <c r="PQG7" s="159"/>
      <c r="PQH7" s="159"/>
      <c r="PQI7" s="159"/>
      <c r="PQJ7" s="156"/>
      <c r="PQK7" s="156"/>
      <c r="PQM7" s="205"/>
      <c r="PQN7" s="156"/>
      <c r="PQO7" s="156"/>
      <c r="PQR7" s="292"/>
      <c r="PQS7" s="292"/>
      <c r="PQT7" s="159"/>
      <c r="PQU7" s="159"/>
      <c r="PQV7" s="159"/>
      <c r="PQW7" s="156"/>
      <c r="PQX7" s="156"/>
      <c r="PQZ7" s="205"/>
      <c r="PRA7" s="156"/>
      <c r="PRB7" s="156"/>
      <c r="PRE7" s="292"/>
      <c r="PRF7" s="292"/>
      <c r="PRG7" s="159"/>
      <c r="PRH7" s="159"/>
      <c r="PRI7" s="159"/>
      <c r="PRJ7" s="156"/>
      <c r="PRK7" s="156"/>
      <c r="PRM7" s="205"/>
      <c r="PRN7" s="156"/>
      <c r="PRO7" s="156"/>
      <c r="PRR7" s="292"/>
      <c r="PRS7" s="292"/>
      <c r="PRT7" s="159"/>
      <c r="PRU7" s="159"/>
      <c r="PRV7" s="159"/>
      <c r="PRW7" s="156"/>
      <c r="PRX7" s="156"/>
      <c r="PRZ7" s="205"/>
      <c r="PSA7" s="156"/>
      <c r="PSB7" s="156"/>
      <c r="PSE7" s="292"/>
      <c r="PSF7" s="292"/>
      <c r="PSG7" s="159"/>
      <c r="PSH7" s="159"/>
      <c r="PSI7" s="159"/>
      <c r="PSJ7" s="156"/>
      <c r="PSK7" s="156"/>
      <c r="PSM7" s="205"/>
      <c r="PSN7" s="156"/>
      <c r="PSO7" s="156"/>
      <c r="PSR7" s="292"/>
      <c r="PSS7" s="292"/>
      <c r="PST7" s="159"/>
      <c r="PSU7" s="159"/>
      <c r="PSV7" s="159"/>
      <c r="PSW7" s="156"/>
      <c r="PSX7" s="156"/>
      <c r="PSZ7" s="205"/>
      <c r="PTA7" s="156"/>
      <c r="PTB7" s="156"/>
      <c r="PTE7" s="292"/>
      <c r="PTF7" s="292"/>
      <c r="PTG7" s="159"/>
      <c r="PTH7" s="159"/>
      <c r="PTI7" s="159"/>
      <c r="PTJ7" s="156"/>
      <c r="PTK7" s="156"/>
      <c r="PTM7" s="205"/>
      <c r="PTN7" s="156"/>
      <c r="PTO7" s="156"/>
      <c r="PTR7" s="292"/>
      <c r="PTS7" s="292"/>
      <c r="PTT7" s="159"/>
      <c r="PTU7" s="159"/>
      <c r="PTV7" s="159"/>
      <c r="PTW7" s="156"/>
      <c r="PTX7" s="156"/>
      <c r="PTZ7" s="205"/>
      <c r="PUA7" s="156"/>
      <c r="PUB7" s="156"/>
      <c r="PUE7" s="292"/>
      <c r="PUF7" s="292"/>
      <c r="PUG7" s="159"/>
      <c r="PUH7" s="159"/>
      <c r="PUI7" s="159"/>
      <c r="PUJ7" s="156"/>
      <c r="PUK7" s="156"/>
      <c r="PUM7" s="205"/>
      <c r="PUN7" s="156"/>
      <c r="PUO7" s="156"/>
      <c r="PUR7" s="292"/>
      <c r="PUS7" s="292"/>
      <c r="PUT7" s="159"/>
      <c r="PUU7" s="159"/>
      <c r="PUV7" s="159"/>
      <c r="PUW7" s="156"/>
      <c r="PUX7" s="156"/>
      <c r="PUZ7" s="205"/>
      <c r="PVA7" s="156"/>
      <c r="PVB7" s="156"/>
      <c r="PVE7" s="292"/>
      <c r="PVF7" s="292"/>
      <c r="PVG7" s="159"/>
      <c r="PVH7" s="159"/>
      <c r="PVI7" s="159"/>
      <c r="PVJ7" s="156"/>
      <c r="PVK7" s="156"/>
      <c r="PVM7" s="205"/>
      <c r="PVN7" s="156"/>
      <c r="PVO7" s="156"/>
      <c r="PVR7" s="292"/>
      <c r="PVS7" s="292"/>
      <c r="PVT7" s="159"/>
      <c r="PVU7" s="159"/>
      <c r="PVV7" s="159"/>
      <c r="PVW7" s="156"/>
      <c r="PVX7" s="156"/>
      <c r="PVZ7" s="205"/>
      <c r="PWA7" s="156"/>
      <c r="PWB7" s="156"/>
      <c r="PWE7" s="292"/>
      <c r="PWF7" s="292"/>
      <c r="PWG7" s="159"/>
      <c r="PWH7" s="159"/>
      <c r="PWI7" s="159"/>
      <c r="PWJ7" s="156"/>
      <c r="PWK7" s="156"/>
      <c r="PWM7" s="205"/>
      <c r="PWN7" s="156"/>
      <c r="PWO7" s="156"/>
      <c r="PWR7" s="292"/>
      <c r="PWS7" s="292"/>
      <c r="PWT7" s="159"/>
      <c r="PWU7" s="159"/>
      <c r="PWV7" s="159"/>
      <c r="PWW7" s="156"/>
      <c r="PWX7" s="156"/>
      <c r="PWZ7" s="205"/>
      <c r="PXA7" s="156"/>
      <c r="PXB7" s="156"/>
      <c r="PXE7" s="292"/>
      <c r="PXF7" s="292"/>
      <c r="PXG7" s="159"/>
      <c r="PXH7" s="159"/>
      <c r="PXI7" s="159"/>
      <c r="PXJ7" s="156"/>
      <c r="PXK7" s="156"/>
      <c r="PXM7" s="205"/>
      <c r="PXN7" s="156"/>
      <c r="PXO7" s="156"/>
      <c r="PXR7" s="292"/>
      <c r="PXS7" s="292"/>
      <c r="PXT7" s="159"/>
      <c r="PXU7" s="159"/>
      <c r="PXV7" s="159"/>
      <c r="PXW7" s="156"/>
      <c r="PXX7" s="156"/>
      <c r="PXZ7" s="205"/>
      <c r="PYA7" s="156"/>
      <c r="PYB7" s="156"/>
      <c r="PYE7" s="292"/>
      <c r="PYF7" s="292"/>
      <c r="PYG7" s="159"/>
      <c r="PYH7" s="159"/>
      <c r="PYI7" s="159"/>
      <c r="PYJ7" s="156"/>
      <c r="PYK7" s="156"/>
      <c r="PYM7" s="205"/>
      <c r="PYN7" s="156"/>
      <c r="PYO7" s="156"/>
      <c r="PYR7" s="292"/>
      <c r="PYS7" s="292"/>
      <c r="PYT7" s="159"/>
      <c r="PYU7" s="159"/>
      <c r="PYV7" s="159"/>
      <c r="PYW7" s="156"/>
      <c r="PYX7" s="156"/>
      <c r="PYZ7" s="205"/>
      <c r="PZA7" s="156"/>
      <c r="PZB7" s="156"/>
      <c r="PZE7" s="292"/>
      <c r="PZF7" s="292"/>
      <c r="PZG7" s="159"/>
      <c r="PZH7" s="159"/>
      <c r="PZI7" s="159"/>
      <c r="PZJ7" s="156"/>
      <c r="PZK7" s="156"/>
      <c r="PZM7" s="205"/>
      <c r="PZN7" s="156"/>
      <c r="PZO7" s="156"/>
      <c r="PZR7" s="292"/>
      <c r="PZS7" s="292"/>
      <c r="PZT7" s="159"/>
      <c r="PZU7" s="159"/>
      <c r="PZV7" s="159"/>
      <c r="PZW7" s="156"/>
      <c r="PZX7" s="156"/>
      <c r="PZZ7" s="205"/>
      <c r="QAA7" s="156"/>
      <c r="QAB7" s="156"/>
      <c r="QAE7" s="292"/>
      <c r="QAF7" s="292"/>
      <c r="QAG7" s="159"/>
      <c r="QAH7" s="159"/>
      <c r="QAI7" s="159"/>
      <c r="QAJ7" s="156"/>
      <c r="QAK7" s="156"/>
      <c r="QAM7" s="205"/>
      <c r="QAN7" s="156"/>
      <c r="QAO7" s="156"/>
      <c r="QAR7" s="292"/>
      <c r="QAS7" s="292"/>
      <c r="QAT7" s="159"/>
      <c r="QAU7" s="159"/>
      <c r="QAV7" s="159"/>
      <c r="QAW7" s="156"/>
      <c r="QAX7" s="156"/>
      <c r="QAZ7" s="205"/>
      <c r="QBA7" s="156"/>
      <c r="QBB7" s="156"/>
      <c r="QBE7" s="292"/>
      <c r="QBF7" s="292"/>
      <c r="QBG7" s="159"/>
      <c r="QBH7" s="159"/>
      <c r="QBI7" s="159"/>
      <c r="QBJ7" s="156"/>
      <c r="QBK7" s="156"/>
      <c r="QBM7" s="205"/>
      <c r="QBN7" s="156"/>
      <c r="QBO7" s="156"/>
      <c r="QBR7" s="292"/>
      <c r="QBS7" s="292"/>
      <c r="QBT7" s="159"/>
      <c r="QBU7" s="159"/>
      <c r="QBV7" s="159"/>
      <c r="QBW7" s="156"/>
      <c r="QBX7" s="156"/>
      <c r="QBZ7" s="205"/>
      <c r="QCA7" s="156"/>
      <c r="QCB7" s="156"/>
      <c r="QCE7" s="292"/>
      <c r="QCF7" s="292"/>
      <c r="QCG7" s="159"/>
      <c r="QCH7" s="159"/>
      <c r="QCI7" s="159"/>
      <c r="QCJ7" s="156"/>
      <c r="QCK7" s="156"/>
      <c r="QCM7" s="205"/>
      <c r="QCN7" s="156"/>
      <c r="QCO7" s="156"/>
      <c r="QCR7" s="292"/>
      <c r="QCS7" s="292"/>
      <c r="QCT7" s="159"/>
      <c r="QCU7" s="159"/>
      <c r="QCV7" s="159"/>
      <c r="QCW7" s="156"/>
      <c r="QCX7" s="156"/>
      <c r="QCZ7" s="205"/>
      <c r="QDA7" s="156"/>
      <c r="QDB7" s="156"/>
      <c r="QDE7" s="292"/>
      <c r="QDF7" s="292"/>
      <c r="QDG7" s="159"/>
      <c r="QDH7" s="159"/>
      <c r="QDI7" s="159"/>
      <c r="QDJ7" s="156"/>
      <c r="QDK7" s="156"/>
      <c r="QDM7" s="205"/>
      <c r="QDN7" s="156"/>
      <c r="QDO7" s="156"/>
      <c r="QDR7" s="292"/>
      <c r="QDS7" s="292"/>
      <c r="QDT7" s="159"/>
      <c r="QDU7" s="159"/>
      <c r="QDV7" s="159"/>
      <c r="QDW7" s="156"/>
      <c r="QDX7" s="156"/>
      <c r="QDZ7" s="205"/>
      <c r="QEA7" s="156"/>
      <c r="QEB7" s="156"/>
      <c r="QEE7" s="292"/>
      <c r="QEF7" s="292"/>
      <c r="QEG7" s="159"/>
      <c r="QEH7" s="159"/>
      <c r="QEI7" s="159"/>
      <c r="QEJ7" s="156"/>
      <c r="QEK7" s="156"/>
      <c r="QEM7" s="205"/>
      <c r="QEN7" s="156"/>
      <c r="QEO7" s="156"/>
      <c r="QER7" s="292"/>
      <c r="QES7" s="292"/>
      <c r="QET7" s="159"/>
      <c r="QEU7" s="159"/>
      <c r="QEV7" s="159"/>
      <c r="QEW7" s="156"/>
      <c r="QEX7" s="156"/>
      <c r="QEZ7" s="205"/>
      <c r="QFA7" s="156"/>
      <c r="QFB7" s="156"/>
      <c r="QFE7" s="292"/>
      <c r="QFF7" s="292"/>
      <c r="QFG7" s="159"/>
      <c r="QFH7" s="159"/>
      <c r="QFI7" s="159"/>
      <c r="QFJ7" s="156"/>
      <c r="QFK7" s="156"/>
      <c r="QFM7" s="205"/>
      <c r="QFN7" s="156"/>
      <c r="QFO7" s="156"/>
      <c r="QFR7" s="292"/>
      <c r="QFS7" s="292"/>
      <c r="QFT7" s="159"/>
      <c r="QFU7" s="159"/>
      <c r="QFV7" s="159"/>
      <c r="QFW7" s="156"/>
      <c r="QFX7" s="156"/>
      <c r="QFZ7" s="205"/>
      <c r="QGA7" s="156"/>
      <c r="QGB7" s="156"/>
      <c r="QGE7" s="292"/>
      <c r="QGF7" s="292"/>
      <c r="QGG7" s="159"/>
      <c r="QGH7" s="159"/>
      <c r="QGI7" s="159"/>
      <c r="QGJ7" s="156"/>
      <c r="QGK7" s="156"/>
      <c r="QGM7" s="205"/>
      <c r="QGN7" s="156"/>
      <c r="QGO7" s="156"/>
      <c r="QGR7" s="292"/>
      <c r="QGS7" s="292"/>
      <c r="QGT7" s="159"/>
      <c r="QGU7" s="159"/>
      <c r="QGV7" s="159"/>
      <c r="QGW7" s="156"/>
      <c r="QGX7" s="156"/>
      <c r="QGZ7" s="205"/>
      <c r="QHA7" s="156"/>
      <c r="QHB7" s="156"/>
      <c r="QHE7" s="292"/>
      <c r="QHF7" s="292"/>
      <c r="QHG7" s="159"/>
      <c r="QHH7" s="159"/>
      <c r="QHI7" s="159"/>
      <c r="QHJ7" s="156"/>
      <c r="QHK7" s="156"/>
      <c r="QHM7" s="205"/>
      <c r="QHN7" s="156"/>
      <c r="QHO7" s="156"/>
      <c r="QHR7" s="292"/>
      <c r="QHS7" s="292"/>
      <c r="QHT7" s="159"/>
      <c r="QHU7" s="159"/>
      <c r="QHV7" s="159"/>
      <c r="QHW7" s="156"/>
      <c r="QHX7" s="156"/>
      <c r="QHZ7" s="205"/>
      <c r="QIA7" s="156"/>
      <c r="QIB7" s="156"/>
      <c r="QIE7" s="292"/>
      <c r="QIF7" s="292"/>
      <c r="QIG7" s="159"/>
      <c r="QIH7" s="159"/>
      <c r="QII7" s="159"/>
      <c r="QIJ7" s="156"/>
      <c r="QIK7" s="156"/>
      <c r="QIM7" s="205"/>
      <c r="QIN7" s="156"/>
      <c r="QIO7" s="156"/>
      <c r="QIR7" s="292"/>
      <c r="QIS7" s="292"/>
      <c r="QIT7" s="159"/>
      <c r="QIU7" s="159"/>
      <c r="QIV7" s="159"/>
      <c r="QIW7" s="156"/>
      <c r="QIX7" s="156"/>
      <c r="QIZ7" s="205"/>
      <c r="QJA7" s="156"/>
      <c r="QJB7" s="156"/>
      <c r="QJE7" s="292"/>
      <c r="QJF7" s="292"/>
      <c r="QJG7" s="159"/>
      <c r="QJH7" s="159"/>
      <c r="QJI7" s="159"/>
      <c r="QJJ7" s="156"/>
      <c r="QJK7" s="156"/>
      <c r="QJM7" s="205"/>
      <c r="QJN7" s="156"/>
      <c r="QJO7" s="156"/>
      <c r="QJR7" s="292"/>
      <c r="QJS7" s="292"/>
      <c r="QJT7" s="159"/>
      <c r="QJU7" s="159"/>
      <c r="QJV7" s="159"/>
      <c r="QJW7" s="156"/>
      <c r="QJX7" s="156"/>
      <c r="QJZ7" s="205"/>
      <c r="QKA7" s="156"/>
      <c r="QKB7" s="156"/>
      <c r="QKE7" s="292"/>
      <c r="QKF7" s="292"/>
      <c r="QKG7" s="159"/>
      <c r="QKH7" s="159"/>
      <c r="QKI7" s="159"/>
      <c r="QKJ7" s="156"/>
      <c r="QKK7" s="156"/>
      <c r="QKM7" s="205"/>
      <c r="QKN7" s="156"/>
      <c r="QKO7" s="156"/>
      <c r="QKR7" s="292"/>
      <c r="QKS7" s="292"/>
      <c r="QKT7" s="159"/>
      <c r="QKU7" s="159"/>
      <c r="QKV7" s="159"/>
      <c r="QKW7" s="156"/>
      <c r="QKX7" s="156"/>
      <c r="QKZ7" s="205"/>
      <c r="QLA7" s="156"/>
      <c r="QLB7" s="156"/>
      <c r="QLE7" s="292"/>
      <c r="QLF7" s="292"/>
      <c r="QLG7" s="159"/>
      <c r="QLH7" s="159"/>
      <c r="QLI7" s="159"/>
      <c r="QLJ7" s="156"/>
      <c r="QLK7" s="156"/>
      <c r="QLM7" s="205"/>
      <c r="QLN7" s="156"/>
      <c r="QLO7" s="156"/>
      <c r="QLR7" s="292"/>
      <c r="QLS7" s="292"/>
      <c r="QLT7" s="159"/>
      <c r="QLU7" s="159"/>
      <c r="QLV7" s="159"/>
      <c r="QLW7" s="156"/>
      <c r="QLX7" s="156"/>
      <c r="QLZ7" s="205"/>
      <c r="QMA7" s="156"/>
      <c r="QMB7" s="156"/>
      <c r="QME7" s="292"/>
      <c r="QMF7" s="292"/>
      <c r="QMG7" s="159"/>
      <c r="QMH7" s="159"/>
      <c r="QMI7" s="159"/>
      <c r="QMJ7" s="156"/>
      <c r="QMK7" s="156"/>
      <c r="QMM7" s="205"/>
      <c r="QMN7" s="156"/>
      <c r="QMO7" s="156"/>
      <c r="QMR7" s="292"/>
      <c r="QMS7" s="292"/>
      <c r="QMT7" s="159"/>
      <c r="QMU7" s="159"/>
      <c r="QMV7" s="159"/>
      <c r="QMW7" s="156"/>
      <c r="QMX7" s="156"/>
      <c r="QMZ7" s="205"/>
      <c r="QNA7" s="156"/>
      <c r="QNB7" s="156"/>
      <c r="QNE7" s="292"/>
      <c r="QNF7" s="292"/>
      <c r="QNG7" s="159"/>
      <c r="QNH7" s="159"/>
      <c r="QNI7" s="159"/>
      <c r="QNJ7" s="156"/>
      <c r="QNK7" s="156"/>
      <c r="QNM7" s="205"/>
      <c r="QNN7" s="156"/>
      <c r="QNO7" s="156"/>
      <c r="QNR7" s="292"/>
      <c r="QNS7" s="292"/>
      <c r="QNT7" s="159"/>
      <c r="QNU7" s="159"/>
      <c r="QNV7" s="159"/>
      <c r="QNW7" s="156"/>
      <c r="QNX7" s="156"/>
      <c r="QNZ7" s="205"/>
      <c r="QOA7" s="156"/>
      <c r="QOB7" s="156"/>
      <c r="QOE7" s="292"/>
      <c r="QOF7" s="292"/>
      <c r="QOG7" s="159"/>
      <c r="QOH7" s="159"/>
      <c r="QOI7" s="159"/>
      <c r="QOJ7" s="156"/>
      <c r="QOK7" s="156"/>
      <c r="QOM7" s="205"/>
      <c r="QON7" s="156"/>
      <c r="QOO7" s="156"/>
      <c r="QOR7" s="292"/>
      <c r="QOS7" s="292"/>
      <c r="QOT7" s="159"/>
      <c r="QOU7" s="159"/>
      <c r="QOV7" s="159"/>
      <c r="QOW7" s="156"/>
      <c r="QOX7" s="156"/>
      <c r="QOZ7" s="205"/>
      <c r="QPA7" s="156"/>
      <c r="QPB7" s="156"/>
      <c r="QPE7" s="292"/>
      <c r="QPF7" s="292"/>
      <c r="QPG7" s="159"/>
      <c r="QPH7" s="159"/>
      <c r="QPI7" s="159"/>
      <c r="QPJ7" s="156"/>
      <c r="QPK7" s="156"/>
      <c r="QPM7" s="205"/>
      <c r="QPN7" s="156"/>
      <c r="QPO7" s="156"/>
      <c r="QPR7" s="292"/>
      <c r="QPS7" s="292"/>
      <c r="QPT7" s="159"/>
      <c r="QPU7" s="159"/>
      <c r="QPV7" s="159"/>
      <c r="QPW7" s="156"/>
      <c r="QPX7" s="156"/>
      <c r="QPZ7" s="205"/>
      <c r="QQA7" s="156"/>
      <c r="QQB7" s="156"/>
      <c r="QQE7" s="292"/>
      <c r="QQF7" s="292"/>
      <c r="QQG7" s="159"/>
      <c r="QQH7" s="159"/>
      <c r="QQI7" s="159"/>
      <c r="QQJ7" s="156"/>
      <c r="QQK7" s="156"/>
      <c r="QQM7" s="205"/>
      <c r="QQN7" s="156"/>
      <c r="QQO7" s="156"/>
      <c r="QQR7" s="292"/>
      <c r="QQS7" s="292"/>
      <c r="QQT7" s="159"/>
      <c r="QQU7" s="159"/>
      <c r="QQV7" s="159"/>
      <c r="QQW7" s="156"/>
      <c r="QQX7" s="156"/>
      <c r="QQZ7" s="205"/>
      <c r="QRA7" s="156"/>
      <c r="QRB7" s="156"/>
      <c r="QRE7" s="292"/>
      <c r="QRF7" s="292"/>
      <c r="QRG7" s="159"/>
      <c r="QRH7" s="159"/>
      <c r="QRI7" s="159"/>
      <c r="QRJ7" s="156"/>
      <c r="QRK7" s="156"/>
      <c r="QRM7" s="205"/>
      <c r="QRN7" s="156"/>
      <c r="QRO7" s="156"/>
      <c r="QRR7" s="292"/>
      <c r="QRS7" s="292"/>
      <c r="QRT7" s="159"/>
      <c r="QRU7" s="159"/>
      <c r="QRV7" s="159"/>
      <c r="QRW7" s="156"/>
      <c r="QRX7" s="156"/>
      <c r="QRZ7" s="205"/>
      <c r="QSA7" s="156"/>
      <c r="QSB7" s="156"/>
      <c r="QSE7" s="292"/>
      <c r="QSF7" s="292"/>
      <c r="QSG7" s="159"/>
      <c r="QSH7" s="159"/>
      <c r="QSI7" s="159"/>
      <c r="QSJ7" s="156"/>
      <c r="QSK7" s="156"/>
      <c r="QSM7" s="205"/>
      <c r="QSN7" s="156"/>
      <c r="QSO7" s="156"/>
      <c r="QSR7" s="292"/>
      <c r="QSS7" s="292"/>
      <c r="QST7" s="159"/>
      <c r="QSU7" s="159"/>
      <c r="QSV7" s="159"/>
      <c r="QSW7" s="156"/>
      <c r="QSX7" s="156"/>
      <c r="QSZ7" s="205"/>
      <c r="QTA7" s="156"/>
      <c r="QTB7" s="156"/>
      <c r="QTE7" s="292"/>
      <c r="QTF7" s="292"/>
      <c r="QTG7" s="159"/>
      <c r="QTH7" s="159"/>
      <c r="QTI7" s="159"/>
      <c r="QTJ7" s="156"/>
      <c r="QTK7" s="156"/>
      <c r="QTM7" s="205"/>
      <c r="QTN7" s="156"/>
      <c r="QTO7" s="156"/>
      <c r="QTR7" s="292"/>
      <c r="QTS7" s="292"/>
      <c r="QTT7" s="159"/>
      <c r="QTU7" s="159"/>
      <c r="QTV7" s="159"/>
      <c r="QTW7" s="156"/>
      <c r="QTX7" s="156"/>
      <c r="QTZ7" s="205"/>
      <c r="QUA7" s="156"/>
      <c r="QUB7" s="156"/>
      <c r="QUE7" s="292"/>
      <c r="QUF7" s="292"/>
      <c r="QUG7" s="159"/>
      <c r="QUH7" s="159"/>
      <c r="QUI7" s="159"/>
      <c r="QUJ7" s="156"/>
      <c r="QUK7" s="156"/>
      <c r="QUM7" s="205"/>
      <c r="QUN7" s="156"/>
      <c r="QUO7" s="156"/>
      <c r="QUR7" s="292"/>
      <c r="QUS7" s="292"/>
      <c r="QUT7" s="159"/>
      <c r="QUU7" s="159"/>
      <c r="QUV7" s="159"/>
      <c r="QUW7" s="156"/>
      <c r="QUX7" s="156"/>
      <c r="QUZ7" s="205"/>
      <c r="QVA7" s="156"/>
      <c r="QVB7" s="156"/>
      <c r="QVE7" s="292"/>
      <c r="QVF7" s="292"/>
      <c r="QVG7" s="159"/>
      <c r="QVH7" s="159"/>
      <c r="QVI7" s="159"/>
      <c r="QVJ7" s="156"/>
      <c r="QVK7" s="156"/>
      <c r="QVM7" s="205"/>
      <c r="QVN7" s="156"/>
      <c r="QVO7" s="156"/>
      <c r="QVR7" s="292"/>
      <c r="QVS7" s="292"/>
      <c r="QVT7" s="159"/>
      <c r="QVU7" s="159"/>
      <c r="QVV7" s="159"/>
      <c r="QVW7" s="156"/>
      <c r="QVX7" s="156"/>
      <c r="QVZ7" s="205"/>
      <c r="QWA7" s="156"/>
      <c r="QWB7" s="156"/>
      <c r="QWE7" s="292"/>
      <c r="QWF7" s="292"/>
      <c r="QWG7" s="159"/>
      <c r="QWH7" s="159"/>
      <c r="QWI7" s="159"/>
      <c r="QWJ7" s="156"/>
      <c r="QWK7" s="156"/>
      <c r="QWM7" s="205"/>
      <c r="QWN7" s="156"/>
      <c r="QWO7" s="156"/>
      <c r="QWR7" s="292"/>
      <c r="QWS7" s="292"/>
      <c r="QWT7" s="159"/>
      <c r="QWU7" s="159"/>
      <c r="QWV7" s="159"/>
      <c r="QWW7" s="156"/>
      <c r="QWX7" s="156"/>
      <c r="QWZ7" s="205"/>
      <c r="QXA7" s="156"/>
      <c r="QXB7" s="156"/>
      <c r="QXE7" s="292"/>
      <c r="QXF7" s="292"/>
      <c r="QXG7" s="159"/>
      <c r="QXH7" s="159"/>
      <c r="QXI7" s="159"/>
      <c r="QXJ7" s="156"/>
      <c r="QXK7" s="156"/>
      <c r="QXM7" s="205"/>
      <c r="QXN7" s="156"/>
      <c r="QXO7" s="156"/>
      <c r="QXR7" s="292"/>
      <c r="QXS7" s="292"/>
      <c r="QXT7" s="159"/>
      <c r="QXU7" s="159"/>
      <c r="QXV7" s="159"/>
      <c r="QXW7" s="156"/>
      <c r="QXX7" s="156"/>
      <c r="QXZ7" s="205"/>
      <c r="QYA7" s="156"/>
      <c r="QYB7" s="156"/>
      <c r="QYE7" s="292"/>
      <c r="QYF7" s="292"/>
      <c r="QYG7" s="159"/>
      <c r="QYH7" s="159"/>
      <c r="QYI7" s="159"/>
      <c r="QYJ7" s="156"/>
      <c r="QYK7" s="156"/>
      <c r="QYM7" s="205"/>
      <c r="QYN7" s="156"/>
      <c r="QYO7" s="156"/>
      <c r="QYR7" s="292"/>
      <c r="QYS7" s="292"/>
      <c r="QYT7" s="159"/>
      <c r="QYU7" s="159"/>
      <c r="QYV7" s="159"/>
      <c r="QYW7" s="156"/>
      <c r="QYX7" s="156"/>
      <c r="QYZ7" s="205"/>
      <c r="QZA7" s="156"/>
      <c r="QZB7" s="156"/>
      <c r="QZE7" s="292"/>
      <c r="QZF7" s="292"/>
      <c r="QZG7" s="159"/>
      <c r="QZH7" s="159"/>
      <c r="QZI7" s="159"/>
      <c r="QZJ7" s="156"/>
      <c r="QZK7" s="156"/>
      <c r="QZM7" s="205"/>
      <c r="QZN7" s="156"/>
      <c r="QZO7" s="156"/>
      <c r="QZR7" s="292"/>
      <c r="QZS7" s="292"/>
      <c r="QZT7" s="159"/>
      <c r="QZU7" s="159"/>
      <c r="QZV7" s="159"/>
      <c r="QZW7" s="156"/>
      <c r="QZX7" s="156"/>
      <c r="QZZ7" s="205"/>
      <c r="RAA7" s="156"/>
      <c r="RAB7" s="156"/>
      <c r="RAE7" s="292"/>
      <c r="RAF7" s="292"/>
      <c r="RAG7" s="159"/>
      <c r="RAH7" s="159"/>
      <c r="RAI7" s="159"/>
      <c r="RAJ7" s="156"/>
      <c r="RAK7" s="156"/>
      <c r="RAM7" s="205"/>
      <c r="RAN7" s="156"/>
      <c r="RAO7" s="156"/>
      <c r="RAR7" s="292"/>
      <c r="RAS7" s="292"/>
      <c r="RAT7" s="159"/>
      <c r="RAU7" s="159"/>
      <c r="RAV7" s="159"/>
      <c r="RAW7" s="156"/>
      <c r="RAX7" s="156"/>
      <c r="RAZ7" s="205"/>
      <c r="RBA7" s="156"/>
      <c r="RBB7" s="156"/>
      <c r="RBE7" s="292"/>
      <c r="RBF7" s="292"/>
      <c r="RBG7" s="159"/>
      <c r="RBH7" s="159"/>
      <c r="RBI7" s="159"/>
      <c r="RBJ7" s="156"/>
      <c r="RBK7" s="156"/>
      <c r="RBM7" s="205"/>
      <c r="RBN7" s="156"/>
      <c r="RBO7" s="156"/>
      <c r="RBR7" s="292"/>
      <c r="RBS7" s="292"/>
      <c r="RBT7" s="159"/>
      <c r="RBU7" s="159"/>
      <c r="RBV7" s="159"/>
      <c r="RBW7" s="156"/>
      <c r="RBX7" s="156"/>
      <c r="RBZ7" s="205"/>
      <c r="RCA7" s="156"/>
      <c r="RCB7" s="156"/>
      <c r="RCE7" s="292"/>
      <c r="RCF7" s="292"/>
      <c r="RCG7" s="159"/>
      <c r="RCH7" s="159"/>
      <c r="RCI7" s="159"/>
      <c r="RCJ7" s="156"/>
      <c r="RCK7" s="156"/>
      <c r="RCM7" s="205"/>
      <c r="RCN7" s="156"/>
      <c r="RCO7" s="156"/>
      <c r="RCR7" s="292"/>
      <c r="RCS7" s="292"/>
      <c r="RCT7" s="159"/>
      <c r="RCU7" s="159"/>
      <c r="RCV7" s="159"/>
      <c r="RCW7" s="156"/>
      <c r="RCX7" s="156"/>
      <c r="RCZ7" s="205"/>
      <c r="RDA7" s="156"/>
      <c r="RDB7" s="156"/>
      <c r="RDE7" s="292"/>
      <c r="RDF7" s="292"/>
      <c r="RDG7" s="159"/>
      <c r="RDH7" s="159"/>
      <c r="RDI7" s="159"/>
      <c r="RDJ7" s="156"/>
      <c r="RDK7" s="156"/>
      <c r="RDM7" s="205"/>
      <c r="RDN7" s="156"/>
      <c r="RDO7" s="156"/>
      <c r="RDR7" s="292"/>
      <c r="RDS7" s="292"/>
      <c r="RDT7" s="159"/>
      <c r="RDU7" s="159"/>
      <c r="RDV7" s="159"/>
      <c r="RDW7" s="156"/>
      <c r="RDX7" s="156"/>
      <c r="RDZ7" s="205"/>
      <c r="REA7" s="156"/>
      <c r="REB7" s="156"/>
      <c r="REE7" s="292"/>
      <c r="REF7" s="292"/>
      <c r="REG7" s="159"/>
      <c r="REH7" s="159"/>
      <c r="REI7" s="159"/>
      <c r="REJ7" s="156"/>
      <c r="REK7" s="156"/>
      <c r="REM7" s="205"/>
      <c r="REN7" s="156"/>
      <c r="REO7" s="156"/>
      <c r="RER7" s="292"/>
      <c r="RES7" s="292"/>
      <c r="RET7" s="159"/>
      <c r="REU7" s="159"/>
      <c r="REV7" s="159"/>
      <c r="REW7" s="156"/>
      <c r="REX7" s="156"/>
      <c r="REZ7" s="205"/>
      <c r="RFA7" s="156"/>
      <c r="RFB7" s="156"/>
      <c r="RFE7" s="292"/>
      <c r="RFF7" s="292"/>
      <c r="RFG7" s="159"/>
      <c r="RFH7" s="159"/>
      <c r="RFI7" s="159"/>
      <c r="RFJ7" s="156"/>
      <c r="RFK7" s="156"/>
      <c r="RFM7" s="205"/>
      <c r="RFN7" s="156"/>
      <c r="RFO7" s="156"/>
      <c r="RFR7" s="292"/>
      <c r="RFS7" s="292"/>
      <c r="RFT7" s="159"/>
      <c r="RFU7" s="159"/>
      <c r="RFV7" s="159"/>
      <c r="RFW7" s="156"/>
      <c r="RFX7" s="156"/>
      <c r="RFZ7" s="205"/>
      <c r="RGA7" s="156"/>
      <c r="RGB7" s="156"/>
      <c r="RGE7" s="292"/>
      <c r="RGF7" s="292"/>
      <c r="RGG7" s="159"/>
      <c r="RGH7" s="159"/>
      <c r="RGI7" s="159"/>
      <c r="RGJ7" s="156"/>
      <c r="RGK7" s="156"/>
      <c r="RGM7" s="205"/>
      <c r="RGN7" s="156"/>
      <c r="RGO7" s="156"/>
      <c r="RGR7" s="292"/>
      <c r="RGS7" s="292"/>
      <c r="RGT7" s="159"/>
      <c r="RGU7" s="159"/>
      <c r="RGV7" s="159"/>
      <c r="RGW7" s="156"/>
      <c r="RGX7" s="156"/>
      <c r="RGZ7" s="205"/>
      <c r="RHA7" s="156"/>
      <c r="RHB7" s="156"/>
      <c r="RHE7" s="292"/>
      <c r="RHF7" s="292"/>
      <c r="RHG7" s="159"/>
      <c r="RHH7" s="159"/>
      <c r="RHI7" s="159"/>
      <c r="RHJ7" s="156"/>
      <c r="RHK7" s="156"/>
      <c r="RHM7" s="205"/>
      <c r="RHN7" s="156"/>
      <c r="RHO7" s="156"/>
      <c r="RHR7" s="292"/>
      <c r="RHS7" s="292"/>
      <c r="RHT7" s="159"/>
      <c r="RHU7" s="159"/>
      <c r="RHV7" s="159"/>
      <c r="RHW7" s="156"/>
      <c r="RHX7" s="156"/>
      <c r="RHZ7" s="205"/>
      <c r="RIA7" s="156"/>
      <c r="RIB7" s="156"/>
      <c r="RIE7" s="292"/>
      <c r="RIF7" s="292"/>
      <c r="RIG7" s="159"/>
      <c r="RIH7" s="159"/>
      <c r="RII7" s="159"/>
      <c r="RIJ7" s="156"/>
      <c r="RIK7" s="156"/>
      <c r="RIM7" s="205"/>
      <c r="RIN7" s="156"/>
      <c r="RIO7" s="156"/>
      <c r="RIR7" s="292"/>
      <c r="RIS7" s="292"/>
      <c r="RIT7" s="159"/>
      <c r="RIU7" s="159"/>
      <c r="RIV7" s="159"/>
      <c r="RIW7" s="156"/>
      <c r="RIX7" s="156"/>
      <c r="RIZ7" s="205"/>
      <c r="RJA7" s="156"/>
      <c r="RJB7" s="156"/>
      <c r="RJE7" s="292"/>
      <c r="RJF7" s="292"/>
      <c r="RJG7" s="159"/>
      <c r="RJH7" s="159"/>
      <c r="RJI7" s="159"/>
      <c r="RJJ7" s="156"/>
      <c r="RJK7" s="156"/>
      <c r="RJM7" s="205"/>
      <c r="RJN7" s="156"/>
      <c r="RJO7" s="156"/>
      <c r="RJR7" s="292"/>
      <c r="RJS7" s="292"/>
      <c r="RJT7" s="159"/>
      <c r="RJU7" s="159"/>
      <c r="RJV7" s="159"/>
      <c r="RJW7" s="156"/>
      <c r="RJX7" s="156"/>
      <c r="RJZ7" s="205"/>
      <c r="RKA7" s="156"/>
      <c r="RKB7" s="156"/>
      <c r="RKE7" s="292"/>
      <c r="RKF7" s="292"/>
      <c r="RKG7" s="159"/>
      <c r="RKH7" s="159"/>
      <c r="RKI7" s="159"/>
      <c r="RKJ7" s="156"/>
      <c r="RKK7" s="156"/>
      <c r="RKM7" s="205"/>
      <c r="RKN7" s="156"/>
      <c r="RKO7" s="156"/>
      <c r="RKR7" s="292"/>
      <c r="RKS7" s="292"/>
      <c r="RKT7" s="159"/>
      <c r="RKU7" s="159"/>
      <c r="RKV7" s="159"/>
      <c r="RKW7" s="156"/>
      <c r="RKX7" s="156"/>
      <c r="RKZ7" s="205"/>
      <c r="RLA7" s="156"/>
      <c r="RLB7" s="156"/>
      <c r="RLE7" s="292"/>
      <c r="RLF7" s="292"/>
      <c r="RLG7" s="159"/>
      <c r="RLH7" s="159"/>
      <c r="RLI7" s="159"/>
      <c r="RLJ7" s="156"/>
      <c r="RLK7" s="156"/>
      <c r="RLM7" s="205"/>
      <c r="RLN7" s="156"/>
      <c r="RLO7" s="156"/>
      <c r="RLR7" s="292"/>
      <c r="RLS7" s="292"/>
      <c r="RLT7" s="159"/>
      <c r="RLU7" s="159"/>
      <c r="RLV7" s="159"/>
      <c r="RLW7" s="156"/>
      <c r="RLX7" s="156"/>
      <c r="RLZ7" s="205"/>
      <c r="RMA7" s="156"/>
      <c r="RMB7" s="156"/>
      <c r="RME7" s="292"/>
      <c r="RMF7" s="292"/>
      <c r="RMG7" s="159"/>
      <c r="RMH7" s="159"/>
      <c r="RMI7" s="159"/>
      <c r="RMJ7" s="156"/>
      <c r="RMK7" s="156"/>
      <c r="RMM7" s="205"/>
      <c r="RMN7" s="156"/>
      <c r="RMO7" s="156"/>
      <c r="RMR7" s="292"/>
      <c r="RMS7" s="292"/>
      <c r="RMT7" s="159"/>
      <c r="RMU7" s="159"/>
      <c r="RMV7" s="159"/>
      <c r="RMW7" s="156"/>
      <c r="RMX7" s="156"/>
      <c r="RMZ7" s="205"/>
      <c r="RNA7" s="156"/>
      <c r="RNB7" s="156"/>
      <c r="RNE7" s="292"/>
      <c r="RNF7" s="292"/>
      <c r="RNG7" s="159"/>
      <c r="RNH7" s="159"/>
      <c r="RNI7" s="159"/>
      <c r="RNJ7" s="156"/>
      <c r="RNK7" s="156"/>
      <c r="RNM7" s="205"/>
      <c r="RNN7" s="156"/>
      <c r="RNO7" s="156"/>
      <c r="RNR7" s="292"/>
      <c r="RNS7" s="292"/>
      <c r="RNT7" s="159"/>
      <c r="RNU7" s="159"/>
      <c r="RNV7" s="159"/>
      <c r="RNW7" s="156"/>
      <c r="RNX7" s="156"/>
      <c r="RNZ7" s="205"/>
      <c r="ROA7" s="156"/>
      <c r="ROB7" s="156"/>
      <c r="ROE7" s="292"/>
      <c r="ROF7" s="292"/>
      <c r="ROG7" s="159"/>
      <c r="ROH7" s="159"/>
      <c r="ROI7" s="159"/>
      <c r="ROJ7" s="156"/>
      <c r="ROK7" s="156"/>
      <c r="ROM7" s="205"/>
      <c r="RON7" s="156"/>
      <c r="ROO7" s="156"/>
      <c r="ROR7" s="292"/>
      <c r="ROS7" s="292"/>
      <c r="ROT7" s="159"/>
      <c r="ROU7" s="159"/>
      <c r="ROV7" s="159"/>
      <c r="ROW7" s="156"/>
      <c r="ROX7" s="156"/>
      <c r="ROZ7" s="205"/>
      <c r="RPA7" s="156"/>
      <c r="RPB7" s="156"/>
      <c r="RPE7" s="292"/>
      <c r="RPF7" s="292"/>
      <c r="RPG7" s="159"/>
      <c r="RPH7" s="159"/>
      <c r="RPI7" s="159"/>
      <c r="RPJ7" s="156"/>
      <c r="RPK7" s="156"/>
      <c r="RPM7" s="205"/>
      <c r="RPN7" s="156"/>
      <c r="RPO7" s="156"/>
      <c r="RPR7" s="292"/>
      <c r="RPS7" s="292"/>
      <c r="RPT7" s="159"/>
      <c r="RPU7" s="159"/>
      <c r="RPV7" s="159"/>
      <c r="RPW7" s="156"/>
      <c r="RPX7" s="156"/>
      <c r="RPZ7" s="205"/>
      <c r="RQA7" s="156"/>
      <c r="RQB7" s="156"/>
      <c r="RQE7" s="292"/>
      <c r="RQF7" s="292"/>
      <c r="RQG7" s="159"/>
      <c r="RQH7" s="159"/>
      <c r="RQI7" s="159"/>
      <c r="RQJ7" s="156"/>
      <c r="RQK7" s="156"/>
      <c r="RQM7" s="205"/>
      <c r="RQN7" s="156"/>
      <c r="RQO7" s="156"/>
      <c r="RQR7" s="292"/>
      <c r="RQS7" s="292"/>
      <c r="RQT7" s="159"/>
      <c r="RQU7" s="159"/>
      <c r="RQV7" s="159"/>
      <c r="RQW7" s="156"/>
      <c r="RQX7" s="156"/>
      <c r="RQZ7" s="205"/>
      <c r="RRA7" s="156"/>
      <c r="RRB7" s="156"/>
      <c r="RRE7" s="292"/>
      <c r="RRF7" s="292"/>
      <c r="RRG7" s="159"/>
      <c r="RRH7" s="159"/>
      <c r="RRI7" s="159"/>
      <c r="RRJ7" s="156"/>
      <c r="RRK7" s="156"/>
      <c r="RRM7" s="205"/>
      <c r="RRN7" s="156"/>
      <c r="RRO7" s="156"/>
      <c r="RRR7" s="292"/>
      <c r="RRS7" s="292"/>
      <c r="RRT7" s="159"/>
      <c r="RRU7" s="159"/>
      <c r="RRV7" s="159"/>
      <c r="RRW7" s="156"/>
      <c r="RRX7" s="156"/>
      <c r="RRZ7" s="205"/>
      <c r="RSA7" s="156"/>
      <c r="RSB7" s="156"/>
      <c r="RSE7" s="292"/>
      <c r="RSF7" s="292"/>
      <c r="RSG7" s="159"/>
      <c r="RSH7" s="159"/>
      <c r="RSI7" s="159"/>
      <c r="RSJ7" s="156"/>
      <c r="RSK7" s="156"/>
      <c r="RSM7" s="205"/>
      <c r="RSN7" s="156"/>
      <c r="RSO7" s="156"/>
      <c r="RSR7" s="292"/>
      <c r="RSS7" s="292"/>
      <c r="RST7" s="159"/>
      <c r="RSU7" s="159"/>
      <c r="RSV7" s="159"/>
      <c r="RSW7" s="156"/>
      <c r="RSX7" s="156"/>
      <c r="RSZ7" s="205"/>
      <c r="RTA7" s="156"/>
      <c r="RTB7" s="156"/>
      <c r="RTE7" s="292"/>
      <c r="RTF7" s="292"/>
      <c r="RTG7" s="159"/>
      <c r="RTH7" s="159"/>
      <c r="RTI7" s="159"/>
      <c r="RTJ7" s="156"/>
      <c r="RTK7" s="156"/>
      <c r="RTM7" s="205"/>
      <c r="RTN7" s="156"/>
      <c r="RTO7" s="156"/>
      <c r="RTR7" s="292"/>
      <c r="RTS7" s="292"/>
      <c r="RTT7" s="159"/>
      <c r="RTU7" s="159"/>
      <c r="RTV7" s="159"/>
      <c r="RTW7" s="156"/>
      <c r="RTX7" s="156"/>
      <c r="RTZ7" s="205"/>
      <c r="RUA7" s="156"/>
      <c r="RUB7" s="156"/>
      <c r="RUE7" s="292"/>
      <c r="RUF7" s="292"/>
      <c r="RUG7" s="159"/>
      <c r="RUH7" s="159"/>
      <c r="RUI7" s="159"/>
      <c r="RUJ7" s="156"/>
      <c r="RUK7" s="156"/>
      <c r="RUM7" s="205"/>
      <c r="RUN7" s="156"/>
      <c r="RUO7" s="156"/>
      <c r="RUR7" s="292"/>
      <c r="RUS7" s="292"/>
      <c r="RUT7" s="159"/>
      <c r="RUU7" s="159"/>
      <c r="RUV7" s="159"/>
      <c r="RUW7" s="156"/>
      <c r="RUX7" s="156"/>
      <c r="RUZ7" s="205"/>
      <c r="RVA7" s="156"/>
      <c r="RVB7" s="156"/>
      <c r="RVE7" s="292"/>
      <c r="RVF7" s="292"/>
      <c r="RVG7" s="159"/>
      <c r="RVH7" s="159"/>
      <c r="RVI7" s="159"/>
      <c r="RVJ7" s="156"/>
      <c r="RVK7" s="156"/>
      <c r="RVM7" s="205"/>
      <c r="RVN7" s="156"/>
      <c r="RVO7" s="156"/>
      <c r="RVR7" s="292"/>
      <c r="RVS7" s="292"/>
      <c r="RVT7" s="159"/>
      <c r="RVU7" s="159"/>
      <c r="RVV7" s="159"/>
      <c r="RVW7" s="156"/>
      <c r="RVX7" s="156"/>
      <c r="RVZ7" s="205"/>
      <c r="RWA7" s="156"/>
      <c r="RWB7" s="156"/>
      <c r="RWE7" s="292"/>
      <c r="RWF7" s="292"/>
      <c r="RWG7" s="159"/>
      <c r="RWH7" s="159"/>
      <c r="RWI7" s="159"/>
      <c r="RWJ7" s="156"/>
      <c r="RWK7" s="156"/>
      <c r="RWM7" s="205"/>
      <c r="RWN7" s="156"/>
      <c r="RWO7" s="156"/>
      <c r="RWR7" s="292"/>
      <c r="RWS7" s="292"/>
      <c r="RWT7" s="159"/>
      <c r="RWU7" s="159"/>
      <c r="RWV7" s="159"/>
      <c r="RWW7" s="156"/>
      <c r="RWX7" s="156"/>
      <c r="RWZ7" s="205"/>
      <c r="RXA7" s="156"/>
      <c r="RXB7" s="156"/>
      <c r="RXE7" s="292"/>
      <c r="RXF7" s="292"/>
      <c r="RXG7" s="159"/>
      <c r="RXH7" s="159"/>
      <c r="RXI7" s="159"/>
      <c r="RXJ7" s="156"/>
      <c r="RXK7" s="156"/>
      <c r="RXM7" s="205"/>
      <c r="RXN7" s="156"/>
      <c r="RXO7" s="156"/>
      <c r="RXR7" s="292"/>
      <c r="RXS7" s="292"/>
      <c r="RXT7" s="159"/>
      <c r="RXU7" s="159"/>
      <c r="RXV7" s="159"/>
      <c r="RXW7" s="156"/>
      <c r="RXX7" s="156"/>
      <c r="RXZ7" s="205"/>
      <c r="RYA7" s="156"/>
      <c r="RYB7" s="156"/>
      <c r="RYE7" s="292"/>
      <c r="RYF7" s="292"/>
      <c r="RYG7" s="159"/>
      <c r="RYH7" s="159"/>
      <c r="RYI7" s="159"/>
      <c r="RYJ7" s="156"/>
      <c r="RYK7" s="156"/>
      <c r="RYM7" s="205"/>
      <c r="RYN7" s="156"/>
      <c r="RYO7" s="156"/>
      <c r="RYR7" s="292"/>
      <c r="RYS7" s="292"/>
      <c r="RYT7" s="159"/>
      <c r="RYU7" s="159"/>
      <c r="RYV7" s="159"/>
      <c r="RYW7" s="156"/>
      <c r="RYX7" s="156"/>
      <c r="RYZ7" s="205"/>
      <c r="RZA7" s="156"/>
      <c r="RZB7" s="156"/>
      <c r="RZE7" s="292"/>
      <c r="RZF7" s="292"/>
      <c r="RZG7" s="159"/>
      <c r="RZH7" s="159"/>
      <c r="RZI7" s="159"/>
      <c r="RZJ7" s="156"/>
      <c r="RZK7" s="156"/>
      <c r="RZM7" s="205"/>
      <c r="RZN7" s="156"/>
      <c r="RZO7" s="156"/>
      <c r="RZR7" s="292"/>
      <c r="RZS7" s="292"/>
      <c r="RZT7" s="159"/>
      <c r="RZU7" s="159"/>
      <c r="RZV7" s="159"/>
      <c r="RZW7" s="156"/>
      <c r="RZX7" s="156"/>
      <c r="RZZ7" s="205"/>
      <c r="SAA7" s="156"/>
      <c r="SAB7" s="156"/>
      <c r="SAE7" s="292"/>
      <c r="SAF7" s="292"/>
      <c r="SAG7" s="159"/>
      <c r="SAH7" s="159"/>
      <c r="SAI7" s="159"/>
      <c r="SAJ7" s="156"/>
      <c r="SAK7" s="156"/>
      <c r="SAM7" s="205"/>
      <c r="SAN7" s="156"/>
      <c r="SAO7" s="156"/>
      <c r="SAR7" s="292"/>
      <c r="SAS7" s="292"/>
      <c r="SAT7" s="159"/>
      <c r="SAU7" s="159"/>
      <c r="SAV7" s="159"/>
      <c r="SAW7" s="156"/>
      <c r="SAX7" s="156"/>
      <c r="SAZ7" s="205"/>
      <c r="SBA7" s="156"/>
      <c r="SBB7" s="156"/>
      <c r="SBE7" s="292"/>
      <c r="SBF7" s="292"/>
      <c r="SBG7" s="159"/>
      <c r="SBH7" s="159"/>
      <c r="SBI7" s="159"/>
      <c r="SBJ7" s="156"/>
      <c r="SBK7" s="156"/>
      <c r="SBM7" s="205"/>
      <c r="SBN7" s="156"/>
      <c r="SBO7" s="156"/>
      <c r="SBR7" s="292"/>
      <c r="SBS7" s="292"/>
      <c r="SBT7" s="159"/>
      <c r="SBU7" s="159"/>
      <c r="SBV7" s="159"/>
      <c r="SBW7" s="156"/>
      <c r="SBX7" s="156"/>
      <c r="SBZ7" s="205"/>
      <c r="SCA7" s="156"/>
      <c r="SCB7" s="156"/>
      <c r="SCE7" s="292"/>
      <c r="SCF7" s="292"/>
      <c r="SCG7" s="159"/>
      <c r="SCH7" s="159"/>
      <c r="SCI7" s="159"/>
      <c r="SCJ7" s="156"/>
      <c r="SCK7" s="156"/>
      <c r="SCM7" s="205"/>
      <c r="SCN7" s="156"/>
      <c r="SCO7" s="156"/>
      <c r="SCR7" s="292"/>
      <c r="SCS7" s="292"/>
      <c r="SCT7" s="159"/>
      <c r="SCU7" s="159"/>
      <c r="SCV7" s="159"/>
      <c r="SCW7" s="156"/>
      <c r="SCX7" s="156"/>
      <c r="SCZ7" s="205"/>
      <c r="SDA7" s="156"/>
      <c r="SDB7" s="156"/>
      <c r="SDE7" s="292"/>
      <c r="SDF7" s="292"/>
      <c r="SDG7" s="159"/>
      <c r="SDH7" s="159"/>
      <c r="SDI7" s="159"/>
      <c r="SDJ7" s="156"/>
      <c r="SDK7" s="156"/>
      <c r="SDM7" s="205"/>
      <c r="SDN7" s="156"/>
      <c r="SDO7" s="156"/>
      <c r="SDR7" s="292"/>
      <c r="SDS7" s="292"/>
      <c r="SDT7" s="159"/>
      <c r="SDU7" s="159"/>
      <c r="SDV7" s="159"/>
      <c r="SDW7" s="156"/>
      <c r="SDX7" s="156"/>
      <c r="SDZ7" s="205"/>
      <c r="SEA7" s="156"/>
      <c r="SEB7" s="156"/>
      <c r="SEE7" s="292"/>
      <c r="SEF7" s="292"/>
      <c r="SEG7" s="159"/>
      <c r="SEH7" s="159"/>
      <c r="SEI7" s="159"/>
      <c r="SEJ7" s="156"/>
      <c r="SEK7" s="156"/>
      <c r="SEM7" s="205"/>
      <c r="SEN7" s="156"/>
      <c r="SEO7" s="156"/>
      <c r="SER7" s="292"/>
      <c r="SES7" s="292"/>
      <c r="SET7" s="159"/>
      <c r="SEU7" s="159"/>
      <c r="SEV7" s="159"/>
      <c r="SEW7" s="156"/>
      <c r="SEX7" s="156"/>
      <c r="SEZ7" s="205"/>
      <c r="SFA7" s="156"/>
      <c r="SFB7" s="156"/>
      <c r="SFE7" s="292"/>
      <c r="SFF7" s="292"/>
      <c r="SFG7" s="159"/>
      <c r="SFH7" s="159"/>
      <c r="SFI7" s="159"/>
      <c r="SFJ7" s="156"/>
      <c r="SFK7" s="156"/>
      <c r="SFM7" s="205"/>
      <c r="SFN7" s="156"/>
      <c r="SFO7" s="156"/>
      <c r="SFR7" s="292"/>
      <c r="SFS7" s="292"/>
      <c r="SFT7" s="159"/>
      <c r="SFU7" s="159"/>
      <c r="SFV7" s="159"/>
      <c r="SFW7" s="156"/>
      <c r="SFX7" s="156"/>
      <c r="SFZ7" s="205"/>
      <c r="SGA7" s="156"/>
      <c r="SGB7" s="156"/>
      <c r="SGE7" s="292"/>
      <c r="SGF7" s="292"/>
      <c r="SGG7" s="159"/>
      <c r="SGH7" s="159"/>
      <c r="SGI7" s="159"/>
      <c r="SGJ7" s="156"/>
      <c r="SGK7" s="156"/>
      <c r="SGM7" s="205"/>
      <c r="SGN7" s="156"/>
      <c r="SGO7" s="156"/>
      <c r="SGR7" s="292"/>
      <c r="SGS7" s="292"/>
      <c r="SGT7" s="159"/>
      <c r="SGU7" s="159"/>
      <c r="SGV7" s="159"/>
      <c r="SGW7" s="156"/>
      <c r="SGX7" s="156"/>
      <c r="SGZ7" s="205"/>
      <c r="SHA7" s="156"/>
      <c r="SHB7" s="156"/>
      <c r="SHE7" s="292"/>
      <c r="SHF7" s="292"/>
      <c r="SHG7" s="159"/>
      <c r="SHH7" s="159"/>
      <c r="SHI7" s="159"/>
      <c r="SHJ7" s="156"/>
      <c r="SHK7" s="156"/>
      <c r="SHM7" s="205"/>
      <c r="SHN7" s="156"/>
      <c r="SHO7" s="156"/>
      <c r="SHR7" s="292"/>
      <c r="SHS7" s="292"/>
      <c r="SHT7" s="159"/>
      <c r="SHU7" s="159"/>
      <c r="SHV7" s="159"/>
      <c r="SHW7" s="156"/>
      <c r="SHX7" s="156"/>
      <c r="SHZ7" s="205"/>
      <c r="SIA7" s="156"/>
      <c r="SIB7" s="156"/>
      <c r="SIE7" s="292"/>
      <c r="SIF7" s="292"/>
      <c r="SIG7" s="159"/>
      <c r="SIH7" s="159"/>
      <c r="SII7" s="159"/>
      <c r="SIJ7" s="156"/>
      <c r="SIK7" s="156"/>
      <c r="SIM7" s="205"/>
      <c r="SIN7" s="156"/>
      <c r="SIO7" s="156"/>
      <c r="SIR7" s="292"/>
      <c r="SIS7" s="292"/>
      <c r="SIT7" s="159"/>
      <c r="SIU7" s="159"/>
      <c r="SIV7" s="159"/>
      <c r="SIW7" s="156"/>
      <c r="SIX7" s="156"/>
      <c r="SIZ7" s="205"/>
      <c r="SJA7" s="156"/>
      <c r="SJB7" s="156"/>
      <c r="SJE7" s="292"/>
      <c r="SJF7" s="292"/>
      <c r="SJG7" s="159"/>
      <c r="SJH7" s="159"/>
      <c r="SJI7" s="159"/>
      <c r="SJJ7" s="156"/>
      <c r="SJK7" s="156"/>
      <c r="SJM7" s="205"/>
      <c r="SJN7" s="156"/>
      <c r="SJO7" s="156"/>
      <c r="SJR7" s="292"/>
      <c r="SJS7" s="292"/>
      <c r="SJT7" s="159"/>
      <c r="SJU7" s="159"/>
      <c r="SJV7" s="159"/>
      <c r="SJW7" s="156"/>
      <c r="SJX7" s="156"/>
      <c r="SJZ7" s="205"/>
      <c r="SKA7" s="156"/>
      <c r="SKB7" s="156"/>
      <c r="SKE7" s="292"/>
      <c r="SKF7" s="292"/>
      <c r="SKG7" s="159"/>
      <c r="SKH7" s="159"/>
      <c r="SKI7" s="159"/>
      <c r="SKJ7" s="156"/>
      <c r="SKK7" s="156"/>
      <c r="SKM7" s="205"/>
      <c r="SKN7" s="156"/>
      <c r="SKO7" s="156"/>
      <c r="SKR7" s="292"/>
      <c r="SKS7" s="292"/>
      <c r="SKT7" s="159"/>
      <c r="SKU7" s="159"/>
      <c r="SKV7" s="159"/>
      <c r="SKW7" s="156"/>
      <c r="SKX7" s="156"/>
      <c r="SKZ7" s="205"/>
      <c r="SLA7" s="156"/>
      <c r="SLB7" s="156"/>
      <c r="SLE7" s="292"/>
      <c r="SLF7" s="292"/>
      <c r="SLG7" s="159"/>
      <c r="SLH7" s="159"/>
      <c r="SLI7" s="159"/>
      <c r="SLJ7" s="156"/>
      <c r="SLK7" s="156"/>
      <c r="SLM7" s="205"/>
      <c r="SLN7" s="156"/>
      <c r="SLO7" s="156"/>
      <c r="SLR7" s="292"/>
      <c r="SLS7" s="292"/>
      <c r="SLT7" s="159"/>
      <c r="SLU7" s="159"/>
      <c r="SLV7" s="159"/>
      <c r="SLW7" s="156"/>
      <c r="SLX7" s="156"/>
      <c r="SLZ7" s="205"/>
      <c r="SMA7" s="156"/>
      <c r="SMB7" s="156"/>
      <c r="SME7" s="292"/>
      <c r="SMF7" s="292"/>
      <c r="SMG7" s="159"/>
      <c r="SMH7" s="159"/>
      <c r="SMI7" s="159"/>
      <c r="SMJ7" s="156"/>
      <c r="SMK7" s="156"/>
      <c r="SMM7" s="205"/>
      <c r="SMN7" s="156"/>
      <c r="SMO7" s="156"/>
      <c r="SMR7" s="292"/>
      <c r="SMS7" s="292"/>
      <c r="SMT7" s="159"/>
      <c r="SMU7" s="159"/>
      <c r="SMV7" s="159"/>
      <c r="SMW7" s="156"/>
      <c r="SMX7" s="156"/>
      <c r="SMZ7" s="205"/>
      <c r="SNA7" s="156"/>
      <c r="SNB7" s="156"/>
      <c r="SNE7" s="292"/>
      <c r="SNF7" s="292"/>
      <c r="SNG7" s="159"/>
      <c r="SNH7" s="159"/>
      <c r="SNI7" s="159"/>
      <c r="SNJ7" s="156"/>
      <c r="SNK7" s="156"/>
      <c r="SNM7" s="205"/>
      <c r="SNN7" s="156"/>
      <c r="SNO7" s="156"/>
      <c r="SNR7" s="292"/>
      <c r="SNS7" s="292"/>
      <c r="SNT7" s="159"/>
      <c r="SNU7" s="159"/>
      <c r="SNV7" s="159"/>
      <c r="SNW7" s="156"/>
      <c r="SNX7" s="156"/>
      <c r="SNZ7" s="205"/>
      <c r="SOA7" s="156"/>
      <c r="SOB7" s="156"/>
      <c r="SOE7" s="292"/>
      <c r="SOF7" s="292"/>
      <c r="SOG7" s="159"/>
      <c r="SOH7" s="159"/>
      <c r="SOI7" s="159"/>
      <c r="SOJ7" s="156"/>
      <c r="SOK7" s="156"/>
      <c r="SOM7" s="205"/>
      <c r="SON7" s="156"/>
      <c r="SOO7" s="156"/>
      <c r="SOR7" s="292"/>
      <c r="SOS7" s="292"/>
      <c r="SOT7" s="159"/>
      <c r="SOU7" s="159"/>
      <c r="SOV7" s="159"/>
      <c r="SOW7" s="156"/>
      <c r="SOX7" s="156"/>
      <c r="SOZ7" s="205"/>
      <c r="SPA7" s="156"/>
      <c r="SPB7" s="156"/>
      <c r="SPE7" s="292"/>
      <c r="SPF7" s="292"/>
      <c r="SPG7" s="159"/>
      <c r="SPH7" s="159"/>
      <c r="SPI7" s="159"/>
      <c r="SPJ7" s="156"/>
      <c r="SPK7" s="156"/>
      <c r="SPM7" s="205"/>
      <c r="SPN7" s="156"/>
      <c r="SPO7" s="156"/>
      <c r="SPR7" s="292"/>
      <c r="SPS7" s="292"/>
      <c r="SPT7" s="159"/>
      <c r="SPU7" s="159"/>
      <c r="SPV7" s="159"/>
      <c r="SPW7" s="156"/>
      <c r="SPX7" s="156"/>
      <c r="SPZ7" s="205"/>
      <c r="SQA7" s="156"/>
      <c r="SQB7" s="156"/>
      <c r="SQE7" s="292"/>
      <c r="SQF7" s="292"/>
      <c r="SQG7" s="159"/>
      <c r="SQH7" s="159"/>
      <c r="SQI7" s="159"/>
      <c r="SQJ7" s="156"/>
      <c r="SQK7" s="156"/>
      <c r="SQM7" s="205"/>
      <c r="SQN7" s="156"/>
      <c r="SQO7" s="156"/>
      <c r="SQR7" s="292"/>
      <c r="SQS7" s="292"/>
      <c r="SQT7" s="159"/>
      <c r="SQU7" s="159"/>
      <c r="SQV7" s="159"/>
      <c r="SQW7" s="156"/>
      <c r="SQX7" s="156"/>
      <c r="SQZ7" s="205"/>
      <c r="SRA7" s="156"/>
      <c r="SRB7" s="156"/>
      <c r="SRE7" s="292"/>
      <c r="SRF7" s="292"/>
      <c r="SRG7" s="159"/>
      <c r="SRH7" s="159"/>
      <c r="SRI7" s="159"/>
      <c r="SRJ7" s="156"/>
      <c r="SRK7" s="156"/>
      <c r="SRM7" s="205"/>
      <c r="SRN7" s="156"/>
      <c r="SRO7" s="156"/>
      <c r="SRR7" s="292"/>
      <c r="SRS7" s="292"/>
      <c r="SRT7" s="159"/>
      <c r="SRU7" s="159"/>
      <c r="SRV7" s="159"/>
      <c r="SRW7" s="156"/>
      <c r="SRX7" s="156"/>
      <c r="SRZ7" s="205"/>
      <c r="SSA7" s="156"/>
      <c r="SSB7" s="156"/>
      <c r="SSE7" s="292"/>
      <c r="SSF7" s="292"/>
      <c r="SSG7" s="159"/>
      <c r="SSH7" s="159"/>
      <c r="SSI7" s="159"/>
      <c r="SSJ7" s="156"/>
      <c r="SSK7" s="156"/>
      <c r="SSM7" s="205"/>
      <c r="SSN7" s="156"/>
      <c r="SSO7" s="156"/>
      <c r="SSR7" s="292"/>
      <c r="SSS7" s="292"/>
      <c r="SST7" s="159"/>
      <c r="SSU7" s="159"/>
      <c r="SSV7" s="159"/>
      <c r="SSW7" s="156"/>
      <c r="SSX7" s="156"/>
      <c r="SSZ7" s="205"/>
      <c r="STA7" s="156"/>
      <c r="STB7" s="156"/>
      <c r="STE7" s="292"/>
      <c r="STF7" s="292"/>
      <c r="STG7" s="159"/>
      <c r="STH7" s="159"/>
      <c r="STI7" s="159"/>
      <c r="STJ7" s="156"/>
      <c r="STK7" s="156"/>
      <c r="STM7" s="205"/>
      <c r="STN7" s="156"/>
      <c r="STO7" s="156"/>
      <c r="STR7" s="292"/>
      <c r="STS7" s="292"/>
      <c r="STT7" s="159"/>
      <c r="STU7" s="159"/>
      <c r="STV7" s="159"/>
      <c r="STW7" s="156"/>
      <c r="STX7" s="156"/>
      <c r="STZ7" s="205"/>
      <c r="SUA7" s="156"/>
      <c r="SUB7" s="156"/>
      <c r="SUE7" s="292"/>
      <c r="SUF7" s="292"/>
      <c r="SUG7" s="159"/>
      <c r="SUH7" s="159"/>
      <c r="SUI7" s="159"/>
      <c r="SUJ7" s="156"/>
      <c r="SUK7" s="156"/>
      <c r="SUM7" s="205"/>
      <c r="SUN7" s="156"/>
      <c r="SUO7" s="156"/>
      <c r="SUR7" s="292"/>
      <c r="SUS7" s="292"/>
      <c r="SUT7" s="159"/>
      <c r="SUU7" s="159"/>
      <c r="SUV7" s="159"/>
      <c r="SUW7" s="156"/>
      <c r="SUX7" s="156"/>
      <c r="SUZ7" s="205"/>
      <c r="SVA7" s="156"/>
      <c r="SVB7" s="156"/>
      <c r="SVE7" s="292"/>
      <c r="SVF7" s="292"/>
      <c r="SVG7" s="159"/>
      <c r="SVH7" s="159"/>
      <c r="SVI7" s="159"/>
      <c r="SVJ7" s="156"/>
      <c r="SVK7" s="156"/>
      <c r="SVM7" s="205"/>
      <c r="SVN7" s="156"/>
      <c r="SVO7" s="156"/>
      <c r="SVR7" s="292"/>
      <c r="SVS7" s="292"/>
      <c r="SVT7" s="159"/>
      <c r="SVU7" s="159"/>
      <c r="SVV7" s="159"/>
      <c r="SVW7" s="156"/>
      <c r="SVX7" s="156"/>
      <c r="SVZ7" s="205"/>
      <c r="SWA7" s="156"/>
      <c r="SWB7" s="156"/>
      <c r="SWE7" s="292"/>
      <c r="SWF7" s="292"/>
      <c r="SWG7" s="159"/>
      <c r="SWH7" s="159"/>
      <c r="SWI7" s="159"/>
      <c r="SWJ7" s="156"/>
      <c r="SWK7" s="156"/>
      <c r="SWM7" s="205"/>
      <c r="SWN7" s="156"/>
      <c r="SWO7" s="156"/>
      <c r="SWR7" s="292"/>
      <c r="SWS7" s="292"/>
      <c r="SWT7" s="159"/>
      <c r="SWU7" s="159"/>
      <c r="SWV7" s="159"/>
      <c r="SWW7" s="156"/>
      <c r="SWX7" s="156"/>
      <c r="SWZ7" s="205"/>
      <c r="SXA7" s="156"/>
      <c r="SXB7" s="156"/>
      <c r="SXE7" s="292"/>
      <c r="SXF7" s="292"/>
      <c r="SXG7" s="159"/>
      <c r="SXH7" s="159"/>
      <c r="SXI7" s="159"/>
      <c r="SXJ7" s="156"/>
      <c r="SXK7" s="156"/>
      <c r="SXM7" s="205"/>
      <c r="SXN7" s="156"/>
      <c r="SXO7" s="156"/>
      <c r="SXR7" s="292"/>
      <c r="SXS7" s="292"/>
      <c r="SXT7" s="159"/>
      <c r="SXU7" s="159"/>
      <c r="SXV7" s="159"/>
      <c r="SXW7" s="156"/>
      <c r="SXX7" s="156"/>
      <c r="SXZ7" s="205"/>
      <c r="SYA7" s="156"/>
      <c r="SYB7" s="156"/>
      <c r="SYE7" s="292"/>
      <c r="SYF7" s="292"/>
      <c r="SYG7" s="159"/>
      <c r="SYH7" s="159"/>
      <c r="SYI7" s="159"/>
      <c r="SYJ7" s="156"/>
      <c r="SYK7" s="156"/>
      <c r="SYM7" s="205"/>
      <c r="SYN7" s="156"/>
      <c r="SYO7" s="156"/>
      <c r="SYR7" s="292"/>
      <c r="SYS7" s="292"/>
      <c r="SYT7" s="159"/>
      <c r="SYU7" s="159"/>
      <c r="SYV7" s="159"/>
      <c r="SYW7" s="156"/>
      <c r="SYX7" s="156"/>
      <c r="SYZ7" s="205"/>
      <c r="SZA7" s="156"/>
      <c r="SZB7" s="156"/>
      <c r="SZE7" s="292"/>
      <c r="SZF7" s="292"/>
      <c r="SZG7" s="159"/>
      <c r="SZH7" s="159"/>
      <c r="SZI7" s="159"/>
      <c r="SZJ7" s="156"/>
      <c r="SZK7" s="156"/>
      <c r="SZM7" s="205"/>
      <c r="SZN7" s="156"/>
      <c r="SZO7" s="156"/>
      <c r="SZR7" s="292"/>
      <c r="SZS7" s="292"/>
      <c r="SZT7" s="159"/>
      <c r="SZU7" s="159"/>
      <c r="SZV7" s="159"/>
      <c r="SZW7" s="156"/>
      <c r="SZX7" s="156"/>
      <c r="SZZ7" s="205"/>
      <c r="TAA7" s="156"/>
      <c r="TAB7" s="156"/>
      <c r="TAE7" s="292"/>
      <c r="TAF7" s="292"/>
      <c r="TAG7" s="159"/>
      <c r="TAH7" s="159"/>
      <c r="TAI7" s="159"/>
      <c r="TAJ7" s="156"/>
      <c r="TAK7" s="156"/>
      <c r="TAM7" s="205"/>
      <c r="TAN7" s="156"/>
      <c r="TAO7" s="156"/>
      <c r="TAR7" s="292"/>
      <c r="TAS7" s="292"/>
      <c r="TAT7" s="159"/>
      <c r="TAU7" s="159"/>
      <c r="TAV7" s="159"/>
      <c r="TAW7" s="156"/>
      <c r="TAX7" s="156"/>
      <c r="TAZ7" s="205"/>
      <c r="TBA7" s="156"/>
      <c r="TBB7" s="156"/>
      <c r="TBE7" s="292"/>
      <c r="TBF7" s="292"/>
      <c r="TBG7" s="159"/>
      <c r="TBH7" s="159"/>
      <c r="TBI7" s="159"/>
      <c r="TBJ7" s="156"/>
      <c r="TBK7" s="156"/>
      <c r="TBM7" s="205"/>
      <c r="TBN7" s="156"/>
      <c r="TBO7" s="156"/>
      <c r="TBR7" s="292"/>
      <c r="TBS7" s="292"/>
      <c r="TBT7" s="159"/>
      <c r="TBU7" s="159"/>
      <c r="TBV7" s="159"/>
      <c r="TBW7" s="156"/>
      <c r="TBX7" s="156"/>
      <c r="TBZ7" s="205"/>
      <c r="TCA7" s="156"/>
      <c r="TCB7" s="156"/>
      <c r="TCE7" s="292"/>
      <c r="TCF7" s="292"/>
      <c r="TCG7" s="159"/>
      <c r="TCH7" s="159"/>
      <c r="TCI7" s="159"/>
      <c r="TCJ7" s="156"/>
      <c r="TCK7" s="156"/>
      <c r="TCM7" s="205"/>
      <c r="TCN7" s="156"/>
      <c r="TCO7" s="156"/>
      <c r="TCR7" s="292"/>
      <c r="TCS7" s="292"/>
      <c r="TCT7" s="159"/>
      <c r="TCU7" s="159"/>
      <c r="TCV7" s="159"/>
      <c r="TCW7" s="156"/>
      <c r="TCX7" s="156"/>
      <c r="TCZ7" s="205"/>
      <c r="TDA7" s="156"/>
      <c r="TDB7" s="156"/>
      <c r="TDE7" s="292"/>
      <c r="TDF7" s="292"/>
      <c r="TDG7" s="159"/>
      <c r="TDH7" s="159"/>
      <c r="TDI7" s="159"/>
      <c r="TDJ7" s="156"/>
      <c r="TDK7" s="156"/>
      <c r="TDM7" s="205"/>
      <c r="TDN7" s="156"/>
      <c r="TDO7" s="156"/>
      <c r="TDR7" s="292"/>
      <c r="TDS7" s="292"/>
      <c r="TDT7" s="159"/>
      <c r="TDU7" s="159"/>
      <c r="TDV7" s="159"/>
      <c r="TDW7" s="156"/>
      <c r="TDX7" s="156"/>
      <c r="TDZ7" s="205"/>
      <c r="TEA7" s="156"/>
      <c r="TEB7" s="156"/>
      <c r="TEE7" s="292"/>
      <c r="TEF7" s="292"/>
      <c r="TEG7" s="159"/>
      <c r="TEH7" s="159"/>
      <c r="TEI7" s="159"/>
      <c r="TEJ7" s="156"/>
      <c r="TEK7" s="156"/>
      <c r="TEM7" s="205"/>
      <c r="TEN7" s="156"/>
      <c r="TEO7" s="156"/>
      <c r="TER7" s="292"/>
      <c r="TES7" s="292"/>
      <c r="TET7" s="159"/>
      <c r="TEU7" s="159"/>
      <c r="TEV7" s="159"/>
      <c r="TEW7" s="156"/>
      <c r="TEX7" s="156"/>
      <c r="TEZ7" s="205"/>
      <c r="TFA7" s="156"/>
      <c r="TFB7" s="156"/>
      <c r="TFE7" s="292"/>
      <c r="TFF7" s="292"/>
      <c r="TFG7" s="159"/>
      <c r="TFH7" s="159"/>
      <c r="TFI7" s="159"/>
      <c r="TFJ7" s="156"/>
      <c r="TFK7" s="156"/>
      <c r="TFM7" s="205"/>
      <c r="TFN7" s="156"/>
      <c r="TFO7" s="156"/>
      <c r="TFR7" s="292"/>
      <c r="TFS7" s="292"/>
      <c r="TFT7" s="159"/>
      <c r="TFU7" s="159"/>
      <c r="TFV7" s="159"/>
      <c r="TFW7" s="156"/>
      <c r="TFX7" s="156"/>
      <c r="TFZ7" s="205"/>
      <c r="TGA7" s="156"/>
      <c r="TGB7" s="156"/>
      <c r="TGE7" s="292"/>
      <c r="TGF7" s="292"/>
      <c r="TGG7" s="159"/>
      <c r="TGH7" s="159"/>
      <c r="TGI7" s="159"/>
      <c r="TGJ7" s="156"/>
      <c r="TGK7" s="156"/>
      <c r="TGM7" s="205"/>
      <c r="TGN7" s="156"/>
      <c r="TGO7" s="156"/>
      <c r="TGR7" s="292"/>
      <c r="TGS7" s="292"/>
      <c r="TGT7" s="159"/>
      <c r="TGU7" s="159"/>
      <c r="TGV7" s="159"/>
      <c r="TGW7" s="156"/>
      <c r="TGX7" s="156"/>
      <c r="TGZ7" s="205"/>
      <c r="THA7" s="156"/>
      <c r="THB7" s="156"/>
      <c r="THE7" s="292"/>
      <c r="THF7" s="292"/>
      <c r="THG7" s="159"/>
      <c r="THH7" s="159"/>
      <c r="THI7" s="159"/>
      <c r="THJ7" s="156"/>
      <c r="THK7" s="156"/>
      <c r="THM7" s="205"/>
      <c r="THN7" s="156"/>
      <c r="THO7" s="156"/>
      <c r="THR7" s="292"/>
      <c r="THS7" s="292"/>
      <c r="THT7" s="159"/>
      <c r="THU7" s="159"/>
      <c r="THV7" s="159"/>
      <c r="THW7" s="156"/>
      <c r="THX7" s="156"/>
      <c r="THZ7" s="205"/>
      <c r="TIA7" s="156"/>
      <c r="TIB7" s="156"/>
      <c r="TIE7" s="292"/>
      <c r="TIF7" s="292"/>
      <c r="TIG7" s="159"/>
      <c r="TIH7" s="159"/>
      <c r="TII7" s="159"/>
      <c r="TIJ7" s="156"/>
      <c r="TIK7" s="156"/>
      <c r="TIM7" s="205"/>
      <c r="TIN7" s="156"/>
      <c r="TIO7" s="156"/>
      <c r="TIR7" s="292"/>
      <c r="TIS7" s="292"/>
      <c r="TIT7" s="159"/>
      <c r="TIU7" s="159"/>
      <c r="TIV7" s="159"/>
      <c r="TIW7" s="156"/>
      <c r="TIX7" s="156"/>
      <c r="TIZ7" s="205"/>
      <c r="TJA7" s="156"/>
      <c r="TJB7" s="156"/>
      <c r="TJE7" s="292"/>
      <c r="TJF7" s="292"/>
      <c r="TJG7" s="159"/>
      <c r="TJH7" s="159"/>
      <c r="TJI7" s="159"/>
      <c r="TJJ7" s="156"/>
      <c r="TJK7" s="156"/>
      <c r="TJM7" s="205"/>
      <c r="TJN7" s="156"/>
      <c r="TJO7" s="156"/>
      <c r="TJR7" s="292"/>
      <c r="TJS7" s="292"/>
      <c r="TJT7" s="159"/>
      <c r="TJU7" s="159"/>
      <c r="TJV7" s="159"/>
      <c r="TJW7" s="156"/>
      <c r="TJX7" s="156"/>
      <c r="TJZ7" s="205"/>
      <c r="TKA7" s="156"/>
      <c r="TKB7" s="156"/>
      <c r="TKE7" s="292"/>
      <c r="TKF7" s="292"/>
      <c r="TKG7" s="159"/>
      <c r="TKH7" s="159"/>
      <c r="TKI7" s="159"/>
      <c r="TKJ7" s="156"/>
      <c r="TKK7" s="156"/>
      <c r="TKM7" s="205"/>
      <c r="TKN7" s="156"/>
      <c r="TKO7" s="156"/>
      <c r="TKR7" s="292"/>
      <c r="TKS7" s="292"/>
      <c r="TKT7" s="159"/>
      <c r="TKU7" s="159"/>
      <c r="TKV7" s="159"/>
      <c r="TKW7" s="156"/>
      <c r="TKX7" s="156"/>
      <c r="TKZ7" s="205"/>
      <c r="TLA7" s="156"/>
      <c r="TLB7" s="156"/>
      <c r="TLE7" s="292"/>
      <c r="TLF7" s="292"/>
      <c r="TLG7" s="159"/>
      <c r="TLH7" s="159"/>
      <c r="TLI7" s="159"/>
      <c r="TLJ7" s="156"/>
      <c r="TLK7" s="156"/>
      <c r="TLM7" s="205"/>
      <c r="TLN7" s="156"/>
      <c r="TLO7" s="156"/>
      <c r="TLR7" s="292"/>
      <c r="TLS7" s="292"/>
      <c r="TLT7" s="159"/>
      <c r="TLU7" s="159"/>
      <c r="TLV7" s="159"/>
      <c r="TLW7" s="156"/>
      <c r="TLX7" s="156"/>
      <c r="TLZ7" s="205"/>
      <c r="TMA7" s="156"/>
      <c r="TMB7" s="156"/>
      <c r="TME7" s="292"/>
      <c r="TMF7" s="292"/>
      <c r="TMG7" s="159"/>
      <c r="TMH7" s="159"/>
      <c r="TMI7" s="159"/>
      <c r="TMJ7" s="156"/>
      <c r="TMK7" s="156"/>
      <c r="TMM7" s="205"/>
      <c r="TMN7" s="156"/>
      <c r="TMO7" s="156"/>
      <c r="TMR7" s="292"/>
      <c r="TMS7" s="292"/>
      <c r="TMT7" s="159"/>
      <c r="TMU7" s="159"/>
      <c r="TMV7" s="159"/>
      <c r="TMW7" s="156"/>
      <c r="TMX7" s="156"/>
      <c r="TMZ7" s="205"/>
      <c r="TNA7" s="156"/>
      <c r="TNB7" s="156"/>
      <c r="TNE7" s="292"/>
      <c r="TNF7" s="292"/>
      <c r="TNG7" s="159"/>
      <c r="TNH7" s="159"/>
      <c r="TNI7" s="159"/>
      <c r="TNJ7" s="156"/>
      <c r="TNK7" s="156"/>
      <c r="TNM7" s="205"/>
      <c r="TNN7" s="156"/>
      <c r="TNO7" s="156"/>
      <c r="TNR7" s="292"/>
      <c r="TNS7" s="292"/>
      <c r="TNT7" s="159"/>
      <c r="TNU7" s="159"/>
      <c r="TNV7" s="159"/>
      <c r="TNW7" s="156"/>
      <c r="TNX7" s="156"/>
      <c r="TNZ7" s="205"/>
      <c r="TOA7" s="156"/>
      <c r="TOB7" s="156"/>
      <c r="TOE7" s="292"/>
      <c r="TOF7" s="292"/>
      <c r="TOG7" s="159"/>
      <c r="TOH7" s="159"/>
      <c r="TOI7" s="159"/>
      <c r="TOJ7" s="156"/>
      <c r="TOK7" s="156"/>
      <c r="TOM7" s="205"/>
      <c r="TON7" s="156"/>
      <c r="TOO7" s="156"/>
      <c r="TOR7" s="292"/>
      <c r="TOS7" s="292"/>
      <c r="TOT7" s="159"/>
      <c r="TOU7" s="159"/>
      <c r="TOV7" s="159"/>
      <c r="TOW7" s="156"/>
      <c r="TOX7" s="156"/>
      <c r="TOZ7" s="205"/>
      <c r="TPA7" s="156"/>
      <c r="TPB7" s="156"/>
      <c r="TPE7" s="292"/>
      <c r="TPF7" s="292"/>
      <c r="TPG7" s="159"/>
      <c r="TPH7" s="159"/>
      <c r="TPI7" s="159"/>
      <c r="TPJ7" s="156"/>
      <c r="TPK7" s="156"/>
      <c r="TPM7" s="205"/>
      <c r="TPN7" s="156"/>
      <c r="TPO7" s="156"/>
      <c r="TPR7" s="292"/>
      <c r="TPS7" s="292"/>
      <c r="TPT7" s="159"/>
      <c r="TPU7" s="159"/>
      <c r="TPV7" s="159"/>
      <c r="TPW7" s="156"/>
      <c r="TPX7" s="156"/>
      <c r="TPZ7" s="205"/>
      <c r="TQA7" s="156"/>
      <c r="TQB7" s="156"/>
      <c r="TQE7" s="292"/>
      <c r="TQF7" s="292"/>
      <c r="TQG7" s="159"/>
      <c r="TQH7" s="159"/>
      <c r="TQI7" s="159"/>
      <c r="TQJ7" s="156"/>
      <c r="TQK7" s="156"/>
      <c r="TQM7" s="205"/>
      <c r="TQN7" s="156"/>
      <c r="TQO7" s="156"/>
      <c r="TQR7" s="292"/>
      <c r="TQS7" s="292"/>
      <c r="TQT7" s="159"/>
      <c r="TQU7" s="159"/>
      <c r="TQV7" s="159"/>
      <c r="TQW7" s="156"/>
      <c r="TQX7" s="156"/>
      <c r="TQZ7" s="205"/>
      <c r="TRA7" s="156"/>
      <c r="TRB7" s="156"/>
      <c r="TRE7" s="292"/>
      <c r="TRF7" s="292"/>
      <c r="TRG7" s="159"/>
      <c r="TRH7" s="159"/>
      <c r="TRI7" s="159"/>
      <c r="TRJ7" s="156"/>
      <c r="TRK7" s="156"/>
      <c r="TRM7" s="205"/>
      <c r="TRN7" s="156"/>
      <c r="TRO7" s="156"/>
      <c r="TRR7" s="292"/>
      <c r="TRS7" s="292"/>
      <c r="TRT7" s="159"/>
      <c r="TRU7" s="159"/>
      <c r="TRV7" s="159"/>
      <c r="TRW7" s="156"/>
      <c r="TRX7" s="156"/>
      <c r="TRZ7" s="205"/>
      <c r="TSA7" s="156"/>
      <c r="TSB7" s="156"/>
      <c r="TSE7" s="292"/>
      <c r="TSF7" s="292"/>
      <c r="TSG7" s="159"/>
      <c r="TSH7" s="159"/>
      <c r="TSI7" s="159"/>
      <c r="TSJ7" s="156"/>
      <c r="TSK7" s="156"/>
      <c r="TSM7" s="205"/>
      <c r="TSN7" s="156"/>
      <c r="TSO7" s="156"/>
      <c r="TSR7" s="292"/>
      <c r="TSS7" s="292"/>
      <c r="TST7" s="159"/>
      <c r="TSU7" s="159"/>
      <c r="TSV7" s="159"/>
      <c r="TSW7" s="156"/>
      <c r="TSX7" s="156"/>
      <c r="TSZ7" s="205"/>
      <c r="TTA7" s="156"/>
      <c r="TTB7" s="156"/>
      <c r="TTE7" s="292"/>
      <c r="TTF7" s="292"/>
      <c r="TTG7" s="159"/>
      <c r="TTH7" s="159"/>
      <c r="TTI7" s="159"/>
      <c r="TTJ7" s="156"/>
      <c r="TTK7" s="156"/>
      <c r="TTM7" s="205"/>
      <c r="TTN7" s="156"/>
      <c r="TTO7" s="156"/>
      <c r="TTR7" s="292"/>
      <c r="TTS7" s="292"/>
      <c r="TTT7" s="159"/>
      <c r="TTU7" s="159"/>
      <c r="TTV7" s="159"/>
      <c r="TTW7" s="156"/>
      <c r="TTX7" s="156"/>
      <c r="TTZ7" s="205"/>
      <c r="TUA7" s="156"/>
      <c r="TUB7" s="156"/>
      <c r="TUE7" s="292"/>
      <c r="TUF7" s="292"/>
      <c r="TUG7" s="159"/>
      <c r="TUH7" s="159"/>
      <c r="TUI7" s="159"/>
      <c r="TUJ7" s="156"/>
      <c r="TUK7" s="156"/>
      <c r="TUM7" s="205"/>
      <c r="TUN7" s="156"/>
      <c r="TUO7" s="156"/>
      <c r="TUR7" s="292"/>
      <c r="TUS7" s="292"/>
      <c r="TUT7" s="159"/>
      <c r="TUU7" s="159"/>
      <c r="TUV7" s="159"/>
      <c r="TUW7" s="156"/>
      <c r="TUX7" s="156"/>
      <c r="TUZ7" s="205"/>
      <c r="TVA7" s="156"/>
      <c r="TVB7" s="156"/>
      <c r="TVE7" s="292"/>
      <c r="TVF7" s="292"/>
      <c r="TVG7" s="159"/>
      <c r="TVH7" s="159"/>
      <c r="TVI7" s="159"/>
      <c r="TVJ7" s="156"/>
      <c r="TVK7" s="156"/>
      <c r="TVM7" s="205"/>
      <c r="TVN7" s="156"/>
      <c r="TVO7" s="156"/>
      <c r="TVR7" s="292"/>
      <c r="TVS7" s="292"/>
      <c r="TVT7" s="159"/>
      <c r="TVU7" s="159"/>
      <c r="TVV7" s="159"/>
      <c r="TVW7" s="156"/>
      <c r="TVX7" s="156"/>
      <c r="TVZ7" s="205"/>
      <c r="TWA7" s="156"/>
      <c r="TWB7" s="156"/>
      <c r="TWE7" s="292"/>
      <c r="TWF7" s="292"/>
      <c r="TWG7" s="159"/>
      <c r="TWH7" s="159"/>
      <c r="TWI7" s="159"/>
      <c r="TWJ7" s="156"/>
      <c r="TWK7" s="156"/>
      <c r="TWM7" s="205"/>
      <c r="TWN7" s="156"/>
      <c r="TWO7" s="156"/>
      <c r="TWR7" s="292"/>
      <c r="TWS7" s="292"/>
      <c r="TWT7" s="159"/>
      <c r="TWU7" s="159"/>
      <c r="TWV7" s="159"/>
      <c r="TWW7" s="156"/>
      <c r="TWX7" s="156"/>
      <c r="TWZ7" s="205"/>
      <c r="TXA7" s="156"/>
      <c r="TXB7" s="156"/>
      <c r="TXE7" s="292"/>
      <c r="TXF7" s="292"/>
      <c r="TXG7" s="159"/>
      <c r="TXH7" s="159"/>
      <c r="TXI7" s="159"/>
      <c r="TXJ7" s="156"/>
      <c r="TXK7" s="156"/>
      <c r="TXM7" s="205"/>
      <c r="TXN7" s="156"/>
      <c r="TXO7" s="156"/>
      <c r="TXR7" s="292"/>
      <c r="TXS7" s="292"/>
      <c r="TXT7" s="159"/>
      <c r="TXU7" s="159"/>
      <c r="TXV7" s="159"/>
      <c r="TXW7" s="156"/>
      <c r="TXX7" s="156"/>
      <c r="TXZ7" s="205"/>
      <c r="TYA7" s="156"/>
      <c r="TYB7" s="156"/>
      <c r="TYE7" s="292"/>
      <c r="TYF7" s="292"/>
      <c r="TYG7" s="159"/>
      <c r="TYH7" s="159"/>
      <c r="TYI7" s="159"/>
      <c r="TYJ7" s="156"/>
      <c r="TYK7" s="156"/>
      <c r="TYM7" s="205"/>
      <c r="TYN7" s="156"/>
      <c r="TYO7" s="156"/>
      <c r="TYR7" s="292"/>
      <c r="TYS7" s="292"/>
      <c r="TYT7" s="159"/>
      <c r="TYU7" s="159"/>
      <c r="TYV7" s="159"/>
      <c r="TYW7" s="156"/>
      <c r="TYX7" s="156"/>
      <c r="TYZ7" s="205"/>
      <c r="TZA7" s="156"/>
      <c r="TZB7" s="156"/>
      <c r="TZE7" s="292"/>
      <c r="TZF7" s="292"/>
      <c r="TZG7" s="159"/>
      <c r="TZH7" s="159"/>
      <c r="TZI7" s="159"/>
      <c r="TZJ7" s="156"/>
      <c r="TZK7" s="156"/>
      <c r="TZM7" s="205"/>
      <c r="TZN7" s="156"/>
      <c r="TZO7" s="156"/>
      <c r="TZR7" s="292"/>
      <c r="TZS7" s="292"/>
      <c r="TZT7" s="159"/>
      <c r="TZU7" s="159"/>
      <c r="TZV7" s="159"/>
      <c r="TZW7" s="156"/>
      <c r="TZX7" s="156"/>
      <c r="TZZ7" s="205"/>
      <c r="UAA7" s="156"/>
      <c r="UAB7" s="156"/>
      <c r="UAE7" s="292"/>
      <c r="UAF7" s="292"/>
      <c r="UAG7" s="159"/>
      <c r="UAH7" s="159"/>
      <c r="UAI7" s="159"/>
      <c r="UAJ7" s="156"/>
      <c r="UAK7" s="156"/>
      <c r="UAM7" s="205"/>
      <c r="UAN7" s="156"/>
      <c r="UAO7" s="156"/>
      <c r="UAR7" s="292"/>
      <c r="UAS7" s="292"/>
      <c r="UAT7" s="159"/>
      <c r="UAU7" s="159"/>
      <c r="UAV7" s="159"/>
      <c r="UAW7" s="156"/>
      <c r="UAX7" s="156"/>
      <c r="UAZ7" s="205"/>
      <c r="UBA7" s="156"/>
      <c r="UBB7" s="156"/>
      <c r="UBE7" s="292"/>
      <c r="UBF7" s="292"/>
      <c r="UBG7" s="159"/>
      <c r="UBH7" s="159"/>
      <c r="UBI7" s="159"/>
      <c r="UBJ7" s="156"/>
      <c r="UBK7" s="156"/>
      <c r="UBM7" s="205"/>
      <c r="UBN7" s="156"/>
      <c r="UBO7" s="156"/>
      <c r="UBR7" s="292"/>
      <c r="UBS7" s="292"/>
      <c r="UBT7" s="159"/>
      <c r="UBU7" s="159"/>
      <c r="UBV7" s="159"/>
      <c r="UBW7" s="156"/>
      <c r="UBX7" s="156"/>
      <c r="UBZ7" s="205"/>
      <c r="UCA7" s="156"/>
      <c r="UCB7" s="156"/>
      <c r="UCE7" s="292"/>
      <c r="UCF7" s="292"/>
      <c r="UCG7" s="159"/>
      <c r="UCH7" s="159"/>
      <c r="UCI7" s="159"/>
      <c r="UCJ7" s="156"/>
      <c r="UCK7" s="156"/>
      <c r="UCM7" s="205"/>
      <c r="UCN7" s="156"/>
      <c r="UCO7" s="156"/>
      <c r="UCR7" s="292"/>
      <c r="UCS7" s="292"/>
      <c r="UCT7" s="159"/>
      <c r="UCU7" s="159"/>
      <c r="UCV7" s="159"/>
      <c r="UCW7" s="156"/>
      <c r="UCX7" s="156"/>
      <c r="UCZ7" s="205"/>
      <c r="UDA7" s="156"/>
      <c r="UDB7" s="156"/>
      <c r="UDE7" s="292"/>
      <c r="UDF7" s="292"/>
      <c r="UDG7" s="159"/>
      <c r="UDH7" s="159"/>
      <c r="UDI7" s="159"/>
      <c r="UDJ7" s="156"/>
      <c r="UDK7" s="156"/>
      <c r="UDM7" s="205"/>
      <c r="UDN7" s="156"/>
      <c r="UDO7" s="156"/>
      <c r="UDR7" s="292"/>
      <c r="UDS7" s="292"/>
      <c r="UDT7" s="159"/>
      <c r="UDU7" s="159"/>
      <c r="UDV7" s="159"/>
      <c r="UDW7" s="156"/>
      <c r="UDX7" s="156"/>
      <c r="UDZ7" s="205"/>
      <c r="UEA7" s="156"/>
      <c r="UEB7" s="156"/>
      <c r="UEE7" s="292"/>
      <c r="UEF7" s="292"/>
      <c r="UEG7" s="159"/>
      <c r="UEH7" s="159"/>
      <c r="UEI7" s="159"/>
      <c r="UEJ7" s="156"/>
      <c r="UEK7" s="156"/>
      <c r="UEM7" s="205"/>
      <c r="UEN7" s="156"/>
      <c r="UEO7" s="156"/>
      <c r="UER7" s="292"/>
      <c r="UES7" s="292"/>
      <c r="UET7" s="159"/>
      <c r="UEU7" s="159"/>
      <c r="UEV7" s="159"/>
      <c r="UEW7" s="156"/>
      <c r="UEX7" s="156"/>
      <c r="UEZ7" s="205"/>
      <c r="UFA7" s="156"/>
      <c r="UFB7" s="156"/>
      <c r="UFE7" s="292"/>
      <c r="UFF7" s="292"/>
      <c r="UFG7" s="159"/>
      <c r="UFH7" s="159"/>
      <c r="UFI7" s="159"/>
      <c r="UFJ7" s="156"/>
      <c r="UFK7" s="156"/>
      <c r="UFM7" s="205"/>
      <c r="UFN7" s="156"/>
      <c r="UFO7" s="156"/>
      <c r="UFR7" s="292"/>
      <c r="UFS7" s="292"/>
      <c r="UFT7" s="159"/>
      <c r="UFU7" s="159"/>
      <c r="UFV7" s="159"/>
      <c r="UFW7" s="156"/>
      <c r="UFX7" s="156"/>
      <c r="UFZ7" s="205"/>
      <c r="UGA7" s="156"/>
      <c r="UGB7" s="156"/>
      <c r="UGE7" s="292"/>
      <c r="UGF7" s="292"/>
      <c r="UGG7" s="159"/>
      <c r="UGH7" s="159"/>
      <c r="UGI7" s="159"/>
      <c r="UGJ7" s="156"/>
      <c r="UGK7" s="156"/>
      <c r="UGM7" s="205"/>
      <c r="UGN7" s="156"/>
      <c r="UGO7" s="156"/>
      <c r="UGR7" s="292"/>
      <c r="UGS7" s="292"/>
      <c r="UGT7" s="159"/>
      <c r="UGU7" s="159"/>
      <c r="UGV7" s="159"/>
      <c r="UGW7" s="156"/>
      <c r="UGX7" s="156"/>
      <c r="UGZ7" s="205"/>
      <c r="UHA7" s="156"/>
      <c r="UHB7" s="156"/>
      <c r="UHE7" s="292"/>
      <c r="UHF7" s="292"/>
      <c r="UHG7" s="159"/>
      <c r="UHH7" s="159"/>
      <c r="UHI7" s="159"/>
      <c r="UHJ7" s="156"/>
      <c r="UHK7" s="156"/>
      <c r="UHM7" s="205"/>
      <c r="UHN7" s="156"/>
      <c r="UHO7" s="156"/>
      <c r="UHR7" s="292"/>
      <c r="UHS7" s="292"/>
      <c r="UHT7" s="159"/>
      <c r="UHU7" s="159"/>
      <c r="UHV7" s="159"/>
      <c r="UHW7" s="156"/>
      <c r="UHX7" s="156"/>
      <c r="UHZ7" s="205"/>
      <c r="UIA7" s="156"/>
      <c r="UIB7" s="156"/>
      <c r="UIE7" s="292"/>
      <c r="UIF7" s="292"/>
      <c r="UIG7" s="159"/>
      <c r="UIH7" s="159"/>
      <c r="UII7" s="159"/>
      <c r="UIJ7" s="156"/>
      <c r="UIK7" s="156"/>
      <c r="UIM7" s="205"/>
      <c r="UIN7" s="156"/>
      <c r="UIO7" s="156"/>
      <c r="UIR7" s="292"/>
      <c r="UIS7" s="292"/>
      <c r="UIT7" s="159"/>
      <c r="UIU7" s="159"/>
      <c r="UIV7" s="159"/>
      <c r="UIW7" s="156"/>
      <c r="UIX7" s="156"/>
      <c r="UIZ7" s="205"/>
      <c r="UJA7" s="156"/>
      <c r="UJB7" s="156"/>
      <c r="UJE7" s="292"/>
      <c r="UJF7" s="292"/>
      <c r="UJG7" s="159"/>
      <c r="UJH7" s="159"/>
      <c r="UJI7" s="159"/>
      <c r="UJJ7" s="156"/>
      <c r="UJK7" s="156"/>
      <c r="UJM7" s="205"/>
      <c r="UJN7" s="156"/>
      <c r="UJO7" s="156"/>
      <c r="UJR7" s="292"/>
      <c r="UJS7" s="292"/>
      <c r="UJT7" s="159"/>
      <c r="UJU7" s="159"/>
      <c r="UJV7" s="159"/>
      <c r="UJW7" s="156"/>
      <c r="UJX7" s="156"/>
      <c r="UJZ7" s="205"/>
      <c r="UKA7" s="156"/>
      <c r="UKB7" s="156"/>
      <c r="UKE7" s="292"/>
      <c r="UKF7" s="292"/>
      <c r="UKG7" s="159"/>
      <c r="UKH7" s="159"/>
      <c r="UKI7" s="159"/>
      <c r="UKJ7" s="156"/>
      <c r="UKK7" s="156"/>
      <c r="UKM7" s="205"/>
      <c r="UKN7" s="156"/>
      <c r="UKO7" s="156"/>
      <c r="UKR7" s="292"/>
      <c r="UKS7" s="292"/>
      <c r="UKT7" s="159"/>
      <c r="UKU7" s="159"/>
      <c r="UKV7" s="159"/>
      <c r="UKW7" s="156"/>
      <c r="UKX7" s="156"/>
      <c r="UKZ7" s="205"/>
      <c r="ULA7" s="156"/>
      <c r="ULB7" s="156"/>
      <c r="ULE7" s="292"/>
      <c r="ULF7" s="292"/>
      <c r="ULG7" s="159"/>
      <c r="ULH7" s="159"/>
      <c r="ULI7" s="159"/>
      <c r="ULJ7" s="156"/>
      <c r="ULK7" s="156"/>
      <c r="ULM7" s="205"/>
      <c r="ULN7" s="156"/>
      <c r="ULO7" s="156"/>
      <c r="ULR7" s="292"/>
      <c r="ULS7" s="292"/>
      <c r="ULT7" s="159"/>
      <c r="ULU7" s="159"/>
      <c r="ULV7" s="159"/>
      <c r="ULW7" s="156"/>
      <c r="ULX7" s="156"/>
      <c r="ULZ7" s="205"/>
      <c r="UMA7" s="156"/>
      <c r="UMB7" s="156"/>
      <c r="UME7" s="292"/>
      <c r="UMF7" s="292"/>
      <c r="UMG7" s="159"/>
      <c r="UMH7" s="159"/>
      <c r="UMI7" s="159"/>
      <c r="UMJ7" s="156"/>
      <c r="UMK7" s="156"/>
      <c r="UMM7" s="205"/>
      <c r="UMN7" s="156"/>
      <c r="UMO7" s="156"/>
      <c r="UMR7" s="292"/>
      <c r="UMS7" s="292"/>
      <c r="UMT7" s="159"/>
      <c r="UMU7" s="159"/>
      <c r="UMV7" s="159"/>
      <c r="UMW7" s="156"/>
      <c r="UMX7" s="156"/>
      <c r="UMZ7" s="205"/>
      <c r="UNA7" s="156"/>
      <c r="UNB7" s="156"/>
      <c r="UNE7" s="292"/>
      <c r="UNF7" s="292"/>
      <c r="UNG7" s="159"/>
      <c r="UNH7" s="159"/>
      <c r="UNI7" s="159"/>
      <c r="UNJ7" s="156"/>
      <c r="UNK7" s="156"/>
      <c r="UNM7" s="205"/>
      <c r="UNN7" s="156"/>
      <c r="UNO7" s="156"/>
      <c r="UNR7" s="292"/>
      <c r="UNS7" s="292"/>
      <c r="UNT7" s="159"/>
      <c r="UNU7" s="159"/>
      <c r="UNV7" s="159"/>
      <c r="UNW7" s="156"/>
      <c r="UNX7" s="156"/>
      <c r="UNZ7" s="205"/>
      <c r="UOA7" s="156"/>
      <c r="UOB7" s="156"/>
      <c r="UOE7" s="292"/>
      <c r="UOF7" s="292"/>
      <c r="UOG7" s="159"/>
      <c r="UOH7" s="159"/>
      <c r="UOI7" s="159"/>
      <c r="UOJ7" s="156"/>
      <c r="UOK7" s="156"/>
      <c r="UOM7" s="205"/>
      <c r="UON7" s="156"/>
      <c r="UOO7" s="156"/>
      <c r="UOR7" s="292"/>
      <c r="UOS7" s="292"/>
      <c r="UOT7" s="159"/>
      <c r="UOU7" s="159"/>
      <c r="UOV7" s="159"/>
      <c r="UOW7" s="156"/>
      <c r="UOX7" s="156"/>
      <c r="UOZ7" s="205"/>
      <c r="UPA7" s="156"/>
      <c r="UPB7" s="156"/>
      <c r="UPE7" s="292"/>
      <c r="UPF7" s="292"/>
      <c r="UPG7" s="159"/>
      <c r="UPH7" s="159"/>
      <c r="UPI7" s="159"/>
      <c r="UPJ7" s="156"/>
      <c r="UPK7" s="156"/>
      <c r="UPM7" s="205"/>
      <c r="UPN7" s="156"/>
      <c r="UPO7" s="156"/>
      <c r="UPR7" s="292"/>
      <c r="UPS7" s="292"/>
      <c r="UPT7" s="159"/>
      <c r="UPU7" s="159"/>
      <c r="UPV7" s="159"/>
      <c r="UPW7" s="156"/>
      <c r="UPX7" s="156"/>
      <c r="UPZ7" s="205"/>
      <c r="UQA7" s="156"/>
      <c r="UQB7" s="156"/>
      <c r="UQE7" s="292"/>
      <c r="UQF7" s="292"/>
      <c r="UQG7" s="159"/>
      <c r="UQH7" s="159"/>
      <c r="UQI7" s="159"/>
      <c r="UQJ7" s="156"/>
      <c r="UQK7" s="156"/>
      <c r="UQM7" s="205"/>
      <c r="UQN7" s="156"/>
      <c r="UQO7" s="156"/>
      <c r="UQR7" s="292"/>
      <c r="UQS7" s="292"/>
      <c r="UQT7" s="159"/>
      <c r="UQU7" s="159"/>
      <c r="UQV7" s="159"/>
      <c r="UQW7" s="156"/>
      <c r="UQX7" s="156"/>
      <c r="UQZ7" s="205"/>
      <c r="URA7" s="156"/>
      <c r="URB7" s="156"/>
      <c r="URE7" s="292"/>
      <c r="URF7" s="292"/>
      <c r="URG7" s="159"/>
      <c r="URH7" s="159"/>
      <c r="URI7" s="159"/>
      <c r="URJ7" s="156"/>
      <c r="URK7" s="156"/>
      <c r="URM7" s="205"/>
      <c r="URN7" s="156"/>
      <c r="URO7" s="156"/>
      <c r="URR7" s="292"/>
      <c r="URS7" s="292"/>
      <c r="URT7" s="159"/>
      <c r="URU7" s="159"/>
      <c r="URV7" s="159"/>
      <c r="URW7" s="156"/>
      <c r="URX7" s="156"/>
      <c r="URZ7" s="205"/>
      <c r="USA7" s="156"/>
      <c r="USB7" s="156"/>
      <c r="USE7" s="292"/>
      <c r="USF7" s="292"/>
      <c r="USG7" s="159"/>
      <c r="USH7" s="159"/>
      <c r="USI7" s="159"/>
      <c r="USJ7" s="156"/>
      <c r="USK7" s="156"/>
      <c r="USM7" s="205"/>
      <c r="USN7" s="156"/>
      <c r="USO7" s="156"/>
      <c r="USR7" s="292"/>
      <c r="USS7" s="292"/>
      <c r="UST7" s="159"/>
      <c r="USU7" s="159"/>
      <c r="USV7" s="159"/>
      <c r="USW7" s="156"/>
      <c r="USX7" s="156"/>
      <c r="USZ7" s="205"/>
      <c r="UTA7" s="156"/>
      <c r="UTB7" s="156"/>
      <c r="UTE7" s="292"/>
      <c r="UTF7" s="292"/>
      <c r="UTG7" s="159"/>
      <c r="UTH7" s="159"/>
      <c r="UTI7" s="159"/>
      <c r="UTJ7" s="156"/>
      <c r="UTK7" s="156"/>
      <c r="UTM7" s="205"/>
      <c r="UTN7" s="156"/>
      <c r="UTO7" s="156"/>
      <c r="UTR7" s="292"/>
      <c r="UTS7" s="292"/>
      <c r="UTT7" s="159"/>
      <c r="UTU7" s="159"/>
      <c r="UTV7" s="159"/>
      <c r="UTW7" s="156"/>
      <c r="UTX7" s="156"/>
      <c r="UTZ7" s="205"/>
      <c r="UUA7" s="156"/>
      <c r="UUB7" s="156"/>
      <c r="UUE7" s="292"/>
      <c r="UUF7" s="292"/>
      <c r="UUG7" s="159"/>
      <c r="UUH7" s="159"/>
      <c r="UUI7" s="159"/>
      <c r="UUJ7" s="156"/>
      <c r="UUK7" s="156"/>
      <c r="UUM7" s="205"/>
      <c r="UUN7" s="156"/>
      <c r="UUO7" s="156"/>
      <c r="UUR7" s="292"/>
      <c r="UUS7" s="292"/>
      <c r="UUT7" s="159"/>
      <c r="UUU7" s="159"/>
      <c r="UUV7" s="159"/>
      <c r="UUW7" s="156"/>
      <c r="UUX7" s="156"/>
      <c r="UUZ7" s="205"/>
      <c r="UVA7" s="156"/>
      <c r="UVB7" s="156"/>
      <c r="UVE7" s="292"/>
      <c r="UVF7" s="292"/>
      <c r="UVG7" s="159"/>
      <c r="UVH7" s="159"/>
      <c r="UVI7" s="159"/>
      <c r="UVJ7" s="156"/>
      <c r="UVK7" s="156"/>
      <c r="UVM7" s="205"/>
      <c r="UVN7" s="156"/>
      <c r="UVO7" s="156"/>
      <c r="UVR7" s="292"/>
      <c r="UVS7" s="292"/>
      <c r="UVT7" s="159"/>
      <c r="UVU7" s="159"/>
      <c r="UVV7" s="159"/>
      <c r="UVW7" s="156"/>
      <c r="UVX7" s="156"/>
      <c r="UVZ7" s="205"/>
      <c r="UWA7" s="156"/>
      <c r="UWB7" s="156"/>
      <c r="UWE7" s="292"/>
      <c r="UWF7" s="292"/>
      <c r="UWG7" s="159"/>
      <c r="UWH7" s="159"/>
      <c r="UWI7" s="159"/>
      <c r="UWJ7" s="156"/>
      <c r="UWK7" s="156"/>
      <c r="UWM7" s="205"/>
      <c r="UWN7" s="156"/>
      <c r="UWO7" s="156"/>
      <c r="UWR7" s="292"/>
      <c r="UWS7" s="292"/>
      <c r="UWT7" s="159"/>
      <c r="UWU7" s="159"/>
      <c r="UWV7" s="159"/>
      <c r="UWW7" s="156"/>
      <c r="UWX7" s="156"/>
      <c r="UWZ7" s="205"/>
      <c r="UXA7" s="156"/>
      <c r="UXB7" s="156"/>
      <c r="UXE7" s="292"/>
      <c r="UXF7" s="292"/>
      <c r="UXG7" s="159"/>
      <c r="UXH7" s="159"/>
      <c r="UXI7" s="159"/>
      <c r="UXJ7" s="156"/>
      <c r="UXK7" s="156"/>
      <c r="UXM7" s="205"/>
      <c r="UXN7" s="156"/>
      <c r="UXO7" s="156"/>
      <c r="UXR7" s="292"/>
      <c r="UXS7" s="292"/>
      <c r="UXT7" s="159"/>
      <c r="UXU7" s="159"/>
      <c r="UXV7" s="159"/>
      <c r="UXW7" s="156"/>
      <c r="UXX7" s="156"/>
      <c r="UXZ7" s="205"/>
      <c r="UYA7" s="156"/>
      <c r="UYB7" s="156"/>
      <c r="UYE7" s="292"/>
      <c r="UYF7" s="292"/>
      <c r="UYG7" s="159"/>
      <c r="UYH7" s="159"/>
      <c r="UYI7" s="159"/>
      <c r="UYJ7" s="156"/>
      <c r="UYK7" s="156"/>
      <c r="UYM7" s="205"/>
      <c r="UYN7" s="156"/>
      <c r="UYO7" s="156"/>
      <c r="UYR7" s="292"/>
      <c r="UYS7" s="292"/>
      <c r="UYT7" s="159"/>
      <c r="UYU7" s="159"/>
      <c r="UYV7" s="159"/>
      <c r="UYW7" s="156"/>
      <c r="UYX7" s="156"/>
      <c r="UYZ7" s="205"/>
      <c r="UZA7" s="156"/>
      <c r="UZB7" s="156"/>
      <c r="UZE7" s="292"/>
      <c r="UZF7" s="292"/>
      <c r="UZG7" s="159"/>
      <c r="UZH7" s="159"/>
      <c r="UZI7" s="159"/>
      <c r="UZJ7" s="156"/>
      <c r="UZK7" s="156"/>
      <c r="UZM7" s="205"/>
      <c r="UZN7" s="156"/>
      <c r="UZO7" s="156"/>
      <c r="UZR7" s="292"/>
      <c r="UZS7" s="292"/>
      <c r="UZT7" s="159"/>
      <c r="UZU7" s="159"/>
      <c r="UZV7" s="159"/>
      <c r="UZW7" s="156"/>
      <c r="UZX7" s="156"/>
      <c r="UZZ7" s="205"/>
      <c r="VAA7" s="156"/>
      <c r="VAB7" s="156"/>
      <c r="VAE7" s="292"/>
      <c r="VAF7" s="292"/>
      <c r="VAG7" s="159"/>
      <c r="VAH7" s="159"/>
      <c r="VAI7" s="159"/>
      <c r="VAJ7" s="156"/>
      <c r="VAK7" s="156"/>
      <c r="VAM7" s="205"/>
      <c r="VAN7" s="156"/>
      <c r="VAO7" s="156"/>
      <c r="VAR7" s="292"/>
      <c r="VAS7" s="292"/>
      <c r="VAT7" s="159"/>
      <c r="VAU7" s="159"/>
      <c r="VAV7" s="159"/>
      <c r="VAW7" s="156"/>
      <c r="VAX7" s="156"/>
      <c r="VAZ7" s="205"/>
      <c r="VBA7" s="156"/>
      <c r="VBB7" s="156"/>
      <c r="VBE7" s="292"/>
      <c r="VBF7" s="292"/>
      <c r="VBG7" s="159"/>
      <c r="VBH7" s="159"/>
      <c r="VBI7" s="159"/>
      <c r="VBJ7" s="156"/>
      <c r="VBK7" s="156"/>
      <c r="VBM7" s="205"/>
      <c r="VBN7" s="156"/>
      <c r="VBO7" s="156"/>
      <c r="VBR7" s="292"/>
      <c r="VBS7" s="292"/>
      <c r="VBT7" s="159"/>
      <c r="VBU7" s="159"/>
      <c r="VBV7" s="159"/>
      <c r="VBW7" s="156"/>
      <c r="VBX7" s="156"/>
      <c r="VBZ7" s="205"/>
      <c r="VCA7" s="156"/>
      <c r="VCB7" s="156"/>
      <c r="VCE7" s="292"/>
      <c r="VCF7" s="292"/>
      <c r="VCG7" s="159"/>
      <c r="VCH7" s="159"/>
      <c r="VCI7" s="159"/>
      <c r="VCJ7" s="156"/>
      <c r="VCK7" s="156"/>
      <c r="VCM7" s="205"/>
      <c r="VCN7" s="156"/>
      <c r="VCO7" s="156"/>
      <c r="VCR7" s="292"/>
      <c r="VCS7" s="292"/>
      <c r="VCT7" s="159"/>
      <c r="VCU7" s="159"/>
      <c r="VCV7" s="159"/>
      <c r="VCW7" s="156"/>
      <c r="VCX7" s="156"/>
      <c r="VCZ7" s="205"/>
      <c r="VDA7" s="156"/>
      <c r="VDB7" s="156"/>
      <c r="VDE7" s="292"/>
      <c r="VDF7" s="292"/>
      <c r="VDG7" s="159"/>
      <c r="VDH7" s="159"/>
      <c r="VDI7" s="159"/>
      <c r="VDJ7" s="156"/>
      <c r="VDK7" s="156"/>
      <c r="VDM7" s="205"/>
      <c r="VDN7" s="156"/>
      <c r="VDO7" s="156"/>
      <c r="VDR7" s="292"/>
      <c r="VDS7" s="292"/>
      <c r="VDT7" s="159"/>
      <c r="VDU7" s="159"/>
      <c r="VDV7" s="159"/>
      <c r="VDW7" s="156"/>
      <c r="VDX7" s="156"/>
      <c r="VDZ7" s="205"/>
      <c r="VEA7" s="156"/>
      <c r="VEB7" s="156"/>
      <c r="VEE7" s="292"/>
      <c r="VEF7" s="292"/>
      <c r="VEG7" s="159"/>
      <c r="VEH7" s="159"/>
      <c r="VEI7" s="159"/>
      <c r="VEJ7" s="156"/>
      <c r="VEK7" s="156"/>
      <c r="VEM7" s="205"/>
      <c r="VEN7" s="156"/>
      <c r="VEO7" s="156"/>
      <c r="VER7" s="292"/>
      <c r="VES7" s="292"/>
      <c r="VET7" s="159"/>
      <c r="VEU7" s="159"/>
      <c r="VEV7" s="159"/>
      <c r="VEW7" s="156"/>
      <c r="VEX7" s="156"/>
      <c r="VEZ7" s="205"/>
      <c r="VFA7" s="156"/>
      <c r="VFB7" s="156"/>
      <c r="VFE7" s="292"/>
      <c r="VFF7" s="292"/>
      <c r="VFG7" s="159"/>
      <c r="VFH7" s="159"/>
      <c r="VFI7" s="159"/>
      <c r="VFJ7" s="156"/>
      <c r="VFK7" s="156"/>
      <c r="VFM7" s="205"/>
      <c r="VFN7" s="156"/>
      <c r="VFO7" s="156"/>
      <c r="VFR7" s="292"/>
      <c r="VFS7" s="292"/>
      <c r="VFT7" s="159"/>
      <c r="VFU7" s="159"/>
      <c r="VFV7" s="159"/>
      <c r="VFW7" s="156"/>
      <c r="VFX7" s="156"/>
      <c r="VFZ7" s="205"/>
      <c r="VGA7" s="156"/>
      <c r="VGB7" s="156"/>
      <c r="VGE7" s="292"/>
      <c r="VGF7" s="292"/>
      <c r="VGG7" s="159"/>
      <c r="VGH7" s="159"/>
      <c r="VGI7" s="159"/>
      <c r="VGJ7" s="156"/>
      <c r="VGK7" s="156"/>
      <c r="VGM7" s="205"/>
      <c r="VGN7" s="156"/>
      <c r="VGO7" s="156"/>
      <c r="VGR7" s="292"/>
      <c r="VGS7" s="292"/>
      <c r="VGT7" s="159"/>
      <c r="VGU7" s="159"/>
      <c r="VGV7" s="159"/>
      <c r="VGW7" s="156"/>
      <c r="VGX7" s="156"/>
      <c r="VGZ7" s="205"/>
      <c r="VHA7" s="156"/>
      <c r="VHB7" s="156"/>
      <c r="VHE7" s="292"/>
      <c r="VHF7" s="292"/>
      <c r="VHG7" s="159"/>
      <c r="VHH7" s="159"/>
      <c r="VHI7" s="159"/>
      <c r="VHJ7" s="156"/>
      <c r="VHK7" s="156"/>
      <c r="VHM7" s="205"/>
      <c r="VHN7" s="156"/>
      <c r="VHO7" s="156"/>
      <c r="VHR7" s="292"/>
      <c r="VHS7" s="292"/>
      <c r="VHT7" s="159"/>
      <c r="VHU7" s="159"/>
      <c r="VHV7" s="159"/>
      <c r="VHW7" s="156"/>
      <c r="VHX7" s="156"/>
      <c r="VHZ7" s="205"/>
      <c r="VIA7" s="156"/>
      <c r="VIB7" s="156"/>
      <c r="VIE7" s="292"/>
      <c r="VIF7" s="292"/>
      <c r="VIG7" s="159"/>
      <c r="VIH7" s="159"/>
      <c r="VII7" s="159"/>
      <c r="VIJ7" s="156"/>
      <c r="VIK7" s="156"/>
      <c r="VIM7" s="205"/>
      <c r="VIN7" s="156"/>
      <c r="VIO7" s="156"/>
      <c r="VIR7" s="292"/>
      <c r="VIS7" s="292"/>
      <c r="VIT7" s="159"/>
      <c r="VIU7" s="159"/>
      <c r="VIV7" s="159"/>
      <c r="VIW7" s="156"/>
      <c r="VIX7" s="156"/>
      <c r="VIZ7" s="205"/>
      <c r="VJA7" s="156"/>
      <c r="VJB7" s="156"/>
      <c r="VJE7" s="292"/>
      <c r="VJF7" s="292"/>
      <c r="VJG7" s="159"/>
      <c r="VJH7" s="159"/>
      <c r="VJI7" s="159"/>
      <c r="VJJ7" s="156"/>
      <c r="VJK7" s="156"/>
      <c r="VJM7" s="205"/>
      <c r="VJN7" s="156"/>
      <c r="VJO7" s="156"/>
      <c r="VJR7" s="292"/>
      <c r="VJS7" s="292"/>
      <c r="VJT7" s="159"/>
      <c r="VJU7" s="159"/>
      <c r="VJV7" s="159"/>
      <c r="VJW7" s="156"/>
      <c r="VJX7" s="156"/>
      <c r="VJZ7" s="205"/>
      <c r="VKA7" s="156"/>
      <c r="VKB7" s="156"/>
      <c r="VKE7" s="292"/>
      <c r="VKF7" s="292"/>
      <c r="VKG7" s="159"/>
      <c r="VKH7" s="159"/>
      <c r="VKI7" s="159"/>
      <c r="VKJ7" s="156"/>
      <c r="VKK7" s="156"/>
      <c r="VKM7" s="205"/>
      <c r="VKN7" s="156"/>
      <c r="VKO7" s="156"/>
      <c r="VKR7" s="292"/>
      <c r="VKS7" s="292"/>
      <c r="VKT7" s="159"/>
      <c r="VKU7" s="159"/>
      <c r="VKV7" s="159"/>
      <c r="VKW7" s="156"/>
      <c r="VKX7" s="156"/>
      <c r="VKZ7" s="205"/>
      <c r="VLA7" s="156"/>
      <c r="VLB7" s="156"/>
      <c r="VLE7" s="292"/>
      <c r="VLF7" s="292"/>
      <c r="VLG7" s="159"/>
      <c r="VLH7" s="159"/>
      <c r="VLI7" s="159"/>
      <c r="VLJ7" s="156"/>
      <c r="VLK7" s="156"/>
      <c r="VLM7" s="205"/>
      <c r="VLN7" s="156"/>
      <c r="VLO7" s="156"/>
      <c r="VLR7" s="292"/>
      <c r="VLS7" s="292"/>
      <c r="VLT7" s="159"/>
      <c r="VLU7" s="159"/>
      <c r="VLV7" s="159"/>
      <c r="VLW7" s="156"/>
      <c r="VLX7" s="156"/>
      <c r="VLZ7" s="205"/>
      <c r="VMA7" s="156"/>
      <c r="VMB7" s="156"/>
      <c r="VME7" s="292"/>
      <c r="VMF7" s="292"/>
      <c r="VMG7" s="159"/>
      <c r="VMH7" s="159"/>
      <c r="VMI7" s="159"/>
      <c r="VMJ7" s="156"/>
      <c r="VMK7" s="156"/>
      <c r="VMM7" s="205"/>
      <c r="VMN7" s="156"/>
      <c r="VMO7" s="156"/>
      <c r="VMR7" s="292"/>
      <c r="VMS7" s="292"/>
      <c r="VMT7" s="159"/>
      <c r="VMU7" s="159"/>
      <c r="VMV7" s="159"/>
      <c r="VMW7" s="156"/>
      <c r="VMX7" s="156"/>
      <c r="VMZ7" s="205"/>
      <c r="VNA7" s="156"/>
      <c r="VNB7" s="156"/>
      <c r="VNE7" s="292"/>
      <c r="VNF7" s="292"/>
      <c r="VNG7" s="159"/>
      <c r="VNH7" s="159"/>
      <c r="VNI7" s="159"/>
      <c r="VNJ7" s="156"/>
      <c r="VNK7" s="156"/>
      <c r="VNM7" s="205"/>
      <c r="VNN7" s="156"/>
      <c r="VNO7" s="156"/>
      <c r="VNR7" s="292"/>
      <c r="VNS7" s="292"/>
      <c r="VNT7" s="159"/>
      <c r="VNU7" s="159"/>
      <c r="VNV7" s="159"/>
      <c r="VNW7" s="156"/>
      <c r="VNX7" s="156"/>
      <c r="VNZ7" s="205"/>
      <c r="VOA7" s="156"/>
      <c r="VOB7" s="156"/>
      <c r="VOE7" s="292"/>
      <c r="VOF7" s="292"/>
      <c r="VOG7" s="159"/>
      <c r="VOH7" s="159"/>
      <c r="VOI7" s="159"/>
      <c r="VOJ7" s="156"/>
      <c r="VOK7" s="156"/>
      <c r="VOM7" s="205"/>
      <c r="VON7" s="156"/>
      <c r="VOO7" s="156"/>
      <c r="VOR7" s="292"/>
      <c r="VOS7" s="292"/>
      <c r="VOT7" s="159"/>
      <c r="VOU7" s="159"/>
      <c r="VOV7" s="159"/>
      <c r="VOW7" s="156"/>
      <c r="VOX7" s="156"/>
      <c r="VOZ7" s="205"/>
      <c r="VPA7" s="156"/>
      <c r="VPB7" s="156"/>
      <c r="VPE7" s="292"/>
      <c r="VPF7" s="292"/>
      <c r="VPG7" s="159"/>
      <c r="VPH7" s="159"/>
      <c r="VPI7" s="159"/>
      <c r="VPJ7" s="156"/>
      <c r="VPK7" s="156"/>
      <c r="VPM7" s="205"/>
      <c r="VPN7" s="156"/>
      <c r="VPO7" s="156"/>
      <c r="VPR7" s="292"/>
      <c r="VPS7" s="292"/>
      <c r="VPT7" s="159"/>
      <c r="VPU7" s="159"/>
      <c r="VPV7" s="159"/>
      <c r="VPW7" s="156"/>
      <c r="VPX7" s="156"/>
      <c r="VPZ7" s="205"/>
      <c r="VQA7" s="156"/>
      <c r="VQB7" s="156"/>
      <c r="VQE7" s="292"/>
      <c r="VQF7" s="292"/>
      <c r="VQG7" s="159"/>
      <c r="VQH7" s="159"/>
      <c r="VQI7" s="159"/>
      <c r="VQJ7" s="156"/>
      <c r="VQK7" s="156"/>
      <c r="VQM7" s="205"/>
      <c r="VQN7" s="156"/>
      <c r="VQO7" s="156"/>
      <c r="VQR7" s="292"/>
      <c r="VQS7" s="292"/>
      <c r="VQT7" s="159"/>
      <c r="VQU7" s="159"/>
      <c r="VQV7" s="159"/>
      <c r="VQW7" s="156"/>
      <c r="VQX7" s="156"/>
      <c r="VQZ7" s="205"/>
      <c r="VRA7" s="156"/>
      <c r="VRB7" s="156"/>
      <c r="VRE7" s="292"/>
      <c r="VRF7" s="292"/>
      <c r="VRG7" s="159"/>
      <c r="VRH7" s="159"/>
      <c r="VRI7" s="159"/>
      <c r="VRJ7" s="156"/>
      <c r="VRK7" s="156"/>
      <c r="VRM7" s="205"/>
      <c r="VRN7" s="156"/>
      <c r="VRO7" s="156"/>
      <c r="VRR7" s="292"/>
      <c r="VRS7" s="292"/>
      <c r="VRT7" s="159"/>
      <c r="VRU7" s="159"/>
      <c r="VRV7" s="159"/>
      <c r="VRW7" s="156"/>
      <c r="VRX7" s="156"/>
      <c r="VRZ7" s="205"/>
      <c r="VSA7" s="156"/>
      <c r="VSB7" s="156"/>
      <c r="VSE7" s="292"/>
      <c r="VSF7" s="292"/>
      <c r="VSG7" s="159"/>
      <c r="VSH7" s="159"/>
      <c r="VSI7" s="159"/>
      <c r="VSJ7" s="156"/>
      <c r="VSK7" s="156"/>
      <c r="VSM7" s="205"/>
      <c r="VSN7" s="156"/>
      <c r="VSO7" s="156"/>
      <c r="VSR7" s="292"/>
      <c r="VSS7" s="292"/>
      <c r="VST7" s="159"/>
      <c r="VSU7" s="159"/>
      <c r="VSV7" s="159"/>
      <c r="VSW7" s="156"/>
      <c r="VSX7" s="156"/>
      <c r="VSZ7" s="205"/>
      <c r="VTA7" s="156"/>
      <c r="VTB7" s="156"/>
      <c r="VTE7" s="292"/>
      <c r="VTF7" s="292"/>
      <c r="VTG7" s="159"/>
      <c r="VTH7" s="159"/>
      <c r="VTI7" s="159"/>
      <c r="VTJ7" s="156"/>
      <c r="VTK7" s="156"/>
      <c r="VTM7" s="205"/>
      <c r="VTN7" s="156"/>
      <c r="VTO7" s="156"/>
      <c r="VTR7" s="292"/>
      <c r="VTS7" s="292"/>
      <c r="VTT7" s="159"/>
      <c r="VTU7" s="159"/>
      <c r="VTV7" s="159"/>
      <c r="VTW7" s="156"/>
      <c r="VTX7" s="156"/>
      <c r="VTZ7" s="205"/>
      <c r="VUA7" s="156"/>
      <c r="VUB7" s="156"/>
      <c r="VUE7" s="292"/>
      <c r="VUF7" s="292"/>
      <c r="VUG7" s="159"/>
      <c r="VUH7" s="159"/>
      <c r="VUI7" s="159"/>
      <c r="VUJ7" s="156"/>
      <c r="VUK7" s="156"/>
      <c r="VUM7" s="205"/>
      <c r="VUN7" s="156"/>
      <c r="VUO7" s="156"/>
      <c r="VUR7" s="292"/>
      <c r="VUS7" s="292"/>
      <c r="VUT7" s="159"/>
      <c r="VUU7" s="159"/>
      <c r="VUV7" s="159"/>
      <c r="VUW7" s="156"/>
      <c r="VUX7" s="156"/>
      <c r="VUZ7" s="205"/>
      <c r="VVA7" s="156"/>
      <c r="VVB7" s="156"/>
      <c r="VVE7" s="292"/>
      <c r="VVF7" s="292"/>
      <c r="VVG7" s="159"/>
      <c r="VVH7" s="159"/>
      <c r="VVI7" s="159"/>
      <c r="VVJ7" s="156"/>
      <c r="VVK7" s="156"/>
      <c r="VVM7" s="205"/>
      <c r="VVN7" s="156"/>
      <c r="VVO7" s="156"/>
      <c r="VVR7" s="292"/>
      <c r="VVS7" s="292"/>
      <c r="VVT7" s="159"/>
      <c r="VVU7" s="159"/>
      <c r="VVV7" s="159"/>
      <c r="VVW7" s="156"/>
      <c r="VVX7" s="156"/>
      <c r="VVZ7" s="205"/>
      <c r="VWA7" s="156"/>
      <c r="VWB7" s="156"/>
      <c r="VWE7" s="292"/>
      <c r="VWF7" s="292"/>
      <c r="VWG7" s="159"/>
      <c r="VWH7" s="159"/>
      <c r="VWI7" s="159"/>
      <c r="VWJ7" s="156"/>
      <c r="VWK7" s="156"/>
      <c r="VWM7" s="205"/>
      <c r="VWN7" s="156"/>
      <c r="VWO7" s="156"/>
      <c r="VWR7" s="292"/>
      <c r="VWS7" s="292"/>
      <c r="VWT7" s="159"/>
      <c r="VWU7" s="159"/>
      <c r="VWV7" s="159"/>
      <c r="VWW7" s="156"/>
      <c r="VWX7" s="156"/>
      <c r="VWZ7" s="205"/>
      <c r="VXA7" s="156"/>
      <c r="VXB7" s="156"/>
      <c r="VXE7" s="292"/>
      <c r="VXF7" s="292"/>
      <c r="VXG7" s="159"/>
      <c r="VXH7" s="159"/>
      <c r="VXI7" s="159"/>
      <c r="VXJ7" s="156"/>
      <c r="VXK7" s="156"/>
      <c r="VXM7" s="205"/>
      <c r="VXN7" s="156"/>
      <c r="VXO7" s="156"/>
      <c r="VXR7" s="292"/>
      <c r="VXS7" s="292"/>
      <c r="VXT7" s="159"/>
      <c r="VXU7" s="159"/>
      <c r="VXV7" s="159"/>
      <c r="VXW7" s="156"/>
      <c r="VXX7" s="156"/>
      <c r="VXZ7" s="205"/>
      <c r="VYA7" s="156"/>
      <c r="VYB7" s="156"/>
      <c r="VYE7" s="292"/>
      <c r="VYF7" s="292"/>
      <c r="VYG7" s="159"/>
      <c r="VYH7" s="159"/>
      <c r="VYI7" s="159"/>
      <c r="VYJ7" s="156"/>
      <c r="VYK7" s="156"/>
      <c r="VYM7" s="205"/>
      <c r="VYN7" s="156"/>
      <c r="VYO7" s="156"/>
      <c r="VYR7" s="292"/>
      <c r="VYS7" s="292"/>
      <c r="VYT7" s="159"/>
      <c r="VYU7" s="159"/>
      <c r="VYV7" s="159"/>
      <c r="VYW7" s="156"/>
      <c r="VYX7" s="156"/>
      <c r="VYZ7" s="205"/>
      <c r="VZA7" s="156"/>
      <c r="VZB7" s="156"/>
      <c r="VZE7" s="292"/>
      <c r="VZF7" s="292"/>
      <c r="VZG7" s="159"/>
      <c r="VZH7" s="159"/>
      <c r="VZI7" s="159"/>
      <c r="VZJ7" s="156"/>
      <c r="VZK7" s="156"/>
      <c r="VZM7" s="205"/>
      <c r="VZN7" s="156"/>
      <c r="VZO7" s="156"/>
      <c r="VZR7" s="292"/>
      <c r="VZS7" s="292"/>
      <c r="VZT7" s="159"/>
      <c r="VZU7" s="159"/>
      <c r="VZV7" s="159"/>
      <c r="VZW7" s="156"/>
      <c r="VZX7" s="156"/>
      <c r="VZZ7" s="205"/>
      <c r="WAA7" s="156"/>
      <c r="WAB7" s="156"/>
      <c r="WAE7" s="292"/>
      <c r="WAF7" s="292"/>
      <c r="WAG7" s="159"/>
      <c r="WAH7" s="159"/>
      <c r="WAI7" s="159"/>
      <c r="WAJ7" s="156"/>
      <c r="WAK7" s="156"/>
      <c r="WAM7" s="205"/>
      <c r="WAN7" s="156"/>
      <c r="WAO7" s="156"/>
      <c r="WAR7" s="292"/>
      <c r="WAS7" s="292"/>
      <c r="WAT7" s="159"/>
      <c r="WAU7" s="159"/>
      <c r="WAV7" s="159"/>
      <c r="WAW7" s="156"/>
      <c r="WAX7" s="156"/>
      <c r="WAZ7" s="205"/>
      <c r="WBA7" s="156"/>
      <c r="WBB7" s="156"/>
      <c r="WBE7" s="292"/>
      <c r="WBF7" s="292"/>
      <c r="WBG7" s="159"/>
      <c r="WBH7" s="159"/>
      <c r="WBI7" s="159"/>
      <c r="WBJ7" s="156"/>
      <c r="WBK7" s="156"/>
      <c r="WBM7" s="205"/>
      <c r="WBN7" s="156"/>
      <c r="WBO7" s="156"/>
      <c r="WBR7" s="292"/>
      <c r="WBS7" s="292"/>
      <c r="WBT7" s="159"/>
      <c r="WBU7" s="159"/>
      <c r="WBV7" s="159"/>
      <c r="WBW7" s="156"/>
      <c r="WBX7" s="156"/>
      <c r="WBZ7" s="205"/>
      <c r="WCA7" s="156"/>
      <c r="WCB7" s="156"/>
      <c r="WCE7" s="292"/>
      <c r="WCF7" s="292"/>
      <c r="WCG7" s="159"/>
      <c r="WCH7" s="159"/>
      <c r="WCI7" s="159"/>
      <c r="WCJ7" s="156"/>
      <c r="WCK7" s="156"/>
      <c r="WCM7" s="205"/>
      <c r="WCN7" s="156"/>
      <c r="WCO7" s="156"/>
      <c r="WCR7" s="292"/>
      <c r="WCS7" s="292"/>
      <c r="WCT7" s="159"/>
      <c r="WCU7" s="159"/>
      <c r="WCV7" s="159"/>
      <c r="WCW7" s="156"/>
      <c r="WCX7" s="156"/>
      <c r="WCZ7" s="205"/>
      <c r="WDA7" s="156"/>
      <c r="WDB7" s="156"/>
      <c r="WDE7" s="292"/>
      <c r="WDF7" s="292"/>
      <c r="WDG7" s="159"/>
      <c r="WDH7" s="159"/>
      <c r="WDI7" s="159"/>
      <c r="WDJ7" s="156"/>
      <c r="WDK7" s="156"/>
      <c r="WDM7" s="205"/>
      <c r="WDN7" s="156"/>
      <c r="WDO7" s="156"/>
      <c r="WDR7" s="292"/>
      <c r="WDS7" s="292"/>
      <c r="WDT7" s="159"/>
      <c r="WDU7" s="159"/>
      <c r="WDV7" s="159"/>
      <c r="WDW7" s="156"/>
      <c r="WDX7" s="156"/>
      <c r="WDZ7" s="205"/>
      <c r="WEA7" s="156"/>
      <c r="WEB7" s="156"/>
      <c r="WEE7" s="292"/>
      <c r="WEF7" s="292"/>
      <c r="WEG7" s="159"/>
      <c r="WEH7" s="159"/>
      <c r="WEI7" s="159"/>
      <c r="WEJ7" s="156"/>
      <c r="WEK7" s="156"/>
      <c r="WEM7" s="205"/>
      <c r="WEN7" s="156"/>
      <c r="WEO7" s="156"/>
      <c r="WER7" s="292"/>
      <c r="WES7" s="292"/>
      <c r="WET7" s="159"/>
      <c r="WEU7" s="159"/>
      <c r="WEV7" s="159"/>
      <c r="WEW7" s="156"/>
      <c r="WEX7" s="156"/>
      <c r="WEZ7" s="205"/>
      <c r="WFA7" s="156"/>
      <c r="WFB7" s="156"/>
      <c r="WFE7" s="292"/>
      <c r="WFF7" s="292"/>
      <c r="WFG7" s="159"/>
      <c r="WFH7" s="159"/>
      <c r="WFI7" s="159"/>
      <c r="WFJ7" s="156"/>
      <c r="WFK7" s="156"/>
      <c r="WFM7" s="205"/>
      <c r="WFN7" s="156"/>
      <c r="WFO7" s="156"/>
      <c r="WFR7" s="292"/>
      <c r="WFS7" s="292"/>
      <c r="WFT7" s="159"/>
      <c r="WFU7" s="159"/>
      <c r="WFV7" s="159"/>
      <c r="WFW7" s="156"/>
      <c r="WFX7" s="156"/>
      <c r="WFZ7" s="205"/>
      <c r="WGA7" s="156"/>
      <c r="WGB7" s="156"/>
      <c r="WGE7" s="292"/>
      <c r="WGF7" s="292"/>
      <c r="WGG7" s="159"/>
      <c r="WGH7" s="159"/>
      <c r="WGI7" s="159"/>
      <c r="WGJ7" s="156"/>
      <c r="WGK7" s="156"/>
      <c r="WGM7" s="205"/>
      <c r="WGN7" s="156"/>
      <c r="WGO7" s="156"/>
      <c r="WGR7" s="292"/>
      <c r="WGS7" s="292"/>
      <c r="WGT7" s="159"/>
      <c r="WGU7" s="159"/>
      <c r="WGV7" s="159"/>
      <c r="WGW7" s="156"/>
      <c r="WGX7" s="156"/>
      <c r="WGZ7" s="205"/>
      <c r="WHA7" s="156"/>
      <c r="WHB7" s="156"/>
      <c r="WHE7" s="292"/>
      <c r="WHF7" s="292"/>
      <c r="WHG7" s="159"/>
      <c r="WHH7" s="159"/>
      <c r="WHI7" s="159"/>
      <c r="WHJ7" s="156"/>
      <c r="WHK7" s="156"/>
      <c r="WHM7" s="205"/>
      <c r="WHN7" s="156"/>
      <c r="WHO7" s="156"/>
      <c r="WHR7" s="292"/>
      <c r="WHS7" s="292"/>
      <c r="WHT7" s="159"/>
      <c r="WHU7" s="159"/>
      <c r="WHV7" s="159"/>
      <c r="WHW7" s="156"/>
      <c r="WHX7" s="156"/>
      <c r="WHZ7" s="205"/>
      <c r="WIA7" s="156"/>
      <c r="WIB7" s="156"/>
      <c r="WIE7" s="292"/>
      <c r="WIF7" s="292"/>
      <c r="WIG7" s="159"/>
      <c r="WIH7" s="159"/>
      <c r="WII7" s="159"/>
      <c r="WIJ7" s="156"/>
      <c r="WIK7" s="156"/>
      <c r="WIM7" s="205"/>
      <c r="WIN7" s="156"/>
      <c r="WIO7" s="156"/>
      <c r="WIR7" s="292"/>
      <c r="WIS7" s="292"/>
      <c r="WIT7" s="159"/>
      <c r="WIU7" s="159"/>
      <c r="WIV7" s="159"/>
      <c r="WIW7" s="156"/>
      <c r="WIX7" s="156"/>
      <c r="WIZ7" s="205"/>
      <c r="WJA7" s="156"/>
      <c r="WJB7" s="156"/>
      <c r="WJE7" s="292"/>
      <c r="WJF7" s="292"/>
      <c r="WJG7" s="159"/>
      <c r="WJH7" s="159"/>
      <c r="WJI7" s="159"/>
      <c r="WJJ7" s="156"/>
      <c r="WJK7" s="156"/>
      <c r="WJM7" s="205"/>
      <c r="WJN7" s="156"/>
      <c r="WJO7" s="156"/>
      <c r="WJR7" s="292"/>
      <c r="WJS7" s="292"/>
      <c r="WJT7" s="159"/>
      <c r="WJU7" s="159"/>
      <c r="WJV7" s="159"/>
      <c r="WJW7" s="156"/>
      <c r="WJX7" s="156"/>
      <c r="WJZ7" s="205"/>
      <c r="WKA7" s="156"/>
      <c r="WKB7" s="156"/>
      <c r="WKE7" s="292"/>
      <c r="WKF7" s="292"/>
      <c r="WKG7" s="159"/>
      <c r="WKH7" s="159"/>
      <c r="WKI7" s="159"/>
      <c r="WKJ7" s="156"/>
      <c r="WKK7" s="156"/>
      <c r="WKM7" s="205"/>
      <c r="WKN7" s="156"/>
      <c r="WKO7" s="156"/>
      <c r="WKR7" s="292"/>
      <c r="WKS7" s="292"/>
      <c r="WKT7" s="159"/>
      <c r="WKU7" s="159"/>
      <c r="WKV7" s="159"/>
      <c r="WKW7" s="156"/>
      <c r="WKX7" s="156"/>
      <c r="WKZ7" s="205"/>
      <c r="WLA7" s="156"/>
      <c r="WLB7" s="156"/>
      <c r="WLE7" s="292"/>
      <c r="WLF7" s="292"/>
      <c r="WLG7" s="159"/>
      <c r="WLH7" s="159"/>
      <c r="WLI7" s="159"/>
      <c r="WLJ7" s="156"/>
      <c r="WLK7" s="156"/>
      <c r="WLM7" s="205"/>
      <c r="WLN7" s="156"/>
      <c r="WLO7" s="156"/>
      <c r="WLR7" s="292"/>
      <c r="WLS7" s="292"/>
      <c r="WLT7" s="159"/>
      <c r="WLU7" s="159"/>
      <c r="WLV7" s="159"/>
      <c r="WLW7" s="156"/>
      <c r="WLX7" s="156"/>
      <c r="WLZ7" s="205"/>
      <c r="WMA7" s="156"/>
      <c r="WMB7" s="156"/>
      <c r="WME7" s="292"/>
      <c r="WMF7" s="292"/>
      <c r="WMG7" s="159"/>
      <c r="WMH7" s="159"/>
      <c r="WMI7" s="159"/>
      <c r="WMJ7" s="156"/>
      <c r="WMK7" s="156"/>
      <c r="WMM7" s="205"/>
      <c r="WMN7" s="156"/>
      <c r="WMO7" s="156"/>
      <c r="WMR7" s="292"/>
      <c r="WMS7" s="292"/>
      <c r="WMT7" s="159"/>
      <c r="WMU7" s="159"/>
      <c r="WMV7" s="159"/>
      <c r="WMW7" s="156"/>
      <c r="WMX7" s="156"/>
      <c r="WMZ7" s="205"/>
      <c r="WNA7" s="156"/>
      <c r="WNB7" s="156"/>
      <c r="WNE7" s="292"/>
      <c r="WNF7" s="292"/>
      <c r="WNG7" s="159"/>
      <c r="WNH7" s="159"/>
      <c r="WNI7" s="159"/>
      <c r="WNJ7" s="156"/>
      <c r="WNK7" s="156"/>
      <c r="WNM7" s="205"/>
      <c r="WNN7" s="156"/>
      <c r="WNO7" s="156"/>
      <c r="WNR7" s="292"/>
      <c r="WNS7" s="292"/>
      <c r="WNT7" s="159"/>
      <c r="WNU7" s="159"/>
      <c r="WNV7" s="159"/>
      <c r="WNW7" s="156"/>
      <c r="WNX7" s="156"/>
      <c r="WNZ7" s="205"/>
      <c r="WOA7" s="156"/>
      <c r="WOB7" s="156"/>
      <c r="WOE7" s="292"/>
      <c r="WOF7" s="292"/>
      <c r="WOG7" s="159"/>
      <c r="WOH7" s="159"/>
      <c r="WOI7" s="159"/>
      <c r="WOJ7" s="156"/>
      <c r="WOK7" s="156"/>
      <c r="WOM7" s="205"/>
      <c r="WON7" s="156"/>
      <c r="WOO7" s="156"/>
      <c r="WOR7" s="292"/>
      <c r="WOS7" s="292"/>
      <c r="WOT7" s="159"/>
      <c r="WOU7" s="159"/>
      <c r="WOV7" s="159"/>
      <c r="WOW7" s="156"/>
      <c r="WOX7" s="156"/>
      <c r="WOZ7" s="205"/>
      <c r="WPA7" s="156"/>
      <c r="WPB7" s="156"/>
      <c r="WPE7" s="292"/>
      <c r="WPF7" s="292"/>
      <c r="WPG7" s="159"/>
      <c r="WPH7" s="159"/>
      <c r="WPI7" s="159"/>
      <c r="WPJ7" s="156"/>
      <c r="WPK7" s="156"/>
      <c r="WPM7" s="205"/>
      <c r="WPN7" s="156"/>
      <c r="WPO7" s="156"/>
      <c r="WPR7" s="292"/>
      <c r="WPS7" s="292"/>
      <c r="WPT7" s="159"/>
      <c r="WPU7" s="159"/>
      <c r="WPV7" s="159"/>
      <c r="WPW7" s="156"/>
      <c r="WPX7" s="156"/>
      <c r="WPZ7" s="205"/>
      <c r="WQA7" s="156"/>
      <c r="WQB7" s="156"/>
      <c r="WQE7" s="292"/>
      <c r="WQF7" s="292"/>
      <c r="WQG7" s="159"/>
      <c r="WQH7" s="159"/>
      <c r="WQI7" s="159"/>
      <c r="WQJ7" s="156"/>
      <c r="WQK7" s="156"/>
      <c r="WQM7" s="205"/>
      <c r="WQN7" s="156"/>
      <c r="WQO7" s="156"/>
      <c r="WQR7" s="292"/>
      <c r="WQS7" s="292"/>
      <c r="WQT7" s="159"/>
      <c r="WQU7" s="159"/>
      <c r="WQV7" s="159"/>
      <c r="WQW7" s="156"/>
      <c r="WQX7" s="156"/>
      <c r="WQZ7" s="205"/>
      <c r="WRA7" s="156"/>
      <c r="WRB7" s="156"/>
      <c r="WRE7" s="292"/>
      <c r="WRF7" s="292"/>
      <c r="WRG7" s="159"/>
      <c r="WRH7" s="159"/>
      <c r="WRI7" s="159"/>
      <c r="WRJ7" s="156"/>
      <c r="WRK7" s="156"/>
      <c r="WRM7" s="205"/>
      <c r="WRN7" s="156"/>
      <c r="WRO7" s="156"/>
      <c r="WRR7" s="292"/>
      <c r="WRS7" s="292"/>
      <c r="WRT7" s="159"/>
      <c r="WRU7" s="159"/>
      <c r="WRV7" s="159"/>
      <c r="WRW7" s="156"/>
      <c r="WRX7" s="156"/>
      <c r="WRZ7" s="205"/>
      <c r="WSA7" s="156"/>
      <c r="WSB7" s="156"/>
      <c r="WSE7" s="292"/>
      <c r="WSF7" s="292"/>
      <c r="WSG7" s="159"/>
      <c r="WSH7" s="159"/>
      <c r="WSI7" s="159"/>
      <c r="WSJ7" s="156"/>
      <c r="WSK7" s="156"/>
      <c r="WSM7" s="205"/>
      <c r="WSN7" s="156"/>
      <c r="WSO7" s="156"/>
      <c r="WSR7" s="292"/>
      <c r="WSS7" s="292"/>
      <c r="WST7" s="159"/>
      <c r="WSU7" s="159"/>
      <c r="WSV7" s="159"/>
      <c r="WSW7" s="156"/>
      <c r="WSX7" s="156"/>
      <c r="WSZ7" s="205"/>
      <c r="WTA7" s="156"/>
      <c r="WTB7" s="156"/>
      <c r="WTE7" s="292"/>
      <c r="WTF7" s="292"/>
      <c r="WTG7" s="159"/>
      <c r="WTH7" s="159"/>
      <c r="WTI7" s="159"/>
      <c r="WTJ7" s="156"/>
      <c r="WTK7" s="156"/>
      <c r="WTM7" s="205"/>
      <c r="WTN7" s="156"/>
      <c r="WTO7" s="156"/>
      <c r="WTR7" s="292"/>
      <c r="WTS7" s="292"/>
      <c r="WTT7" s="159"/>
      <c r="WTU7" s="159"/>
      <c r="WTV7" s="159"/>
      <c r="WTW7" s="156"/>
      <c r="WTX7" s="156"/>
      <c r="WTZ7" s="205"/>
      <c r="WUA7" s="156"/>
      <c r="WUB7" s="156"/>
      <c r="WUE7" s="292"/>
      <c r="WUF7" s="292"/>
      <c r="WUG7" s="159"/>
      <c r="WUH7" s="159"/>
      <c r="WUI7" s="159"/>
      <c r="WUJ7" s="156"/>
      <c r="WUK7" s="156"/>
      <c r="WUM7" s="205"/>
      <c r="WUN7" s="156"/>
      <c r="WUO7" s="156"/>
      <c r="WUR7" s="292"/>
      <c r="WUS7" s="292"/>
      <c r="WUT7" s="159"/>
      <c r="WUU7" s="159"/>
      <c r="WUV7" s="159"/>
      <c r="WUW7" s="156"/>
      <c r="WUX7" s="156"/>
      <c r="WUZ7" s="205"/>
      <c r="WVA7" s="156"/>
      <c r="WVB7" s="156"/>
      <c r="WVE7" s="292"/>
      <c r="WVF7" s="292"/>
      <c r="WVG7" s="159"/>
      <c r="WVH7" s="159"/>
      <c r="WVI7" s="159"/>
      <c r="WVJ7" s="156"/>
      <c r="WVK7" s="156"/>
      <c r="WVM7" s="205"/>
      <c r="WVN7" s="156"/>
      <c r="WVO7" s="156"/>
      <c r="WVR7" s="292"/>
      <c r="WVS7" s="292"/>
      <c r="WVT7" s="159"/>
      <c r="WVU7" s="159"/>
      <c r="WVV7" s="159"/>
      <c r="WVW7" s="156"/>
      <c r="WVX7" s="156"/>
      <c r="WVZ7" s="205"/>
      <c r="WWA7" s="156"/>
      <c r="WWB7" s="156"/>
      <c r="WWE7" s="292"/>
      <c r="WWF7" s="292"/>
      <c r="WWG7" s="159"/>
      <c r="WWH7" s="159"/>
      <c r="WWI7" s="159"/>
      <c r="WWJ7" s="156"/>
      <c r="WWK7" s="156"/>
      <c r="WWM7" s="205"/>
      <c r="WWN7" s="156"/>
      <c r="WWO7" s="156"/>
      <c r="WWR7" s="292"/>
      <c r="WWS7" s="292"/>
      <c r="WWT7" s="159"/>
      <c r="WWU7" s="159"/>
      <c r="WWV7" s="159"/>
      <c r="WWW7" s="156"/>
      <c r="WWX7" s="156"/>
      <c r="WWZ7" s="205"/>
      <c r="WXA7" s="156"/>
      <c r="WXB7" s="156"/>
      <c r="WXE7" s="292"/>
      <c r="WXF7" s="292"/>
      <c r="WXG7" s="159"/>
      <c r="WXH7" s="159"/>
      <c r="WXI7" s="159"/>
      <c r="WXJ7" s="156"/>
      <c r="WXK7" s="156"/>
      <c r="WXM7" s="205"/>
      <c r="WXN7" s="156"/>
      <c r="WXO7" s="156"/>
      <c r="WXR7" s="292"/>
      <c r="WXS7" s="292"/>
      <c r="WXT7" s="159"/>
      <c r="WXU7" s="159"/>
      <c r="WXV7" s="159"/>
      <c r="WXW7" s="156"/>
      <c r="WXX7" s="156"/>
      <c r="WXZ7" s="205"/>
      <c r="WYA7" s="156"/>
      <c r="WYB7" s="156"/>
      <c r="WYE7" s="292"/>
      <c r="WYF7" s="292"/>
      <c r="WYG7" s="159"/>
      <c r="WYH7" s="159"/>
      <c r="WYI7" s="159"/>
      <c r="WYJ7" s="156"/>
      <c r="WYK7" s="156"/>
      <c r="WYM7" s="205"/>
      <c r="WYN7" s="156"/>
      <c r="WYO7" s="156"/>
      <c r="WYR7" s="292"/>
      <c r="WYS7" s="292"/>
      <c r="WYT7" s="159"/>
      <c r="WYU7" s="159"/>
      <c r="WYV7" s="159"/>
      <c r="WYW7" s="156"/>
      <c r="WYX7" s="156"/>
      <c r="WYZ7" s="205"/>
      <c r="WZA7" s="156"/>
      <c r="WZB7" s="156"/>
      <c r="WZE7" s="292"/>
      <c r="WZF7" s="292"/>
      <c r="WZG7" s="159"/>
      <c r="WZH7" s="159"/>
      <c r="WZI7" s="159"/>
      <c r="WZJ7" s="156"/>
      <c r="WZK7" s="156"/>
      <c r="WZM7" s="205"/>
      <c r="WZN7" s="156"/>
      <c r="WZO7" s="156"/>
      <c r="WZR7" s="292"/>
      <c r="WZS7" s="292"/>
      <c r="WZT7" s="159"/>
      <c r="WZU7" s="159"/>
      <c r="WZV7" s="159"/>
      <c r="WZW7" s="156"/>
      <c r="WZX7" s="156"/>
      <c r="WZZ7" s="205"/>
      <c r="XAA7" s="156"/>
      <c r="XAB7" s="156"/>
      <c r="XAE7" s="292"/>
      <c r="XAF7" s="292"/>
      <c r="XAG7" s="159"/>
      <c r="XAH7" s="159"/>
      <c r="XAI7" s="159"/>
      <c r="XAJ7" s="156"/>
      <c r="XAK7" s="156"/>
      <c r="XAM7" s="205"/>
      <c r="XAN7" s="156"/>
      <c r="XAO7" s="156"/>
      <c r="XAR7" s="292"/>
      <c r="XAS7" s="292"/>
      <c r="XAT7" s="159"/>
      <c r="XAU7" s="159"/>
      <c r="XAV7" s="159"/>
      <c r="XAW7" s="156"/>
      <c r="XAX7" s="156"/>
      <c r="XAZ7" s="205"/>
      <c r="XBA7" s="156"/>
      <c r="XBB7" s="156"/>
      <c r="XBE7" s="292"/>
      <c r="XBF7" s="292"/>
      <c r="XBG7" s="159"/>
      <c r="XBH7" s="159"/>
      <c r="XBI7" s="159"/>
      <c r="XBJ7" s="156"/>
      <c r="XBK7" s="156"/>
      <c r="XBM7" s="205"/>
      <c r="XBN7" s="156"/>
      <c r="XBO7" s="156"/>
      <c r="XBR7" s="292"/>
      <c r="XBS7" s="292"/>
      <c r="XBT7" s="159"/>
      <c r="XBU7" s="159"/>
      <c r="XBV7" s="159"/>
      <c r="XBW7" s="156"/>
      <c r="XBX7" s="156"/>
      <c r="XBZ7" s="205"/>
      <c r="XCA7" s="156"/>
      <c r="XCB7" s="156"/>
      <c r="XCE7" s="292"/>
      <c r="XCF7" s="292"/>
      <c r="XCG7" s="159"/>
      <c r="XCH7" s="159"/>
      <c r="XCI7" s="159"/>
      <c r="XCJ7" s="156"/>
      <c r="XCK7" s="156"/>
      <c r="XCM7" s="205"/>
      <c r="XCN7" s="156"/>
      <c r="XCO7" s="156"/>
      <c r="XCR7" s="292"/>
      <c r="XCS7" s="292"/>
      <c r="XCT7" s="159"/>
      <c r="XCU7" s="159"/>
      <c r="XCV7" s="159"/>
      <c r="XCW7" s="156"/>
      <c r="XCX7" s="156"/>
      <c r="XCZ7" s="205"/>
      <c r="XDA7" s="156"/>
      <c r="XDB7" s="156"/>
      <c r="XDE7" s="292"/>
      <c r="XDF7" s="292"/>
      <c r="XDG7" s="159"/>
      <c r="XDH7" s="159"/>
      <c r="XDI7" s="159"/>
      <c r="XDJ7" s="156"/>
      <c r="XDK7" s="156"/>
      <c r="XDM7" s="205"/>
      <c r="XDN7" s="156"/>
      <c r="XDO7" s="156"/>
      <c r="XDR7" s="292"/>
      <c r="XDS7" s="292"/>
      <c r="XDT7" s="159"/>
      <c r="XDU7" s="159"/>
      <c r="XDV7" s="159"/>
      <c r="XDW7" s="156"/>
      <c r="XDX7" s="156"/>
      <c r="XDZ7" s="205"/>
      <c r="XEA7" s="156"/>
      <c r="XEB7" s="156"/>
      <c r="XEE7" s="292"/>
      <c r="XEF7" s="292"/>
      <c r="XEG7" s="159"/>
      <c r="XEH7" s="159"/>
      <c r="XEI7" s="159"/>
      <c r="XEJ7" s="156"/>
      <c r="XEK7" s="156"/>
      <c r="XEM7" s="205"/>
      <c r="XEN7" s="156"/>
      <c r="XEO7" s="156"/>
      <c r="XER7" s="292"/>
      <c r="XES7" s="292"/>
      <c r="XET7" s="159"/>
      <c r="XEU7" s="159"/>
      <c r="XEV7" s="159"/>
      <c r="XEW7" s="156"/>
      <c r="XEX7" s="156"/>
    </row>
    <row r="8" spans="1:3070 3073:5120 5122:8192 8195:9215 9217:12287 12290:16378" s="143" customFormat="1" x14ac:dyDescent="0.25">
      <c r="A8" s="480">
        <v>4253</v>
      </c>
      <c r="B8" s="135" t="s">
        <v>203</v>
      </c>
      <c r="C8" s="326" t="s">
        <v>310</v>
      </c>
      <c r="D8" s="158" t="s">
        <v>240</v>
      </c>
      <c r="E8" s="176" t="s">
        <v>239</v>
      </c>
      <c r="F8" s="137" t="s">
        <v>309</v>
      </c>
      <c r="G8" s="136" t="s">
        <v>6</v>
      </c>
      <c r="H8" s="276">
        <v>2.2100000000000002E-2</v>
      </c>
      <c r="I8" s="276">
        <v>0.16339999999999999</v>
      </c>
      <c r="J8" s="164">
        <v>46203</v>
      </c>
      <c r="K8" s="164">
        <v>46204</v>
      </c>
      <c r="L8" s="164">
        <v>45839</v>
      </c>
      <c r="M8" s="137" t="s">
        <v>224</v>
      </c>
      <c r="N8" s="318">
        <v>37625.9</v>
      </c>
      <c r="O8" s="319">
        <v>0</v>
      </c>
      <c r="P8" s="320">
        <f t="shared" si="0"/>
        <v>37625.9</v>
      </c>
      <c r="Q8" s="416"/>
      <c r="R8" s="422"/>
      <c r="S8" s="374"/>
      <c r="T8" s="170">
        <f t="shared" si="1"/>
        <v>0</v>
      </c>
      <c r="U8" s="362">
        <f t="shared" ref="U8" si="2">P8-T8</f>
        <v>37625.9</v>
      </c>
      <c r="V8" s="159"/>
      <c r="W8" s="156"/>
      <c r="X8" s="156"/>
      <c r="Z8" s="205"/>
      <c r="AA8" s="156"/>
      <c r="AB8" s="156"/>
      <c r="AE8" s="292"/>
      <c r="AF8" s="292"/>
      <c r="AG8" s="159"/>
      <c r="AH8" s="159"/>
      <c r="AI8" s="159"/>
      <c r="AJ8" s="156"/>
      <c r="AK8" s="156"/>
      <c r="AM8" s="205"/>
      <c r="AN8" s="156"/>
      <c r="AO8" s="156"/>
      <c r="AR8" s="292"/>
      <c r="AS8" s="292"/>
      <c r="AT8" s="159"/>
      <c r="AU8" s="159"/>
      <c r="AV8" s="159"/>
      <c r="AW8" s="156"/>
      <c r="AX8" s="156"/>
      <c r="AZ8" s="205"/>
      <c r="BA8" s="156"/>
      <c r="BB8" s="156"/>
      <c r="BE8" s="292"/>
      <c r="BF8" s="292"/>
      <c r="BG8" s="159"/>
      <c r="BH8" s="159"/>
      <c r="BI8" s="159"/>
      <c r="BJ8" s="156"/>
      <c r="BK8" s="156"/>
      <c r="BM8" s="205"/>
      <c r="BN8" s="156"/>
      <c r="BO8" s="156"/>
      <c r="BR8" s="292"/>
      <c r="BS8" s="292"/>
      <c r="BT8" s="159"/>
      <c r="BU8" s="159"/>
      <c r="BV8" s="159"/>
      <c r="BW8" s="156"/>
      <c r="BX8" s="156"/>
      <c r="BZ8" s="205"/>
      <c r="CA8" s="156"/>
      <c r="CB8" s="156"/>
      <c r="CE8" s="292"/>
      <c r="CF8" s="292"/>
      <c r="CG8" s="159"/>
      <c r="CH8" s="159"/>
      <c r="CI8" s="159"/>
      <c r="CJ8" s="156"/>
      <c r="CK8" s="156"/>
      <c r="CM8" s="205"/>
      <c r="CN8" s="156"/>
      <c r="CO8" s="156"/>
      <c r="CR8" s="292"/>
      <c r="CS8" s="292"/>
      <c r="CT8" s="159"/>
      <c r="CU8" s="159"/>
      <c r="CV8" s="159"/>
      <c r="CW8" s="156"/>
      <c r="CX8" s="156"/>
      <c r="CZ8" s="205"/>
      <c r="DA8" s="156"/>
      <c r="DB8" s="156"/>
      <c r="DE8" s="292"/>
      <c r="DF8" s="292"/>
      <c r="DG8" s="159"/>
      <c r="DH8" s="159"/>
      <c r="DI8" s="159"/>
      <c r="DJ8" s="156"/>
      <c r="DK8" s="156"/>
      <c r="DM8" s="205"/>
      <c r="DN8" s="156"/>
      <c r="DO8" s="156"/>
      <c r="DR8" s="292"/>
      <c r="DS8" s="292"/>
      <c r="DT8" s="159"/>
      <c r="DU8" s="159"/>
      <c r="DV8" s="159"/>
      <c r="DW8" s="156"/>
      <c r="DX8" s="156"/>
      <c r="DZ8" s="205"/>
      <c r="EA8" s="156"/>
      <c r="EB8" s="156"/>
      <c r="EE8" s="292"/>
      <c r="EF8" s="292"/>
      <c r="EG8" s="159"/>
      <c r="EH8" s="159"/>
      <c r="EI8" s="159"/>
      <c r="EJ8" s="156"/>
      <c r="EK8" s="156"/>
      <c r="EM8" s="205"/>
      <c r="EN8" s="156"/>
      <c r="EO8" s="156"/>
      <c r="ER8" s="292"/>
      <c r="ES8" s="292"/>
      <c r="ET8" s="159"/>
      <c r="EU8" s="159"/>
      <c r="EV8" s="159"/>
      <c r="EW8" s="156"/>
      <c r="EX8" s="156"/>
      <c r="EZ8" s="205"/>
      <c r="FA8" s="156"/>
      <c r="FB8" s="156"/>
      <c r="FE8" s="292"/>
      <c r="FF8" s="292"/>
      <c r="FG8" s="159"/>
      <c r="FH8" s="159"/>
      <c r="FI8" s="159"/>
      <c r="FJ8" s="156"/>
      <c r="FK8" s="156"/>
      <c r="FM8" s="205"/>
      <c r="FN8" s="156"/>
      <c r="FO8" s="156"/>
      <c r="FR8" s="292"/>
      <c r="FS8" s="292"/>
      <c r="FT8" s="159"/>
      <c r="FU8" s="159"/>
      <c r="FV8" s="159"/>
      <c r="FW8" s="156"/>
      <c r="FX8" s="156"/>
      <c r="FZ8" s="205"/>
      <c r="GA8" s="156"/>
      <c r="GB8" s="156"/>
      <c r="GE8" s="292"/>
      <c r="GF8" s="292"/>
      <c r="GG8" s="159"/>
      <c r="GH8" s="159"/>
      <c r="GI8" s="159"/>
      <c r="GJ8" s="156"/>
      <c r="GK8" s="156"/>
      <c r="GM8" s="205"/>
      <c r="GN8" s="156"/>
      <c r="GO8" s="156"/>
      <c r="GR8" s="292"/>
      <c r="GS8" s="292"/>
      <c r="GT8" s="159"/>
      <c r="GU8" s="159"/>
      <c r="GV8" s="159"/>
      <c r="GW8" s="156"/>
      <c r="GX8" s="156"/>
      <c r="GZ8" s="205"/>
      <c r="HA8" s="156"/>
      <c r="HB8" s="156"/>
      <c r="HE8" s="292"/>
      <c r="HF8" s="292"/>
      <c r="HG8" s="159"/>
      <c r="HH8" s="159"/>
      <c r="HI8" s="159"/>
      <c r="HJ8" s="156"/>
      <c r="HK8" s="156"/>
      <c r="HM8" s="205"/>
      <c r="HN8" s="156"/>
      <c r="HO8" s="156"/>
      <c r="HR8" s="292"/>
      <c r="HS8" s="292"/>
      <c r="HT8" s="159"/>
      <c r="HU8" s="159"/>
      <c r="HV8" s="159"/>
      <c r="HW8" s="156"/>
      <c r="HX8" s="156"/>
      <c r="HZ8" s="205"/>
      <c r="IA8" s="156"/>
      <c r="IB8" s="156"/>
      <c r="IE8" s="292"/>
      <c r="IF8" s="292"/>
      <c r="IG8" s="159"/>
      <c r="IH8" s="159"/>
      <c r="II8" s="159"/>
      <c r="IJ8" s="156"/>
      <c r="IK8" s="156"/>
      <c r="IM8" s="205"/>
      <c r="IN8" s="156"/>
      <c r="IO8" s="156"/>
      <c r="IR8" s="292"/>
      <c r="IS8" s="292"/>
      <c r="IT8" s="159"/>
      <c r="IU8" s="159"/>
      <c r="IV8" s="159"/>
      <c r="IW8" s="156"/>
      <c r="IX8" s="156"/>
      <c r="IZ8" s="205"/>
      <c r="JA8" s="156"/>
      <c r="JB8" s="156"/>
      <c r="JE8" s="292"/>
      <c r="JF8" s="292"/>
      <c r="JG8" s="159"/>
      <c r="JH8" s="159"/>
      <c r="JI8" s="159"/>
      <c r="JJ8" s="156"/>
      <c r="JK8" s="156"/>
      <c r="JM8" s="205"/>
      <c r="JN8" s="156"/>
      <c r="JO8" s="156"/>
      <c r="JR8" s="292"/>
      <c r="JS8" s="292"/>
      <c r="JT8" s="159"/>
      <c r="JU8" s="159"/>
      <c r="JV8" s="159"/>
      <c r="JW8" s="156"/>
      <c r="JX8" s="156"/>
      <c r="JZ8" s="205"/>
      <c r="KA8" s="156"/>
      <c r="KB8" s="156"/>
      <c r="KE8" s="292"/>
      <c r="KF8" s="292"/>
      <c r="KG8" s="159"/>
      <c r="KH8" s="159"/>
      <c r="KI8" s="159"/>
      <c r="KJ8" s="156"/>
      <c r="KK8" s="156"/>
      <c r="KM8" s="205"/>
      <c r="KN8" s="156"/>
      <c r="KO8" s="156"/>
      <c r="KR8" s="292"/>
      <c r="KS8" s="292"/>
      <c r="KT8" s="159"/>
      <c r="KU8" s="159"/>
      <c r="KV8" s="159"/>
      <c r="KW8" s="156"/>
      <c r="KX8" s="156"/>
      <c r="KZ8" s="205"/>
      <c r="LA8" s="156"/>
      <c r="LB8" s="156"/>
      <c r="LE8" s="292"/>
      <c r="LF8" s="292"/>
      <c r="LG8" s="159"/>
      <c r="LH8" s="159"/>
      <c r="LI8" s="159"/>
      <c r="LJ8" s="156"/>
      <c r="LK8" s="156"/>
      <c r="LM8" s="205"/>
      <c r="LN8" s="156"/>
      <c r="LO8" s="156"/>
      <c r="LR8" s="292"/>
      <c r="LS8" s="292"/>
      <c r="LT8" s="159"/>
      <c r="LU8" s="159"/>
      <c r="LV8" s="159"/>
      <c r="LW8" s="156"/>
      <c r="LX8" s="156"/>
      <c r="LZ8" s="205"/>
      <c r="MA8" s="156"/>
      <c r="MB8" s="156"/>
      <c r="ME8" s="292"/>
      <c r="MF8" s="292"/>
      <c r="MG8" s="159"/>
      <c r="MH8" s="159"/>
      <c r="MI8" s="159"/>
      <c r="MJ8" s="156"/>
      <c r="MK8" s="156"/>
      <c r="MM8" s="205"/>
      <c r="MN8" s="156"/>
      <c r="MO8" s="156"/>
      <c r="MR8" s="292"/>
      <c r="MS8" s="292"/>
      <c r="MT8" s="159"/>
      <c r="MU8" s="159"/>
      <c r="MV8" s="159"/>
      <c r="MW8" s="156"/>
      <c r="MX8" s="156"/>
      <c r="MZ8" s="205"/>
      <c r="NA8" s="156"/>
      <c r="NB8" s="156"/>
      <c r="NE8" s="292"/>
      <c r="NF8" s="292"/>
      <c r="NG8" s="159"/>
      <c r="NH8" s="159"/>
      <c r="NI8" s="159"/>
      <c r="NJ8" s="156"/>
      <c r="NK8" s="156"/>
      <c r="NM8" s="205"/>
      <c r="NN8" s="156"/>
      <c r="NO8" s="156"/>
      <c r="NR8" s="292"/>
      <c r="NS8" s="292"/>
      <c r="NT8" s="159"/>
      <c r="NU8" s="159"/>
      <c r="NV8" s="159"/>
      <c r="NW8" s="156"/>
      <c r="NX8" s="156"/>
      <c r="NZ8" s="205"/>
      <c r="OA8" s="156"/>
      <c r="OB8" s="156"/>
      <c r="OE8" s="292"/>
      <c r="OF8" s="292"/>
      <c r="OG8" s="159"/>
      <c r="OH8" s="159"/>
      <c r="OI8" s="159"/>
      <c r="OJ8" s="156"/>
      <c r="OK8" s="156"/>
      <c r="OM8" s="205"/>
      <c r="ON8" s="156"/>
      <c r="OO8" s="156"/>
      <c r="OR8" s="292"/>
      <c r="OS8" s="292"/>
      <c r="OT8" s="159"/>
      <c r="OU8" s="159"/>
      <c r="OV8" s="159"/>
      <c r="OW8" s="156"/>
      <c r="OX8" s="156"/>
      <c r="OZ8" s="205"/>
      <c r="PA8" s="156"/>
      <c r="PB8" s="156"/>
      <c r="PE8" s="292"/>
      <c r="PF8" s="292"/>
      <c r="PG8" s="159"/>
      <c r="PH8" s="159"/>
      <c r="PI8" s="159"/>
      <c r="PJ8" s="156"/>
      <c r="PK8" s="156"/>
      <c r="PM8" s="205"/>
      <c r="PN8" s="156"/>
      <c r="PO8" s="156"/>
      <c r="PR8" s="292"/>
      <c r="PS8" s="292"/>
      <c r="PT8" s="159"/>
      <c r="PU8" s="159"/>
      <c r="PV8" s="159"/>
      <c r="PW8" s="156"/>
      <c r="PX8" s="156"/>
      <c r="PZ8" s="205"/>
      <c r="QA8" s="156"/>
      <c r="QB8" s="156"/>
      <c r="QE8" s="292"/>
      <c r="QF8" s="292"/>
      <c r="QG8" s="159"/>
      <c r="QH8" s="159"/>
      <c r="QI8" s="159"/>
      <c r="QJ8" s="156"/>
      <c r="QK8" s="156"/>
      <c r="QM8" s="205"/>
      <c r="QN8" s="156"/>
      <c r="QO8" s="156"/>
      <c r="QR8" s="292"/>
      <c r="QS8" s="292"/>
      <c r="QT8" s="159"/>
      <c r="QU8" s="159"/>
      <c r="QV8" s="159"/>
      <c r="QW8" s="156"/>
      <c r="QX8" s="156"/>
      <c r="QZ8" s="205"/>
      <c r="RA8" s="156"/>
      <c r="RB8" s="156"/>
      <c r="RE8" s="292"/>
      <c r="RF8" s="292"/>
      <c r="RG8" s="159"/>
      <c r="RH8" s="159"/>
      <c r="RI8" s="159"/>
      <c r="RJ8" s="156"/>
      <c r="RK8" s="156"/>
      <c r="RM8" s="205"/>
      <c r="RN8" s="156"/>
      <c r="RO8" s="156"/>
      <c r="RR8" s="292"/>
      <c r="RS8" s="292"/>
      <c r="RT8" s="159"/>
      <c r="RU8" s="159"/>
      <c r="RV8" s="159"/>
      <c r="RW8" s="156"/>
      <c r="RX8" s="156"/>
      <c r="RZ8" s="205"/>
      <c r="SA8" s="156"/>
      <c r="SB8" s="156"/>
      <c r="SE8" s="292"/>
      <c r="SF8" s="292"/>
      <c r="SG8" s="159"/>
      <c r="SH8" s="159"/>
      <c r="SI8" s="159"/>
      <c r="SJ8" s="156"/>
      <c r="SK8" s="156"/>
      <c r="SM8" s="205"/>
      <c r="SN8" s="156"/>
      <c r="SO8" s="156"/>
      <c r="SR8" s="292"/>
      <c r="SS8" s="292"/>
      <c r="ST8" s="159"/>
      <c r="SU8" s="159"/>
      <c r="SV8" s="159"/>
      <c r="SW8" s="156"/>
      <c r="SX8" s="156"/>
      <c r="SZ8" s="205"/>
      <c r="TA8" s="156"/>
      <c r="TB8" s="156"/>
      <c r="TE8" s="292"/>
      <c r="TF8" s="292"/>
      <c r="TG8" s="159"/>
      <c r="TH8" s="159"/>
      <c r="TI8" s="159"/>
      <c r="TJ8" s="156"/>
      <c r="TK8" s="156"/>
      <c r="TM8" s="205"/>
      <c r="TN8" s="156"/>
      <c r="TO8" s="156"/>
      <c r="TR8" s="292"/>
      <c r="TS8" s="292"/>
      <c r="TT8" s="159"/>
      <c r="TU8" s="159"/>
      <c r="TV8" s="159"/>
      <c r="TW8" s="156"/>
      <c r="TX8" s="156"/>
      <c r="TZ8" s="205"/>
      <c r="UA8" s="156"/>
      <c r="UB8" s="156"/>
      <c r="UE8" s="292"/>
      <c r="UF8" s="292"/>
      <c r="UG8" s="159"/>
      <c r="UH8" s="159"/>
      <c r="UI8" s="159"/>
      <c r="UJ8" s="156"/>
      <c r="UK8" s="156"/>
      <c r="UM8" s="205"/>
      <c r="UN8" s="156"/>
      <c r="UO8" s="156"/>
      <c r="UR8" s="292"/>
      <c r="US8" s="292"/>
      <c r="UT8" s="159"/>
      <c r="UU8" s="159"/>
      <c r="UV8" s="159"/>
      <c r="UW8" s="156"/>
      <c r="UX8" s="156"/>
      <c r="UZ8" s="205"/>
      <c r="VA8" s="156"/>
      <c r="VB8" s="156"/>
      <c r="VE8" s="292"/>
      <c r="VF8" s="292"/>
      <c r="VG8" s="159"/>
      <c r="VH8" s="159"/>
      <c r="VI8" s="159"/>
      <c r="VJ8" s="156"/>
      <c r="VK8" s="156"/>
      <c r="VM8" s="205"/>
      <c r="VN8" s="156"/>
      <c r="VO8" s="156"/>
      <c r="VR8" s="292"/>
      <c r="VS8" s="292"/>
      <c r="VT8" s="159"/>
      <c r="VU8" s="159"/>
      <c r="VV8" s="159"/>
      <c r="VW8" s="156"/>
      <c r="VX8" s="156"/>
      <c r="VZ8" s="205"/>
      <c r="WA8" s="156"/>
      <c r="WB8" s="156"/>
      <c r="WE8" s="292"/>
      <c r="WF8" s="292"/>
      <c r="WG8" s="159"/>
      <c r="WH8" s="159"/>
      <c r="WI8" s="159"/>
      <c r="WJ8" s="156"/>
      <c r="WK8" s="156"/>
      <c r="WM8" s="205"/>
      <c r="WN8" s="156"/>
      <c r="WO8" s="156"/>
      <c r="WR8" s="292"/>
      <c r="WS8" s="292"/>
      <c r="WT8" s="159"/>
      <c r="WU8" s="159"/>
      <c r="WV8" s="159"/>
      <c r="WW8" s="156"/>
      <c r="WX8" s="156"/>
      <c r="WZ8" s="205"/>
      <c r="XA8" s="156"/>
      <c r="XB8" s="156"/>
      <c r="XE8" s="292"/>
      <c r="XF8" s="292"/>
      <c r="XG8" s="159"/>
      <c r="XH8" s="159"/>
      <c r="XI8" s="159"/>
      <c r="XJ8" s="156"/>
      <c r="XK8" s="156"/>
      <c r="XM8" s="205"/>
      <c r="XN8" s="156"/>
      <c r="XO8" s="156"/>
      <c r="XR8" s="292"/>
      <c r="XS8" s="292"/>
      <c r="XT8" s="159"/>
      <c r="XU8" s="159"/>
      <c r="XV8" s="159"/>
      <c r="XW8" s="156"/>
      <c r="XX8" s="156"/>
      <c r="XZ8" s="205"/>
      <c r="YA8" s="156"/>
      <c r="YB8" s="156"/>
      <c r="YE8" s="292"/>
      <c r="YF8" s="292"/>
      <c r="YG8" s="159"/>
      <c r="YH8" s="159"/>
      <c r="YI8" s="159"/>
      <c r="YJ8" s="156"/>
      <c r="YK8" s="156"/>
      <c r="YM8" s="205"/>
      <c r="YN8" s="156"/>
      <c r="YO8" s="156"/>
      <c r="YR8" s="292"/>
      <c r="YS8" s="292"/>
      <c r="YT8" s="159"/>
      <c r="YU8" s="159"/>
      <c r="YV8" s="159"/>
      <c r="YW8" s="156"/>
      <c r="YX8" s="156"/>
      <c r="YZ8" s="205"/>
      <c r="ZA8" s="156"/>
      <c r="ZB8" s="156"/>
      <c r="ZE8" s="292"/>
      <c r="ZF8" s="292"/>
      <c r="ZG8" s="159"/>
      <c r="ZH8" s="159"/>
      <c r="ZI8" s="159"/>
      <c r="ZJ8" s="156"/>
      <c r="ZK8" s="156"/>
      <c r="ZM8" s="205"/>
      <c r="ZN8" s="156"/>
      <c r="ZO8" s="156"/>
      <c r="ZR8" s="292"/>
      <c r="ZS8" s="292"/>
      <c r="ZT8" s="159"/>
      <c r="ZU8" s="159"/>
      <c r="ZV8" s="159"/>
      <c r="ZW8" s="156"/>
      <c r="ZX8" s="156"/>
      <c r="ZZ8" s="205"/>
      <c r="AAA8" s="156"/>
      <c r="AAB8" s="156"/>
      <c r="AAE8" s="292"/>
      <c r="AAF8" s="292"/>
      <c r="AAG8" s="159"/>
      <c r="AAH8" s="159"/>
      <c r="AAI8" s="159"/>
      <c r="AAJ8" s="156"/>
      <c r="AAK8" s="156"/>
      <c r="AAM8" s="205"/>
      <c r="AAN8" s="156"/>
      <c r="AAO8" s="156"/>
      <c r="AAR8" s="292"/>
      <c r="AAS8" s="292"/>
      <c r="AAT8" s="159"/>
      <c r="AAU8" s="159"/>
      <c r="AAV8" s="159"/>
      <c r="AAW8" s="156"/>
      <c r="AAX8" s="156"/>
      <c r="AAZ8" s="205"/>
      <c r="ABA8" s="156"/>
      <c r="ABB8" s="156"/>
      <c r="ABE8" s="292"/>
      <c r="ABF8" s="292"/>
      <c r="ABG8" s="159"/>
      <c r="ABH8" s="159"/>
      <c r="ABI8" s="159"/>
      <c r="ABJ8" s="156"/>
      <c r="ABK8" s="156"/>
      <c r="ABM8" s="205"/>
      <c r="ABN8" s="156"/>
      <c r="ABO8" s="156"/>
      <c r="ABR8" s="292"/>
      <c r="ABS8" s="292"/>
      <c r="ABT8" s="159"/>
      <c r="ABU8" s="159"/>
      <c r="ABV8" s="159"/>
      <c r="ABW8" s="156"/>
      <c r="ABX8" s="156"/>
      <c r="ABZ8" s="205"/>
      <c r="ACA8" s="156"/>
      <c r="ACB8" s="156"/>
      <c r="ACE8" s="292"/>
      <c r="ACF8" s="292"/>
      <c r="ACG8" s="159"/>
      <c r="ACH8" s="159"/>
      <c r="ACI8" s="159"/>
      <c r="ACJ8" s="156"/>
      <c r="ACK8" s="156"/>
      <c r="ACM8" s="205"/>
      <c r="ACN8" s="156"/>
      <c r="ACO8" s="156"/>
      <c r="ACR8" s="292"/>
      <c r="ACS8" s="292"/>
      <c r="ACT8" s="159"/>
      <c r="ACU8" s="159"/>
      <c r="ACV8" s="159"/>
      <c r="ACW8" s="156"/>
      <c r="ACX8" s="156"/>
      <c r="ACZ8" s="205"/>
      <c r="ADA8" s="156"/>
      <c r="ADB8" s="156"/>
      <c r="ADE8" s="292"/>
      <c r="ADF8" s="292"/>
      <c r="ADG8" s="159"/>
      <c r="ADH8" s="159"/>
      <c r="ADI8" s="159"/>
      <c r="ADJ8" s="156"/>
      <c r="ADK8" s="156"/>
      <c r="ADM8" s="205"/>
      <c r="ADN8" s="156"/>
      <c r="ADO8" s="156"/>
      <c r="ADR8" s="292"/>
      <c r="ADS8" s="292"/>
      <c r="ADT8" s="159"/>
      <c r="ADU8" s="159"/>
      <c r="ADV8" s="159"/>
      <c r="ADW8" s="156"/>
      <c r="ADX8" s="156"/>
      <c r="ADZ8" s="205"/>
      <c r="AEA8" s="156"/>
      <c r="AEB8" s="156"/>
      <c r="AEE8" s="292"/>
      <c r="AEF8" s="292"/>
      <c r="AEG8" s="159"/>
      <c r="AEH8" s="159"/>
      <c r="AEI8" s="159"/>
      <c r="AEJ8" s="156"/>
      <c r="AEK8" s="156"/>
      <c r="AEM8" s="205"/>
      <c r="AEN8" s="156"/>
      <c r="AEO8" s="156"/>
      <c r="AER8" s="292"/>
      <c r="AES8" s="292"/>
      <c r="AET8" s="159"/>
      <c r="AEU8" s="159"/>
      <c r="AEV8" s="159"/>
      <c r="AEW8" s="156"/>
      <c r="AEX8" s="156"/>
      <c r="AEZ8" s="205"/>
      <c r="AFA8" s="156"/>
      <c r="AFB8" s="156"/>
      <c r="AFE8" s="292"/>
      <c r="AFF8" s="292"/>
      <c r="AFG8" s="159"/>
      <c r="AFH8" s="159"/>
      <c r="AFI8" s="159"/>
      <c r="AFJ8" s="156"/>
      <c r="AFK8" s="156"/>
      <c r="AFM8" s="205"/>
      <c r="AFN8" s="156"/>
      <c r="AFO8" s="156"/>
      <c r="AFR8" s="292"/>
      <c r="AFS8" s="292"/>
      <c r="AFT8" s="159"/>
      <c r="AFU8" s="159"/>
      <c r="AFV8" s="159"/>
      <c r="AFW8" s="156"/>
      <c r="AFX8" s="156"/>
      <c r="AFZ8" s="205"/>
      <c r="AGA8" s="156"/>
      <c r="AGB8" s="156"/>
      <c r="AGE8" s="292"/>
      <c r="AGF8" s="292"/>
      <c r="AGG8" s="159"/>
      <c r="AGH8" s="159"/>
      <c r="AGI8" s="159"/>
      <c r="AGJ8" s="156"/>
      <c r="AGK8" s="156"/>
      <c r="AGM8" s="205"/>
      <c r="AGN8" s="156"/>
      <c r="AGO8" s="156"/>
      <c r="AGR8" s="292"/>
      <c r="AGS8" s="292"/>
      <c r="AGT8" s="159"/>
      <c r="AGU8" s="159"/>
      <c r="AGV8" s="159"/>
      <c r="AGW8" s="156"/>
      <c r="AGX8" s="156"/>
      <c r="AGZ8" s="205"/>
      <c r="AHA8" s="156"/>
      <c r="AHB8" s="156"/>
      <c r="AHE8" s="292"/>
      <c r="AHF8" s="292"/>
      <c r="AHG8" s="159"/>
      <c r="AHH8" s="159"/>
      <c r="AHI8" s="159"/>
      <c r="AHJ8" s="156"/>
      <c r="AHK8" s="156"/>
      <c r="AHM8" s="205"/>
      <c r="AHN8" s="156"/>
      <c r="AHO8" s="156"/>
      <c r="AHR8" s="292"/>
      <c r="AHS8" s="292"/>
      <c r="AHT8" s="159"/>
      <c r="AHU8" s="159"/>
      <c r="AHV8" s="159"/>
      <c r="AHW8" s="156"/>
      <c r="AHX8" s="156"/>
      <c r="AHZ8" s="205"/>
      <c r="AIA8" s="156"/>
      <c r="AIB8" s="156"/>
      <c r="AIE8" s="292"/>
      <c r="AIF8" s="292"/>
      <c r="AIG8" s="159"/>
      <c r="AIH8" s="159"/>
      <c r="AII8" s="159"/>
      <c r="AIJ8" s="156"/>
      <c r="AIK8" s="156"/>
      <c r="AIM8" s="205"/>
      <c r="AIN8" s="156"/>
      <c r="AIO8" s="156"/>
      <c r="AIR8" s="292"/>
      <c r="AIS8" s="292"/>
      <c r="AIT8" s="159"/>
      <c r="AIU8" s="159"/>
      <c r="AIV8" s="159"/>
      <c r="AIW8" s="156"/>
      <c r="AIX8" s="156"/>
      <c r="AIZ8" s="205"/>
      <c r="AJA8" s="156"/>
      <c r="AJB8" s="156"/>
      <c r="AJE8" s="292"/>
      <c r="AJF8" s="292"/>
      <c r="AJG8" s="159"/>
      <c r="AJH8" s="159"/>
      <c r="AJI8" s="159"/>
      <c r="AJJ8" s="156"/>
      <c r="AJK8" s="156"/>
      <c r="AJM8" s="205"/>
      <c r="AJN8" s="156"/>
      <c r="AJO8" s="156"/>
      <c r="AJR8" s="292"/>
      <c r="AJS8" s="292"/>
      <c r="AJT8" s="159"/>
      <c r="AJU8" s="159"/>
      <c r="AJV8" s="159"/>
      <c r="AJW8" s="156"/>
      <c r="AJX8" s="156"/>
      <c r="AJZ8" s="205"/>
      <c r="AKA8" s="156"/>
      <c r="AKB8" s="156"/>
      <c r="AKE8" s="292"/>
      <c r="AKF8" s="292"/>
      <c r="AKG8" s="159"/>
      <c r="AKH8" s="159"/>
      <c r="AKI8" s="159"/>
      <c r="AKJ8" s="156"/>
      <c r="AKK8" s="156"/>
      <c r="AKM8" s="205"/>
      <c r="AKN8" s="156"/>
      <c r="AKO8" s="156"/>
      <c r="AKR8" s="292"/>
      <c r="AKS8" s="292"/>
      <c r="AKT8" s="159"/>
      <c r="AKU8" s="159"/>
      <c r="AKV8" s="159"/>
      <c r="AKW8" s="156"/>
      <c r="AKX8" s="156"/>
      <c r="AKZ8" s="205"/>
      <c r="ALA8" s="156"/>
      <c r="ALB8" s="156"/>
      <c r="ALE8" s="292"/>
      <c r="ALF8" s="292"/>
      <c r="ALG8" s="159"/>
      <c r="ALH8" s="159"/>
      <c r="ALI8" s="159"/>
      <c r="ALJ8" s="156"/>
      <c r="ALK8" s="156"/>
      <c r="ALM8" s="205"/>
      <c r="ALN8" s="156"/>
      <c r="ALO8" s="156"/>
      <c r="ALR8" s="292"/>
      <c r="ALS8" s="292"/>
      <c r="ALT8" s="159"/>
      <c r="ALU8" s="159"/>
      <c r="ALV8" s="159"/>
      <c r="ALW8" s="156"/>
      <c r="ALX8" s="156"/>
      <c r="ALZ8" s="205"/>
      <c r="AMA8" s="156"/>
      <c r="AMB8" s="156"/>
      <c r="AME8" s="292"/>
      <c r="AMF8" s="292"/>
      <c r="AMG8" s="159"/>
      <c r="AMH8" s="159"/>
      <c r="AMI8" s="159"/>
      <c r="AMJ8" s="156"/>
      <c r="AMK8" s="156"/>
      <c r="AMM8" s="205"/>
      <c r="AMN8" s="156"/>
      <c r="AMO8" s="156"/>
      <c r="AMR8" s="292"/>
      <c r="AMS8" s="292"/>
      <c r="AMT8" s="159"/>
      <c r="AMU8" s="159"/>
      <c r="AMV8" s="159"/>
      <c r="AMW8" s="156"/>
      <c r="AMX8" s="156"/>
      <c r="AMZ8" s="205"/>
      <c r="ANA8" s="156"/>
      <c r="ANB8" s="156"/>
      <c r="ANE8" s="292"/>
      <c r="ANF8" s="292"/>
      <c r="ANG8" s="159"/>
      <c r="ANH8" s="159"/>
      <c r="ANI8" s="159"/>
      <c r="ANJ8" s="156"/>
      <c r="ANK8" s="156"/>
      <c r="ANM8" s="205"/>
      <c r="ANN8" s="156"/>
      <c r="ANO8" s="156"/>
      <c r="ANR8" s="292"/>
      <c r="ANS8" s="292"/>
      <c r="ANT8" s="159"/>
      <c r="ANU8" s="159"/>
      <c r="ANV8" s="159"/>
      <c r="ANW8" s="156"/>
      <c r="ANX8" s="156"/>
      <c r="ANZ8" s="205"/>
      <c r="AOA8" s="156"/>
      <c r="AOB8" s="156"/>
      <c r="AOE8" s="292"/>
      <c r="AOF8" s="292"/>
      <c r="AOG8" s="159"/>
      <c r="AOH8" s="159"/>
      <c r="AOI8" s="159"/>
      <c r="AOJ8" s="156"/>
      <c r="AOK8" s="156"/>
      <c r="AOM8" s="205"/>
      <c r="AON8" s="156"/>
      <c r="AOO8" s="156"/>
      <c r="AOR8" s="292"/>
      <c r="AOS8" s="292"/>
      <c r="AOT8" s="159"/>
      <c r="AOU8" s="159"/>
      <c r="AOV8" s="159"/>
      <c r="AOW8" s="156"/>
      <c r="AOX8" s="156"/>
      <c r="AOZ8" s="205"/>
      <c r="APA8" s="156"/>
      <c r="APB8" s="156"/>
      <c r="APE8" s="292"/>
      <c r="APF8" s="292"/>
      <c r="APG8" s="159"/>
      <c r="APH8" s="159"/>
      <c r="API8" s="159"/>
      <c r="APJ8" s="156"/>
      <c r="APK8" s="156"/>
      <c r="APM8" s="205"/>
      <c r="APN8" s="156"/>
      <c r="APO8" s="156"/>
      <c r="APR8" s="292"/>
      <c r="APS8" s="292"/>
      <c r="APT8" s="159"/>
      <c r="APU8" s="159"/>
      <c r="APV8" s="159"/>
      <c r="APW8" s="156"/>
      <c r="APX8" s="156"/>
      <c r="APZ8" s="205"/>
      <c r="AQA8" s="156"/>
      <c r="AQB8" s="156"/>
      <c r="AQE8" s="292"/>
      <c r="AQF8" s="292"/>
      <c r="AQG8" s="159"/>
      <c r="AQH8" s="159"/>
      <c r="AQI8" s="159"/>
      <c r="AQJ8" s="156"/>
      <c r="AQK8" s="156"/>
      <c r="AQM8" s="205"/>
      <c r="AQN8" s="156"/>
      <c r="AQO8" s="156"/>
      <c r="AQR8" s="292"/>
      <c r="AQS8" s="292"/>
      <c r="AQT8" s="159"/>
      <c r="AQU8" s="159"/>
      <c r="AQV8" s="159"/>
      <c r="AQW8" s="156"/>
      <c r="AQX8" s="156"/>
      <c r="AQZ8" s="205"/>
      <c r="ARA8" s="156"/>
      <c r="ARB8" s="156"/>
      <c r="ARE8" s="292"/>
      <c r="ARF8" s="292"/>
      <c r="ARG8" s="159"/>
      <c r="ARH8" s="159"/>
      <c r="ARI8" s="159"/>
      <c r="ARJ8" s="156"/>
      <c r="ARK8" s="156"/>
      <c r="ARM8" s="205"/>
      <c r="ARN8" s="156"/>
      <c r="ARO8" s="156"/>
      <c r="ARR8" s="292"/>
      <c r="ARS8" s="292"/>
      <c r="ART8" s="159"/>
      <c r="ARU8" s="159"/>
      <c r="ARV8" s="159"/>
      <c r="ARW8" s="156"/>
      <c r="ARX8" s="156"/>
      <c r="ARZ8" s="205"/>
      <c r="ASA8" s="156"/>
      <c r="ASB8" s="156"/>
      <c r="ASE8" s="292"/>
      <c r="ASF8" s="292"/>
      <c r="ASG8" s="159"/>
      <c r="ASH8" s="159"/>
      <c r="ASI8" s="159"/>
      <c r="ASJ8" s="156"/>
      <c r="ASK8" s="156"/>
      <c r="ASM8" s="205"/>
      <c r="ASN8" s="156"/>
      <c r="ASO8" s="156"/>
      <c r="ASR8" s="292"/>
      <c r="ASS8" s="292"/>
      <c r="AST8" s="159"/>
      <c r="ASU8" s="159"/>
      <c r="ASV8" s="159"/>
      <c r="ASW8" s="156"/>
      <c r="ASX8" s="156"/>
      <c r="ASZ8" s="205"/>
      <c r="ATA8" s="156"/>
      <c r="ATB8" s="156"/>
      <c r="ATE8" s="292"/>
      <c r="ATF8" s="292"/>
      <c r="ATG8" s="159"/>
      <c r="ATH8" s="159"/>
      <c r="ATI8" s="159"/>
      <c r="ATJ8" s="156"/>
      <c r="ATK8" s="156"/>
      <c r="ATM8" s="205"/>
      <c r="ATN8" s="156"/>
      <c r="ATO8" s="156"/>
      <c r="ATR8" s="292"/>
      <c r="ATS8" s="292"/>
      <c r="ATT8" s="159"/>
      <c r="ATU8" s="159"/>
      <c r="ATV8" s="159"/>
      <c r="ATW8" s="156"/>
      <c r="ATX8" s="156"/>
      <c r="ATZ8" s="205"/>
      <c r="AUA8" s="156"/>
      <c r="AUB8" s="156"/>
      <c r="AUE8" s="292"/>
      <c r="AUF8" s="292"/>
      <c r="AUG8" s="159"/>
      <c r="AUH8" s="159"/>
      <c r="AUI8" s="159"/>
      <c r="AUJ8" s="156"/>
      <c r="AUK8" s="156"/>
      <c r="AUM8" s="205"/>
      <c r="AUN8" s="156"/>
      <c r="AUO8" s="156"/>
      <c r="AUR8" s="292"/>
      <c r="AUS8" s="292"/>
      <c r="AUT8" s="159"/>
      <c r="AUU8" s="159"/>
      <c r="AUV8" s="159"/>
      <c r="AUW8" s="156"/>
      <c r="AUX8" s="156"/>
      <c r="AUZ8" s="205"/>
      <c r="AVA8" s="156"/>
      <c r="AVB8" s="156"/>
      <c r="AVE8" s="292"/>
      <c r="AVF8" s="292"/>
      <c r="AVG8" s="159"/>
      <c r="AVH8" s="159"/>
      <c r="AVI8" s="159"/>
      <c r="AVJ8" s="156"/>
      <c r="AVK8" s="156"/>
      <c r="AVM8" s="205"/>
      <c r="AVN8" s="156"/>
      <c r="AVO8" s="156"/>
      <c r="AVR8" s="292"/>
      <c r="AVS8" s="292"/>
      <c r="AVT8" s="159"/>
      <c r="AVU8" s="159"/>
      <c r="AVV8" s="159"/>
      <c r="AVW8" s="156"/>
      <c r="AVX8" s="156"/>
      <c r="AVZ8" s="205"/>
      <c r="AWA8" s="156"/>
      <c r="AWB8" s="156"/>
      <c r="AWE8" s="292"/>
      <c r="AWF8" s="292"/>
      <c r="AWG8" s="159"/>
      <c r="AWH8" s="159"/>
      <c r="AWI8" s="159"/>
      <c r="AWJ8" s="156"/>
      <c r="AWK8" s="156"/>
      <c r="AWM8" s="205"/>
      <c r="AWN8" s="156"/>
      <c r="AWO8" s="156"/>
      <c r="AWR8" s="292"/>
      <c r="AWS8" s="292"/>
      <c r="AWT8" s="159"/>
      <c r="AWU8" s="159"/>
      <c r="AWV8" s="159"/>
      <c r="AWW8" s="156"/>
      <c r="AWX8" s="156"/>
      <c r="AWZ8" s="205"/>
      <c r="AXA8" s="156"/>
      <c r="AXB8" s="156"/>
      <c r="AXE8" s="292"/>
      <c r="AXF8" s="292"/>
      <c r="AXG8" s="159"/>
      <c r="AXH8" s="159"/>
      <c r="AXI8" s="159"/>
      <c r="AXJ8" s="156"/>
      <c r="AXK8" s="156"/>
      <c r="AXM8" s="205"/>
      <c r="AXN8" s="156"/>
      <c r="AXO8" s="156"/>
      <c r="AXR8" s="292"/>
      <c r="AXS8" s="292"/>
      <c r="AXT8" s="159"/>
      <c r="AXU8" s="159"/>
      <c r="AXV8" s="159"/>
      <c r="AXW8" s="156"/>
      <c r="AXX8" s="156"/>
      <c r="AXZ8" s="205"/>
      <c r="AYA8" s="156"/>
      <c r="AYB8" s="156"/>
      <c r="AYE8" s="292"/>
      <c r="AYF8" s="292"/>
      <c r="AYG8" s="159"/>
      <c r="AYH8" s="159"/>
      <c r="AYI8" s="159"/>
      <c r="AYJ8" s="156"/>
      <c r="AYK8" s="156"/>
      <c r="AYM8" s="205"/>
      <c r="AYN8" s="156"/>
      <c r="AYO8" s="156"/>
      <c r="AYR8" s="292"/>
      <c r="AYS8" s="292"/>
      <c r="AYT8" s="159"/>
      <c r="AYU8" s="159"/>
      <c r="AYV8" s="159"/>
      <c r="AYW8" s="156"/>
      <c r="AYX8" s="156"/>
      <c r="AYZ8" s="205"/>
      <c r="AZA8" s="156"/>
      <c r="AZB8" s="156"/>
      <c r="AZE8" s="292"/>
      <c r="AZF8" s="292"/>
      <c r="AZG8" s="159"/>
      <c r="AZH8" s="159"/>
      <c r="AZI8" s="159"/>
      <c r="AZJ8" s="156"/>
      <c r="AZK8" s="156"/>
      <c r="AZM8" s="205"/>
      <c r="AZN8" s="156"/>
      <c r="AZO8" s="156"/>
      <c r="AZR8" s="292"/>
      <c r="AZS8" s="292"/>
      <c r="AZT8" s="159"/>
      <c r="AZU8" s="159"/>
      <c r="AZV8" s="159"/>
      <c r="AZW8" s="156"/>
      <c r="AZX8" s="156"/>
      <c r="AZZ8" s="205"/>
      <c r="BAA8" s="156"/>
      <c r="BAB8" s="156"/>
      <c r="BAE8" s="292"/>
      <c r="BAF8" s="292"/>
      <c r="BAG8" s="159"/>
      <c r="BAH8" s="159"/>
      <c r="BAI8" s="159"/>
      <c r="BAJ8" s="156"/>
      <c r="BAK8" s="156"/>
      <c r="BAM8" s="205"/>
      <c r="BAN8" s="156"/>
      <c r="BAO8" s="156"/>
      <c r="BAR8" s="292"/>
      <c r="BAS8" s="292"/>
      <c r="BAT8" s="159"/>
      <c r="BAU8" s="159"/>
      <c r="BAV8" s="159"/>
      <c r="BAW8" s="156"/>
      <c r="BAX8" s="156"/>
      <c r="BAZ8" s="205"/>
      <c r="BBA8" s="156"/>
      <c r="BBB8" s="156"/>
      <c r="BBE8" s="292"/>
      <c r="BBF8" s="292"/>
      <c r="BBG8" s="159"/>
      <c r="BBH8" s="159"/>
      <c r="BBI8" s="159"/>
      <c r="BBJ8" s="156"/>
      <c r="BBK8" s="156"/>
      <c r="BBM8" s="205"/>
      <c r="BBN8" s="156"/>
      <c r="BBO8" s="156"/>
      <c r="BBR8" s="292"/>
      <c r="BBS8" s="292"/>
      <c r="BBT8" s="159"/>
      <c r="BBU8" s="159"/>
      <c r="BBV8" s="159"/>
      <c r="BBW8" s="156"/>
      <c r="BBX8" s="156"/>
      <c r="BBZ8" s="205"/>
      <c r="BCA8" s="156"/>
      <c r="BCB8" s="156"/>
      <c r="BCE8" s="292"/>
      <c r="BCF8" s="292"/>
      <c r="BCG8" s="159"/>
      <c r="BCH8" s="159"/>
      <c r="BCI8" s="159"/>
      <c r="BCJ8" s="156"/>
      <c r="BCK8" s="156"/>
      <c r="BCM8" s="205"/>
      <c r="BCN8" s="156"/>
      <c r="BCO8" s="156"/>
      <c r="BCR8" s="292"/>
      <c r="BCS8" s="292"/>
      <c r="BCT8" s="159"/>
      <c r="BCU8" s="159"/>
      <c r="BCV8" s="159"/>
      <c r="BCW8" s="156"/>
      <c r="BCX8" s="156"/>
      <c r="BCZ8" s="205"/>
      <c r="BDA8" s="156"/>
      <c r="BDB8" s="156"/>
      <c r="BDE8" s="292"/>
      <c r="BDF8" s="292"/>
      <c r="BDG8" s="159"/>
      <c r="BDH8" s="159"/>
      <c r="BDI8" s="159"/>
      <c r="BDJ8" s="156"/>
      <c r="BDK8" s="156"/>
      <c r="BDM8" s="205"/>
      <c r="BDN8" s="156"/>
      <c r="BDO8" s="156"/>
      <c r="BDR8" s="292"/>
      <c r="BDS8" s="292"/>
      <c r="BDT8" s="159"/>
      <c r="BDU8" s="159"/>
      <c r="BDV8" s="159"/>
      <c r="BDW8" s="156"/>
      <c r="BDX8" s="156"/>
      <c r="BDZ8" s="205"/>
      <c r="BEA8" s="156"/>
      <c r="BEB8" s="156"/>
      <c r="BEE8" s="292"/>
      <c r="BEF8" s="292"/>
      <c r="BEG8" s="159"/>
      <c r="BEH8" s="159"/>
      <c r="BEI8" s="159"/>
      <c r="BEJ8" s="156"/>
      <c r="BEK8" s="156"/>
      <c r="BEM8" s="205"/>
      <c r="BEN8" s="156"/>
      <c r="BEO8" s="156"/>
      <c r="BER8" s="292"/>
      <c r="BES8" s="292"/>
      <c r="BET8" s="159"/>
      <c r="BEU8" s="159"/>
      <c r="BEV8" s="159"/>
      <c r="BEW8" s="156"/>
      <c r="BEX8" s="156"/>
      <c r="BEZ8" s="205"/>
      <c r="BFA8" s="156"/>
      <c r="BFB8" s="156"/>
      <c r="BFE8" s="292"/>
      <c r="BFF8" s="292"/>
      <c r="BFG8" s="159"/>
      <c r="BFH8" s="159"/>
      <c r="BFI8" s="159"/>
      <c r="BFJ8" s="156"/>
      <c r="BFK8" s="156"/>
      <c r="BFM8" s="205"/>
      <c r="BFN8" s="156"/>
      <c r="BFO8" s="156"/>
      <c r="BFR8" s="292"/>
      <c r="BFS8" s="292"/>
      <c r="BFT8" s="159"/>
      <c r="BFU8" s="159"/>
      <c r="BFV8" s="159"/>
      <c r="BFW8" s="156"/>
      <c r="BFX8" s="156"/>
      <c r="BFZ8" s="205"/>
      <c r="BGA8" s="156"/>
      <c r="BGB8" s="156"/>
      <c r="BGE8" s="292"/>
      <c r="BGF8" s="292"/>
      <c r="BGG8" s="159"/>
      <c r="BGH8" s="159"/>
      <c r="BGI8" s="159"/>
      <c r="BGJ8" s="156"/>
      <c r="BGK8" s="156"/>
      <c r="BGM8" s="205"/>
      <c r="BGN8" s="156"/>
      <c r="BGO8" s="156"/>
      <c r="BGR8" s="292"/>
      <c r="BGS8" s="292"/>
      <c r="BGT8" s="159"/>
      <c r="BGU8" s="159"/>
      <c r="BGV8" s="159"/>
      <c r="BGW8" s="156"/>
      <c r="BGX8" s="156"/>
      <c r="BGZ8" s="205"/>
      <c r="BHA8" s="156"/>
      <c r="BHB8" s="156"/>
      <c r="BHE8" s="292"/>
      <c r="BHF8" s="292"/>
      <c r="BHG8" s="159"/>
      <c r="BHH8" s="159"/>
      <c r="BHI8" s="159"/>
      <c r="BHJ8" s="156"/>
      <c r="BHK8" s="156"/>
      <c r="BHM8" s="205"/>
      <c r="BHN8" s="156"/>
      <c r="BHO8" s="156"/>
      <c r="BHR8" s="292"/>
      <c r="BHS8" s="292"/>
      <c r="BHT8" s="159"/>
      <c r="BHU8" s="159"/>
      <c r="BHV8" s="159"/>
      <c r="BHW8" s="156"/>
      <c r="BHX8" s="156"/>
      <c r="BHZ8" s="205"/>
      <c r="BIA8" s="156"/>
      <c r="BIB8" s="156"/>
      <c r="BIE8" s="292"/>
      <c r="BIF8" s="292"/>
      <c r="BIG8" s="159"/>
      <c r="BIH8" s="159"/>
      <c r="BII8" s="159"/>
      <c r="BIJ8" s="156"/>
      <c r="BIK8" s="156"/>
      <c r="BIM8" s="205"/>
      <c r="BIN8" s="156"/>
      <c r="BIO8" s="156"/>
      <c r="BIR8" s="292"/>
      <c r="BIS8" s="292"/>
      <c r="BIT8" s="159"/>
      <c r="BIU8" s="159"/>
      <c r="BIV8" s="159"/>
      <c r="BIW8" s="156"/>
      <c r="BIX8" s="156"/>
      <c r="BIZ8" s="205"/>
      <c r="BJA8" s="156"/>
      <c r="BJB8" s="156"/>
      <c r="BJE8" s="292"/>
      <c r="BJF8" s="292"/>
      <c r="BJG8" s="159"/>
      <c r="BJH8" s="159"/>
      <c r="BJI8" s="159"/>
      <c r="BJJ8" s="156"/>
      <c r="BJK8" s="156"/>
      <c r="BJM8" s="205"/>
      <c r="BJN8" s="156"/>
      <c r="BJO8" s="156"/>
      <c r="BJR8" s="292"/>
      <c r="BJS8" s="292"/>
      <c r="BJT8" s="159"/>
      <c r="BJU8" s="159"/>
      <c r="BJV8" s="159"/>
      <c r="BJW8" s="156"/>
      <c r="BJX8" s="156"/>
      <c r="BJZ8" s="205"/>
      <c r="BKA8" s="156"/>
      <c r="BKB8" s="156"/>
      <c r="BKE8" s="292"/>
      <c r="BKF8" s="292"/>
      <c r="BKG8" s="159"/>
      <c r="BKH8" s="159"/>
      <c r="BKI8" s="159"/>
      <c r="BKJ8" s="156"/>
      <c r="BKK8" s="156"/>
      <c r="BKM8" s="205"/>
      <c r="BKN8" s="156"/>
      <c r="BKO8" s="156"/>
      <c r="BKR8" s="292"/>
      <c r="BKS8" s="292"/>
      <c r="BKT8" s="159"/>
      <c r="BKU8" s="159"/>
      <c r="BKV8" s="159"/>
      <c r="BKW8" s="156"/>
      <c r="BKX8" s="156"/>
      <c r="BKZ8" s="205"/>
      <c r="BLA8" s="156"/>
      <c r="BLB8" s="156"/>
      <c r="BLE8" s="292"/>
      <c r="BLF8" s="292"/>
      <c r="BLG8" s="159"/>
      <c r="BLH8" s="159"/>
      <c r="BLI8" s="159"/>
      <c r="BLJ8" s="156"/>
      <c r="BLK8" s="156"/>
      <c r="BLM8" s="205"/>
      <c r="BLN8" s="156"/>
      <c r="BLO8" s="156"/>
      <c r="BLR8" s="292"/>
      <c r="BLS8" s="292"/>
      <c r="BLT8" s="159"/>
      <c r="BLU8" s="159"/>
      <c r="BLV8" s="159"/>
      <c r="BLW8" s="156"/>
      <c r="BLX8" s="156"/>
      <c r="BLZ8" s="205"/>
      <c r="BMA8" s="156"/>
      <c r="BMB8" s="156"/>
      <c r="BME8" s="292"/>
      <c r="BMF8" s="292"/>
      <c r="BMG8" s="159"/>
      <c r="BMH8" s="159"/>
      <c r="BMI8" s="159"/>
      <c r="BMJ8" s="156"/>
      <c r="BMK8" s="156"/>
      <c r="BMM8" s="205"/>
      <c r="BMN8" s="156"/>
      <c r="BMO8" s="156"/>
      <c r="BMR8" s="292"/>
      <c r="BMS8" s="292"/>
      <c r="BMT8" s="159"/>
      <c r="BMU8" s="159"/>
      <c r="BMV8" s="159"/>
      <c r="BMW8" s="156"/>
      <c r="BMX8" s="156"/>
      <c r="BMZ8" s="205"/>
      <c r="BNA8" s="156"/>
      <c r="BNB8" s="156"/>
      <c r="BNE8" s="292"/>
      <c r="BNF8" s="292"/>
      <c r="BNG8" s="159"/>
      <c r="BNH8" s="159"/>
      <c r="BNI8" s="159"/>
      <c r="BNJ8" s="156"/>
      <c r="BNK8" s="156"/>
      <c r="BNM8" s="205"/>
      <c r="BNN8" s="156"/>
      <c r="BNO8" s="156"/>
      <c r="BNR8" s="292"/>
      <c r="BNS8" s="292"/>
      <c r="BNT8" s="159"/>
      <c r="BNU8" s="159"/>
      <c r="BNV8" s="159"/>
      <c r="BNW8" s="156"/>
      <c r="BNX8" s="156"/>
      <c r="BNZ8" s="205"/>
      <c r="BOA8" s="156"/>
      <c r="BOB8" s="156"/>
      <c r="BOE8" s="292"/>
      <c r="BOF8" s="292"/>
      <c r="BOG8" s="159"/>
      <c r="BOH8" s="159"/>
      <c r="BOI8" s="159"/>
      <c r="BOJ8" s="156"/>
      <c r="BOK8" s="156"/>
      <c r="BOM8" s="205"/>
      <c r="BON8" s="156"/>
      <c r="BOO8" s="156"/>
      <c r="BOR8" s="292"/>
      <c r="BOS8" s="292"/>
      <c r="BOT8" s="159"/>
      <c r="BOU8" s="159"/>
      <c r="BOV8" s="159"/>
      <c r="BOW8" s="156"/>
      <c r="BOX8" s="156"/>
      <c r="BOZ8" s="205"/>
      <c r="BPA8" s="156"/>
      <c r="BPB8" s="156"/>
      <c r="BPE8" s="292"/>
      <c r="BPF8" s="292"/>
      <c r="BPG8" s="159"/>
      <c r="BPH8" s="159"/>
      <c r="BPI8" s="159"/>
      <c r="BPJ8" s="156"/>
      <c r="BPK8" s="156"/>
      <c r="BPM8" s="205"/>
      <c r="BPN8" s="156"/>
      <c r="BPO8" s="156"/>
      <c r="BPR8" s="292"/>
      <c r="BPS8" s="292"/>
      <c r="BPT8" s="159"/>
      <c r="BPU8" s="159"/>
      <c r="BPV8" s="159"/>
      <c r="BPW8" s="156"/>
      <c r="BPX8" s="156"/>
      <c r="BPZ8" s="205"/>
      <c r="BQA8" s="156"/>
      <c r="BQB8" s="156"/>
      <c r="BQE8" s="292"/>
      <c r="BQF8" s="292"/>
      <c r="BQG8" s="159"/>
      <c r="BQH8" s="159"/>
      <c r="BQI8" s="159"/>
      <c r="BQJ8" s="156"/>
      <c r="BQK8" s="156"/>
      <c r="BQM8" s="205"/>
      <c r="BQN8" s="156"/>
      <c r="BQO8" s="156"/>
      <c r="BQR8" s="292"/>
      <c r="BQS8" s="292"/>
      <c r="BQT8" s="159"/>
      <c r="BQU8" s="159"/>
      <c r="BQV8" s="159"/>
      <c r="BQW8" s="156"/>
      <c r="BQX8" s="156"/>
      <c r="BQZ8" s="205"/>
      <c r="BRA8" s="156"/>
      <c r="BRB8" s="156"/>
      <c r="BRE8" s="292"/>
      <c r="BRF8" s="292"/>
      <c r="BRG8" s="159"/>
      <c r="BRH8" s="159"/>
      <c r="BRI8" s="159"/>
      <c r="BRJ8" s="156"/>
      <c r="BRK8" s="156"/>
      <c r="BRM8" s="205"/>
      <c r="BRN8" s="156"/>
      <c r="BRO8" s="156"/>
      <c r="BRR8" s="292"/>
      <c r="BRS8" s="292"/>
      <c r="BRT8" s="159"/>
      <c r="BRU8" s="159"/>
      <c r="BRV8" s="159"/>
      <c r="BRW8" s="156"/>
      <c r="BRX8" s="156"/>
      <c r="BRZ8" s="205"/>
      <c r="BSA8" s="156"/>
      <c r="BSB8" s="156"/>
      <c r="BSE8" s="292"/>
      <c r="BSF8" s="292"/>
      <c r="BSG8" s="159"/>
      <c r="BSH8" s="159"/>
      <c r="BSI8" s="159"/>
      <c r="BSJ8" s="156"/>
      <c r="BSK8" s="156"/>
      <c r="BSM8" s="205"/>
      <c r="BSN8" s="156"/>
      <c r="BSO8" s="156"/>
      <c r="BSR8" s="292"/>
      <c r="BSS8" s="292"/>
      <c r="BST8" s="159"/>
      <c r="BSU8" s="159"/>
      <c r="BSV8" s="159"/>
      <c r="BSW8" s="156"/>
      <c r="BSX8" s="156"/>
      <c r="BSZ8" s="205"/>
      <c r="BTA8" s="156"/>
      <c r="BTB8" s="156"/>
      <c r="BTE8" s="292"/>
      <c r="BTF8" s="292"/>
      <c r="BTG8" s="159"/>
      <c r="BTH8" s="159"/>
      <c r="BTI8" s="159"/>
      <c r="BTJ8" s="156"/>
      <c r="BTK8" s="156"/>
      <c r="BTM8" s="205"/>
      <c r="BTN8" s="156"/>
      <c r="BTO8" s="156"/>
      <c r="BTR8" s="292"/>
      <c r="BTS8" s="292"/>
      <c r="BTT8" s="159"/>
      <c r="BTU8" s="159"/>
      <c r="BTV8" s="159"/>
      <c r="BTW8" s="156"/>
      <c r="BTX8" s="156"/>
      <c r="BTZ8" s="205"/>
      <c r="BUA8" s="156"/>
      <c r="BUB8" s="156"/>
      <c r="BUE8" s="292"/>
      <c r="BUF8" s="292"/>
      <c r="BUG8" s="159"/>
      <c r="BUH8" s="159"/>
      <c r="BUI8" s="159"/>
      <c r="BUJ8" s="156"/>
      <c r="BUK8" s="156"/>
      <c r="BUM8" s="205"/>
      <c r="BUN8" s="156"/>
      <c r="BUO8" s="156"/>
      <c r="BUR8" s="292"/>
      <c r="BUS8" s="292"/>
      <c r="BUT8" s="159"/>
      <c r="BUU8" s="159"/>
      <c r="BUV8" s="159"/>
      <c r="BUW8" s="156"/>
      <c r="BUX8" s="156"/>
      <c r="BUZ8" s="205"/>
      <c r="BVA8" s="156"/>
      <c r="BVB8" s="156"/>
      <c r="BVE8" s="292"/>
      <c r="BVF8" s="292"/>
      <c r="BVG8" s="159"/>
      <c r="BVH8" s="159"/>
      <c r="BVI8" s="159"/>
      <c r="BVJ8" s="156"/>
      <c r="BVK8" s="156"/>
      <c r="BVM8" s="205"/>
      <c r="BVN8" s="156"/>
      <c r="BVO8" s="156"/>
      <c r="BVR8" s="292"/>
      <c r="BVS8" s="292"/>
      <c r="BVT8" s="159"/>
      <c r="BVU8" s="159"/>
      <c r="BVV8" s="159"/>
      <c r="BVW8" s="156"/>
      <c r="BVX8" s="156"/>
      <c r="BVZ8" s="205"/>
      <c r="BWA8" s="156"/>
      <c r="BWB8" s="156"/>
      <c r="BWE8" s="292"/>
      <c r="BWF8" s="292"/>
      <c r="BWG8" s="159"/>
      <c r="BWH8" s="159"/>
      <c r="BWI8" s="159"/>
      <c r="BWJ8" s="156"/>
      <c r="BWK8" s="156"/>
      <c r="BWM8" s="205"/>
      <c r="BWN8" s="156"/>
      <c r="BWO8" s="156"/>
      <c r="BWR8" s="292"/>
      <c r="BWS8" s="292"/>
      <c r="BWT8" s="159"/>
      <c r="BWU8" s="159"/>
      <c r="BWV8" s="159"/>
      <c r="BWW8" s="156"/>
      <c r="BWX8" s="156"/>
      <c r="BWZ8" s="205"/>
      <c r="BXA8" s="156"/>
      <c r="BXB8" s="156"/>
      <c r="BXE8" s="292"/>
      <c r="BXF8" s="292"/>
      <c r="BXG8" s="159"/>
      <c r="BXH8" s="159"/>
      <c r="BXI8" s="159"/>
      <c r="BXJ8" s="156"/>
      <c r="BXK8" s="156"/>
      <c r="BXM8" s="205"/>
      <c r="BXN8" s="156"/>
      <c r="BXO8" s="156"/>
      <c r="BXR8" s="292"/>
      <c r="BXS8" s="292"/>
      <c r="BXT8" s="159"/>
      <c r="BXU8" s="159"/>
      <c r="BXV8" s="159"/>
      <c r="BXW8" s="156"/>
      <c r="BXX8" s="156"/>
      <c r="BXZ8" s="205"/>
      <c r="BYA8" s="156"/>
      <c r="BYB8" s="156"/>
      <c r="BYE8" s="292"/>
      <c r="BYF8" s="292"/>
      <c r="BYG8" s="159"/>
      <c r="BYH8" s="159"/>
      <c r="BYI8" s="159"/>
      <c r="BYJ8" s="156"/>
      <c r="BYK8" s="156"/>
      <c r="BYM8" s="205"/>
      <c r="BYN8" s="156"/>
      <c r="BYO8" s="156"/>
      <c r="BYR8" s="292"/>
      <c r="BYS8" s="292"/>
      <c r="BYT8" s="159"/>
      <c r="BYU8" s="159"/>
      <c r="BYV8" s="159"/>
      <c r="BYW8" s="156"/>
      <c r="BYX8" s="156"/>
      <c r="BYZ8" s="205"/>
      <c r="BZA8" s="156"/>
      <c r="BZB8" s="156"/>
      <c r="BZE8" s="292"/>
      <c r="BZF8" s="292"/>
      <c r="BZG8" s="159"/>
      <c r="BZH8" s="159"/>
      <c r="BZI8" s="159"/>
      <c r="BZJ8" s="156"/>
      <c r="BZK8" s="156"/>
      <c r="BZM8" s="205"/>
      <c r="BZN8" s="156"/>
      <c r="BZO8" s="156"/>
      <c r="BZR8" s="292"/>
      <c r="BZS8" s="292"/>
      <c r="BZT8" s="159"/>
      <c r="BZU8" s="159"/>
      <c r="BZV8" s="159"/>
      <c r="BZW8" s="156"/>
      <c r="BZX8" s="156"/>
      <c r="BZZ8" s="205"/>
      <c r="CAA8" s="156"/>
      <c r="CAB8" s="156"/>
      <c r="CAE8" s="292"/>
      <c r="CAF8" s="292"/>
      <c r="CAG8" s="159"/>
      <c r="CAH8" s="159"/>
      <c r="CAI8" s="159"/>
      <c r="CAJ8" s="156"/>
      <c r="CAK8" s="156"/>
      <c r="CAM8" s="205"/>
      <c r="CAN8" s="156"/>
      <c r="CAO8" s="156"/>
      <c r="CAR8" s="292"/>
      <c r="CAS8" s="292"/>
      <c r="CAT8" s="159"/>
      <c r="CAU8" s="159"/>
      <c r="CAV8" s="159"/>
      <c r="CAW8" s="156"/>
      <c r="CAX8" s="156"/>
      <c r="CAZ8" s="205"/>
      <c r="CBA8" s="156"/>
      <c r="CBB8" s="156"/>
      <c r="CBE8" s="292"/>
      <c r="CBF8" s="292"/>
      <c r="CBG8" s="159"/>
      <c r="CBH8" s="159"/>
      <c r="CBI8" s="159"/>
      <c r="CBJ8" s="156"/>
      <c r="CBK8" s="156"/>
      <c r="CBM8" s="205"/>
      <c r="CBN8" s="156"/>
      <c r="CBO8" s="156"/>
      <c r="CBR8" s="292"/>
      <c r="CBS8" s="292"/>
      <c r="CBT8" s="159"/>
      <c r="CBU8" s="159"/>
      <c r="CBV8" s="159"/>
      <c r="CBW8" s="156"/>
      <c r="CBX8" s="156"/>
      <c r="CBZ8" s="205"/>
      <c r="CCA8" s="156"/>
      <c r="CCB8" s="156"/>
      <c r="CCE8" s="292"/>
      <c r="CCF8" s="292"/>
      <c r="CCG8" s="159"/>
      <c r="CCH8" s="159"/>
      <c r="CCI8" s="159"/>
      <c r="CCJ8" s="156"/>
      <c r="CCK8" s="156"/>
      <c r="CCM8" s="205"/>
      <c r="CCN8" s="156"/>
      <c r="CCO8" s="156"/>
      <c r="CCR8" s="292"/>
      <c r="CCS8" s="292"/>
      <c r="CCT8" s="159"/>
      <c r="CCU8" s="159"/>
      <c r="CCV8" s="159"/>
      <c r="CCW8" s="156"/>
      <c r="CCX8" s="156"/>
      <c r="CCZ8" s="205"/>
      <c r="CDA8" s="156"/>
      <c r="CDB8" s="156"/>
      <c r="CDE8" s="292"/>
      <c r="CDF8" s="292"/>
      <c r="CDG8" s="159"/>
      <c r="CDH8" s="159"/>
      <c r="CDI8" s="159"/>
      <c r="CDJ8" s="156"/>
      <c r="CDK8" s="156"/>
      <c r="CDM8" s="205"/>
      <c r="CDN8" s="156"/>
      <c r="CDO8" s="156"/>
      <c r="CDR8" s="292"/>
      <c r="CDS8" s="292"/>
      <c r="CDT8" s="159"/>
      <c r="CDU8" s="159"/>
      <c r="CDV8" s="159"/>
      <c r="CDW8" s="156"/>
      <c r="CDX8" s="156"/>
      <c r="CDZ8" s="205"/>
      <c r="CEA8" s="156"/>
      <c r="CEB8" s="156"/>
      <c r="CEE8" s="292"/>
      <c r="CEF8" s="292"/>
      <c r="CEG8" s="159"/>
      <c r="CEH8" s="159"/>
      <c r="CEI8" s="159"/>
      <c r="CEJ8" s="156"/>
      <c r="CEK8" s="156"/>
      <c r="CEM8" s="205"/>
      <c r="CEN8" s="156"/>
      <c r="CEO8" s="156"/>
      <c r="CER8" s="292"/>
      <c r="CES8" s="292"/>
      <c r="CET8" s="159"/>
      <c r="CEU8" s="159"/>
      <c r="CEV8" s="159"/>
      <c r="CEW8" s="156"/>
      <c r="CEX8" s="156"/>
      <c r="CEZ8" s="205"/>
      <c r="CFA8" s="156"/>
      <c r="CFB8" s="156"/>
      <c r="CFE8" s="292"/>
      <c r="CFF8" s="292"/>
      <c r="CFG8" s="159"/>
      <c r="CFH8" s="159"/>
      <c r="CFI8" s="159"/>
      <c r="CFJ8" s="156"/>
      <c r="CFK8" s="156"/>
      <c r="CFM8" s="205"/>
      <c r="CFN8" s="156"/>
      <c r="CFO8" s="156"/>
      <c r="CFR8" s="292"/>
      <c r="CFS8" s="292"/>
      <c r="CFT8" s="159"/>
      <c r="CFU8" s="159"/>
      <c r="CFV8" s="159"/>
      <c r="CFW8" s="156"/>
      <c r="CFX8" s="156"/>
      <c r="CFZ8" s="205"/>
      <c r="CGA8" s="156"/>
      <c r="CGB8" s="156"/>
      <c r="CGE8" s="292"/>
      <c r="CGF8" s="292"/>
      <c r="CGG8" s="159"/>
      <c r="CGH8" s="159"/>
      <c r="CGI8" s="159"/>
      <c r="CGJ8" s="156"/>
      <c r="CGK8" s="156"/>
      <c r="CGM8" s="205"/>
      <c r="CGN8" s="156"/>
      <c r="CGO8" s="156"/>
      <c r="CGR8" s="292"/>
      <c r="CGS8" s="292"/>
      <c r="CGT8" s="159"/>
      <c r="CGU8" s="159"/>
      <c r="CGV8" s="159"/>
      <c r="CGW8" s="156"/>
      <c r="CGX8" s="156"/>
      <c r="CGZ8" s="205"/>
      <c r="CHA8" s="156"/>
      <c r="CHB8" s="156"/>
      <c r="CHE8" s="292"/>
      <c r="CHF8" s="292"/>
      <c r="CHG8" s="159"/>
      <c r="CHH8" s="159"/>
      <c r="CHI8" s="159"/>
      <c r="CHJ8" s="156"/>
      <c r="CHK8" s="156"/>
      <c r="CHM8" s="205"/>
      <c r="CHN8" s="156"/>
      <c r="CHO8" s="156"/>
      <c r="CHR8" s="292"/>
      <c r="CHS8" s="292"/>
      <c r="CHT8" s="159"/>
      <c r="CHU8" s="159"/>
      <c r="CHV8" s="159"/>
      <c r="CHW8" s="156"/>
      <c r="CHX8" s="156"/>
      <c r="CHZ8" s="205"/>
      <c r="CIA8" s="156"/>
      <c r="CIB8" s="156"/>
      <c r="CIE8" s="292"/>
      <c r="CIF8" s="292"/>
      <c r="CIG8" s="159"/>
      <c r="CIH8" s="159"/>
      <c r="CII8" s="159"/>
      <c r="CIJ8" s="156"/>
      <c r="CIK8" s="156"/>
      <c r="CIM8" s="205"/>
      <c r="CIN8" s="156"/>
      <c r="CIO8" s="156"/>
      <c r="CIR8" s="292"/>
      <c r="CIS8" s="292"/>
      <c r="CIT8" s="159"/>
      <c r="CIU8" s="159"/>
      <c r="CIV8" s="159"/>
      <c r="CIW8" s="156"/>
      <c r="CIX8" s="156"/>
      <c r="CIZ8" s="205"/>
      <c r="CJA8" s="156"/>
      <c r="CJB8" s="156"/>
      <c r="CJE8" s="292"/>
      <c r="CJF8" s="292"/>
      <c r="CJG8" s="159"/>
      <c r="CJH8" s="159"/>
      <c r="CJI8" s="159"/>
      <c r="CJJ8" s="156"/>
      <c r="CJK8" s="156"/>
      <c r="CJM8" s="205"/>
      <c r="CJN8" s="156"/>
      <c r="CJO8" s="156"/>
      <c r="CJR8" s="292"/>
      <c r="CJS8" s="292"/>
      <c r="CJT8" s="159"/>
      <c r="CJU8" s="159"/>
      <c r="CJV8" s="159"/>
      <c r="CJW8" s="156"/>
      <c r="CJX8" s="156"/>
      <c r="CJZ8" s="205"/>
      <c r="CKA8" s="156"/>
      <c r="CKB8" s="156"/>
      <c r="CKE8" s="292"/>
      <c r="CKF8" s="292"/>
      <c r="CKG8" s="159"/>
      <c r="CKH8" s="159"/>
      <c r="CKI8" s="159"/>
      <c r="CKJ8" s="156"/>
      <c r="CKK8" s="156"/>
      <c r="CKM8" s="205"/>
      <c r="CKN8" s="156"/>
      <c r="CKO8" s="156"/>
      <c r="CKR8" s="292"/>
      <c r="CKS8" s="292"/>
      <c r="CKT8" s="159"/>
      <c r="CKU8" s="159"/>
      <c r="CKV8" s="159"/>
      <c r="CKW8" s="156"/>
      <c r="CKX8" s="156"/>
      <c r="CKZ8" s="205"/>
      <c r="CLA8" s="156"/>
      <c r="CLB8" s="156"/>
      <c r="CLE8" s="292"/>
      <c r="CLF8" s="292"/>
      <c r="CLG8" s="159"/>
      <c r="CLH8" s="159"/>
      <c r="CLI8" s="159"/>
      <c r="CLJ8" s="156"/>
      <c r="CLK8" s="156"/>
      <c r="CLM8" s="205"/>
      <c r="CLN8" s="156"/>
      <c r="CLO8" s="156"/>
      <c r="CLR8" s="292"/>
      <c r="CLS8" s="292"/>
      <c r="CLT8" s="159"/>
      <c r="CLU8" s="159"/>
      <c r="CLV8" s="159"/>
      <c r="CLW8" s="156"/>
      <c r="CLX8" s="156"/>
      <c r="CLZ8" s="205"/>
      <c r="CMA8" s="156"/>
      <c r="CMB8" s="156"/>
      <c r="CME8" s="292"/>
      <c r="CMF8" s="292"/>
      <c r="CMG8" s="159"/>
      <c r="CMH8" s="159"/>
      <c r="CMI8" s="159"/>
      <c r="CMJ8" s="156"/>
      <c r="CMK8" s="156"/>
      <c r="CMM8" s="205"/>
      <c r="CMN8" s="156"/>
      <c r="CMO8" s="156"/>
      <c r="CMR8" s="292"/>
      <c r="CMS8" s="292"/>
      <c r="CMT8" s="159"/>
      <c r="CMU8" s="159"/>
      <c r="CMV8" s="159"/>
      <c r="CMW8" s="156"/>
      <c r="CMX8" s="156"/>
      <c r="CMZ8" s="205"/>
      <c r="CNA8" s="156"/>
      <c r="CNB8" s="156"/>
      <c r="CNE8" s="292"/>
      <c r="CNF8" s="292"/>
      <c r="CNG8" s="159"/>
      <c r="CNH8" s="159"/>
      <c r="CNI8" s="159"/>
      <c r="CNJ8" s="156"/>
      <c r="CNK8" s="156"/>
      <c r="CNM8" s="205"/>
      <c r="CNN8" s="156"/>
      <c r="CNO8" s="156"/>
      <c r="CNR8" s="292"/>
      <c r="CNS8" s="292"/>
      <c r="CNT8" s="159"/>
      <c r="CNU8" s="159"/>
      <c r="CNV8" s="159"/>
      <c r="CNW8" s="156"/>
      <c r="CNX8" s="156"/>
      <c r="CNZ8" s="205"/>
      <c r="COA8" s="156"/>
      <c r="COB8" s="156"/>
      <c r="COE8" s="292"/>
      <c r="COF8" s="292"/>
      <c r="COG8" s="159"/>
      <c r="COH8" s="159"/>
      <c r="COI8" s="159"/>
      <c r="COJ8" s="156"/>
      <c r="COK8" s="156"/>
      <c r="COM8" s="205"/>
      <c r="CON8" s="156"/>
      <c r="COO8" s="156"/>
      <c r="COR8" s="292"/>
      <c r="COS8" s="292"/>
      <c r="COT8" s="159"/>
      <c r="COU8" s="159"/>
      <c r="COV8" s="159"/>
      <c r="COW8" s="156"/>
      <c r="COX8" s="156"/>
      <c r="COZ8" s="205"/>
      <c r="CPA8" s="156"/>
      <c r="CPB8" s="156"/>
      <c r="CPE8" s="292"/>
      <c r="CPF8" s="292"/>
      <c r="CPG8" s="159"/>
      <c r="CPH8" s="159"/>
      <c r="CPI8" s="159"/>
      <c r="CPJ8" s="156"/>
      <c r="CPK8" s="156"/>
      <c r="CPM8" s="205"/>
      <c r="CPN8" s="156"/>
      <c r="CPO8" s="156"/>
      <c r="CPR8" s="292"/>
      <c r="CPS8" s="292"/>
      <c r="CPT8" s="159"/>
      <c r="CPU8" s="159"/>
      <c r="CPV8" s="159"/>
      <c r="CPW8" s="156"/>
      <c r="CPX8" s="156"/>
      <c r="CPZ8" s="205"/>
      <c r="CQA8" s="156"/>
      <c r="CQB8" s="156"/>
      <c r="CQE8" s="292"/>
      <c r="CQF8" s="292"/>
      <c r="CQG8" s="159"/>
      <c r="CQH8" s="159"/>
      <c r="CQI8" s="159"/>
      <c r="CQJ8" s="156"/>
      <c r="CQK8" s="156"/>
      <c r="CQM8" s="205"/>
      <c r="CQN8" s="156"/>
      <c r="CQO8" s="156"/>
      <c r="CQR8" s="292"/>
      <c r="CQS8" s="292"/>
      <c r="CQT8" s="159"/>
      <c r="CQU8" s="159"/>
      <c r="CQV8" s="159"/>
      <c r="CQW8" s="156"/>
      <c r="CQX8" s="156"/>
      <c r="CQZ8" s="205"/>
      <c r="CRA8" s="156"/>
      <c r="CRB8" s="156"/>
      <c r="CRE8" s="292"/>
      <c r="CRF8" s="292"/>
      <c r="CRG8" s="159"/>
      <c r="CRH8" s="159"/>
      <c r="CRI8" s="159"/>
      <c r="CRJ8" s="156"/>
      <c r="CRK8" s="156"/>
      <c r="CRM8" s="205"/>
      <c r="CRN8" s="156"/>
      <c r="CRO8" s="156"/>
      <c r="CRR8" s="292"/>
      <c r="CRS8" s="292"/>
      <c r="CRT8" s="159"/>
      <c r="CRU8" s="159"/>
      <c r="CRV8" s="159"/>
      <c r="CRW8" s="156"/>
      <c r="CRX8" s="156"/>
      <c r="CRZ8" s="205"/>
      <c r="CSA8" s="156"/>
      <c r="CSB8" s="156"/>
      <c r="CSE8" s="292"/>
      <c r="CSF8" s="292"/>
      <c r="CSG8" s="159"/>
      <c r="CSH8" s="159"/>
      <c r="CSI8" s="159"/>
      <c r="CSJ8" s="156"/>
      <c r="CSK8" s="156"/>
      <c r="CSM8" s="205"/>
      <c r="CSN8" s="156"/>
      <c r="CSO8" s="156"/>
      <c r="CSR8" s="292"/>
      <c r="CSS8" s="292"/>
      <c r="CST8" s="159"/>
      <c r="CSU8" s="159"/>
      <c r="CSV8" s="159"/>
      <c r="CSW8" s="156"/>
      <c r="CSX8" s="156"/>
      <c r="CSZ8" s="205"/>
      <c r="CTA8" s="156"/>
      <c r="CTB8" s="156"/>
      <c r="CTE8" s="292"/>
      <c r="CTF8" s="292"/>
      <c r="CTG8" s="159"/>
      <c r="CTH8" s="159"/>
      <c r="CTI8" s="159"/>
      <c r="CTJ8" s="156"/>
      <c r="CTK8" s="156"/>
      <c r="CTM8" s="205"/>
      <c r="CTN8" s="156"/>
      <c r="CTO8" s="156"/>
      <c r="CTR8" s="292"/>
      <c r="CTS8" s="292"/>
      <c r="CTT8" s="159"/>
      <c r="CTU8" s="159"/>
      <c r="CTV8" s="159"/>
      <c r="CTW8" s="156"/>
      <c r="CTX8" s="156"/>
      <c r="CTZ8" s="205"/>
      <c r="CUA8" s="156"/>
      <c r="CUB8" s="156"/>
      <c r="CUE8" s="292"/>
      <c r="CUF8" s="292"/>
      <c r="CUG8" s="159"/>
      <c r="CUH8" s="159"/>
      <c r="CUI8" s="159"/>
      <c r="CUJ8" s="156"/>
      <c r="CUK8" s="156"/>
      <c r="CUM8" s="205"/>
      <c r="CUN8" s="156"/>
      <c r="CUO8" s="156"/>
      <c r="CUR8" s="292"/>
      <c r="CUS8" s="292"/>
      <c r="CUT8" s="159"/>
      <c r="CUU8" s="159"/>
      <c r="CUV8" s="159"/>
      <c r="CUW8" s="156"/>
      <c r="CUX8" s="156"/>
      <c r="CUZ8" s="205"/>
      <c r="CVA8" s="156"/>
      <c r="CVB8" s="156"/>
      <c r="CVE8" s="292"/>
      <c r="CVF8" s="292"/>
      <c r="CVG8" s="159"/>
      <c r="CVH8" s="159"/>
      <c r="CVI8" s="159"/>
      <c r="CVJ8" s="156"/>
      <c r="CVK8" s="156"/>
      <c r="CVM8" s="205"/>
      <c r="CVN8" s="156"/>
      <c r="CVO8" s="156"/>
      <c r="CVR8" s="292"/>
      <c r="CVS8" s="292"/>
      <c r="CVT8" s="159"/>
      <c r="CVU8" s="159"/>
      <c r="CVV8" s="159"/>
      <c r="CVW8" s="156"/>
      <c r="CVX8" s="156"/>
      <c r="CVZ8" s="205"/>
      <c r="CWA8" s="156"/>
      <c r="CWB8" s="156"/>
      <c r="CWE8" s="292"/>
      <c r="CWF8" s="292"/>
      <c r="CWG8" s="159"/>
      <c r="CWH8" s="159"/>
      <c r="CWI8" s="159"/>
      <c r="CWJ8" s="156"/>
      <c r="CWK8" s="156"/>
      <c r="CWM8" s="205"/>
      <c r="CWN8" s="156"/>
      <c r="CWO8" s="156"/>
      <c r="CWR8" s="292"/>
      <c r="CWS8" s="292"/>
      <c r="CWT8" s="159"/>
      <c r="CWU8" s="159"/>
      <c r="CWV8" s="159"/>
      <c r="CWW8" s="156"/>
      <c r="CWX8" s="156"/>
      <c r="CWZ8" s="205"/>
      <c r="CXA8" s="156"/>
      <c r="CXB8" s="156"/>
      <c r="CXE8" s="292"/>
      <c r="CXF8" s="292"/>
      <c r="CXG8" s="159"/>
      <c r="CXH8" s="159"/>
      <c r="CXI8" s="159"/>
      <c r="CXJ8" s="156"/>
      <c r="CXK8" s="156"/>
      <c r="CXM8" s="205"/>
      <c r="CXN8" s="156"/>
      <c r="CXO8" s="156"/>
      <c r="CXR8" s="292"/>
      <c r="CXS8" s="292"/>
      <c r="CXT8" s="159"/>
      <c r="CXU8" s="159"/>
      <c r="CXV8" s="159"/>
      <c r="CXW8" s="156"/>
      <c r="CXX8" s="156"/>
      <c r="CXZ8" s="205"/>
      <c r="CYA8" s="156"/>
      <c r="CYB8" s="156"/>
      <c r="CYE8" s="292"/>
      <c r="CYF8" s="292"/>
      <c r="CYG8" s="159"/>
      <c r="CYH8" s="159"/>
      <c r="CYI8" s="159"/>
      <c r="CYJ8" s="156"/>
      <c r="CYK8" s="156"/>
      <c r="CYM8" s="205"/>
      <c r="CYN8" s="156"/>
      <c r="CYO8" s="156"/>
      <c r="CYR8" s="292"/>
      <c r="CYS8" s="292"/>
      <c r="CYT8" s="159"/>
      <c r="CYU8" s="159"/>
      <c r="CYV8" s="159"/>
      <c r="CYW8" s="156"/>
      <c r="CYX8" s="156"/>
      <c r="CYZ8" s="205"/>
      <c r="CZA8" s="156"/>
      <c r="CZB8" s="156"/>
      <c r="CZE8" s="292"/>
      <c r="CZF8" s="292"/>
      <c r="CZG8" s="159"/>
      <c r="CZH8" s="159"/>
      <c r="CZI8" s="159"/>
      <c r="CZJ8" s="156"/>
      <c r="CZK8" s="156"/>
      <c r="CZM8" s="205"/>
      <c r="CZN8" s="156"/>
      <c r="CZO8" s="156"/>
      <c r="CZR8" s="292"/>
      <c r="CZS8" s="292"/>
      <c r="CZT8" s="159"/>
      <c r="CZU8" s="159"/>
      <c r="CZV8" s="159"/>
      <c r="CZW8" s="156"/>
      <c r="CZX8" s="156"/>
      <c r="CZZ8" s="205"/>
      <c r="DAA8" s="156"/>
      <c r="DAB8" s="156"/>
      <c r="DAE8" s="292"/>
      <c r="DAF8" s="292"/>
      <c r="DAG8" s="159"/>
      <c r="DAH8" s="159"/>
      <c r="DAI8" s="159"/>
      <c r="DAJ8" s="156"/>
      <c r="DAK8" s="156"/>
      <c r="DAM8" s="205"/>
      <c r="DAN8" s="156"/>
      <c r="DAO8" s="156"/>
      <c r="DAR8" s="292"/>
      <c r="DAS8" s="292"/>
      <c r="DAT8" s="159"/>
      <c r="DAU8" s="159"/>
      <c r="DAV8" s="159"/>
      <c r="DAW8" s="156"/>
      <c r="DAX8" s="156"/>
      <c r="DAZ8" s="205"/>
      <c r="DBA8" s="156"/>
      <c r="DBB8" s="156"/>
      <c r="DBE8" s="292"/>
      <c r="DBF8" s="292"/>
      <c r="DBG8" s="159"/>
      <c r="DBH8" s="159"/>
      <c r="DBI8" s="159"/>
      <c r="DBJ8" s="156"/>
      <c r="DBK8" s="156"/>
      <c r="DBM8" s="205"/>
      <c r="DBN8" s="156"/>
      <c r="DBO8" s="156"/>
      <c r="DBR8" s="292"/>
      <c r="DBS8" s="292"/>
      <c r="DBT8" s="159"/>
      <c r="DBU8" s="159"/>
      <c r="DBV8" s="159"/>
      <c r="DBW8" s="156"/>
      <c r="DBX8" s="156"/>
      <c r="DBZ8" s="205"/>
      <c r="DCA8" s="156"/>
      <c r="DCB8" s="156"/>
      <c r="DCE8" s="292"/>
      <c r="DCF8" s="292"/>
      <c r="DCG8" s="159"/>
      <c r="DCH8" s="159"/>
      <c r="DCI8" s="159"/>
      <c r="DCJ8" s="156"/>
      <c r="DCK8" s="156"/>
      <c r="DCM8" s="205"/>
      <c r="DCN8" s="156"/>
      <c r="DCO8" s="156"/>
      <c r="DCR8" s="292"/>
      <c r="DCS8" s="292"/>
      <c r="DCT8" s="159"/>
      <c r="DCU8" s="159"/>
      <c r="DCV8" s="159"/>
      <c r="DCW8" s="156"/>
      <c r="DCX8" s="156"/>
      <c r="DCZ8" s="205"/>
      <c r="DDA8" s="156"/>
      <c r="DDB8" s="156"/>
      <c r="DDE8" s="292"/>
      <c r="DDF8" s="292"/>
      <c r="DDG8" s="159"/>
      <c r="DDH8" s="159"/>
      <c r="DDI8" s="159"/>
      <c r="DDJ8" s="156"/>
      <c r="DDK8" s="156"/>
      <c r="DDM8" s="205"/>
      <c r="DDN8" s="156"/>
      <c r="DDO8" s="156"/>
      <c r="DDR8" s="292"/>
      <c r="DDS8" s="292"/>
      <c r="DDT8" s="159"/>
      <c r="DDU8" s="159"/>
      <c r="DDV8" s="159"/>
      <c r="DDW8" s="156"/>
      <c r="DDX8" s="156"/>
      <c r="DDZ8" s="205"/>
      <c r="DEA8" s="156"/>
      <c r="DEB8" s="156"/>
      <c r="DEE8" s="292"/>
      <c r="DEF8" s="292"/>
      <c r="DEG8" s="159"/>
      <c r="DEH8" s="159"/>
      <c r="DEI8" s="159"/>
      <c r="DEJ8" s="156"/>
      <c r="DEK8" s="156"/>
      <c r="DEM8" s="205"/>
      <c r="DEN8" s="156"/>
      <c r="DEO8" s="156"/>
      <c r="DER8" s="292"/>
      <c r="DES8" s="292"/>
      <c r="DET8" s="159"/>
      <c r="DEU8" s="159"/>
      <c r="DEV8" s="159"/>
      <c r="DEW8" s="156"/>
      <c r="DEX8" s="156"/>
      <c r="DEZ8" s="205"/>
      <c r="DFA8" s="156"/>
      <c r="DFB8" s="156"/>
      <c r="DFE8" s="292"/>
      <c r="DFF8" s="292"/>
      <c r="DFG8" s="159"/>
      <c r="DFH8" s="159"/>
      <c r="DFI8" s="159"/>
      <c r="DFJ8" s="156"/>
      <c r="DFK8" s="156"/>
      <c r="DFM8" s="205"/>
      <c r="DFN8" s="156"/>
      <c r="DFO8" s="156"/>
      <c r="DFR8" s="292"/>
      <c r="DFS8" s="292"/>
      <c r="DFT8" s="159"/>
      <c r="DFU8" s="159"/>
      <c r="DFV8" s="159"/>
      <c r="DFW8" s="156"/>
      <c r="DFX8" s="156"/>
      <c r="DFZ8" s="205"/>
      <c r="DGA8" s="156"/>
      <c r="DGB8" s="156"/>
      <c r="DGE8" s="292"/>
      <c r="DGF8" s="292"/>
      <c r="DGG8" s="159"/>
      <c r="DGH8" s="159"/>
      <c r="DGI8" s="159"/>
      <c r="DGJ8" s="156"/>
      <c r="DGK8" s="156"/>
      <c r="DGM8" s="205"/>
      <c r="DGN8" s="156"/>
      <c r="DGO8" s="156"/>
      <c r="DGR8" s="292"/>
      <c r="DGS8" s="292"/>
      <c r="DGT8" s="159"/>
      <c r="DGU8" s="159"/>
      <c r="DGV8" s="159"/>
      <c r="DGW8" s="156"/>
      <c r="DGX8" s="156"/>
      <c r="DGZ8" s="205"/>
      <c r="DHA8" s="156"/>
      <c r="DHB8" s="156"/>
      <c r="DHE8" s="292"/>
      <c r="DHF8" s="292"/>
      <c r="DHG8" s="159"/>
      <c r="DHH8" s="159"/>
      <c r="DHI8" s="159"/>
      <c r="DHJ8" s="156"/>
      <c r="DHK8" s="156"/>
      <c r="DHM8" s="205"/>
      <c r="DHN8" s="156"/>
      <c r="DHO8" s="156"/>
      <c r="DHR8" s="292"/>
      <c r="DHS8" s="292"/>
      <c r="DHT8" s="159"/>
      <c r="DHU8" s="159"/>
      <c r="DHV8" s="159"/>
      <c r="DHW8" s="156"/>
      <c r="DHX8" s="156"/>
      <c r="DHZ8" s="205"/>
      <c r="DIA8" s="156"/>
      <c r="DIB8" s="156"/>
      <c r="DIE8" s="292"/>
      <c r="DIF8" s="292"/>
      <c r="DIG8" s="159"/>
      <c r="DIH8" s="159"/>
      <c r="DII8" s="159"/>
      <c r="DIJ8" s="156"/>
      <c r="DIK8" s="156"/>
      <c r="DIM8" s="205"/>
      <c r="DIN8" s="156"/>
      <c r="DIO8" s="156"/>
      <c r="DIR8" s="292"/>
      <c r="DIS8" s="292"/>
      <c r="DIT8" s="159"/>
      <c r="DIU8" s="159"/>
      <c r="DIV8" s="159"/>
      <c r="DIW8" s="156"/>
      <c r="DIX8" s="156"/>
      <c r="DIZ8" s="205"/>
      <c r="DJA8" s="156"/>
      <c r="DJB8" s="156"/>
      <c r="DJE8" s="292"/>
      <c r="DJF8" s="292"/>
      <c r="DJG8" s="159"/>
      <c r="DJH8" s="159"/>
      <c r="DJI8" s="159"/>
      <c r="DJJ8" s="156"/>
      <c r="DJK8" s="156"/>
      <c r="DJM8" s="205"/>
      <c r="DJN8" s="156"/>
      <c r="DJO8" s="156"/>
      <c r="DJR8" s="292"/>
      <c r="DJS8" s="292"/>
      <c r="DJT8" s="159"/>
      <c r="DJU8" s="159"/>
      <c r="DJV8" s="159"/>
      <c r="DJW8" s="156"/>
      <c r="DJX8" s="156"/>
      <c r="DJZ8" s="205"/>
      <c r="DKA8" s="156"/>
      <c r="DKB8" s="156"/>
      <c r="DKE8" s="292"/>
      <c r="DKF8" s="292"/>
      <c r="DKG8" s="159"/>
      <c r="DKH8" s="159"/>
      <c r="DKI8" s="159"/>
      <c r="DKJ8" s="156"/>
      <c r="DKK8" s="156"/>
      <c r="DKM8" s="205"/>
      <c r="DKN8" s="156"/>
      <c r="DKO8" s="156"/>
      <c r="DKR8" s="292"/>
      <c r="DKS8" s="292"/>
      <c r="DKT8" s="159"/>
      <c r="DKU8" s="159"/>
      <c r="DKV8" s="159"/>
      <c r="DKW8" s="156"/>
      <c r="DKX8" s="156"/>
      <c r="DKZ8" s="205"/>
      <c r="DLA8" s="156"/>
      <c r="DLB8" s="156"/>
      <c r="DLE8" s="292"/>
      <c r="DLF8" s="292"/>
      <c r="DLG8" s="159"/>
      <c r="DLH8" s="159"/>
      <c r="DLI8" s="159"/>
      <c r="DLJ8" s="156"/>
      <c r="DLK8" s="156"/>
      <c r="DLM8" s="205"/>
      <c r="DLN8" s="156"/>
      <c r="DLO8" s="156"/>
      <c r="DLR8" s="292"/>
      <c r="DLS8" s="292"/>
      <c r="DLT8" s="159"/>
      <c r="DLU8" s="159"/>
      <c r="DLV8" s="159"/>
      <c r="DLW8" s="156"/>
      <c r="DLX8" s="156"/>
      <c r="DLZ8" s="205"/>
      <c r="DMA8" s="156"/>
      <c r="DMB8" s="156"/>
      <c r="DME8" s="292"/>
      <c r="DMF8" s="292"/>
      <c r="DMG8" s="159"/>
      <c r="DMH8" s="159"/>
      <c r="DMI8" s="159"/>
      <c r="DMJ8" s="156"/>
      <c r="DMK8" s="156"/>
      <c r="DMM8" s="205"/>
      <c r="DMN8" s="156"/>
      <c r="DMO8" s="156"/>
      <c r="DMR8" s="292"/>
      <c r="DMS8" s="292"/>
      <c r="DMT8" s="159"/>
      <c r="DMU8" s="159"/>
      <c r="DMV8" s="159"/>
      <c r="DMW8" s="156"/>
      <c r="DMX8" s="156"/>
      <c r="DMZ8" s="205"/>
      <c r="DNA8" s="156"/>
      <c r="DNB8" s="156"/>
      <c r="DNE8" s="292"/>
      <c r="DNF8" s="292"/>
      <c r="DNG8" s="159"/>
      <c r="DNH8" s="159"/>
      <c r="DNI8" s="159"/>
      <c r="DNJ8" s="156"/>
      <c r="DNK8" s="156"/>
      <c r="DNM8" s="205"/>
      <c r="DNN8" s="156"/>
      <c r="DNO8" s="156"/>
      <c r="DNR8" s="292"/>
      <c r="DNS8" s="292"/>
      <c r="DNT8" s="159"/>
      <c r="DNU8" s="159"/>
      <c r="DNV8" s="159"/>
      <c r="DNW8" s="156"/>
      <c r="DNX8" s="156"/>
      <c r="DNZ8" s="205"/>
      <c r="DOA8" s="156"/>
      <c r="DOB8" s="156"/>
      <c r="DOE8" s="292"/>
      <c r="DOF8" s="292"/>
      <c r="DOG8" s="159"/>
      <c r="DOH8" s="159"/>
      <c r="DOI8" s="159"/>
      <c r="DOJ8" s="156"/>
      <c r="DOK8" s="156"/>
      <c r="DOM8" s="205"/>
      <c r="DON8" s="156"/>
      <c r="DOO8" s="156"/>
      <c r="DOR8" s="292"/>
      <c r="DOS8" s="292"/>
      <c r="DOT8" s="159"/>
      <c r="DOU8" s="159"/>
      <c r="DOV8" s="159"/>
      <c r="DOW8" s="156"/>
      <c r="DOX8" s="156"/>
      <c r="DOZ8" s="205"/>
      <c r="DPA8" s="156"/>
      <c r="DPB8" s="156"/>
      <c r="DPE8" s="292"/>
      <c r="DPF8" s="292"/>
      <c r="DPG8" s="159"/>
      <c r="DPH8" s="159"/>
      <c r="DPI8" s="159"/>
      <c r="DPJ8" s="156"/>
      <c r="DPK8" s="156"/>
      <c r="DPM8" s="205"/>
      <c r="DPN8" s="156"/>
      <c r="DPO8" s="156"/>
      <c r="DPR8" s="292"/>
      <c r="DPS8" s="292"/>
      <c r="DPT8" s="159"/>
      <c r="DPU8" s="159"/>
      <c r="DPV8" s="159"/>
      <c r="DPW8" s="156"/>
      <c r="DPX8" s="156"/>
      <c r="DPZ8" s="205"/>
      <c r="DQA8" s="156"/>
      <c r="DQB8" s="156"/>
      <c r="DQE8" s="292"/>
      <c r="DQF8" s="292"/>
      <c r="DQG8" s="159"/>
      <c r="DQH8" s="159"/>
      <c r="DQI8" s="159"/>
      <c r="DQJ8" s="156"/>
      <c r="DQK8" s="156"/>
      <c r="DQM8" s="205"/>
      <c r="DQN8" s="156"/>
      <c r="DQO8" s="156"/>
      <c r="DQR8" s="292"/>
      <c r="DQS8" s="292"/>
      <c r="DQT8" s="159"/>
      <c r="DQU8" s="159"/>
      <c r="DQV8" s="159"/>
      <c r="DQW8" s="156"/>
      <c r="DQX8" s="156"/>
      <c r="DQZ8" s="205"/>
      <c r="DRA8" s="156"/>
      <c r="DRB8" s="156"/>
      <c r="DRE8" s="292"/>
      <c r="DRF8" s="292"/>
      <c r="DRG8" s="159"/>
      <c r="DRH8" s="159"/>
      <c r="DRI8" s="159"/>
      <c r="DRJ8" s="156"/>
      <c r="DRK8" s="156"/>
      <c r="DRM8" s="205"/>
      <c r="DRN8" s="156"/>
      <c r="DRO8" s="156"/>
      <c r="DRR8" s="292"/>
      <c r="DRS8" s="292"/>
      <c r="DRT8" s="159"/>
      <c r="DRU8" s="159"/>
      <c r="DRV8" s="159"/>
      <c r="DRW8" s="156"/>
      <c r="DRX8" s="156"/>
      <c r="DRZ8" s="205"/>
      <c r="DSA8" s="156"/>
      <c r="DSB8" s="156"/>
      <c r="DSE8" s="292"/>
      <c r="DSF8" s="292"/>
      <c r="DSG8" s="159"/>
      <c r="DSH8" s="159"/>
      <c r="DSI8" s="159"/>
      <c r="DSJ8" s="156"/>
      <c r="DSK8" s="156"/>
      <c r="DSM8" s="205"/>
      <c r="DSN8" s="156"/>
      <c r="DSO8" s="156"/>
      <c r="DSR8" s="292"/>
      <c r="DSS8" s="292"/>
      <c r="DST8" s="159"/>
      <c r="DSU8" s="159"/>
      <c r="DSV8" s="159"/>
      <c r="DSW8" s="156"/>
      <c r="DSX8" s="156"/>
      <c r="DSZ8" s="205"/>
      <c r="DTA8" s="156"/>
      <c r="DTB8" s="156"/>
      <c r="DTE8" s="292"/>
      <c r="DTF8" s="292"/>
      <c r="DTG8" s="159"/>
      <c r="DTH8" s="159"/>
      <c r="DTI8" s="159"/>
      <c r="DTJ8" s="156"/>
      <c r="DTK8" s="156"/>
      <c r="DTM8" s="205"/>
      <c r="DTN8" s="156"/>
      <c r="DTO8" s="156"/>
      <c r="DTR8" s="292"/>
      <c r="DTS8" s="292"/>
      <c r="DTT8" s="159"/>
      <c r="DTU8" s="159"/>
      <c r="DTV8" s="159"/>
      <c r="DTW8" s="156"/>
      <c r="DTX8" s="156"/>
      <c r="DTZ8" s="205"/>
      <c r="DUA8" s="156"/>
      <c r="DUB8" s="156"/>
      <c r="DUE8" s="292"/>
      <c r="DUF8" s="292"/>
      <c r="DUG8" s="159"/>
      <c r="DUH8" s="159"/>
      <c r="DUI8" s="159"/>
      <c r="DUJ8" s="156"/>
      <c r="DUK8" s="156"/>
      <c r="DUM8" s="205"/>
      <c r="DUN8" s="156"/>
      <c r="DUO8" s="156"/>
      <c r="DUR8" s="292"/>
      <c r="DUS8" s="292"/>
      <c r="DUT8" s="159"/>
      <c r="DUU8" s="159"/>
      <c r="DUV8" s="159"/>
      <c r="DUW8" s="156"/>
      <c r="DUX8" s="156"/>
      <c r="DUZ8" s="205"/>
      <c r="DVA8" s="156"/>
      <c r="DVB8" s="156"/>
      <c r="DVE8" s="292"/>
      <c r="DVF8" s="292"/>
      <c r="DVG8" s="159"/>
      <c r="DVH8" s="159"/>
      <c r="DVI8" s="159"/>
      <c r="DVJ8" s="156"/>
      <c r="DVK8" s="156"/>
      <c r="DVM8" s="205"/>
      <c r="DVN8" s="156"/>
      <c r="DVO8" s="156"/>
      <c r="DVR8" s="292"/>
      <c r="DVS8" s="292"/>
      <c r="DVT8" s="159"/>
      <c r="DVU8" s="159"/>
      <c r="DVV8" s="159"/>
      <c r="DVW8" s="156"/>
      <c r="DVX8" s="156"/>
      <c r="DVZ8" s="205"/>
      <c r="DWA8" s="156"/>
      <c r="DWB8" s="156"/>
      <c r="DWE8" s="292"/>
      <c r="DWF8" s="292"/>
      <c r="DWG8" s="159"/>
      <c r="DWH8" s="159"/>
      <c r="DWI8" s="159"/>
      <c r="DWJ8" s="156"/>
      <c r="DWK8" s="156"/>
      <c r="DWM8" s="205"/>
      <c r="DWN8" s="156"/>
      <c r="DWO8" s="156"/>
      <c r="DWR8" s="292"/>
      <c r="DWS8" s="292"/>
      <c r="DWT8" s="159"/>
      <c r="DWU8" s="159"/>
      <c r="DWV8" s="159"/>
      <c r="DWW8" s="156"/>
      <c r="DWX8" s="156"/>
      <c r="DWZ8" s="205"/>
      <c r="DXA8" s="156"/>
      <c r="DXB8" s="156"/>
      <c r="DXE8" s="292"/>
      <c r="DXF8" s="292"/>
      <c r="DXG8" s="159"/>
      <c r="DXH8" s="159"/>
      <c r="DXI8" s="159"/>
      <c r="DXJ8" s="156"/>
      <c r="DXK8" s="156"/>
      <c r="DXM8" s="205"/>
      <c r="DXN8" s="156"/>
      <c r="DXO8" s="156"/>
      <c r="DXR8" s="292"/>
      <c r="DXS8" s="292"/>
      <c r="DXT8" s="159"/>
      <c r="DXU8" s="159"/>
      <c r="DXV8" s="159"/>
      <c r="DXW8" s="156"/>
      <c r="DXX8" s="156"/>
      <c r="DXZ8" s="205"/>
      <c r="DYA8" s="156"/>
      <c r="DYB8" s="156"/>
      <c r="DYE8" s="292"/>
      <c r="DYF8" s="292"/>
      <c r="DYG8" s="159"/>
      <c r="DYH8" s="159"/>
      <c r="DYI8" s="159"/>
      <c r="DYJ8" s="156"/>
      <c r="DYK8" s="156"/>
      <c r="DYM8" s="205"/>
      <c r="DYN8" s="156"/>
      <c r="DYO8" s="156"/>
      <c r="DYR8" s="292"/>
      <c r="DYS8" s="292"/>
      <c r="DYT8" s="159"/>
      <c r="DYU8" s="159"/>
      <c r="DYV8" s="159"/>
      <c r="DYW8" s="156"/>
      <c r="DYX8" s="156"/>
      <c r="DYZ8" s="205"/>
      <c r="DZA8" s="156"/>
      <c r="DZB8" s="156"/>
      <c r="DZE8" s="292"/>
      <c r="DZF8" s="292"/>
      <c r="DZG8" s="159"/>
      <c r="DZH8" s="159"/>
      <c r="DZI8" s="159"/>
      <c r="DZJ8" s="156"/>
      <c r="DZK8" s="156"/>
      <c r="DZM8" s="205"/>
      <c r="DZN8" s="156"/>
      <c r="DZO8" s="156"/>
      <c r="DZR8" s="292"/>
      <c r="DZS8" s="292"/>
      <c r="DZT8" s="159"/>
      <c r="DZU8" s="159"/>
      <c r="DZV8" s="159"/>
      <c r="DZW8" s="156"/>
      <c r="DZX8" s="156"/>
      <c r="DZZ8" s="205"/>
      <c r="EAA8" s="156"/>
      <c r="EAB8" s="156"/>
      <c r="EAE8" s="292"/>
      <c r="EAF8" s="292"/>
      <c r="EAG8" s="159"/>
      <c r="EAH8" s="159"/>
      <c r="EAI8" s="159"/>
      <c r="EAJ8" s="156"/>
      <c r="EAK8" s="156"/>
      <c r="EAM8" s="205"/>
      <c r="EAN8" s="156"/>
      <c r="EAO8" s="156"/>
      <c r="EAR8" s="292"/>
      <c r="EAS8" s="292"/>
      <c r="EAT8" s="159"/>
      <c r="EAU8" s="159"/>
      <c r="EAV8" s="159"/>
      <c r="EAW8" s="156"/>
      <c r="EAX8" s="156"/>
      <c r="EAZ8" s="205"/>
      <c r="EBA8" s="156"/>
      <c r="EBB8" s="156"/>
      <c r="EBE8" s="292"/>
      <c r="EBF8" s="292"/>
      <c r="EBG8" s="159"/>
      <c r="EBH8" s="159"/>
      <c r="EBI8" s="159"/>
      <c r="EBJ8" s="156"/>
      <c r="EBK8" s="156"/>
      <c r="EBM8" s="205"/>
      <c r="EBN8" s="156"/>
      <c r="EBO8" s="156"/>
      <c r="EBR8" s="292"/>
      <c r="EBS8" s="292"/>
      <c r="EBT8" s="159"/>
      <c r="EBU8" s="159"/>
      <c r="EBV8" s="159"/>
      <c r="EBW8" s="156"/>
      <c r="EBX8" s="156"/>
      <c r="EBZ8" s="205"/>
      <c r="ECA8" s="156"/>
      <c r="ECB8" s="156"/>
      <c r="ECE8" s="292"/>
      <c r="ECF8" s="292"/>
      <c r="ECG8" s="159"/>
      <c r="ECH8" s="159"/>
      <c r="ECI8" s="159"/>
      <c r="ECJ8" s="156"/>
      <c r="ECK8" s="156"/>
      <c r="ECM8" s="205"/>
      <c r="ECN8" s="156"/>
      <c r="ECO8" s="156"/>
      <c r="ECR8" s="292"/>
      <c r="ECS8" s="292"/>
      <c r="ECT8" s="159"/>
      <c r="ECU8" s="159"/>
      <c r="ECV8" s="159"/>
      <c r="ECW8" s="156"/>
      <c r="ECX8" s="156"/>
      <c r="ECZ8" s="205"/>
      <c r="EDA8" s="156"/>
      <c r="EDB8" s="156"/>
      <c r="EDE8" s="292"/>
      <c r="EDF8" s="292"/>
      <c r="EDG8" s="159"/>
      <c r="EDH8" s="159"/>
      <c r="EDI8" s="159"/>
      <c r="EDJ8" s="156"/>
      <c r="EDK8" s="156"/>
      <c r="EDM8" s="205"/>
      <c r="EDN8" s="156"/>
      <c r="EDO8" s="156"/>
      <c r="EDR8" s="292"/>
      <c r="EDS8" s="292"/>
      <c r="EDT8" s="159"/>
      <c r="EDU8" s="159"/>
      <c r="EDV8" s="159"/>
      <c r="EDW8" s="156"/>
      <c r="EDX8" s="156"/>
      <c r="EDZ8" s="205"/>
      <c r="EEA8" s="156"/>
      <c r="EEB8" s="156"/>
      <c r="EEE8" s="292"/>
      <c r="EEF8" s="292"/>
      <c r="EEG8" s="159"/>
      <c r="EEH8" s="159"/>
      <c r="EEI8" s="159"/>
      <c r="EEJ8" s="156"/>
      <c r="EEK8" s="156"/>
      <c r="EEM8" s="205"/>
      <c r="EEN8" s="156"/>
      <c r="EEO8" s="156"/>
      <c r="EER8" s="292"/>
      <c r="EES8" s="292"/>
      <c r="EET8" s="159"/>
      <c r="EEU8" s="159"/>
      <c r="EEV8" s="159"/>
      <c r="EEW8" s="156"/>
      <c r="EEX8" s="156"/>
      <c r="EEZ8" s="205"/>
      <c r="EFA8" s="156"/>
      <c r="EFB8" s="156"/>
      <c r="EFE8" s="292"/>
      <c r="EFF8" s="292"/>
      <c r="EFG8" s="159"/>
      <c r="EFH8" s="159"/>
      <c r="EFI8" s="159"/>
      <c r="EFJ8" s="156"/>
      <c r="EFK8" s="156"/>
      <c r="EFM8" s="205"/>
      <c r="EFN8" s="156"/>
      <c r="EFO8" s="156"/>
      <c r="EFR8" s="292"/>
      <c r="EFS8" s="292"/>
      <c r="EFT8" s="159"/>
      <c r="EFU8" s="159"/>
      <c r="EFV8" s="159"/>
      <c r="EFW8" s="156"/>
      <c r="EFX8" s="156"/>
      <c r="EFZ8" s="205"/>
      <c r="EGA8" s="156"/>
      <c r="EGB8" s="156"/>
      <c r="EGE8" s="292"/>
      <c r="EGF8" s="292"/>
      <c r="EGG8" s="159"/>
      <c r="EGH8" s="159"/>
      <c r="EGI8" s="159"/>
      <c r="EGJ8" s="156"/>
      <c r="EGK8" s="156"/>
      <c r="EGM8" s="205"/>
      <c r="EGN8" s="156"/>
      <c r="EGO8" s="156"/>
      <c r="EGR8" s="292"/>
      <c r="EGS8" s="292"/>
      <c r="EGT8" s="159"/>
      <c r="EGU8" s="159"/>
      <c r="EGV8" s="159"/>
      <c r="EGW8" s="156"/>
      <c r="EGX8" s="156"/>
      <c r="EGZ8" s="205"/>
      <c r="EHA8" s="156"/>
      <c r="EHB8" s="156"/>
      <c r="EHE8" s="292"/>
      <c r="EHF8" s="292"/>
      <c r="EHG8" s="159"/>
      <c r="EHH8" s="159"/>
      <c r="EHI8" s="159"/>
      <c r="EHJ8" s="156"/>
      <c r="EHK8" s="156"/>
      <c r="EHM8" s="205"/>
      <c r="EHN8" s="156"/>
      <c r="EHO8" s="156"/>
      <c r="EHR8" s="292"/>
      <c r="EHS8" s="292"/>
      <c r="EHT8" s="159"/>
      <c r="EHU8" s="159"/>
      <c r="EHV8" s="159"/>
      <c r="EHW8" s="156"/>
      <c r="EHX8" s="156"/>
      <c r="EHZ8" s="205"/>
      <c r="EIA8" s="156"/>
      <c r="EIB8" s="156"/>
      <c r="EIE8" s="292"/>
      <c r="EIF8" s="292"/>
      <c r="EIG8" s="159"/>
      <c r="EIH8" s="159"/>
      <c r="EII8" s="159"/>
      <c r="EIJ8" s="156"/>
      <c r="EIK8" s="156"/>
      <c r="EIM8" s="205"/>
      <c r="EIN8" s="156"/>
      <c r="EIO8" s="156"/>
      <c r="EIR8" s="292"/>
      <c r="EIS8" s="292"/>
      <c r="EIT8" s="159"/>
      <c r="EIU8" s="159"/>
      <c r="EIV8" s="159"/>
      <c r="EIW8" s="156"/>
      <c r="EIX8" s="156"/>
      <c r="EIZ8" s="205"/>
      <c r="EJA8" s="156"/>
      <c r="EJB8" s="156"/>
      <c r="EJE8" s="292"/>
      <c r="EJF8" s="292"/>
      <c r="EJG8" s="159"/>
      <c r="EJH8" s="159"/>
      <c r="EJI8" s="159"/>
      <c r="EJJ8" s="156"/>
      <c r="EJK8" s="156"/>
      <c r="EJM8" s="205"/>
      <c r="EJN8" s="156"/>
      <c r="EJO8" s="156"/>
      <c r="EJR8" s="292"/>
      <c r="EJS8" s="292"/>
      <c r="EJT8" s="159"/>
      <c r="EJU8" s="159"/>
      <c r="EJV8" s="159"/>
      <c r="EJW8" s="156"/>
      <c r="EJX8" s="156"/>
      <c r="EJZ8" s="205"/>
      <c r="EKA8" s="156"/>
      <c r="EKB8" s="156"/>
      <c r="EKE8" s="292"/>
      <c r="EKF8" s="292"/>
      <c r="EKG8" s="159"/>
      <c r="EKH8" s="159"/>
      <c r="EKI8" s="159"/>
      <c r="EKJ8" s="156"/>
      <c r="EKK8" s="156"/>
      <c r="EKM8" s="205"/>
      <c r="EKN8" s="156"/>
      <c r="EKO8" s="156"/>
      <c r="EKR8" s="292"/>
      <c r="EKS8" s="292"/>
      <c r="EKT8" s="159"/>
      <c r="EKU8" s="159"/>
      <c r="EKV8" s="159"/>
      <c r="EKW8" s="156"/>
      <c r="EKX8" s="156"/>
      <c r="EKZ8" s="205"/>
      <c r="ELA8" s="156"/>
      <c r="ELB8" s="156"/>
      <c r="ELE8" s="292"/>
      <c r="ELF8" s="292"/>
      <c r="ELG8" s="159"/>
      <c r="ELH8" s="159"/>
      <c r="ELI8" s="159"/>
      <c r="ELJ8" s="156"/>
      <c r="ELK8" s="156"/>
      <c r="ELM8" s="205"/>
      <c r="ELN8" s="156"/>
      <c r="ELO8" s="156"/>
      <c r="ELR8" s="292"/>
      <c r="ELS8" s="292"/>
      <c r="ELT8" s="159"/>
      <c r="ELU8" s="159"/>
      <c r="ELV8" s="159"/>
      <c r="ELW8" s="156"/>
      <c r="ELX8" s="156"/>
      <c r="ELZ8" s="205"/>
      <c r="EMA8" s="156"/>
      <c r="EMB8" s="156"/>
      <c r="EME8" s="292"/>
      <c r="EMF8" s="292"/>
      <c r="EMG8" s="159"/>
      <c r="EMH8" s="159"/>
      <c r="EMI8" s="159"/>
      <c r="EMJ8" s="156"/>
      <c r="EMK8" s="156"/>
      <c r="EMM8" s="205"/>
      <c r="EMN8" s="156"/>
      <c r="EMO8" s="156"/>
      <c r="EMR8" s="292"/>
      <c r="EMS8" s="292"/>
      <c r="EMT8" s="159"/>
      <c r="EMU8" s="159"/>
      <c r="EMV8" s="159"/>
      <c r="EMW8" s="156"/>
      <c r="EMX8" s="156"/>
      <c r="EMZ8" s="205"/>
      <c r="ENA8" s="156"/>
      <c r="ENB8" s="156"/>
      <c r="ENE8" s="292"/>
      <c r="ENF8" s="292"/>
      <c r="ENG8" s="159"/>
      <c r="ENH8" s="159"/>
      <c r="ENI8" s="159"/>
      <c r="ENJ8" s="156"/>
      <c r="ENK8" s="156"/>
      <c r="ENM8" s="205"/>
      <c r="ENN8" s="156"/>
      <c r="ENO8" s="156"/>
      <c r="ENR8" s="292"/>
      <c r="ENS8" s="292"/>
      <c r="ENT8" s="159"/>
      <c r="ENU8" s="159"/>
      <c r="ENV8" s="159"/>
      <c r="ENW8" s="156"/>
      <c r="ENX8" s="156"/>
      <c r="ENZ8" s="205"/>
      <c r="EOA8" s="156"/>
      <c r="EOB8" s="156"/>
      <c r="EOE8" s="292"/>
      <c r="EOF8" s="292"/>
      <c r="EOG8" s="159"/>
      <c r="EOH8" s="159"/>
      <c r="EOI8" s="159"/>
      <c r="EOJ8" s="156"/>
      <c r="EOK8" s="156"/>
      <c r="EOM8" s="205"/>
      <c r="EON8" s="156"/>
      <c r="EOO8" s="156"/>
      <c r="EOR8" s="292"/>
      <c r="EOS8" s="292"/>
      <c r="EOT8" s="159"/>
      <c r="EOU8" s="159"/>
      <c r="EOV8" s="159"/>
      <c r="EOW8" s="156"/>
      <c r="EOX8" s="156"/>
      <c r="EOZ8" s="205"/>
      <c r="EPA8" s="156"/>
      <c r="EPB8" s="156"/>
      <c r="EPE8" s="292"/>
      <c r="EPF8" s="292"/>
      <c r="EPG8" s="159"/>
      <c r="EPH8" s="159"/>
      <c r="EPI8" s="159"/>
      <c r="EPJ8" s="156"/>
      <c r="EPK8" s="156"/>
      <c r="EPM8" s="205"/>
      <c r="EPN8" s="156"/>
      <c r="EPO8" s="156"/>
      <c r="EPR8" s="292"/>
      <c r="EPS8" s="292"/>
      <c r="EPT8" s="159"/>
      <c r="EPU8" s="159"/>
      <c r="EPV8" s="159"/>
      <c r="EPW8" s="156"/>
      <c r="EPX8" s="156"/>
      <c r="EPZ8" s="205"/>
      <c r="EQA8" s="156"/>
      <c r="EQB8" s="156"/>
      <c r="EQE8" s="292"/>
      <c r="EQF8" s="292"/>
      <c r="EQG8" s="159"/>
      <c r="EQH8" s="159"/>
      <c r="EQI8" s="159"/>
      <c r="EQJ8" s="156"/>
      <c r="EQK8" s="156"/>
      <c r="EQM8" s="205"/>
      <c r="EQN8" s="156"/>
      <c r="EQO8" s="156"/>
      <c r="EQR8" s="292"/>
      <c r="EQS8" s="292"/>
      <c r="EQT8" s="159"/>
      <c r="EQU8" s="159"/>
      <c r="EQV8" s="159"/>
      <c r="EQW8" s="156"/>
      <c r="EQX8" s="156"/>
      <c r="EQZ8" s="205"/>
      <c r="ERA8" s="156"/>
      <c r="ERB8" s="156"/>
      <c r="ERE8" s="292"/>
      <c r="ERF8" s="292"/>
      <c r="ERG8" s="159"/>
      <c r="ERH8" s="159"/>
      <c r="ERI8" s="159"/>
      <c r="ERJ8" s="156"/>
      <c r="ERK8" s="156"/>
      <c r="ERM8" s="205"/>
      <c r="ERN8" s="156"/>
      <c r="ERO8" s="156"/>
      <c r="ERR8" s="292"/>
      <c r="ERS8" s="292"/>
      <c r="ERT8" s="159"/>
      <c r="ERU8" s="159"/>
      <c r="ERV8" s="159"/>
      <c r="ERW8" s="156"/>
      <c r="ERX8" s="156"/>
      <c r="ERZ8" s="205"/>
      <c r="ESA8" s="156"/>
      <c r="ESB8" s="156"/>
      <c r="ESE8" s="292"/>
      <c r="ESF8" s="292"/>
      <c r="ESG8" s="159"/>
      <c r="ESH8" s="159"/>
      <c r="ESI8" s="159"/>
      <c r="ESJ8" s="156"/>
      <c r="ESK8" s="156"/>
      <c r="ESM8" s="205"/>
      <c r="ESN8" s="156"/>
      <c r="ESO8" s="156"/>
      <c r="ESR8" s="292"/>
      <c r="ESS8" s="292"/>
      <c r="EST8" s="159"/>
      <c r="ESU8" s="159"/>
      <c r="ESV8" s="159"/>
      <c r="ESW8" s="156"/>
      <c r="ESX8" s="156"/>
      <c r="ESZ8" s="205"/>
      <c r="ETA8" s="156"/>
      <c r="ETB8" s="156"/>
      <c r="ETE8" s="292"/>
      <c r="ETF8" s="292"/>
      <c r="ETG8" s="159"/>
      <c r="ETH8" s="159"/>
      <c r="ETI8" s="159"/>
      <c r="ETJ8" s="156"/>
      <c r="ETK8" s="156"/>
      <c r="ETM8" s="205"/>
      <c r="ETN8" s="156"/>
      <c r="ETO8" s="156"/>
      <c r="ETR8" s="292"/>
      <c r="ETS8" s="292"/>
      <c r="ETT8" s="159"/>
      <c r="ETU8" s="159"/>
      <c r="ETV8" s="159"/>
      <c r="ETW8" s="156"/>
      <c r="ETX8" s="156"/>
      <c r="ETZ8" s="205"/>
      <c r="EUA8" s="156"/>
      <c r="EUB8" s="156"/>
      <c r="EUE8" s="292"/>
      <c r="EUF8" s="292"/>
      <c r="EUG8" s="159"/>
      <c r="EUH8" s="159"/>
      <c r="EUI8" s="159"/>
      <c r="EUJ8" s="156"/>
      <c r="EUK8" s="156"/>
      <c r="EUM8" s="205"/>
      <c r="EUN8" s="156"/>
      <c r="EUO8" s="156"/>
      <c r="EUR8" s="292"/>
      <c r="EUS8" s="292"/>
      <c r="EUT8" s="159"/>
      <c r="EUU8" s="159"/>
      <c r="EUV8" s="159"/>
      <c r="EUW8" s="156"/>
      <c r="EUX8" s="156"/>
      <c r="EUZ8" s="205"/>
      <c r="EVA8" s="156"/>
      <c r="EVB8" s="156"/>
      <c r="EVE8" s="292"/>
      <c r="EVF8" s="292"/>
      <c r="EVG8" s="159"/>
      <c r="EVH8" s="159"/>
      <c r="EVI8" s="159"/>
      <c r="EVJ8" s="156"/>
      <c r="EVK8" s="156"/>
      <c r="EVM8" s="205"/>
      <c r="EVN8" s="156"/>
      <c r="EVO8" s="156"/>
      <c r="EVR8" s="292"/>
      <c r="EVS8" s="292"/>
      <c r="EVT8" s="159"/>
      <c r="EVU8" s="159"/>
      <c r="EVV8" s="159"/>
      <c r="EVW8" s="156"/>
      <c r="EVX8" s="156"/>
      <c r="EVZ8" s="205"/>
      <c r="EWA8" s="156"/>
      <c r="EWB8" s="156"/>
      <c r="EWE8" s="292"/>
      <c r="EWF8" s="292"/>
      <c r="EWG8" s="159"/>
      <c r="EWH8" s="159"/>
      <c r="EWI8" s="159"/>
      <c r="EWJ8" s="156"/>
      <c r="EWK8" s="156"/>
      <c r="EWM8" s="205"/>
      <c r="EWN8" s="156"/>
      <c r="EWO8" s="156"/>
      <c r="EWR8" s="292"/>
      <c r="EWS8" s="292"/>
      <c r="EWT8" s="159"/>
      <c r="EWU8" s="159"/>
      <c r="EWV8" s="159"/>
      <c r="EWW8" s="156"/>
      <c r="EWX8" s="156"/>
      <c r="EWZ8" s="205"/>
      <c r="EXA8" s="156"/>
      <c r="EXB8" s="156"/>
      <c r="EXE8" s="292"/>
      <c r="EXF8" s="292"/>
      <c r="EXG8" s="159"/>
      <c r="EXH8" s="159"/>
      <c r="EXI8" s="159"/>
      <c r="EXJ8" s="156"/>
      <c r="EXK8" s="156"/>
      <c r="EXM8" s="205"/>
      <c r="EXN8" s="156"/>
      <c r="EXO8" s="156"/>
      <c r="EXR8" s="292"/>
      <c r="EXS8" s="292"/>
      <c r="EXT8" s="159"/>
      <c r="EXU8" s="159"/>
      <c r="EXV8" s="159"/>
      <c r="EXW8" s="156"/>
      <c r="EXX8" s="156"/>
      <c r="EXZ8" s="205"/>
      <c r="EYA8" s="156"/>
      <c r="EYB8" s="156"/>
      <c r="EYE8" s="292"/>
      <c r="EYF8" s="292"/>
      <c r="EYG8" s="159"/>
      <c r="EYH8" s="159"/>
      <c r="EYI8" s="159"/>
      <c r="EYJ8" s="156"/>
      <c r="EYK8" s="156"/>
      <c r="EYM8" s="205"/>
      <c r="EYN8" s="156"/>
      <c r="EYO8" s="156"/>
      <c r="EYR8" s="292"/>
      <c r="EYS8" s="292"/>
      <c r="EYT8" s="159"/>
      <c r="EYU8" s="159"/>
      <c r="EYV8" s="159"/>
      <c r="EYW8" s="156"/>
      <c r="EYX8" s="156"/>
      <c r="EYZ8" s="205"/>
      <c r="EZA8" s="156"/>
      <c r="EZB8" s="156"/>
      <c r="EZE8" s="292"/>
      <c r="EZF8" s="292"/>
      <c r="EZG8" s="159"/>
      <c r="EZH8" s="159"/>
      <c r="EZI8" s="159"/>
      <c r="EZJ8" s="156"/>
      <c r="EZK8" s="156"/>
      <c r="EZM8" s="205"/>
      <c r="EZN8" s="156"/>
      <c r="EZO8" s="156"/>
      <c r="EZR8" s="292"/>
      <c r="EZS8" s="292"/>
      <c r="EZT8" s="159"/>
      <c r="EZU8" s="159"/>
      <c r="EZV8" s="159"/>
      <c r="EZW8" s="156"/>
      <c r="EZX8" s="156"/>
      <c r="EZZ8" s="205"/>
      <c r="FAA8" s="156"/>
      <c r="FAB8" s="156"/>
      <c r="FAE8" s="292"/>
      <c r="FAF8" s="292"/>
      <c r="FAG8" s="159"/>
      <c r="FAH8" s="159"/>
      <c r="FAI8" s="159"/>
      <c r="FAJ8" s="156"/>
      <c r="FAK8" s="156"/>
      <c r="FAM8" s="205"/>
      <c r="FAN8" s="156"/>
      <c r="FAO8" s="156"/>
      <c r="FAR8" s="292"/>
      <c r="FAS8" s="292"/>
      <c r="FAT8" s="159"/>
      <c r="FAU8" s="159"/>
      <c r="FAV8" s="159"/>
      <c r="FAW8" s="156"/>
      <c r="FAX8" s="156"/>
      <c r="FAZ8" s="205"/>
      <c r="FBA8" s="156"/>
      <c r="FBB8" s="156"/>
      <c r="FBE8" s="292"/>
      <c r="FBF8" s="292"/>
      <c r="FBG8" s="159"/>
      <c r="FBH8" s="159"/>
      <c r="FBI8" s="159"/>
      <c r="FBJ8" s="156"/>
      <c r="FBK8" s="156"/>
      <c r="FBM8" s="205"/>
      <c r="FBN8" s="156"/>
      <c r="FBO8" s="156"/>
      <c r="FBR8" s="292"/>
      <c r="FBS8" s="292"/>
      <c r="FBT8" s="159"/>
      <c r="FBU8" s="159"/>
      <c r="FBV8" s="159"/>
      <c r="FBW8" s="156"/>
      <c r="FBX8" s="156"/>
      <c r="FBZ8" s="205"/>
      <c r="FCA8" s="156"/>
      <c r="FCB8" s="156"/>
      <c r="FCE8" s="292"/>
      <c r="FCF8" s="292"/>
      <c r="FCG8" s="159"/>
      <c r="FCH8" s="159"/>
      <c r="FCI8" s="159"/>
      <c r="FCJ8" s="156"/>
      <c r="FCK8" s="156"/>
      <c r="FCM8" s="205"/>
      <c r="FCN8" s="156"/>
      <c r="FCO8" s="156"/>
      <c r="FCR8" s="292"/>
      <c r="FCS8" s="292"/>
      <c r="FCT8" s="159"/>
      <c r="FCU8" s="159"/>
      <c r="FCV8" s="159"/>
      <c r="FCW8" s="156"/>
      <c r="FCX8" s="156"/>
      <c r="FCZ8" s="205"/>
      <c r="FDA8" s="156"/>
      <c r="FDB8" s="156"/>
      <c r="FDE8" s="292"/>
      <c r="FDF8" s="292"/>
      <c r="FDG8" s="159"/>
      <c r="FDH8" s="159"/>
      <c r="FDI8" s="159"/>
      <c r="FDJ8" s="156"/>
      <c r="FDK8" s="156"/>
      <c r="FDM8" s="205"/>
      <c r="FDN8" s="156"/>
      <c r="FDO8" s="156"/>
      <c r="FDR8" s="292"/>
      <c r="FDS8" s="292"/>
      <c r="FDT8" s="159"/>
      <c r="FDU8" s="159"/>
      <c r="FDV8" s="159"/>
      <c r="FDW8" s="156"/>
      <c r="FDX8" s="156"/>
      <c r="FDZ8" s="205"/>
      <c r="FEA8" s="156"/>
      <c r="FEB8" s="156"/>
      <c r="FEE8" s="292"/>
      <c r="FEF8" s="292"/>
      <c r="FEG8" s="159"/>
      <c r="FEH8" s="159"/>
      <c r="FEI8" s="159"/>
      <c r="FEJ8" s="156"/>
      <c r="FEK8" s="156"/>
      <c r="FEM8" s="205"/>
      <c r="FEN8" s="156"/>
      <c r="FEO8" s="156"/>
      <c r="FER8" s="292"/>
      <c r="FES8" s="292"/>
      <c r="FET8" s="159"/>
      <c r="FEU8" s="159"/>
      <c r="FEV8" s="159"/>
      <c r="FEW8" s="156"/>
      <c r="FEX8" s="156"/>
      <c r="FEZ8" s="205"/>
      <c r="FFA8" s="156"/>
      <c r="FFB8" s="156"/>
      <c r="FFE8" s="292"/>
      <c r="FFF8" s="292"/>
      <c r="FFG8" s="159"/>
      <c r="FFH8" s="159"/>
      <c r="FFI8" s="159"/>
      <c r="FFJ8" s="156"/>
      <c r="FFK8" s="156"/>
      <c r="FFM8" s="205"/>
      <c r="FFN8" s="156"/>
      <c r="FFO8" s="156"/>
      <c r="FFR8" s="292"/>
      <c r="FFS8" s="292"/>
      <c r="FFT8" s="159"/>
      <c r="FFU8" s="159"/>
      <c r="FFV8" s="159"/>
      <c r="FFW8" s="156"/>
      <c r="FFX8" s="156"/>
      <c r="FFZ8" s="205"/>
      <c r="FGA8" s="156"/>
      <c r="FGB8" s="156"/>
      <c r="FGE8" s="292"/>
      <c r="FGF8" s="292"/>
      <c r="FGG8" s="159"/>
      <c r="FGH8" s="159"/>
      <c r="FGI8" s="159"/>
      <c r="FGJ8" s="156"/>
      <c r="FGK8" s="156"/>
      <c r="FGM8" s="205"/>
      <c r="FGN8" s="156"/>
      <c r="FGO8" s="156"/>
      <c r="FGR8" s="292"/>
      <c r="FGS8" s="292"/>
      <c r="FGT8" s="159"/>
      <c r="FGU8" s="159"/>
      <c r="FGV8" s="159"/>
      <c r="FGW8" s="156"/>
      <c r="FGX8" s="156"/>
      <c r="FGZ8" s="205"/>
      <c r="FHA8" s="156"/>
      <c r="FHB8" s="156"/>
      <c r="FHE8" s="292"/>
      <c r="FHF8" s="292"/>
      <c r="FHG8" s="159"/>
      <c r="FHH8" s="159"/>
      <c r="FHI8" s="159"/>
      <c r="FHJ8" s="156"/>
      <c r="FHK8" s="156"/>
      <c r="FHM8" s="205"/>
      <c r="FHN8" s="156"/>
      <c r="FHO8" s="156"/>
      <c r="FHR8" s="292"/>
      <c r="FHS8" s="292"/>
      <c r="FHT8" s="159"/>
      <c r="FHU8" s="159"/>
      <c r="FHV8" s="159"/>
      <c r="FHW8" s="156"/>
      <c r="FHX8" s="156"/>
      <c r="FHZ8" s="205"/>
      <c r="FIA8" s="156"/>
      <c r="FIB8" s="156"/>
      <c r="FIE8" s="292"/>
      <c r="FIF8" s="292"/>
      <c r="FIG8" s="159"/>
      <c r="FIH8" s="159"/>
      <c r="FII8" s="159"/>
      <c r="FIJ8" s="156"/>
      <c r="FIK8" s="156"/>
      <c r="FIM8" s="205"/>
      <c r="FIN8" s="156"/>
      <c r="FIO8" s="156"/>
      <c r="FIR8" s="292"/>
      <c r="FIS8" s="292"/>
      <c r="FIT8" s="159"/>
      <c r="FIU8" s="159"/>
      <c r="FIV8" s="159"/>
      <c r="FIW8" s="156"/>
      <c r="FIX8" s="156"/>
      <c r="FIZ8" s="205"/>
      <c r="FJA8" s="156"/>
      <c r="FJB8" s="156"/>
      <c r="FJE8" s="292"/>
      <c r="FJF8" s="292"/>
      <c r="FJG8" s="159"/>
      <c r="FJH8" s="159"/>
      <c r="FJI8" s="159"/>
      <c r="FJJ8" s="156"/>
      <c r="FJK8" s="156"/>
      <c r="FJM8" s="205"/>
      <c r="FJN8" s="156"/>
      <c r="FJO8" s="156"/>
      <c r="FJR8" s="292"/>
      <c r="FJS8" s="292"/>
      <c r="FJT8" s="159"/>
      <c r="FJU8" s="159"/>
      <c r="FJV8" s="159"/>
      <c r="FJW8" s="156"/>
      <c r="FJX8" s="156"/>
      <c r="FJZ8" s="205"/>
      <c r="FKA8" s="156"/>
      <c r="FKB8" s="156"/>
      <c r="FKE8" s="292"/>
      <c r="FKF8" s="292"/>
      <c r="FKG8" s="159"/>
      <c r="FKH8" s="159"/>
      <c r="FKI8" s="159"/>
      <c r="FKJ8" s="156"/>
      <c r="FKK8" s="156"/>
      <c r="FKM8" s="205"/>
      <c r="FKN8" s="156"/>
      <c r="FKO8" s="156"/>
      <c r="FKR8" s="292"/>
      <c r="FKS8" s="292"/>
      <c r="FKT8" s="159"/>
      <c r="FKU8" s="159"/>
      <c r="FKV8" s="159"/>
      <c r="FKW8" s="156"/>
      <c r="FKX8" s="156"/>
      <c r="FKZ8" s="205"/>
      <c r="FLA8" s="156"/>
      <c r="FLB8" s="156"/>
      <c r="FLE8" s="292"/>
      <c r="FLF8" s="292"/>
      <c r="FLG8" s="159"/>
      <c r="FLH8" s="159"/>
      <c r="FLI8" s="159"/>
      <c r="FLJ8" s="156"/>
      <c r="FLK8" s="156"/>
      <c r="FLM8" s="205"/>
      <c r="FLN8" s="156"/>
      <c r="FLO8" s="156"/>
      <c r="FLR8" s="292"/>
      <c r="FLS8" s="292"/>
      <c r="FLT8" s="159"/>
      <c r="FLU8" s="159"/>
      <c r="FLV8" s="159"/>
      <c r="FLW8" s="156"/>
      <c r="FLX8" s="156"/>
      <c r="FLZ8" s="205"/>
      <c r="FMA8" s="156"/>
      <c r="FMB8" s="156"/>
      <c r="FME8" s="292"/>
      <c r="FMF8" s="292"/>
      <c r="FMG8" s="159"/>
      <c r="FMH8" s="159"/>
      <c r="FMI8" s="159"/>
      <c r="FMJ8" s="156"/>
      <c r="FMK8" s="156"/>
      <c r="FMM8" s="205"/>
      <c r="FMN8" s="156"/>
      <c r="FMO8" s="156"/>
      <c r="FMR8" s="292"/>
      <c r="FMS8" s="292"/>
      <c r="FMT8" s="159"/>
      <c r="FMU8" s="159"/>
      <c r="FMV8" s="159"/>
      <c r="FMW8" s="156"/>
      <c r="FMX8" s="156"/>
      <c r="FMZ8" s="205"/>
      <c r="FNA8" s="156"/>
      <c r="FNB8" s="156"/>
      <c r="FNE8" s="292"/>
      <c r="FNF8" s="292"/>
      <c r="FNG8" s="159"/>
      <c r="FNH8" s="159"/>
      <c r="FNI8" s="159"/>
      <c r="FNJ8" s="156"/>
      <c r="FNK8" s="156"/>
      <c r="FNM8" s="205"/>
      <c r="FNN8" s="156"/>
      <c r="FNO8" s="156"/>
      <c r="FNR8" s="292"/>
      <c r="FNS8" s="292"/>
      <c r="FNT8" s="159"/>
      <c r="FNU8" s="159"/>
      <c r="FNV8" s="159"/>
      <c r="FNW8" s="156"/>
      <c r="FNX8" s="156"/>
      <c r="FNZ8" s="205"/>
      <c r="FOA8" s="156"/>
      <c r="FOB8" s="156"/>
      <c r="FOE8" s="292"/>
      <c r="FOF8" s="292"/>
      <c r="FOG8" s="159"/>
      <c r="FOH8" s="159"/>
      <c r="FOI8" s="159"/>
      <c r="FOJ8" s="156"/>
      <c r="FOK8" s="156"/>
      <c r="FOM8" s="205"/>
      <c r="FON8" s="156"/>
      <c r="FOO8" s="156"/>
      <c r="FOR8" s="292"/>
      <c r="FOS8" s="292"/>
      <c r="FOT8" s="159"/>
      <c r="FOU8" s="159"/>
      <c r="FOV8" s="159"/>
      <c r="FOW8" s="156"/>
      <c r="FOX8" s="156"/>
      <c r="FOZ8" s="205"/>
      <c r="FPA8" s="156"/>
      <c r="FPB8" s="156"/>
      <c r="FPE8" s="292"/>
      <c r="FPF8" s="292"/>
      <c r="FPG8" s="159"/>
      <c r="FPH8" s="159"/>
      <c r="FPI8" s="159"/>
      <c r="FPJ8" s="156"/>
      <c r="FPK8" s="156"/>
      <c r="FPM8" s="205"/>
      <c r="FPN8" s="156"/>
      <c r="FPO8" s="156"/>
      <c r="FPR8" s="292"/>
      <c r="FPS8" s="292"/>
      <c r="FPT8" s="159"/>
      <c r="FPU8" s="159"/>
      <c r="FPV8" s="159"/>
      <c r="FPW8" s="156"/>
      <c r="FPX8" s="156"/>
      <c r="FPZ8" s="205"/>
      <c r="FQA8" s="156"/>
      <c r="FQB8" s="156"/>
      <c r="FQE8" s="292"/>
      <c r="FQF8" s="292"/>
      <c r="FQG8" s="159"/>
      <c r="FQH8" s="159"/>
      <c r="FQI8" s="159"/>
      <c r="FQJ8" s="156"/>
      <c r="FQK8" s="156"/>
      <c r="FQM8" s="205"/>
      <c r="FQN8" s="156"/>
      <c r="FQO8" s="156"/>
      <c r="FQR8" s="292"/>
      <c r="FQS8" s="292"/>
      <c r="FQT8" s="159"/>
      <c r="FQU8" s="159"/>
      <c r="FQV8" s="159"/>
      <c r="FQW8" s="156"/>
      <c r="FQX8" s="156"/>
      <c r="FQZ8" s="205"/>
      <c r="FRA8" s="156"/>
      <c r="FRB8" s="156"/>
      <c r="FRE8" s="292"/>
      <c r="FRF8" s="292"/>
      <c r="FRG8" s="159"/>
      <c r="FRH8" s="159"/>
      <c r="FRI8" s="159"/>
      <c r="FRJ8" s="156"/>
      <c r="FRK8" s="156"/>
      <c r="FRM8" s="205"/>
      <c r="FRN8" s="156"/>
      <c r="FRO8" s="156"/>
      <c r="FRR8" s="292"/>
      <c r="FRS8" s="292"/>
      <c r="FRT8" s="159"/>
      <c r="FRU8" s="159"/>
      <c r="FRV8" s="159"/>
      <c r="FRW8" s="156"/>
      <c r="FRX8" s="156"/>
      <c r="FRZ8" s="205"/>
      <c r="FSA8" s="156"/>
      <c r="FSB8" s="156"/>
      <c r="FSE8" s="292"/>
      <c r="FSF8" s="292"/>
      <c r="FSG8" s="159"/>
      <c r="FSH8" s="159"/>
      <c r="FSI8" s="159"/>
      <c r="FSJ8" s="156"/>
      <c r="FSK8" s="156"/>
      <c r="FSM8" s="205"/>
      <c r="FSN8" s="156"/>
      <c r="FSO8" s="156"/>
      <c r="FSR8" s="292"/>
      <c r="FSS8" s="292"/>
      <c r="FST8" s="159"/>
      <c r="FSU8" s="159"/>
      <c r="FSV8" s="159"/>
      <c r="FSW8" s="156"/>
      <c r="FSX8" s="156"/>
      <c r="FSZ8" s="205"/>
      <c r="FTA8" s="156"/>
      <c r="FTB8" s="156"/>
      <c r="FTE8" s="292"/>
      <c r="FTF8" s="292"/>
      <c r="FTG8" s="159"/>
      <c r="FTH8" s="159"/>
      <c r="FTI8" s="159"/>
      <c r="FTJ8" s="156"/>
      <c r="FTK8" s="156"/>
      <c r="FTM8" s="205"/>
      <c r="FTN8" s="156"/>
      <c r="FTO8" s="156"/>
      <c r="FTR8" s="292"/>
      <c r="FTS8" s="292"/>
      <c r="FTT8" s="159"/>
      <c r="FTU8" s="159"/>
      <c r="FTV8" s="159"/>
      <c r="FTW8" s="156"/>
      <c r="FTX8" s="156"/>
      <c r="FTZ8" s="205"/>
      <c r="FUA8" s="156"/>
      <c r="FUB8" s="156"/>
      <c r="FUE8" s="292"/>
      <c r="FUF8" s="292"/>
      <c r="FUG8" s="159"/>
      <c r="FUH8" s="159"/>
      <c r="FUI8" s="159"/>
      <c r="FUJ8" s="156"/>
      <c r="FUK8" s="156"/>
      <c r="FUM8" s="205"/>
      <c r="FUN8" s="156"/>
      <c r="FUO8" s="156"/>
      <c r="FUR8" s="292"/>
      <c r="FUS8" s="292"/>
      <c r="FUT8" s="159"/>
      <c r="FUU8" s="159"/>
      <c r="FUV8" s="159"/>
      <c r="FUW8" s="156"/>
      <c r="FUX8" s="156"/>
      <c r="FUZ8" s="205"/>
      <c r="FVA8" s="156"/>
      <c r="FVB8" s="156"/>
      <c r="FVE8" s="292"/>
      <c r="FVF8" s="292"/>
      <c r="FVG8" s="159"/>
      <c r="FVH8" s="159"/>
      <c r="FVI8" s="159"/>
      <c r="FVJ8" s="156"/>
      <c r="FVK8" s="156"/>
      <c r="FVM8" s="205"/>
      <c r="FVN8" s="156"/>
      <c r="FVO8" s="156"/>
      <c r="FVR8" s="292"/>
      <c r="FVS8" s="292"/>
      <c r="FVT8" s="159"/>
      <c r="FVU8" s="159"/>
      <c r="FVV8" s="159"/>
      <c r="FVW8" s="156"/>
      <c r="FVX8" s="156"/>
      <c r="FVZ8" s="205"/>
      <c r="FWA8" s="156"/>
      <c r="FWB8" s="156"/>
      <c r="FWE8" s="292"/>
      <c r="FWF8" s="292"/>
      <c r="FWG8" s="159"/>
      <c r="FWH8" s="159"/>
      <c r="FWI8" s="159"/>
      <c r="FWJ8" s="156"/>
      <c r="FWK8" s="156"/>
      <c r="FWM8" s="205"/>
      <c r="FWN8" s="156"/>
      <c r="FWO8" s="156"/>
      <c r="FWR8" s="292"/>
      <c r="FWS8" s="292"/>
      <c r="FWT8" s="159"/>
      <c r="FWU8" s="159"/>
      <c r="FWV8" s="159"/>
      <c r="FWW8" s="156"/>
      <c r="FWX8" s="156"/>
      <c r="FWZ8" s="205"/>
      <c r="FXA8" s="156"/>
      <c r="FXB8" s="156"/>
      <c r="FXE8" s="292"/>
      <c r="FXF8" s="292"/>
      <c r="FXG8" s="159"/>
      <c r="FXH8" s="159"/>
      <c r="FXI8" s="159"/>
      <c r="FXJ8" s="156"/>
      <c r="FXK8" s="156"/>
      <c r="FXM8" s="205"/>
      <c r="FXN8" s="156"/>
      <c r="FXO8" s="156"/>
      <c r="FXR8" s="292"/>
      <c r="FXS8" s="292"/>
      <c r="FXT8" s="159"/>
      <c r="FXU8" s="159"/>
      <c r="FXV8" s="159"/>
      <c r="FXW8" s="156"/>
      <c r="FXX8" s="156"/>
      <c r="FXZ8" s="205"/>
      <c r="FYA8" s="156"/>
      <c r="FYB8" s="156"/>
      <c r="FYE8" s="292"/>
      <c r="FYF8" s="292"/>
      <c r="FYG8" s="159"/>
      <c r="FYH8" s="159"/>
      <c r="FYI8" s="159"/>
      <c r="FYJ8" s="156"/>
      <c r="FYK8" s="156"/>
      <c r="FYM8" s="205"/>
      <c r="FYN8" s="156"/>
      <c r="FYO8" s="156"/>
      <c r="FYR8" s="292"/>
      <c r="FYS8" s="292"/>
      <c r="FYT8" s="159"/>
      <c r="FYU8" s="159"/>
      <c r="FYV8" s="159"/>
      <c r="FYW8" s="156"/>
      <c r="FYX8" s="156"/>
      <c r="FYZ8" s="205"/>
      <c r="FZA8" s="156"/>
      <c r="FZB8" s="156"/>
      <c r="FZE8" s="292"/>
      <c r="FZF8" s="292"/>
      <c r="FZG8" s="159"/>
      <c r="FZH8" s="159"/>
      <c r="FZI8" s="159"/>
      <c r="FZJ8" s="156"/>
      <c r="FZK8" s="156"/>
      <c r="FZM8" s="205"/>
      <c r="FZN8" s="156"/>
      <c r="FZO8" s="156"/>
      <c r="FZR8" s="292"/>
      <c r="FZS8" s="292"/>
      <c r="FZT8" s="159"/>
      <c r="FZU8" s="159"/>
      <c r="FZV8" s="159"/>
      <c r="FZW8" s="156"/>
      <c r="FZX8" s="156"/>
      <c r="FZZ8" s="205"/>
      <c r="GAA8" s="156"/>
      <c r="GAB8" s="156"/>
      <c r="GAE8" s="292"/>
      <c r="GAF8" s="292"/>
      <c r="GAG8" s="159"/>
      <c r="GAH8" s="159"/>
      <c r="GAI8" s="159"/>
      <c r="GAJ8" s="156"/>
      <c r="GAK8" s="156"/>
      <c r="GAM8" s="205"/>
      <c r="GAN8" s="156"/>
      <c r="GAO8" s="156"/>
      <c r="GAR8" s="292"/>
      <c r="GAS8" s="292"/>
      <c r="GAT8" s="159"/>
      <c r="GAU8" s="159"/>
      <c r="GAV8" s="159"/>
      <c r="GAW8" s="156"/>
      <c r="GAX8" s="156"/>
      <c r="GAZ8" s="205"/>
      <c r="GBA8" s="156"/>
      <c r="GBB8" s="156"/>
      <c r="GBE8" s="292"/>
      <c r="GBF8" s="292"/>
      <c r="GBG8" s="159"/>
      <c r="GBH8" s="159"/>
      <c r="GBI8" s="159"/>
      <c r="GBJ8" s="156"/>
      <c r="GBK8" s="156"/>
      <c r="GBM8" s="205"/>
      <c r="GBN8" s="156"/>
      <c r="GBO8" s="156"/>
      <c r="GBR8" s="292"/>
      <c r="GBS8" s="292"/>
      <c r="GBT8" s="159"/>
      <c r="GBU8" s="159"/>
      <c r="GBV8" s="159"/>
      <c r="GBW8" s="156"/>
      <c r="GBX8" s="156"/>
      <c r="GBZ8" s="205"/>
      <c r="GCA8" s="156"/>
      <c r="GCB8" s="156"/>
      <c r="GCE8" s="292"/>
      <c r="GCF8" s="292"/>
      <c r="GCG8" s="159"/>
      <c r="GCH8" s="159"/>
      <c r="GCI8" s="159"/>
      <c r="GCJ8" s="156"/>
      <c r="GCK8" s="156"/>
      <c r="GCM8" s="205"/>
      <c r="GCN8" s="156"/>
      <c r="GCO8" s="156"/>
      <c r="GCR8" s="292"/>
      <c r="GCS8" s="292"/>
      <c r="GCT8" s="159"/>
      <c r="GCU8" s="159"/>
      <c r="GCV8" s="159"/>
      <c r="GCW8" s="156"/>
      <c r="GCX8" s="156"/>
      <c r="GCZ8" s="205"/>
      <c r="GDA8" s="156"/>
      <c r="GDB8" s="156"/>
      <c r="GDE8" s="292"/>
      <c r="GDF8" s="292"/>
      <c r="GDG8" s="159"/>
      <c r="GDH8" s="159"/>
      <c r="GDI8" s="159"/>
      <c r="GDJ8" s="156"/>
      <c r="GDK8" s="156"/>
      <c r="GDM8" s="205"/>
      <c r="GDN8" s="156"/>
      <c r="GDO8" s="156"/>
      <c r="GDR8" s="292"/>
      <c r="GDS8" s="292"/>
      <c r="GDT8" s="159"/>
      <c r="GDU8" s="159"/>
      <c r="GDV8" s="159"/>
      <c r="GDW8" s="156"/>
      <c r="GDX8" s="156"/>
      <c r="GDZ8" s="205"/>
      <c r="GEA8" s="156"/>
      <c r="GEB8" s="156"/>
      <c r="GEE8" s="292"/>
      <c r="GEF8" s="292"/>
      <c r="GEG8" s="159"/>
      <c r="GEH8" s="159"/>
      <c r="GEI8" s="159"/>
      <c r="GEJ8" s="156"/>
      <c r="GEK8" s="156"/>
      <c r="GEM8" s="205"/>
      <c r="GEN8" s="156"/>
      <c r="GEO8" s="156"/>
      <c r="GER8" s="292"/>
      <c r="GES8" s="292"/>
      <c r="GET8" s="159"/>
      <c r="GEU8" s="159"/>
      <c r="GEV8" s="159"/>
      <c r="GEW8" s="156"/>
      <c r="GEX8" s="156"/>
      <c r="GEZ8" s="205"/>
      <c r="GFA8" s="156"/>
      <c r="GFB8" s="156"/>
      <c r="GFE8" s="292"/>
      <c r="GFF8" s="292"/>
      <c r="GFG8" s="159"/>
      <c r="GFH8" s="159"/>
      <c r="GFI8" s="159"/>
      <c r="GFJ8" s="156"/>
      <c r="GFK8" s="156"/>
      <c r="GFM8" s="205"/>
      <c r="GFN8" s="156"/>
      <c r="GFO8" s="156"/>
      <c r="GFR8" s="292"/>
      <c r="GFS8" s="292"/>
      <c r="GFT8" s="159"/>
      <c r="GFU8" s="159"/>
      <c r="GFV8" s="159"/>
      <c r="GFW8" s="156"/>
      <c r="GFX8" s="156"/>
      <c r="GFZ8" s="205"/>
      <c r="GGA8" s="156"/>
      <c r="GGB8" s="156"/>
      <c r="GGE8" s="292"/>
      <c r="GGF8" s="292"/>
      <c r="GGG8" s="159"/>
      <c r="GGH8" s="159"/>
      <c r="GGI8" s="159"/>
      <c r="GGJ8" s="156"/>
      <c r="GGK8" s="156"/>
      <c r="GGM8" s="205"/>
      <c r="GGN8" s="156"/>
      <c r="GGO8" s="156"/>
      <c r="GGR8" s="292"/>
      <c r="GGS8" s="292"/>
      <c r="GGT8" s="159"/>
      <c r="GGU8" s="159"/>
      <c r="GGV8" s="159"/>
      <c r="GGW8" s="156"/>
      <c r="GGX8" s="156"/>
      <c r="GGZ8" s="205"/>
      <c r="GHA8" s="156"/>
      <c r="GHB8" s="156"/>
      <c r="GHE8" s="292"/>
      <c r="GHF8" s="292"/>
      <c r="GHG8" s="159"/>
      <c r="GHH8" s="159"/>
      <c r="GHI8" s="159"/>
      <c r="GHJ8" s="156"/>
      <c r="GHK8" s="156"/>
      <c r="GHM8" s="205"/>
      <c r="GHN8" s="156"/>
      <c r="GHO8" s="156"/>
      <c r="GHR8" s="292"/>
      <c r="GHS8" s="292"/>
      <c r="GHT8" s="159"/>
      <c r="GHU8" s="159"/>
      <c r="GHV8" s="159"/>
      <c r="GHW8" s="156"/>
      <c r="GHX8" s="156"/>
      <c r="GHZ8" s="205"/>
      <c r="GIA8" s="156"/>
      <c r="GIB8" s="156"/>
      <c r="GIE8" s="292"/>
      <c r="GIF8" s="292"/>
      <c r="GIG8" s="159"/>
      <c r="GIH8" s="159"/>
      <c r="GII8" s="159"/>
      <c r="GIJ8" s="156"/>
      <c r="GIK8" s="156"/>
      <c r="GIM8" s="205"/>
      <c r="GIN8" s="156"/>
      <c r="GIO8" s="156"/>
      <c r="GIR8" s="292"/>
      <c r="GIS8" s="292"/>
      <c r="GIT8" s="159"/>
      <c r="GIU8" s="159"/>
      <c r="GIV8" s="159"/>
      <c r="GIW8" s="156"/>
      <c r="GIX8" s="156"/>
      <c r="GIZ8" s="205"/>
      <c r="GJA8" s="156"/>
      <c r="GJB8" s="156"/>
      <c r="GJE8" s="292"/>
      <c r="GJF8" s="292"/>
      <c r="GJG8" s="159"/>
      <c r="GJH8" s="159"/>
      <c r="GJI8" s="159"/>
      <c r="GJJ8" s="156"/>
      <c r="GJK8" s="156"/>
      <c r="GJM8" s="205"/>
      <c r="GJN8" s="156"/>
      <c r="GJO8" s="156"/>
      <c r="GJR8" s="292"/>
      <c r="GJS8" s="292"/>
      <c r="GJT8" s="159"/>
      <c r="GJU8" s="159"/>
      <c r="GJV8" s="159"/>
      <c r="GJW8" s="156"/>
      <c r="GJX8" s="156"/>
      <c r="GJZ8" s="205"/>
      <c r="GKA8" s="156"/>
      <c r="GKB8" s="156"/>
      <c r="GKE8" s="292"/>
      <c r="GKF8" s="292"/>
      <c r="GKG8" s="159"/>
      <c r="GKH8" s="159"/>
      <c r="GKI8" s="159"/>
      <c r="GKJ8" s="156"/>
      <c r="GKK8" s="156"/>
      <c r="GKM8" s="205"/>
      <c r="GKN8" s="156"/>
      <c r="GKO8" s="156"/>
      <c r="GKR8" s="292"/>
      <c r="GKS8" s="292"/>
      <c r="GKT8" s="159"/>
      <c r="GKU8" s="159"/>
      <c r="GKV8" s="159"/>
      <c r="GKW8" s="156"/>
      <c r="GKX8" s="156"/>
      <c r="GKZ8" s="205"/>
      <c r="GLA8" s="156"/>
      <c r="GLB8" s="156"/>
      <c r="GLE8" s="292"/>
      <c r="GLF8" s="292"/>
      <c r="GLG8" s="159"/>
      <c r="GLH8" s="159"/>
      <c r="GLI8" s="159"/>
      <c r="GLJ8" s="156"/>
      <c r="GLK8" s="156"/>
      <c r="GLM8" s="205"/>
      <c r="GLN8" s="156"/>
      <c r="GLO8" s="156"/>
      <c r="GLR8" s="292"/>
      <c r="GLS8" s="292"/>
      <c r="GLT8" s="159"/>
      <c r="GLU8" s="159"/>
      <c r="GLV8" s="159"/>
      <c r="GLW8" s="156"/>
      <c r="GLX8" s="156"/>
      <c r="GLZ8" s="205"/>
      <c r="GMA8" s="156"/>
      <c r="GMB8" s="156"/>
      <c r="GME8" s="292"/>
      <c r="GMF8" s="292"/>
      <c r="GMG8" s="159"/>
      <c r="GMH8" s="159"/>
      <c r="GMI8" s="159"/>
      <c r="GMJ8" s="156"/>
      <c r="GMK8" s="156"/>
      <c r="GMM8" s="205"/>
      <c r="GMN8" s="156"/>
      <c r="GMO8" s="156"/>
      <c r="GMR8" s="292"/>
      <c r="GMS8" s="292"/>
      <c r="GMT8" s="159"/>
      <c r="GMU8" s="159"/>
      <c r="GMV8" s="159"/>
      <c r="GMW8" s="156"/>
      <c r="GMX8" s="156"/>
      <c r="GMZ8" s="205"/>
      <c r="GNA8" s="156"/>
      <c r="GNB8" s="156"/>
      <c r="GNE8" s="292"/>
      <c r="GNF8" s="292"/>
      <c r="GNG8" s="159"/>
      <c r="GNH8" s="159"/>
      <c r="GNI8" s="159"/>
      <c r="GNJ8" s="156"/>
      <c r="GNK8" s="156"/>
      <c r="GNM8" s="205"/>
      <c r="GNN8" s="156"/>
      <c r="GNO8" s="156"/>
      <c r="GNR8" s="292"/>
      <c r="GNS8" s="292"/>
      <c r="GNT8" s="159"/>
      <c r="GNU8" s="159"/>
      <c r="GNV8" s="159"/>
      <c r="GNW8" s="156"/>
      <c r="GNX8" s="156"/>
      <c r="GNZ8" s="205"/>
      <c r="GOA8" s="156"/>
      <c r="GOB8" s="156"/>
      <c r="GOE8" s="292"/>
      <c r="GOF8" s="292"/>
      <c r="GOG8" s="159"/>
      <c r="GOH8" s="159"/>
      <c r="GOI8" s="159"/>
      <c r="GOJ8" s="156"/>
      <c r="GOK8" s="156"/>
      <c r="GOM8" s="205"/>
      <c r="GON8" s="156"/>
      <c r="GOO8" s="156"/>
      <c r="GOR8" s="292"/>
      <c r="GOS8" s="292"/>
      <c r="GOT8" s="159"/>
      <c r="GOU8" s="159"/>
      <c r="GOV8" s="159"/>
      <c r="GOW8" s="156"/>
      <c r="GOX8" s="156"/>
      <c r="GOZ8" s="205"/>
      <c r="GPA8" s="156"/>
      <c r="GPB8" s="156"/>
      <c r="GPE8" s="292"/>
      <c r="GPF8" s="292"/>
      <c r="GPG8" s="159"/>
      <c r="GPH8" s="159"/>
      <c r="GPI8" s="159"/>
      <c r="GPJ8" s="156"/>
      <c r="GPK8" s="156"/>
      <c r="GPM8" s="205"/>
      <c r="GPN8" s="156"/>
      <c r="GPO8" s="156"/>
      <c r="GPR8" s="292"/>
      <c r="GPS8" s="292"/>
      <c r="GPT8" s="159"/>
      <c r="GPU8" s="159"/>
      <c r="GPV8" s="159"/>
      <c r="GPW8" s="156"/>
      <c r="GPX8" s="156"/>
      <c r="GPZ8" s="205"/>
      <c r="GQA8" s="156"/>
      <c r="GQB8" s="156"/>
      <c r="GQE8" s="292"/>
      <c r="GQF8" s="292"/>
      <c r="GQG8" s="159"/>
      <c r="GQH8" s="159"/>
      <c r="GQI8" s="159"/>
      <c r="GQJ8" s="156"/>
      <c r="GQK8" s="156"/>
      <c r="GQM8" s="205"/>
      <c r="GQN8" s="156"/>
      <c r="GQO8" s="156"/>
      <c r="GQR8" s="292"/>
      <c r="GQS8" s="292"/>
      <c r="GQT8" s="159"/>
      <c r="GQU8" s="159"/>
      <c r="GQV8" s="159"/>
      <c r="GQW8" s="156"/>
      <c r="GQX8" s="156"/>
      <c r="GQZ8" s="205"/>
      <c r="GRA8" s="156"/>
      <c r="GRB8" s="156"/>
      <c r="GRE8" s="292"/>
      <c r="GRF8" s="292"/>
      <c r="GRG8" s="159"/>
      <c r="GRH8" s="159"/>
      <c r="GRI8" s="159"/>
      <c r="GRJ8" s="156"/>
      <c r="GRK8" s="156"/>
      <c r="GRM8" s="205"/>
      <c r="GRN8" s="156"/>
      <c r="GRO8" s="156"/>
      <c r="GRR8" s="292"/>
      <c r="GRS8" s="292"/>
      <c r="GRT8" s="159"/>
      <c r="GRU8" s="159"/>
      <c r="GRV8" s="159"/>
      <c r="GRW8" s="156"/>
      <c r="GRX8" s="156"/>
      <c r="GRZ8" s="205"/>
      <c r="GSA8" s="156"/>
      <c r="GSB8" s="156"/>
      <c r="GSE8" s="292"/>
      <c r="GSF8" s="292"/>
      <c r="GSG8" s="159"/>
      <c r="GSH8" s="159"/>
      <c r="GSI8" s="159"/>
      <c r="GSJ8" s="156"/>
      <c r="GSK8" s="156"/>
      <c r="GSM8" s="205"/>
      <c r="GSN8" s="156"/>
      <c r="GSO8" s="156"/>
      <c r="GSR8" s="292"/>
      <c r="GSS8" s="292"/>
      <c r="GST8" s="159"/>
      <c r="GSU8" s="159"/>
      <c r="GSV8" s="159"/>
      <c r="GSW8" s="156"/>
      <c r="GSX8" s="156"/>
      <c r="GSZ8" s="205"/>
      <c r="GTA8" s="156"/>
      <c r="GTB8" s="156"/>
      <c r="GTE8" s="292"/>
      <c r="GTF8" s="292"/>
      <c r="GTG8" s="159"/>
      <c r="GTH8" s="159"/>
      <c r="GTI8" s="159"/>
      <c r="GTJ8" s="156"/>
      <c r="GTK8" s="156"/>
      <c r="GTM8" s="205"/>
      <c r="GTN8" s="156"/>
      <c r="GTO8" s="156"/>
      <c r="GTR8" s="292"/>
      <c r="GTS8" s="292"/>
      <c r="GTT8" s="159"/>
      <c r="GTU8" s="159"/>
      <c r="GTV8" s="159"/>
      <c r="GTW8" s="156"/>
      <c r="GTX8" s="156"/>
      <c r="GTZ8" s="205"/>
      <c r="GUA8" s="156"/>
      <c r="GUB8" s="156"/>
      <c r="GUE8" s="292"/>
      <c r="GUF8" s="292"/>
      <c r="GUG8" s="159"/>
      <c r="GUH8" s="159"/>
      <c r="GUI8" s="159"/>
      <c r="GUJ8" s="156"/>
      <c r="GUK8" s="156"/>
      <c r="GUM8" s="205"/>
      <c r="GUN8" s="156"/>
      <c r="GUO8" s="156"/>
      <c r="GUR8" s="292"/>
      <c r="GUS8" s="292"/>
      <c r="GUT8" s="159"/>
      <c r="GUU8" s="159"/>
      <c r="GUV8" s="159"/>
      <c r="GUW8" s="156"/>
      <c r="GUX8" s="156"/>
      <c r="GUZ8" s="205"/>
      <c r="GVA8" s="156"/>
      <c r="GVB8" s="156"/>
      <c r="GVE8" s="292"/>
      <c r="GVF8" s="292"/>
      <c r="GVG8" s="159"/>
      <c r="GVH8" s="159"/>
      <c r="GVI8" s="159"/>
      <c r="GVJ8" s="156"/>
      <c r="GVK8" s="156"/>
      <c r="GVM8" s="205"/>
      <c r="GVN8" s="156"/>
      <c r="GVO8" s="156"/>
      <c r="GVR8" s="292"/>
      <c r="GVS8" s="292"/>
      <c r="GVT8" s="159"/>
      <c r="GVU8" s="159"/>
      <c r="GVV8" s="159"/>
      <c r="GVW8" s="156"/>
      <c r="GVX8" s="156"/>
      <c r="GVZ8" s="205"/>
      <c r="GWA8" s="156"/>
      <c r="GWB8" s="156"/>
      <c r="GWE8" s="292"/>
      <c r="GWF8" s="292"/>
      <c r="GWG8" s="159"/>
      <c r="GWH8" s="159"/>
      <c r="GWI8" s="159"/>
      <c r="GWJ8" s="156"/>
      <c r="GWK8" s="156"/>
      <c r="GWM8" s="205"/>
      <c r="GWN8" s="156"/>
      <c r="GWO8" s="156"/>
      <c r="GWR8" s="292"/>
      <c r="GWS8" s="292"/>
      <c r="GWT8" s="159"/>
      <c r="GWU8" s="159"/>
      <c r="GWV8" s="159"/>
      <c r="GWW8" s="156"/>
      <c r="GWX8" s="156"/>
      <c r="GWZ8" s="205"/>
      <c r="GXA8" s="156"/>
      <c r="GXB8" s="156"/>
      <c r="GXE8" s="292"/>
      <c r="GXF8" s="292"/>
      <c r="GXG8" s="159"/>
      <c r="GXH8" s="159"/>
      <c r="GXI8" s="159"/>
      <c r="GXJ8" s="156"/>
      <c r="GXK8" s="156"/>
      <c r="GXM8" s="205"/>
      <c r="GXN8" s="156"/>
      <c r="GXO8" s="156"/>
      <c r="GXR8" s="292"/>
      <c r="GXS8" s="292"/>
      <c r="GXT8" s="159"/>
      <c r="GXU8" s="159"/>
      <c r="GXV8" s="159"/>
      <c r="GXW8" s="156"/>
      <c r="GXX8" s="156"/>
      <c r="GXZ8" s="205"/>
      <c r="GYA8" s="156"/>
      <c r="GYB8" s="156"/>
      <c r="GYE8" s="292"/>
      <c r="GYF8" s="292"/>
      <c r="GYG8" s="159"/>
      <c r="GYH8" s="159"/>
      <c r="GYI8" s="159"/>
      <c r="GYJ8" s="156"/>
      <c r="GYK8" s="156"/>
      <c r="GYM8" s="205"/>
      <c r="GYN8" s="156"/>
      <c r="GYO8" s="156"/>
      <c r="GYR8" s="292"/>
      <c r="GYS8" s="292"/>
      <c r="GYT8" s="159"/>
      <c r="GYU8" s="159"/>
      <c r="GYV8" s="159"/>
      <c r="GYW8" s="156"/>
      <c r="GYX8" s="156"/>
      <c r="GYZ8" s="205"/>
      <c r="GZA8" s="156"/>
      <c r="GZB8" s="156"/>
      <c r="GZE8" s="292"/>
      <c r="GZF8" s="292"/>
      <c r="GZG8" s="159"/>
      <c r="GZH8" s="159"/>
      <c r="GZI8" s="159"/>
      <c r="GZJ8" s="156"/>
      <c r="GZK8" s="156"/>
      <c r="GZM8" s="205"/>
      <c r="GZN8" s="156"/>
      <c r="GZO8" s="156"/>
      <c r="GZR8" s="292"/>
      <c r="GZS8" s="292"/>
      <c r="GZT8" s="159"/>
      <c r="GZU8" s="159"/>
      <c r="GZV8" s="159"/>
      <c r="GZW8" s="156"/>
      <c r="GZX8" s="156"/>
      <c r="GZZ8" s="205"/>
      <c r="HAA8" s="156"/>
      <c r="HAB8" s="156"/>
      <c r="HAE8" s="292"/>
      <c r="HAF8" s="292"/>
      <c r="HAG8" s="159"/>
      <c r="HAH8" s="159"/>
      <c r="HAI8" s="159"/>
      <c r="HAJ8" s="156"/>
      <c r="HAK8" s="156"/>
      <c r="HAM8" s="205"/>
      <c r="HAN8" s="156"/>
      <c r="HAO8" s="156"/>
      <c r="HAR8" s="292"/>
      <c r="HAS8" s="292"/>
      <c r="HAT8" s="159"/>
      <c r="HAU8" s="159"/>
      <c r="HAV8" s="159"/>
      <c r="HAW8" s="156"/>
      <c r="HAX8" s="156"/>
      <c r="HAZ8" s="205"/>
      <c r="HBA8" s="156"/>
      <c r="HBB8" s="156"/>
      <c r="HBE8" s="292"/>
      <c r="HBF8" s="292"/>
      <c r="HBG8" s="159"/>
      <c r="HBH8" s="159"/>
      <c r="HBI8" s="159"/>
      <c r="HBJ8" s="156"/>
      <c r="HBK8" s="156"/>
      <c r="HBM8" s="205"/>
      <c r="HBN8" s="156"/>
      <c r="HBO8" s="156"/>
      <c r="HBR8" s="292"/>
      <c r="HBS8" s="292"/>
      <c r="HBT8" s="159"/>
      <c r="HBU8" s="159"/>
      <c r="HBV8" s="159"/>
      <c r="HBW8" s="156"/>
      <c r="HBX8" s="156"/>
      <c r="HBZ8" s="205"/>
      <c r="HCA8" s="156"/>
      <c r="HCB8" s="156"/>
      <c r="HCE8" s="292"/>
      <c r="HCF8" s="292"/>
      <c r="HCG8" s="159"/>
      <c r="HCH8" s="159"/>
      <c r="HCI8" s="159"/>
      <c r="HCJ8" s="156"/>
      <c r="HCK8" s="156"/>
      <c r="HCM8" s="205"/>
      <c r="HCN8" s="156"/>
      <c r="HCO8" s="156"/>
      <c r="HCR8" s="292"/>
      <c r="HCS8" s="292"/>
      <c r="HCT8" s="159"/>
      <c r="HCU8" s="159"/>
      <c r="HCV8" s="159"/>
      <c r="HCW8" s="156"/>
      <c r="HCX8" s="156"/>
      <c r="HCZ8" s="205"/>
      <c r="HDA8" s="156"/>
      <c r="HDB8" s="156"/>
      <c r="HDE8" s="292"/>
      <c r="HDF8" s="292"/>
      <c r="HDG8" s="159"/>
      <c r="HDH8" s="159"/>
      <c r="HDI8" s="159"/>
      <c r="HDJ8" s="156"/>
      <c r="HDK8" s="156"/>
      <c r="HDM8" s="205"/>
      <c r="HDN8" s="156"/>
      <c r="HDO8" s="156"/>
      <c r="HDR8" s="292"/>
      <c r="HDS8" s="292"/>
      <c r="HDT8" s="159"/>
      <c r="HDU8" s="159"/>
      <c r="HDV8" s="159"/>
      <c r="HDW8" s="156"/>
      <c r="HDX8" s="156"/>
      <c r="HDZ8" s="205"/>
      <c r="HEA8" s="156"/>
      <c r="HEB8" s="156"/>
      <c r="HEE8" s="292"/>
      <c r="HEF8" s="292"/>
      <c r="HEG8" s="159"/>
      <c r="HEH8" s="159"/>
      <c r="HEI8" s="159"/>
      <c r="HEJ8" s="156"/>
      <c r="HEK8" s="156"/>
      <c r="HEM8" s="205"/>
      <c r="HEN8" s="156"/>
      <c r="HEO8" s="156"/>
      <c r="HER8" s="292"/>
      <c r="HES8" s="292"/>
      <c r="HET8" s="159"/>
      <c r="HEU8" s="159"/>
      <c r="HEV8" s="159"/>
      <c r="HEW8" s="156"/>
      <c r="HEX8" s="156"/>
      <c r="HEZ8" s="205"/>
      <c r="HFA8" s="156"/>
      <c r="HFB8" s="156"/>
      <c r="HFE8" s="292"/>
      <c r="HFF8" s="292"/>
      <c r="HFG8" s="159"/>
      <c r="HFH8" s="159"/>
      <c r="HFI8" s="159"/>
      <c r="HFJ8" s="156"/>
      <c r="HFK8" s="156"/>
      <c r="HFM8" s="205"/>
      <c r="HFN8" s="156"/>
      <c r="HFO8" s="156"/>
      <c r="HFR8" s="292"/>
      <c r="HFS8" s="292"/>
      <c r="HFT8" s="159"/>
      <c r="HFU8" s="159"/>
      <c r="HFV8" s="159"/>
      <c r="HFW8" s="156"/>
      <c r="HFX8" s="156"/>
      <c r="HFZ8" s="205"/>
      <c r="HGA8" s="156"/>
      <c r="HGB8" s="156"/>
      <c r="HGE8" s="292"/>
      <c r="HGF8" s="292"/>
      <c r="HGG8" s="159"/>
      <c r="HGH8" s="159"/>
      <c r="HGI8" s="159"/>
      <c r="HGJ8" s="156"/>
      <c r="HGK8" s="156"/>
      <c r="HGM8" s="205"/>
      <c r="HGN8" s="156"/>
      <c r="HGO8" s="156"/>
      <c r="HGR8" s="292"/>
      <c r="HGS8" s="292"/>
      <c r="HGT8" s="159"/>
      <c r="HGU8" s="159"/>
      <c r="HGV8" s="159"/>
      <c r="HGW8" s="156"/>
      <c r="HGX8" s="156"/>
      <c r="HGZ8" s="205"/>
      <c r="HHA8" s="156"/>
      <c r="HHB8" s="156"/>
      <c r="HHE8" s="292"/>
      <c r="HHF8" s="292"/>
      <c r="HHG8" s="159"/>
      <c r="HHH8" s="159"/>
      <c r="HHI8" s="159"/>
      <c r="HHJ8" s="156"/>
      <c r="HHK8" s="156"/>
      <c r="HHM8" s="205"/>
      <c r="HHN8" s="156"/>
      <c r="HHO8" s="156"/>
      <c r="HHR8" s="292"/>
      <c r="HHS8" s="292"/>
      <c r="HHT8" s="159"/>
      <c r="HHU8" s="159"/>
      <c r="HHV8" s="159"/>
      <c r="HHW8" s="156"/>
      <c r="HHX8" s="156"/>
      <c r="HHZ8" s="205"/>
      <c r="HIA8" s="156"/>
      <c r="HIB8" s="156"/>
      <c r="HIE8" s="292"/>
      <c r="HIF8" s="292"/>
      <c r="HIG8" s="159"/>
      <c r="HIH8" s="159"/>
      <c r="HII8" s="159"/>
      <c r="HIJ8" s="156"/>
      <c r="HIK8" s="156"/>
      <c r="HIM8" s="205"/>
      <c r="HIN8" s="156"/>
      <c r="HIO8" s="156"/>
      <c r="HIR8" s="292"/>
      <c r="HIS8" s="292"/>
      <c r="HIT8" s="159"/>
      <c r="HIU8" s="159"/>
      <c r="HIV8" s="159"/>
      <c r="HIW8" s="156"/>
      <c r="HIX8" s="156"/>
      <c r="HIZ8" s="205"/>
      <c r="HJA8" s="156"/>
      <c r="HJB8" s="156"/>
      <c r="HJE8" s="292"/>
      <c r="HJF8" s="292"/>
      <c r="HJG8" s="159"/>
      <c r="HJH8" s="159"/>
      <c r="HJI8" s="159"/>
      <c r="HJJ8" s="156"/>
      <c r="HJK8" s="156"/>
      <c r="HJM8" s="205"/>
      <c r="HJN8" s="156"/>
      <c r="HJO8" s="156"/>
      <c r="HJR8" s="292"/>
      <c r="HJS8" s="292"/>
      <c r="HJT8" s="159"/>
      <c r="HJU8" s="159"/>
      <c r="HJV8" s="159"/>
      <c r="HJW8" s="156"/>
      <c r="HJX8" s="156"/>
      <c r="HJZ8" s="205"/>
      <c r="HKA8" s="156"/>
      <c r="HKB8" s="156"/>
      <c r="HKE8" s="292"/>
      <c r="HKF8" s="292"/>
      <c r="HKG8" s="159"/>
      <c r="HKH8" s="159"/>
      <c r="HKI8" s="159"/>
      <c r="HKJ8" s="156"/>
      <c r="HKK8" s="156"/>
      <c r="HKM8" s="205"/>
      <c r="HKN8" s="156"/>
      <c r="HKO8" s="156"/>
      <c r="HKR8" s="292"/>
      <c r="HKS8" s="292"/>
      <c r="HKT8" s="159"/>
      <c r="HKU8" s="159"/>
      <c r="HKV8" s="159"/>
      <c r="HKW8" s="156"/>
      <c r="HKX8" s="156"/>
      <c r="HKZ8" s="205"/>
      <c r="HLA8" s="156"/>
      <c r="HLB8" s="156"/>
      <c r="HLE8" s="292"/>
      <c r="HLF8" s="292"/>
      <c r="HLG8" s="159"/>
      <c r="HLH8" s="159"/>
      <c r="HLI8" s="159"/>
      <c r="HLJ8" s="156"/>
      <c r="HLK8" s="156"/>
      <c r="HLM8" s="205"/>
      <c r="HLN8" s="156"/>
      <c r="HLO8" s="156"/>
      <c r="HLR8" s="292"/>
      <c r="HLS8" s="292"/>
      <c r="HLT8" s="159"/>
      <c r="HLU8" s="159"/>
      <c r="HLV8" s="159"/>
      <c r="HLW8" s="156"/>
      <c r="HLX8" s="156"/>
      <c r="HLZ8" s="205"/>
      <c r="HMA8" s="156"/>
      <c r="HMB8" s="156"/>
      <c r="HME8" s="292"/>
      <c r="HMF8" s="292"/>
      <c r="HMG8" s="159"/>
      <c r="HMH8" s="159"/>
      <c r="HMI8" s="159"/>
      <c r="HMJ8" s="156"/>
      <c r="HMK8" s="156"/>
      <c r="HMM8" s="205"/>
      <c r="HMN8" s="156"/>
      <c r="HMO8" s="156"/>
      <c r="HMR8" s="292"/>
      <c r="HMS8" s="292"/>
      <c r="HMT8" s="159"/>
      <c r="HMU8" s="159"/>
      <c r="HMV8" s="159"/>
      <c r="HMW8" s="156"/>
      <c r="HMX8" s="156"/>
      <c r="HMZ8" s="205"/>
      <c r="HNA8" s="156"/>
      <c r="HNB8" s="156"/>
      <c r="HNE8" s="292"/>
      <c r="HNF8" s="292"/>
      <c r="HNG8" s="159"/>
      <c r="HNH8" s="159"/>
      <c r="HNI8" s="159"/>
      <c r="HNJ8" s="156"/>
      <c r="HNK8" s="156"/>
      <c r="HNM8" s="205"/>
      <c r="HNN8" s="156"/>
      <c r="HNO8" s="156"/>
      <c r="HNR8" s="292"/>
      <c r="HNS8" s="292"/>
      <c r="HNT8" s="159"/>
      <c r="HNU8" s="159"/>
      <c r="HNV8" s="159"/>
      <c r="HNW8" s="156"/>
      <c r="HNX8" s="156"/>
      <c r="HNZ8" s="205"/>
      <c r="HOA8" s="156"/>
      <c r="HOB8" s="156"/>
      <c r="HOE8" s="292"/>
      <c r="HOF8" s="292"/>
      <c r="HOG8" s="159"/>
      <c r="HOH8" s="159"/>
      <c r="HOI8" s="159"/>
      <c r="HOJ8" s="156"/>
      <c r="HOK8" s="156"/>
      <c r="HOM8" s="205"/>
      <c r="HON8" s="156"/>
      <c r="HOO8" s="156"/>
      <c r="HOR8" s="292"/>
      <c r="HOS8" s="292"/>
      <c r="HOT8" s="159"/>
      <c r="HOU8" s="159"/>
      <c r="HOV8" s="159"/>
      <c r="HOW8" s="156"/>
      <c r="HOX8" s="156"/>
      <c r="HOZ8" s="205"/>
      <c r="HPA8" s="156"/>
      <c r="HPB8" s="156"/>
      <c r="HPE8" s="292"/>
      <c r="HPF8" s="292"/>
      <c r="HPG8" s="159"/>
      <c r="HPH8" s="159"/>
      <c r="HPI8" s="159"/>
      <c r="HPJ8" s="156"/>
      <c r="HPK8" s="156"/>
      <c r="HPM8" s="205"/>
      <c r="HPN8" s="156"/>
      <c r="HPO8" s="156"/>
      <c r="HPR8" s="292"/>
      <c r="HPS8" s="292"/>
      <c r="HPT8" s="159"/>
      <c r="HPU8" s="159"/>
      <c r="HPV8" s="159"/>
      <c r="HPW8" s="156"/>
      <c r="HPX8" s="156"/>
      <c r="HPZ8" s="205"/>
      <c r="HQA8" s="156"/>
      <c r="HQB8" s="156"/>
      <c r="HQE8" s="292"/>
      <c r="HQF8" s="292"/>
      <c r="HQG8" s="159"/>
      <c r="HQH8" s="159"/>
      <c r="HQI8" s="159"/>
      <c r="HQJ8" s="156"/>
      <c r="HQK8" s="156"/>
      <c r="HQM8" s="205"/>
      <c r="HQN8" s="156"/>
      <c r="HQO8" s="156"/>
      <c r="HQR8" s="292"/>
      <c r="HQS8" s="292"/>
      <c r="HQT8" s="159"/>
      <c r="HQU8" s="159"/>
      <c r="HQV8" s="159"/>
      <c r="HQW8" s="156"/>
      <c r="HQX8" s="156"/>
      <c r="HQZ8" s="205"/>
      <c r="HRA8" s="156"/>
      <c r="HRB8" s="156"/>
      <c r="HRE8" s="292"/>
      <c r="HRF8" s="292"/>
      <c r="HRG8" s="159"/>
      <c r="HRH8" s="159"/>
      <c r="HRI8" s="159"/>
      <c r="HRJ8" s="156"/>
      <c r="HRK8" s="156"/>
      <c r="HRM8" s="205"/>
      <c r="HRN8" s="156"/>
      <c r="HRO8" s="156"/>
      <c r="HRR8" s="292"/>
      <c r="HRS8" s="292"/>
      <c r="HRT8" s="159"/>
      <c r="HRU8" s="159"/>
      <c r="HRV8" s="159"/>
      <c r="HRW8" s="156"/>
      <c r="HRX8" s="156"/>
      <c r="HRZ8" s="205"/>
      <c r="HSA8" s="156"/>
      <c r="HSB8" s="156"/>
      <c r="HSE8" s="292"/>
      <c r="HSF8" s="292"/>
      <c r="HSG8" s="159"/>
      <c r="HSH8" s="159"/>
      <c r="HSI8" s="159"/>
      <c r="HSJ8" s="156"/>
      <c r="HSK8" s="156"/>
      <c r="HSM8" s="205"/>
      <c r="HSN8" s="156"/>
      <c r="HSO8" s="156"/>
      <c r="HSR8" s="292"/>
      <c r="HSS8" s="292"/>
      <c r="HST8" s="159"/>
      <c r="HSU8" s="159"/>
      <c r="HSV8" s="159"/>
      <c r="HSW8" s="156"/>
      <c r="HSX8" s="156"/>
      <c r="HSZ8" s="205"/>
      <c r="HTA8" s="156"/>
      <c r="HTB8" s="156"/>
      <c r="HTE8" s="292"/>
      <c r="HTF8" s="292"/>
      <c r="HTG8" s="159"/>
      <c r="HTH8" s="159"/>
      <c r="HTI8" s="159"/>
      <c r="HTJ8" s="156"/>
      <c r="HTK8" s="156"/>
      <c r="HTM8" s="205"/>
      <c r="HTN8" s="156"/>
      <c r="HTO8" s="156"/>
      <c r="HTR8" s="292"/>
      <c r="HTS8" s="292"/>
      <c r="HTT8" s="159"/>
      <c r="HTU8" s="159"/>
      <c r="HTV8" s="159"/>
      <c r="HTW8" s="156"/>
      <c r="HTX8" s="156"/>
      <c r="HTZ8" s="205"/>
      <c r="HUA8" s="156"/>
      <c r="HUB8" s="156"/>
      <c r="HUE8" s="292"/>
      <c r="HUF8" s="292"/>
      <c r="HUG8" s="159"/>
      <c r="HUH8" s="159"/>
      <c r="HUI8" s="159"/>
      <c r="HUJ8" s="156"/>
      <c r="HUK8" s="156"/>
      <c r="HUM8" s="205"/>
      <c r="HUN8" s="156"/>
      <c r="HUO8" s="156"/>
      <c r="HUR8" s="292"/>
      <c r="HUS8" s="292"/>
      <c r="HUT8" s="159"/>
      <c r="HUU8" s="159"/>
      <c r="HUV8" s="159"/>
      <c r="HUW8" s="156"/>
      <c r="HUX8" s="156"/>
      <c r="HUZ8" s="205"/>
      <c r="HVA8" s="156"/>
      <c r="HVB8" s="156"/>
      <c r="HVE8" s="292"/>
      <c r="HVF8" s="292"/>
      <c r="HVG8" s="159"/>
      <c r="HVH8" s="159"/>
      <c r="HVI8" s="159"/>
      <c r="HVJ8" s="156"/>
      <c r="HVK8" s="156"/>
      <c r="HVM8" s="205"/>
      <c r="HVN8" s="156"/>
      <c r="HVO8" s="156"/>
      <c r="HVR8" s="292"/>
      <c r="HVS8" s="292"/>
      <c r="HVT8" s="159"/>
      <c r="HVU8" s="159"/>
      <c r="HVV8" s="159"/>
      <c r="HVW8" s="156"/>
      <c r="HVX8" s="156"/>
      <c r="HVZ8" s="205"/>
      <c r="HWA8" s="156"/>
      <c r="HWB8" s="156"/>
      <c r="HWE8" s="292"/>
      <c r="HWF8" s="292"/>
      <c r="HWG8" s="159"/>
      <c r="HWH8" s="159"/>
      <c r="HWI8" s="159"/>
      <c r="HWJ8" s="156"/>
      <c r="HWK8" s="156"/>
      <c r="HWM8" s="205"/>
      <c r="HWN8" s="156"/>
      <c r="HWO8" s="156"/>
      <c r="HWR8" s="292"/>
      <c r="HWS8" s="292"/>
      <c r="HWT8" s="159"/>
      <c r="HWU8" s="159"/>
      <c r="HWV8" s="159"/>
      <c r="HWW8" s="156"/>
      <c r="HWX8" s="156"/>
      <c r="HWZ8" s="205"/>
      <c r="HXA8" s="156"/>
      <c r="HXB8" s="156"/>
      <c r="HXE8" s="292"/>
      <c r="HXF8" s="292"/>
      <c r="HXG8" s="159"/>
      <c r="HXH8" s="159"/>
      <c r="HXI8" s="159"/>
      <c r="HXJ8" s="156"/>
      <c r="HXK8" s="156"/>
      <c r="HXM8" s="205"/>
      <c r="HXN8" s="156"/>
      <c r="HXO8" s="156"/>
      <c r="HXR8" s="292"/>
      <c r="HXS8" s="292"/>
      <c r="HXT8" s="159"/>
      <c r="HXU8" s="159"/>
      <c r="HXV8" s="159"/>
      <c r="HXW8" s="156"/>
      <c r="HXX8" s="156"/>
      <c r="HXZ8" s="205"/>
      <c r="HYA8" s="156"/>
      <c r="HYB8" s="156"/>
      <c r="HYE8" s="292"/>
      <c r="HYF8" s="292"/>
      <c r="HYG8" s="159"/>
      <c r="HYH8" s="159"/>
      <c r="HYI8" s="159"/>
      <c r="HYJ8" s="156"/>
      <c r="HYK8" s="156"/>
      <c r="HYM8" s="205"/>
      <c r="HYN8" s="156"/>
      <c r="HYO8" s="156"/>
      <c r="HYR8" s="292"/>
      <c r="HYS8" s="292"/>
      <c r="HYT8" s="159"/>
      <c r="HYU8" s="159"/>
      <c r="HYV8" s="159"/>
      <c r="HYW8" s="156"/>
      <c r="HYX8" s="156"/>
      <c r="HYZ8" s="205"/>
      <c r="HZA8" s="156"/>
      <c r="HZB8" s="156"/>
      <c r="HZE8" s="292"/>
      <c r="HZF8" s="292"/>
      <c r="HZG8" s="159"/>
      <c r="HZH8" s="159"/>
      <c r="HZI8" s="159"/>
      <c r="HZJ8" s="156"/>
      <c r="HZK8" s="156"/>
      <c r="HZM8" s="205"/>
      <c r="HZN8" s="156"/>
      <c r="HZO8" s="156"/>
      <c r="HZR8" s="292"/>
      <c r="HZS8" s="292"/>
      <c r="HZT8" s="159"/>
      <c r="HZU8" s="159"/>
      <c r="HZV8" s="159"/>
      <c r="HZW8" s="156"/>
      <c r="HZX8" s="156"/>
      <c r="HZZ8" s="205"/>
      <c r="IAA8" s="156"/>
      <c r="IAB8" s="156"/>
      <c r="IAE8" s="292"/>
      <c r="IAF8" s="292"/>
      <c r="IAG8" s="159"/>
      <c r="IAH8" s="159"/>
      <c r="IAI8" s="159"/>
      <c r="IAJ8" s="156"/>
      <c r="IAK8" s="156"/>
      <c r="IAM8" s="205"/>
      <c r="IAN8" s="156"/>
      <c r="IAO8" s="156"/>
      <c r="IAR8" s="292"/>
      <c r="IAS8" s="292"/>
      <c r="IAT8" s="159"/>
      <c r="IAU8" s="159"/>
      <c r="IAV8" s="159"/>
      <c r="IAW8" s="156"/>
      <c r="IAX8" s="156"/>
      <c r="IAZ8" s="205"/>
      <c r="IBA8" s="156"/>
      <c r="IBB8" s="156"/>
      <c r="IBE8" s="292"/>
      <c r="IBF8" s="292"/>
      <c r="IBG8" s="159"/>
      <c r="IBH8" s="159"/>
      <c r="IBI8" s="159"/>
      <c r="IBJ8" s="156"/>
      <c r="IBK8" s="156"/>
      <c r="IBM8" s="205"/>
      <c r="IBN8" s="156"/>
      <c r="IBO8" s="156"/>
      <c r="IBR8" s="292"/>
      <c r="IBS8" s="292"/>
      <c r="IBT8" s="159"/>
      <c r="IBU8" s="159"/>
      <c r="IBV8" s="159"/>
      <c r="IBW8" s="156"/>
      <c r="IBX8" s="156"/>
      <c r="IBZ8" s="205"/>
      <c r="ICA8" s="156"/>
      <c r="ICB8" s="156"/>
      <c r="ICE8" s="292"/>
      <c r="ICF8" s="292"/>
      <c r="ICG8" s="159"/>
      <c r="ICH8" s="159"/>
      <c r="ICI8" s="159"/>
      <c r="ICJ8" s="156"/>
      <c r="ICK8" s="156"/>
      <c r="ICM8" s="205"/>
      <c r="ICN8" s="156"/>
      <c r="ICO8" s="156"/>
      <c r="ICR8" s="292"/>
      <c r="ICS8" s="292"/>
      <c r="ICT8" s="159"/>
      <c r="ICU8" s="159"/>
      <c r="ICV8" s="159"/>
      <c r="ICW8" s="156"/>
      <c r="ICX8" s="156"/>
      <c r="ICZ8" s="205"/>
      <c r="IDA8" s="156"/>
      <c r="IDB8" s="156"/>
      <c r="IDE8" s="292"/>
      <c r="IDF8" s="292"/>
      <c r="IDG8" s="159"/>
      <c r="IDH8" s="159"/>
      <c r="IDI8" s="159"/>
      <c r="IDJ8" s="156"/>
      <c r="IDK8" s="156"/>
      <c r="IDM8" s="205"/>
      <c r="IDN8" s="156"/>
      <c r="IDO8" s="156"/>
      <c r="IDR8" s="292"/>
      <c r="IDS8" s="292"/>
      <c r="IDT8" s="159"/>
      <c r="IDU8" s="159"/>
      <c r="IDV8" s="159"/>
      <c r="IDW8" s="156"/>
      <c r="IDX8" s="156"/>
      <c r="IDZ8" s="205"/>
      <c r="IEA8" s="156"/>
      <c r="IEB8" s="156"/>
      <c r="IEE8" s="292"/>
      <c r="IEF8" s="292"/>
      <c r="IEG8" s="159"/>
      <c r="IEH8" s="159"/>
      <c r="IEI8" s="159"/>
      <c r="IEJ8" s="156"/>
      <c r="IEK8" s="156"/>
      <c r="IEM8" s="205"/>
      <c r="IEN8" s="156"/>
      <c r="IEO8" s="156"/>
      <c r="IER8" s="292"/>
      <c r="IES8" s="292"/>
      <c r="IET8" s="159"/>
      <c r="IEU8" s="159"/>
      <c r="IEV8" s="159"/>
      <c r="IEW8" s="156"/>
      <c r="IEX8" s="156"/>
      <c r="IEZ8" s="205"/>
      <c r="IFA8" s="156"/>
      <c r="IFB8" s="156"/>
      <c r="IFE8" s="292"/>
      <c r="IFF8" s="292"/>
      <c r="IFG8" s="159"/>
      <c r="IFH8" s="159"/>
      <c r="IFI8" s="159"/>
      <c r="IFJ8" s="156"/>
      <c r="IFK8" s="156"/>
      <c r="IFM8" s="205"/>
      <c r="IFN8" s="156"/>
      <c r="IFO8" s="156"/>
      <c r="IFR8" s="292"/>
      <c r="IFS8" s="292"/>
      <c r="IFT8" s="159"/>
      <c r="IFU8" s="159"/>
      <c r="IFV8" s="159"/>
      <c r="IFW8" s="156"/>
      <c r="IFX8" s="156"/>
      <c r="IFZ8" s="205"/>
      <c r="IGA8" s="156"/>
      <c r="IGB8" s="156"/>
      <c r="IGE8" s="292"/>
      <c r="IGF8" s="292"/>
      <c r="IGG8" s="159"/>
      <c r="IGH8" s="159"/>
      <c r="IGI8" s="159"/>
      <c r="IGJ8" s="156"/>
      <c r="IGK8" s="156"/>
      <c r="IGM8" s="205"/>
      <c r="IGN8" s="156"/>
      <c r="IGO8" s="156"/>
      <c r="IGR8" s="292"/>
      <c r="IGS8" s="292"/>
      <c r="IGT8" s="159"/>
      <c r="IGU8" s="159"/>
      <c r="IGV8" s="159"/>
      <c r="IGW8" s="156"/>
      <c r="IGX8" s="156"/>
      <c r="IGZ8" s="205"/>
      <c r="IHA8" s="156"/>
      <c r="IHB8" s="156"/>
      <c r="IHE8" s="292"/>
      <c r="IHF8" s="292"/>
      <c r="IHG8" s="159"/>
      <c r="IHH8" s="159"/>
      <c r="IHI8" s="159"/>
      <c r="IHJ8" s="156"/>
      <c r="IHK8" s="156"/>
      <c r="IHM8" s="205"/>
      <c r="IHN8" s="156"/>
      <c r="IHO8" s="156"/>
      <c r="IHR8" s="292"/>
      <c r="IHS8" s="292"/>
      <c r="IHT8" s="159"/>
      <c r="IHU8" s="159"/>
      <c r="IHV8" s="159"/>
      <c r="IHW8" s="156"/>
      <c r="IHX8" s="156"/>
      <c r="IHZ8" s="205"/>
      <c r="IIA8" s="156"/>
      <c r="IIB8" s="156"/>
      <c r="IIE8" s="292"/>
      <c r="IIF8" s="292"/>
      <c r="IIG8" s="159"/>
      <c r="IIH8" s="159"/>
      <c r="III8" s="159"/>
      <c r="IIJ8" s="156"/>
      <c r="IIK8" s="156"/>
      <c r="IIM8" s="205"/>
      <c r="IIN8" s="156"/>
      <c r="IIO8" s="156"/>
      <c r="IIR8" s="292"/>
      <c r="IIS8" s="292"/>
      <c r="IIT8" s="159"/>
      <c r="IIU8" s="159"/>
      <c r="IIV8" s="159"/>
      <c r="IIW8" s="156"/>
      <c r="IIX8" s="156"/>
      <c r="IIZ8" s="205"/>
      <c r="IJA8" s="156"/>
      <c r="IJB8" s="156"/>
      <c r="IJE8" s="292"/>
      <c r="IJF8" s="292"/>
      <c r="IJG8" s="159"/>
      <c r="IJH8" s="159"/>
      <c r="IJI8" s="159"/>
      <c r="IJJ8" s="156"/>
      <c r="IJK8" s="156"/>
      <c r="IJM8" s="205"/>
      <c r="IJN8" s="156"/>
      <c r="IJO8" s="156"/>
      <c r="IJR8" s="292"/>
      <c r="IJS8" s="292"/>
      <c r="IJT8" s="159"/>
      <c r="IJU8" s="159"/>
      <c r="IJV8" s="159"/>
      <c r="IJW8" s="156"/>
      <c r="IJX8" s="156"/>
      <c r="IJZ8" s="205"/>
      <c r="IKA8" s="156"/>
      <c r="IKB8" s="156"/>
      <c r="IKE8" s="292"/>
      <c r="IKF8" s="292"/>
      <c r="IKG8" s="159"/>
      <c r="IKH8" s="159"/>
      <c r="IKI8" s="159"/>
      <c r="IKJ8" s="156"/>
      <c r="IKK8" s="156"/>
      <c r="IKM8" s="205"/>
      <c r="IKN8" s="156"/>
      <c r="IKO8" s="156"/>
      <c r="IKR8" s="292"/>
      <c r="IKS8" s="292"/>
      <c r="IKT8" s="159"/>
      <c r="IKU8" s="159"/>
      <c r="IKV8" s="159"/>
      <c r="IKW8" s="156"/>
      <c r="IKX8" s="156"/>
      <c r="IKZ8" s="205"/>
      <c r="ILA8" s="156"/>
      <c r="ILB8" s="156"/>
      <c r="ILE8" s="292"/>
      <c r="ILF8" s="292"/>
      <c r="ILG8" s="159"/>
      <c r="ILH8" s="159"/>
      <c r="ILI8" s="159"/>
      <c r="ILJ8" s="156"/>
      <c r="ILK8" s="156"/>
      <c r="ILM8" s="205"/>
      <c r="ILN8" s="156"/>
      <c r="ILO8" s="156"/>
      <c r="ILR8" s="292"/>
      <c r="ILS8" s="292"/>
      <c r="ILT8" s="159"/>
      <c r="ILU8" s="159"/>
      <c r="ILV8" s="159"/>
      <c r="ILW8" s="156"/>
      <c r="ILX8" s="156"/>
      <c r="ILZ8" s="205"/>
      <c r="IMA8" s="156"/>
      <c r="IMB8" s="156"/>
      <c r="IME8" s="292"/>
      <c r="IMF8" s="292"/>
      <c r="IMG8" s="159"/>
      <c r="IMH8" s="159"/>
      <c r="IMI8" s="159"/>
      <c r="IMJ8" s="156"/>
      <c r="IMK8" s="156"/>
      <c r="IMM8" s="205"/>
      <c r="IMN8" s="156"/>
      <c r="IMO8" s="156"/>
      <c r="IMR8" s="292"/>
      <c r="IMS8" s="292"/>
      <c r="IMT8" s="159"/>
      <c r="IMU8" s="159"/>
      <c r="IMV8" s="159"/>
      <c r="IMW8" s="156"/>
      <c r="IMX8" s="156"/>
      <c r="IMZ8" s="205"/>
      <c r="INA8" s="156"/>
      <c r="INB8" s="156"/>
      <c r="INE8" s="292"/>
      <c r="INF8" s="292"/>
      <c r="ING8" s="159"/>
      <c r="INH8" s="159"/>
      <c r="INI8" s="159"/>
      <c r="INJ8" s="156"/>
      <c r="INK8" s="156"/>
      <c r="INM8" s="205"/>
      <c r="INN8" s="156"/>
      <c r="INO8" s="156"/>
      <c r="INR8" s="292"/>
      <c r="INS8" s="292"/>
      <c r="INT8" s="159"/>
      <c r="INU8" s="159"/>
      <c r="INV8" s="159"/>
      <c r="INW8" s="156"/>
      <c r="INX8" s="156"/>
      <c r="INZ8" s="205"/>
      <c r="IOA8" s="156"/>
      <c r="IOB8" s="156"/>
      <c r="IOE8" s="292"/>
      <c r="IOF8" s="292"/>
      <c r="IOG8" s="159"/>
      <c r="IOH8" s="159"/>
      <c r="IOI8" s="159"/>
      <c r="IOJ8" s="156"/>
      <c r="IOK8" s="156"/>
      <c r="IOM8" s="205"/>
      <c r="ION8" s="156"/>
      <c r="IOO8" s="156"/>
      <c r="IOR8" s="292"/>
      <c r="IOS8" s="292"/>
      <c r="IOT8" s="159"/>
      <c r="IOU8" s="159"/>
      <c r="IOV8" s="159"/>
      <c r="IOW8" s="156"/>
      <c r="IOX8" s="156"/>
      <c r="IOZ8" s="205"/>
      <c r="IPA8" s="156"/>
      <c r="IPB8" s="156"/>
      <c r="IPE8" s="292"/>
      <c r="IPF8" s="292"/>
      <c r="IPG8" s="159"/>
      <c r="IPH8" s="159"/>
      <c r="IPI8" s="159"/>
      <c r="IPJ8" s="156"/>
      <c r="IPK8" s="156"/>
      <c r="IPM8" s="205"/>
      <c r="IPN8" s="156"/>
      <c r="IPO8" s="156"/>
      <c r="IPR8" s="292"/>
      <c r="IPS8" s="292"/>
      <c r="IPT8" s="159"/>
      <c r="IPU8" s="159"/>
      <c r="IPV8" s="159"/>
      <c r="IPW8" s="156"/>
      <c r="IPX8" s="156"/>
      <c r="IPZ8" s="205"/>
      <c r="IQA8" s="156"/>
      <c r="IQB8" s="156"/>
      <c r="IQE8" s="292"/>
      <c r="IQF8" s="292"/>
      <c r="IQG8" s="159"/>
      <c r="IQH8" s="159"/>
      <c r="IQI8" s="159"/>
      <c r="IQJ8" s="156"/>
      <c r="IQK8" s="156"/>
      <c r="IQM8" s="205"/>
      <c r="IQN8" s="156"/>
      <c r="IQO8" s="156"/>
      <c r="IQR8" s="292"/>
      <c r="IQS8" s="292"/>
      <c r="IQT8" s="159"/>
      <c r="IQU8" s="159"/>
      <c r="IQV8" s="159"/>
      <c r="IQW8" s="156"/>
      <c r="IQX8" s="156"/>
      <c r="IQZ8" s="205"/>
      <c r="IRA8" s="156"/>
      <c r="IRB8" s="156"/>
      <c r="IRE8" s="292"/>
      <c r="IRF8" s="292"/>
      <c r="IRG8" s="159"/>
      <c r="IRH8" s="159"/>
      <c r="IRI8" s="159"/>
      <c r="IRJ8" s="156"/>
      <c r="IRK8" s="156"/>
      <c r="IRM8" s="205"/>
      <c r="IRN8" s="156"/>
      <c r="IRO8" s="156"/>
      <c r="IRR8" s="292"/>
      <c r="IRS8" s="292"/>
      <c r="IRT8" s="159"/>
      <c r="IRU8" s="159"/>
      <c r="IRV8" s="159"/>
      <c r="IRW8" s="156"/>
      <c r="IRX8" s="156"/>
      <c r="IRZ8" s="205"/>
      <c r="ISA8" s="156"/>
      <c r="ISB8" s="156"/>
      <c r="ISE8" s="292"/>
      <c r="ISF8" s="292"/>
      <c r="ISG8" s="159"/>
      <c r="ISH8" s="159"/>
      <c r="ISI8" s="159"/>
      <c r="ISJ8" s="156"/>
      <c r="ISK8" s="156"/>
      <c r="ISM8" s="205"/>
      <c r="ISN8" s="156"/>
      <c r="ISO8" s="156"/>
      <c r="ISR8" s="292"/>
      <c r="ISS8" s="292"/>
      <c r="IST8" s="159"/>
      <c r="ISU8" s="159"/>
      <c r="ISV8" s="159"/>
      <c r="ISW8" s="156"/>
      <c r="ISX8" s="156"/>
      <c r="ISZ8" s="205"/>
      <c r="ITA8" s="156"/>
      <c r="ITB8" s="156"/>
      <c r="ITE8" s="292"/>
      <c r="ITF8" s="292"/>
      <c r="ITG8" s="159"/>
      <c r="ITH8" s="159"/>
      <c r="ITI8" s="159"/>
      <c r="ITJ8" s="156"/>
      <c r="ITK8" s="156"/>
      <c r="ITM8" s="205"/>
      <c r="ITN8" s="156"/>
      <c r="ITO8" s="156"/>
      <c r="ITR8" s="292"/>
      <c r="ITS8" s="292"/>
      <c r="ITT8" s="159"/>
      <c r="ITU8" s="159"/>
      <c r="ITV8" s="159"/>
      <c r="ITW8" s="156"/>
      <c r="ITX8" s="156"/>
      <c r="ITZ8" s="205"/>
      <c r="IUA8" s="156"/>
      <c r="IUB8" s="156"/>
      <c r="IUE8" s="292"/>
      <c r="IUF8" s="292"/>
      <c r="IUG8" s="159"/>
      <c r="IUH8" s="159"/>
      <c r="IUI8" s="159"/>
      <c r="IUJ8" s="156"/>
      <c r="IUK8" s="156"/>
      <c r="IUM8" s="205"/>
      <c r="IUN8" s="156"/>
      <c r="IUO8" s="156"/>
      <c r="IUR8" s="292"/>
      <c r="IUS8" s="292"/>
      <c r="IUT8" s="159"/>
      <c r="IUU8" s="159"/>
      <c r="IUV8" s="159"/>
      <c r="IUW8" s="156"/>
      <c r="IUX8" s="156"/>
      <c r="IUZ8" s="205"/>
      <c r="IVA8" s="156"/>
      <c r="IVB8" s="156"/>
      <c r="IVE8" s="292"/>
      <c r="IVF8" s="292"/>
      <c r="IVG8" s="159"/>
      <c r="IVH8" s="159"/>
      <c r="IVI8" s="159"/>
      <c r="IVJ8" s="156"/>
      <c r="IVK8" s="156"/>
      <c r="IVM8" s="205"/>
      <c r="IVN8" s="156"/>
      <c r="IVO8" s="156"/>
      <c r="IVR8" s="292"/>
      <c r="IVS8" s="292"/>
      <c r="IVT8" s="159"/>
      <c r="IVU8" s="159"/>
      <c r="IVV8" s="159"/>
      <c r="IVW8" s="156"/>
      <c r="IVX8" s="156"/>
      <c r="IVZ8" s="205"/>
      <c r="IWA8" s="156"/>
      <c r="IWB8" s="156"/>
      <c r="IWE8" s="292"/>
      <c r="IWF8" s="292"/>
      <c r="IWG8" s="159"/>
      <c r="IWH8" s="159"/>
      <c r="IWI8" s="159"/>
      <c r="IWJ8" s="156"/>
      <c r="IWK8" s="156"/>
      <c r="IWM8" s="205"/>
      <c r="IWN8" s="156"/>
      <c r="IWO8" s="156"/>
      <c r="IWR8" s="292"/>
      <c r="IWS8" s="292"/>
      <c r="IWT8" s="159"/>
      <c r="IWU8" s="159"/>
      <c r="IWV8" s="159"/>
      <c r="IWW8" s="156"/>
      <c r="IWX8" s="156"/>
      <c r="IWZ8" s="205"/>
      <c r="IXA8" s="156"/>
      <c r="IXB8" s="156"/>
      <c r="IXE8" s="292"/>
      <c r="IXF8" s="292"/>
      <c r="IXG8" s="159"/>
      <c r="IXH8" s="159"/>
      <c r="IXI8" s="159"/>
      <c r="IXJ8" s="156"/>
      <c r="IXK8" s="156"/>
      <c r="IXM8" s="205"/>
      <c r="IXN8" s="156"/>
      <c r="IXO8" s="156"/>
      <c r="IXR8" s="292"/>
      <c r="IXS8" s="292"/>
      <c r="IXT8" s="159"/>
      <c r="IXU8" s="159"/>
      <c r="IXV8" s="159"/>
      <c r="IXW8" s="156"/>
      <c r="IXX8" s="156"/>
      <c r="IXZ8" s="205"/>
      <c r="IYA8" s="156"/>
      <c r="IYB8" s="156"/>
      <c r="IYE8" s="292"/>
      <c r="IYF8" s="292"/>
      <c r="IYG8" s="159"/>
      <c r="IYH8" s="159"/>
      <c r="IYI8" s="159"/>
      <c r="IYJ8" s="156"/>
      <c r="IYK8" s="156"/>
      <c r="IYM8" s="205"/>
      <c r="IYN8" s="156"/>
      <c r="IYO8" s="156"/>
      <c r="IYR8" s="292"/>
      <c r="IYS8" s="292"/>
      <c r="IYT8" s="159"/>
      <c r="IYU8" s="159"/>
      <c r="IYV8" s="159"/>
      <c r="IYW8" s="156"/>
      <c r="IYX8" s="156"/>
      <c r="IYZ8" s="205"/>
      <c r="IZA8" s="156"/>
      <c r="IZB8" s="156"/>
      <c r="IZE8" s="292"/>
      <c r="IZF8" s="292"/>
      <c r="IZG8" s="159"/>
      <c r="IZH8" s="159"/>
      <c r="IZI8" s="159"/>
      <c r="IZJ8" s="156"/>
      <c r="IZK8" s="156"/>
      <c r="IZM8" s="205"/>
      <c r="IZN8" s="156"/>
      <c r="IZO8" s="156"/>
      <c r="IZR8" s="292"/>
      <c r="IZS8" s="292"/>
      <c r="IZT8" s="159"/>
      <c r="IZU8" s="159"/>
      <c r="IZV8" s="159"/>
      <c r="IZW8" s="156"/>
      <c r="IZX8" s="156"/>
      <c r="IZZ8" s="205"/>
      <c r="JAA8" s="156"/>
      <c r="JAB8" s="156"/>
      <c r="JAE8" s="292"/>
      <c r="JAF8" s="292"/>
      <c r="JAG8" s="159"/>
      <c r="JAH8" s="159"/>
      <c r="JAI8" s="159"/>
      <c r="JAJ8" s="156"/>
      <c r="JAK8" s="156"/>
      <c r="JAM8" s="205"/>
      <c r="JAN8" s="156"/>
      <c r="JAO8" s="156"/>
      <c r="JAR8" s="292"/>
      <c r="JAS8" s="292"/>
      <c r="JAT8" s="159"/>
      <c r="JAU8" s="159"/>
      <c r="JAV8" s="159"/>
      <c r="JAW8" s="156"/>
      <c r="JAX8" s="156"/>
      <c r="JAZ8" s="205"/>
      <c r="JBA8" s="156"/>
      <c r="JBB8" s="156"/>
      <c r="JBE8" s="292"/>
      <c r="JBF8" s="292"/>
      <c r="JBG8" s="159"/>
      <c r="JBH8" s="159"/>
      <c r="JBI8" s="159"/>
      <c r="JBJ8" s="156"/>
      <c r="JBK8" s="156"/>
      <c r="JBM8" s="205"/>
      <c r="JBN8" s="156"/>
      <c r="JBO8" s="156"/>
      <c r="JBR8" s="292"/>
      <c r="JBS8" s="292"/>
      <c r="JBT8" s="159"/>
      <c r="JBU8" s="159"/>
      <c r="JBV8" s="159"/>
      <c r="JBW8" s="156"/>
      <c r="JBX8" s="156"/>
      <c r="JBZ8" s="205"/>
      <c r="JCA8" s="156"/>
      <c r="JCB8" s="156"/>
      <c r="JCE8" s="292"/>
      <c r="JCF8" s="292"/>
      <c r="JCG8" s="159"/>
      <c r="JCH8" s="159"/>
      <c r="JCI8" s="159"/>
      <c r="JCJ8" s="156"/>
      <c r="JCK8" s="156"/>
      <c r="JCM8" s="205"/>
      <c r="JCN8" s="156"/>
      <c r="JCO8" s="156"/>
      <c r="JCR8" s="292"/>
      <c r="JCS8" s="292"/>
      <c r="JCT8" s="159"/>
      <c r="JCU8" s="159"/>
      <c r="JCV8" s="159"/>
      <c r="JCW8" s="156"/>
      <c r="JCX8" s="156"/>
      <c r="JCZ8" s="205"/>
      <c r="JDA8" s="156"/>
      <c r="JDB8" s="156"/>
      <c r="JDE8" s="292"/>
      <c r="JDF8" s="292"/>
      <c r="JDG8" s="159"/>
      <c r="JDH8" s="159"/>
      <c r="JDI8" s="159"/>
      <c r="JDJ8" s="156"/>
      <c r="JDK8" s="156"/>
      <c r="JDM8" s="205"/>
      <c r="JDN8" s="156"/>
      <c r="JDO8" s="156"/>
      <c r="JDR8" s="292"/>
      <c r="JDS8" s="292"/>
      <c r="JDT8" s="159"/>
      <c r="JDU8" s="159"/>
      <c r="JDV8" s="159"/>
      <c r="JDW8" s="156"/>
      <c r="JDX8" s="156"/>
      <c r="JDZ8" s="205"/>
      <c r="JEA8" s="156"/>
      <c r="JEB8" s="156"/>
      <c r="JEE8" s="292"/>
      <c r="JEF8" s="292"/>
      <c r="JEG8" s="159"/>
      <c r="JEH8" s="159"/>
      <c r="JEI8" s="159"/>
      <c r="JEJ8" s="156"/>
      <c r="JEK8" s="156"/>
      <c r="JEM8" s="205"/>
      <c r="JEN8" s="156"/>
      <c r="JEO8" s="156"/>
      <c r="JER8" s="292"/>
      <c r="JES8" s="292"/>
      <c r="JET8" s="159"/>
      <c r="JEU8" s="159"/>
      <c r="JEV8" s="159"/>
      <c r="JEW8" s="156"/>
      <c r="JEX8" s="156"/>
      <c r="JEZ8" s="205"/>
      <c r="JFA8" s="156"/>
      <c r="JFB8" s="156"/>
      <c r="JFE8" s="292"/>
      <c r="JFF8" s="292"/>
      <c r="JFG8" s="159"/>
      <c r="JFH8" s="159"/>
      <c r="JFI8" s="159"/>
      <c r="JFJ8" s="156"/>
      <c r="JFK8" s="156"/>
      <c r="JFM8" s="205"/>
      <c r="JFN8" s="156"/>
      <c r="JFO8" s="156"/>
      <c r="JFR8" s="292"/>
      <c r="JFS8" s="292"/>
      <c r="JFT8" s="159"/>
      <c r="JFU8" s="159"/>
      <c r="JFV8" s="159"/>
      <c r="JFW8" s="156"/>
      <c r="JFX8" s="156"/>
      <c r="JFZ8" s="205"/>
      <c r="JGA8" s="156"/>
      <c r="JGB8" s="156"/>
      <c r="JGE8" s="292"/>
      <c r="JGF8" s="292"/>
      <c r="JGG8" s="159"/>
      <c r="JGH8" s="159"/>
      <c r="JGI8" s="159"/>
      <c r="JGJ8" s="156"/>
      <c r="JGK8" s="156"/>
      <c r="JGM8" s="205"/>
      <c r="JGN8" s="156"/>
      <c r="JGO8" s="156"/>
      <c r="JGR8" s="292"/>
      <c r="JGS8" s="292"/>
      <c r="JGT8" s="159"/>
      <c r="JGU8" s="159"/>
      <c r="JGV8" s="159"/>
      <c r="JGW8" s="156"/>
      <c r="JGX8" s="156"/>
      <c r="JGZ8" s="205"/>
      <c r="JHA8" s="156"/>
      <c r="JHB8" s="156"/>
      <c r="JHE8" s="292"/>
      <c r="JHF8" s="292"/>
      <c r="JHG8" s="159"/>
      <c r="JHH8" s="159"/>
      <c r="JHI8" s="159"/>
      <c r="JHJ8" s="156"/>
      <c r="JHK8" s="156"/>
      <c r="JHM8" s="205"/>
      <c r="JHN8" s="156"/>
      <c r="JHO8" s="156"/>
      <c r="JHR8" s="292"/>
      <c r="JHS8" s="292"/>
      <c r="JHT8" s="159"/>
      <c r="JHU8" s="159"/>
      <c r="JHV8" s="159"/>
      <c r="JHW8" s="156"/>
      <c r="JHX8" s="156"/>
      <c r="JHZ8" s="205"/>
      <c r="JIA8" s="156"/>
      <c r="JIB8" s="156"/>
      <c r="JIE8" s="292"/>
      <c r="JIF8" s="292"/>
      <c r="JIG8" s="159"/>
      <c r="JIH8" s="159"/>
      <c r="JII8" s="159"/>
      <c r="JIJ8" s="156"/>
      <c r="JIK8" s="156"/>
      <c r="JIM8" s="205"/>
      <c r="JIN8" s="156"/>
      <c r="JIO8" s="156"/>
      <c r="JIR8" s="292"/>
      <c r="JIS8" s="292"/>
      <c r="JIT8" s="159"/>
      <c r="JIU8" s="159"/>
      <c r="JIV8" s="159"/>
      <c r="JIW8" s="156"/>
      <c r="JIX8" s="156"/>
      <c r="JIZ8" s="205"/>
      <c r="JJA8" s="156"/>
      <c r="JJB8" s="156"/>
      <c r="JJE8" s="292"/>
      <c r="JJF8" s="292"/>
      <c r="JJG8" s="159"/>
      <c r="JJH8" s="159"/>
      <c r="JJI8" s="159"/>
      <c r="JJJ8" s="156"/>
      <c r="JJK8" s="156"/>
      <c r="JJM8" s="205"/>
      <c r="JJN8" s="156"/>
      <c r="JJO8" s="156"/>
      <c r="JJR8" s="292"/>
      <c r="JJS8" s="292"/>
      <c r="JJT8" s="159"/>
      <c r="JJU8" s="159"/>
      <c r="JJV8" s="159"/>
      <c r="JJW8" s="156"/>
      <c r="JJX8" s="156"/>
      <c r="JJZ8" s="205"/>
      <c r="JKA8" s="156"/>
      <c r="JKB8" s="156"/>
      <c r="JKE8" s="292"/>
      <c r="JKF8" s="292"/>
      <c r="JKG8" s="159"/>
      <c r="JKH8" s="159"/>
      <c r="JKI8" s="159"/>
      <c r="JKJ8" s="156"/>
      <c r="JKK8" s="156"/>
      <c r="JKM8" s="205"/>
      <c r="JKN8" s="156"/>
      <c r="JKO8" s="156"/>
      <c r="JKR8" s="292"/>
      <c r="JKS8" s="292"/>
      <c r="JKT8" s="159"/>
      <c r="JKU8" s="159"/>
      <c r="JKV8" s="159"/>
      <c r="JKW8" s="156"/>
      <c r="JKX8" s="156"/>
      <c r="JKZ8" s="205"/>
      <c r="JLA8" s="156"/>
      <c r="JLB8" s="156"/>
      <c r="JLE8" s="292"/>
      <c r="JLF8" s="292"/>
      <c r="JLG8" s="159"/>
      <c r="JLH8" s="159"/>
      <c r="JLI8" s="159"/>
      <c r="JLJ8" s="156"/>
      <c r="JLK8" s="156"/>
      <c r="JLM8" s="205"/>
      <c r="JLN8" s="156"/>
      <c r="JLO8" s="156"/>
      <c r="JLR8" s="292"/>
      <c r="JLS8" s="292"/>
      <c r="JLT8" s="159"/>
      <c r="JLU8" s="159"/>
      <c r="JLV8" s="159"/>
      <c r="JLW8" s="156"/>
      <c r="JLX8" s="156"/>
      <c r="JLZ8" s="205"/>
      <c r="JMA8" s="156"/>
      <c r="JMB8" s="156"/>
      <c r="JME8" s="292"/>
      <c r="JMF8" s="292"/>
      <c r="JMG8" s="159"/>
      <c r="JMH8" s="159"/>
      <c r="JMI8" s="159"/>
      <c r="JMJ8" s="156"/>
      <c r="JMK8" s="156"/>
      <c r="JMM8" s="205"/>
      <c r="JMN8" s="156"/>
      <c r="JMO8" s="156"/>
      <c r="JMR8" s="292"/>
      <c r="JMS8" s="292"/>
      <c r="JMT8" s="159"/>
      <c r="JMU8" s="159"/>
      <c r="JMV8" s="159"/>
      <c r="JMW8" s="156"/>
      <c r="JMX8" s="156"/>
      <c r="JMZ8" s="205"/>
      <c r="JNA8" s="156"/>
      <c r="JNB8" s="156"/>
      <c r="JNE8" s="292"/>
      <c r="JNF8" s="292"/>
      <c r="JNG8" s="159"/>
      <c r="JNH8" s="159"/>
      <c r="JNI8" s="159"/>
      <c r="JNJ8" s="156"/>
      <c r="JNK8" s="156"/>
      <c r="JNM8" s="205"/>
      <c r="JNN8" s="156"/>
      <c r="JNO8" s="156"/>
      <c r="JNR8" s="292"/>
      <c r="JNS8" s="292"/>
      <c r="JNT8" s="159"/>
      <c r="JNU8" s="159"/>
      <c r="JNV8" s="159"/>
      <c r="JNW8" s="156"/>
      <c r="JNX8" s="156"/>
      <c r="JNZ8" s="205"/>
      <c r="JOA8" s="156"/>
      <c r="JOB8" s="156"/>
      <c r="JOE8" s="292"/>
      <c r="JOF8" s="292"/>
      <c r="JOG8" s="159"/>
      <c r="JOH8" s="159"/>
      <c r="JOI8" s="159"/>
      <c r="JOJ8" s="156"/>
      <c r="JOK8" s="156"/>
      <c r="JOM8" s="205"/>
      <c r="JON8" s="156"/>
      <c r="JOO8" s="156"/>
      <c r="JOR8" s="292"/>
      <c r="JOS8" s="292"/>
      <c r="JOT8" s="159"/>
      <c r="JOU8" s="159"/>
      <c r="JOV8" s="159"/>
      <c r="JOW8" s="156"/>
      <c r="JOX8" s="156"/>
      <c r="JOZ8" s="205"/>
      <c r="JPA8" s="156"/>
      <c r="JPB8" s="156"/>
      <c r="JPE8" s="292"/>
      <c r="JPF8" s="292"/>
      <c r="JPG8" s="159"/>
      <c r="JPH8" s="159"/>
      <c r="JPI8" s="159"/>
      <c r="JPJ8" s="156"/>
      <c r="JPK8" s="156"/>
      <c r="JPM8" s="205"/>
      <c r="JPN8" s="156"/>
      <c r="JPO8" s="156"/>
      <c r="JPR8" s="292"/>
      <c r="JPS8" s="292"/>
      <c r="JPT8" s="159"/>
      <c r="JPU8" s="159"/>
      <c r="JPV8" s="159"/>
      <c r="JPW8" s="156"/>
      <c r="JPX8" s="156"/>
      <c r="JPZ8" s="205"/>
      <c r="JQA8" s="156"/>
      <c r="JQB8" s="156"/>
      <c r="JQE8" s="292"/>
      <c r="JQF8" s="292"/>
      <c r="JQG8" s="159"/>
      <c r="JQH8" s="159"/>
      <c r="JQI8" s="159"/>
      <c r="JQJ8" s="156"/>
      <c r="JQK8" s="156"/>
      <c r="JQM8" s="205"/>
      <c r="JQN8" s="156"/>
      <c r="JQO8" s="156"/>
      <c r="JQR8" s="292"/>
      <c r="JQS8" s="292"/>
      <c r="JQT8" s="159"/>
      <c r="JQU8" s="159"/>
      <c r="JQV8" s="159"/>
      <c r="JQW8" s="156"/>
      <c r="JQX8" s="156"/>
      <c r="JQZ8" s="205"/>
      <c r="JRA8" s="156"/>
      <c r="JRB8" s="156"/>
      <c r="JRE8" s="292"/>
      <c r="JRF8" s="292"/>
      <c r="JRG8" s="159"/>
      <c r="JRH8" s="159"/>
      <c r="JRI8" s="159"/>
      <c r="JRJ8" s="156"/>
      <c r="JRK8" s="156"/>
      <c r="JRM8" s="205"/>
      <c r="JRN8" s="156"/>
      <c r="JRO8" s="156"/>
      <c r="JRR8" s="292"/>
      <c r="JRS8" s="292"/>
      <c r="JRT8" s="159"/>
      <c r="JRU8" s="159"/>
      <c r="JRV8" s="159"/>
      <c r="JRW8" s="156"/>
      <c r="JRX8" s="156"/>
      <c r="JRZ8" s="205"/>
      <c r="JSA8" s="156"/>
      <c r="JSB8" s="156"/>
      <c r="JSE8" s="292"/>
      <c r="JSF8" s="292"/>
      <c r="JSG8" s="159"/>
      <c r="JSH8" s="159"/>
      <c r="JSI8" s="159"/>
      <c r="JSJ8" s="156"/>
      <c r="JSK8" s="156"/>
      <c r="JSM8" s="205"/>
      <c r="JSN8" s="156"/>
      <c r="JSO8" s="156"/>
      <c r="JSR8" s="292"/>
      <c r="JSS8" s="292"/>
      <c r="JST8" s="159"/>
      <c r="JSU8" s="159"/>
      <c r="JSV8" s="159"/>
      <c r="JSW8" s="156"/>
      <c r="JSX8" s="156"/>
      <c r="JSZ8" s="205"/>
      <c r="JTA8" s="156"/>
      <c r="JTB8" s="156"/>
      <c r="JTE8" s="292"/>
      <c r="JTF8" s="292"/>
      <c r="JTG8" s="159"/>
      <c r="JTH8" s="159"/>
      <c r="JTI8" s="159"/>
      <c r="JTJ8" s="156"/>
      <c r="JTK8" s="156"/>
      <c r="JTM8" s="205"/>
      <c r="JTN8" s="156"/>
      <c r="JTO8" s="156"/>
      <c r="JTR8" s="292"/>
      <c r="JTS8" s="292"/>
      <c r="JTT8" s="159"/>
      <c r="JTU8" s="159"/>
      <c r="JTV8" s="159"/>
      <c r="JTW8" s="156"/>
      <c r="JTX8" s="156"/>
      <c r="JTZ8" s="205"/>
      <c r="JUA8" s="156"/>
      <c r="JUB8" s="156"/>
      <c r="JUE8" s="292"/>
      <c r="JUF8" s="292"/>
      <c r="JUG8" s="159"/>
      <c r="JUH8" s="159"/>
      <c r="JUI8" s="159"/>
      <c r="JUJ8" s="156"/>
      <c r="JUK8" s="156"/>
      <c r="JUM8" s="205"/>
      <c r="JUN8" s="156"/>
      <c r="JUO8" s="156"/>
      <c r="JUR8" s="292"/>
      <c r="JUS8" s="292"/>
      <c r="JUT8" s="159"/>
      <c r="JUU8" s="159"/>
      <c r="JUV8" s="159"/>
      <c r="JUW8" s="156"/>
      <c r="JUX8" s="156"/>
      <c r="JUZ8" s="205"/>
      <c r="JVA8" s="156"/>
      <c r="JVB8" s="156"/>
      <c r="JVE8" s="292"/>
      <c r="JVF8" s="292"/>
      <c r="JVG8" s="159"/>
      <c r="JVH8" s="159"/>
      <c r="JVI8" s="159"/>
      <c r="JVJ8" s="156"/>
      <c r="JVK8" s="156"/>
      <c r="JVM8" s="205"/>
      <c r="JVN8" s="156"/>
      <c r="JVO8" s="156"/>
      <c r="JVR8" s="292"/>
      <c r="JVS8" s="292"/>
      <c r="JVT8" s="159"/>
      <c r="JVU8" s="159"/>
      <c r="JVV8" s="159"/>
      <c r="JVW8" s="156"/>
      <c r="JVX8" s="156"/>
      <c r="JVZ8" s="205"/>
      <c r="JWA8" s="156"/>
      <c r="JWB8" s="156"/>
      <c r="JWE8" s="292"/>
      <c r="JWF8" s="292"/>
      <c r="JWG8" s="159"/>
      <c r="JWH8" s="159"/>
      <c r="JWI8" s="159"/>
      <c r="JWJ8" s="156"/>
      <c r="JWK8" s="156"/>
      <c r="JWM8" s="205"/>
      <c r="JWN8" s="156"/>
      <c r="JWO8" s="156"/>
      <c r="JWR8" s="292"/>
      <c r="JWS8" s="292"/>
      <c r="JWT8" s="159"/>
      <c r="JWU8" s="159"/>
      <c r="JWV8" s="159"/>
      <c r="JWW8" s="156"/>
      <c r="JWX8" s="156"/>
      <c r="JWZ8" s="205"/>
      <c r="JXA8" s="156"/>
      <c r="JXB8" s="156"/>
      <c r="JXE8" s="292"/>
      <c r="JXF8" s="292"/>
      <c r="JXG8" s="159"/>
      <c r="JXH8" s="159"/>
      <c r="JXI8" s="159"/>
      <c r="JXJ8" s="156"/>
      <c r="JXK8" s="156"/>
      <c r="JXM8" s="205"/>
      <c r="JXN8" s="156"/>
      <c r="JXO8" s="156"/>
      <c r="JXR8" s="292"/>
      <c r="JXS8" s="292"/>
      <c r="JXT8" s="159"/>
      <c r="JXU8" s="159"/>
      <c r="JXV8" s="159"/>
      <c r="JXW8" s="156"/>
      <c r="JXX8" s="156"/>
      <c r="JXZ8" s="205"/>
      <c r="JYA8" s="156"/>
      <c r="JYB8" s="156"/>
      <c r="JYE8" s="292"/>
      <c r="JYF8" s="292"/>
      <c r="JYG8" s="159"/>
      <c r="JYH8" s="159"/>
      <c r="JYI8" s="159"/>
      <c r="JYJ8" s="156"/>
      <c r="JYK8" s="156"/>
      <c r="JYM8" s="205"/>
      <c r="JYN8" s="156"/>
      <c r="JYO8" s="156"/>
      <c r="JYR8" s="292"/>
      <c r="JYS8" s="292"/>
      <c r="JYT8" s="159"/>
      <c r="JYU8" s="159"/>
      <c r="JYV8" s="159"/>
      <c r="JYW8" s="156"/>
      <c r="JYX8" s="156"/>
      <c r="JYZ8" s="205"/>
      <c r="JZA8" s="156"/>
      <c r="JZB8" s="156"/>
      <c r="JZE8" s="292"/>
      <c r="JZF8" s="292"/>
      <c r="JZG8" s="159"/>
      <c r="JZH8" s="159"/>
      <c r="JZI8" s="159"/>
      <c r="JZJ8" s="156"/>
      <c r="JZK8" s="156"/>
      <c r="JZM8" s="205"/>
      <c r="JZN8" s="156"/>
      <c r="JZO8" s="156"/>
      <c r="JZR8" s="292"/>
      <c r="JZS8" s="292"/>
      <c r="JZT8" s="159"/>
      <c r="JZU8" s="159"/>
      <c r="JZV8" s="159"/>
      <c r="JZW8" s="156"/>
      <c r="JZX8" s="156"/>
      <c r="JZZ8" s="205"/>
      <c r="KAA8" s="156"/>
      <c r="KAB8" s="156"/>
      <c r="KAE8" s="292"/>
      <c r="KAF8" s="292"/>
      <c r="KAG8" s="159"/>
      <c r="KAH8" s="159"/>
      <c r="KAI8" s="159"/>
      <c r="KAJ8" s="156"/>
      <c r="KAK8" s="156"/>
      <c r="KAM8" s="205"/>
      <c r="KAN8" s="156"/>
      <c r="KAO8" s="156"/>
      <c r="KAR8" s="292"/>
      <c r="KAS8" s="292"/>
      <c r="KAT8" s="159"/>
      <c r="KAU8" s="159"/>
      <c r="KAV8" s="159"/>
      <c r="KAW8" s="156"/>
      <c r="KAX8" s="156"/>
      <c r="KAZ8" s="205"/>
      <c r="KBA8" s="156"/>
      <c r="KBB8" s="156"/>
      <c r="KBE8" s="292"/>
      <c r="KBF8" s="292"/>
      <c r="KBG8" s="159"/>
      <c r="KBH8" s="159"/>
      <c r="KBI8" s="159"/>
      <c r="KBJ8" s="156"/>
      <c r="KBK8" s="156"/>
      <c r="KBM8" s="205"/>
      <c r="KBN8" s="156"/>
      <c r="KBO8" s="156"/>
      <c r="KBR8" s="292"/>
      <c r="KBS8" s="292"/>
      <c r="KBT8" s="159"/>
      <c r="KBU8" s="159"/>
      <c r="KBV8" s="159"/>
      <c r="KBW8" s="156"/>
      <c r="KBX8" s="156"/>
      <c r="KBZ8" s="205"/>
      <c r="KCA8" s="156"/>
      <c r="KCB8" s="156"/>
      <c r="KCE8" s="292"/>
      <c r="KCF8" s="292"/>
      <c r="KCG8" s="159"/>
      <c r="KCH8" s="159"/>
      <c r="KCI8" s="159"/>
      <c r="KCJ8" s="156"/>
      <c r="KCK8" s="156"/>
      <c r="KCM8" s="205"/>
      <c r="KCN8" s="156"/>
      <c r="KCO8" s="156"/>
      <c r="KCR8" s="292"/>
      <c r="KCS8" s="292"/>
      <c r="KCT8" s="159"/>
      <c r="KCU8" s="159"/>
      <c r="KCV8" s="159"/>
      <c r="KCW8" s="156"/>
      <c r="KCX8" s="156"/>
      <c r="KCZ8" s="205"/>
      <c r="KDA8" s="156"/>
      <c r="KDB8" s="156"/>
      <c r="KDE8" s="292"/>
      <c r="KDF8" s="292"/>
      <c r="KDG8" s="159"/>
      <c r="KDH8" s="159"/>
      <c r="KDI8" s="159"/>
      <c r="KDJ8" s="156"/>
      <c r="KDK8" s="156"/>
      <c r="KDM8" s="205"/>
      <c r="KDN8" s="156"/>
      <c r="KDO8" s="156"/>
      <c r="KDR8" s="292"/>
      <c r="KDS8" s="292"/>
      <c r="KDT8" s="159"/>
      <c r="KDU8" s="159"/>
      <c r="KDV8" s="159"/>
      <c r="KDW8" s="156"/>
      <c r="KDX8" s="156"/>
      <c r="KDZ8" s="205"/>
      <c r="KEA8" s="156"/>
      <c r="KEB8" s="156"/>
      <c r="KEE8" s="292"/>
      <c r="KEF8" s="292"/>
      <c r="KEG8" s="159"/>
      <c r="KEH8" s="159"/>
      <c r="KEI8" s="159"/>
      <c r="KEJ8" s="156"/>
      <c r="KEK8" s="156"/>
      <c r="KEM8" s="205"/>
      <c r="KEN8" s="156"/>
      <c r="KEO8" s="156"/>
      <c r="KER8" s="292"/>
      <c r="KES8" s="292"/>
      <c r="KET8" s="159"/>
      <c r="KEU8" s="159"/>
      <c r="KEV8" s="159"/>
      <c r="KEW8" s="156"/>
      <c r="KEX8" s="156"/>
      <c r="KEZ8" s="205"/>
      <c r="KFA8" s="156"/>
      <c r="KFB8" s="156"/>
      <c r="KFE8" s="292"/>
      <c r="KFF8" s="292"/>
      <c r="KFG8" s="159"/>
      <c r="KFH8" s="159"/>
      <c r="KFI8" s="159"/>
      <c r="KFJ8" s="156"/>
      <c r="KFK8" s="156"/>
      <c r="KFM8" s="205"/>
      <c r="KFN8" s="156"/>
      <c r="KFO8" s="156"/>
      <c r="KFR8" s="292"/>
      <c r="KFS8" s="292"/>
      <c r="KFT8" s="159"/>
      <c r="KFU8" s="159"/>
      <c r="KFV8" s="159"/>
      <c r="KFW8" s="156"/>
      <c r="KFX8" s="156"/>
      <c r="KFZ8" s="205"/>
      <c r="KGA8" s="156"/>
      <c r="KGB8" s="156"/>
      <c r="KGE8" s="292"/>
      <c r="KGF8" s="292"/>
      <c r="KGG8" s="159"/>
      <c r="KGH8" s="159"/>
      <c r="KGI8" s="159"/>
      <c r="KGJ8" s="156"/>
      <c r="KGK8" s="156"/>
      <c r="KGM8" s="205"/>
      <c r="KGN8" s="156"/>
      <c r="KGO8" s="156"/>
      <c r="KGR8" s="292"/>
      <c r="KGS8" s="292"/>
      <c r="KGT8" s="159"/>
      <c r="KGU8" s="159"/>
      <c r="KGV8" s="159"/>
      <c r="KGW8" s="156"/>
      <c r="KGX8" s="156"/>
      <c r="KGZ8" s="205"/>
      <c r="KHA8" s="156"/>
      <c r="KHB8" s="156"/>
      <c r="KHE8" s="292"/>
      <c r="KHF8" s="292"/>
      <c r="KHG8" s="159"/>
      <c r="KHH8" s="159"/>
      <c r="KHI8" s="159"/>
      <c r="KHJ8" s="156"/>
      <c r="KHK8" s="156"/>
      <c r="KHM8" s="205"/>
      <c r="KHN8" s="156"/>
      <c r="KHO8" s="156"/>
      <c r="KHR8" s="292"/>
      <c r="KHS8" s="292"/>
      <c r="KHT8" s="159"/>
      <c r="KHU8" s="159"/>
      <c r="KHV8" s="159"/>
      <c r="KHW8" s="156"/>
      <c r="KHX8" s="156"/>
      <c r="KHZ8" s="205"/>
      <c r="KIA8" s="156"/>
      <c r="KIB8" s="156"/>
      <c r="KIE8" s="292"/>
      <c r="KIF8" s="292"/>
      <c r="KIG8" s="159"/>
      <c r="KIH8" s="159"/>
      <c r="KII8" s="159"/>
      <c r="KIJ8" s="156"/>
      <c r="KIK8" s="156"/>
      <c r="KIM8" s="205"/>
      <c r="KIN8" s="156"/>
      <c r="KIO8" s="156"/>
      <c r="KIR8" s="292"/>
      <c r="KIS8" s="292"/>
      <c r="KIT8" s="159"/>
      <c r="KIU8" s="159"/>
      <c r="KIV8" s="159"/>
      <c r="KIW8" s="156"/>
      <c r="KIX8" s="156"/>
      <c r="KIZ8" s="205"/>
      <c r="KJA8" s="156"/>
      <c r="KJB8" s="156"/>
      <c r="KJE8" s="292"/>
      <c r="KJF8" s="292"/>
      <c r="KJG8" s="159"/>
      <c r="KJH8" s="159"/>
      <c r="KJI8" s="159"/>
      <c r="KJJ8" s="156"/>
      <c r="KJK8" s="156"/>
      <c r="KJM8" s="205"/>
      <c r="KJN8" s="156"/>
      <c r="KJO8" s="156"/>
      <c r="KJR8" s="292"/>
      <c r="KJS8" s="292"/>
      <c r="KJT8" s="159"/>
      <c r="KJU8" s="159"/>
      <c r="KJV8" s="159"/>
      <c r="KJW8" s="156"/>
      <c r="KJX8" s="156"/>
      <c r="KJZ8" s="205"/>
      <c r="KKA8" s="156"/>
      <c r="KKB8" s="156"/>
      <c r="KKE8" s="292"/>
      <c r="KKF8" s="292"/>
      <c r="KKG8" s="159"/>
      <c r="KKH8" s="159"/>
      <c r="KKI8" s="159"/>
      <c r="KKJ8" s="156"/>
      <c r="KKK8" s="156"/>
      <c r="KKM8" s="205"/>
      <c r="KKN8" s="156"/>
      <c r="KKO8" s="156"/>
      <c r="KKR8" s="292"/>
      <c r="KKS8" s="292"/>
      <c r="KKT8" s="159"/>
      <c r="KKU8" s="159"/>
      <c r="KKV8" s="159"/>
      <c r="KKW8" s="156"/>
      <c r="KKX8" s="156"/>
      <c r="KKZ8" s="205"/>
      <c r="KLA8" s="156"/>
      <c r="KLB8" s="156"/>
      <c r="KLE8" s="292"/>
      <c r="KLF8" s="292"/>
      <c r="KLG8" s="159"/>
      <c r="KLH8" s="159"/>
      <c r="KLI8" s="159"/>
      <c r="KLJ8" s="156"/>
      <c r="KLK8" s="156"/>
      <c r="KLM8" s="205"/>
      <c r="KLN8" s="156"/>
      <c r="KLO8" s="156"/>
      <c r="KLR8" s="292"/>
      <c r="KLS8" s="292"/>
      <c r="KLT8" s="159"/>
      <c r="KLU8" s="159"/>
      <c r="KLV8" s="159"/>
      <c r="KLW8" s="156"/>
      <c r="KLX8" s="156"/>
      <c r="KLZ8" s="205"/>
      <c r="KMA8" s="156"/>
      <c r="KMB8" s="156"/>
      <c r="KME8" s="292"/>
      <c r="KMF8" s="292"/>
      <c r="KMG8" s="159"/>
      <c r="KMH8" s="159"/>
      <c r="KMI8" s="159"/>
      <c r="KMJ8" s="156"/>
      <c r="KMK8" s="156"/>
      <c r="KMM8" s="205"/>
      <c r="KMN8" s="156"/>
      <c r="KMO8" s="156"/>
      <c r="KMR8" s="292"/>
      <c r="KMS8" s="292"/>
      <c r="KMT8" s="159"/>
      <c r="KMU8" s="159"/>
      <c r="KMV8" s="159"/>
      <c r="KMW8" s="156"/>
      <c r="KMX8" s="156"/>
      <c r="KMZ8" s="205"/>
      <c r="KNA8" s="156"/>
      <c r="KNB8" s="156"/>
      <c r="KNE8" s="292"/>
      <c r="KNF8" s="292"/>
      <c r="KNG8" s="159"/>
      <c r="KNH8" s="159"/>
      <c r="KNI8" s="159"/>
      <c r="KNJ8" s="156"/>
      <c r="KNK8" s="156"/>
      <c r="KNM8" s="205"/>
      <c r="KNN8" s="156"/>
      <c r="KNO8" s="156"/>
      <c r="KNR8" s="292"/>
      <c r="KNS8" s="292"/>
      <c r="KNT8" s="159"/>
      <c r="KNU8" s="159"/>
      <c r="KNV8" s="159"/>
      <c r="KNW8" s="156"/>
      <c r="KNX8" s="156"/>
      <c r="KNZ8" s="205"/>
      <c r="KOA8" s="156"/>
      <c r="KOB8" s="156"/>
      <c r="KOE8" s="292"/>
      <c r="KOF8" s="292"/>
      <c r="KOG8" s="159"/>
      <c r="KOH8" s="159"/>
      <c r="KOI8" s="159"/>
      <c r="KOJ8" s="156"/>
      <c r="KOK8" s="156"/>
      <c r="KOM8" s="205"/>
      <c r="KON8" s="156"/>
      <c r="KOO8" s="156"/>
      <c r="KOR8" s="292"/>
      <c r="KOS8" s="292"/>
      <c r="KOT8" s="159"/>
      <c r="KOU8" s="159"/>
      <c r="KOV8" s="159"/>
      <c r="KOW8" s="156"/>
      <c r="KOX8" s="156"/>
      <c r="KOZ8" s="205"/>
      <c r="KPA8" s="156"/>
      <c r="KPB8" s="156"/>
      <c r="KPE8" s="292"/>
      <c r="KPF8" s="292"/>
      <c r="KPG8" s="159"/>
      <c r="KPH8" s="159"/>
      <c r="KPI8" s="159"/>
      <c r="KPJ8" s="156"/>
      <c r="KPK8" s="156"/>
      <c r="KPM8" s="205"/>
      <c r="KPN8" s="156"/>
      <c r="KPO8" s="156"/>
      <c r="KPR8" s="292"/>
      <c r="KPS8" s="292"/>
      <c r="KPT8" s="159"/>
      <c r="KPU8" s="159"/>
      <c r="KPV8" s="159"/>
      <c r="KPW8" s="156"/>
      <c r="KPX8" s="156"/>
      <c r="KPZ8" s="205"/>
      <c r="KQA8" s="156"/>
      <c r="KQB8" s="156"/>
      <c r="KQE8" s="292"/>
      <c r="KQF8" s="292"/>
      <c r="KQG8" s="159"/>
      <c r="KQH8" s="159"/>
      <c r="KQI8" s="159"/>
      <c r="KQJ8" s="156"/>
      <c r="KQK8" s="156"/>
      <c r="KQM8" s="205"/>
      <c r="KQN8" s="156"/>
      <c r="KQO8" s="156"/>
      <c r="KQR8" s="292"/>
      <c r="KQS8" s="292"/>
      <c r="KQT8" s="159"/>
      <c r="KQU8" s="159"/>
      <c r="KQV8" s="159"/>
      <c r="KQW8" s="156"/>
      <c r="KQX8" s="156"/>
      <c r="KQZ8" s="205"/>
      <c r="KRA8" s="156"/>
      <c r="KRB8" s="156"/>
      <c r="KRE8" s="292"/>
      <c r="KRF8" s="292"/>
      <c r="KRG8" s="159"/>
      <c r="KRH8" s="159"/>
      <c r="KRI8" s="159"/>
      <c r="KRJ8" s="156"/>
      <c r="KRK8" s="156"/>
      <c r="KRM8" s="205"/>
      <c r="KRN8" s="156"/>
      <c r="KRO8" s="156"/>
      <c r="KRR8" s="292"/>
      <c r="KRS8" s="292"/>
      <c r="KRT8" s="159"/>
      <c r="KRU8" s="159"/>
      <c r="KRV8" s="159"/>
      <c r="KRW8" s="156"/>
      <c r="KRX8" s="156"/>
      <c r="KRZ8" s="205"/>
      <c r="KSA8" s="156"/>
      <c r="KSB8" s="156"/>
      <c r="KSE8" s="292"/>
      <c r="KSF8" s="292"/>
      <c r="KSG8" s="159"/>
      <c r="KSH8" s="159"/>
      <c r="KSI8" s="159"/>
      <c r="KSJ8" s="156"/>
      <c r="KSK8" s="156"/>
      <c r="KSM8" s="205"/>
      <c r="KSN8" s="156"/>
      <c r="KSO8" s="156"/>
      <c r="KSR8" s="292"/>
      <c r="KSS8" s="292"/>
      <c r="KST8" s="159"/>
      <c r="KSU8" s="159"/>
      <c r="KSV8" s="159"/>
      <c r="KSW8" s="156"/>
      <c r="KSX8" s="156"/>
      <c r="KSZ8" s="205"/>
      <c r="KTA8" s="156"/>
      <c r="KTB8" s="156"/>
      <c r="KTE8" s="292"/>
      <c r="KTF8" s="292"/>
      <c r="KTG8" s="159"/>
      <c r="KTH8" s="159"/>
      <c r="KTI8" s="159"/>
      <c r="KTJ8" s="156"/>
      <c r="KTK8" s="156"/>
      <c r="KTM8" s="205"/>
      <c r="KTN8" s="156"/>
      <c r="KTO8" s="156"/>
      <c r="KTR8" s="292"/>
      <c r="KTS8" s="292"/>
      <c r="KTT8" s="159"/>
      <c r="KTU8" s="159"/>
      <c r="KTV8" s="159"/>
      <c r="KTW8" s="156"/>
      <c r="KTX8" s="156"/>
      <c r="KTZ8" s="205"/>
      <c r="KUA8" s="156"/>
      <c r="KUB8" s="156"/>
      <c r="KUE8" s="292"/>
      <c r="KUF8" s="292"/>
      <c r="KUG8" s="159"/>
      <c r="KUH8" s="159"/>
      <c r="KUI8" s="159"/>
      <c r="KUJ8" s="156"/>
      <c r="KUK8" s="156"/>
      <c r="KUM8" s="205"/>
      <c r="KUN8" s="156"/>
      <c r="KUO8" s="156"/>
      <c r="KUR8" s="292"/>
      <c r="KUS8" s="292"/>
      <c r="KUT8" s="159"/>
      <c r="KUU8" s="159"/>
      <c r="KUV8" s="159"/>
      <c r="KUW8" s="156"/>
      <c r="KUX8" s="156"/>
      <c r="KUZ8" s="205"/>
      <c r="KVA8" s="156"/>
      <c r="KVB8" s="156"/>
      <c r="KVE8" s="292"/>
      <c r="KVF8" s="292"/>
      <c r="KVG8" s="159"/>
      <c r="KVH8" s="159"/>
      <c r="KVI8" s="159"/>
      <c r="KVJ8" s="156"/>
      <c r="KVK8" s="156"/>
      <c r="KVM8" s="205"/>
      <c r="KVN8" s="156"/>
      <c r="KVO8" s="156"/>
      <c r="KVR8" s="292"/>
      <c r="KVS8" s="292"/>
      <c r="KVT8" s="159"/>
      <c r="KVU8" s="159"/>
      <c r="KVV8" s="159"/>
      <c r="KVW8" s="156"/>
      <c r="KVX8" s="156"/>
      <c r="KVZ8" s="205"/>
      <c r="KWA8" s="156"/>
      <c r="KWB8" s="156"/>
      <c r="KWE8" s="292"/>
      <c r="KWF8" s="292"/>
      <c r="KWG8" s="159"/>
      <c r="KWH8" s="159"/>
      <c r="KWI8" s="159"/>
      <c r="KWJ8" s="156"/>
      <c r="KWK8" s="156"/>
      <c r="KWM8" s="205"/>
      <c r="KWN8" s="156"/>
      <c r="KWO8" s="156"/>
      <c r="KWR8" s="292"/>
      <c r="KWS8" s="292"/>
      <c r="KWT8" s="159"/>
      <c r="KWU8" s="159"/>
      <c r="KWV8" s="159"/>
      <c r="KWW8" s="156"/>
      <c r="KWX8" s="156"/>
      <c r="KWZ8" s="205"/>
      <c r="KXA8" s="156"/>
      <c r="KXB8" s="156"/>
      <c r="KXE8" s="292"/>
      <c r="KXF8" s="292"/>
      <c r="KXG8" s="159"/>
      <c r="KXH8" s="159"/>
      <c r="KXI8" s="159"/>
      <c r="KXJ8" s="156"/>
      <c r="KXK8" s="156"/>
      <c r="KXM8" s="205"/>
      <c r="KXN8" s="156"/>
      <c r="KXO8" s="156"/>
      <c r="KXR8" s="292"/>
      <c r="KXS8" s="292"/>
      <c r="KXT8" s="159"/>
      <c r="KXU8" s="159"/>
      <c r="KXV8" s="159"/>
      <c r="KXW8" s="156"/>
      <c r="KXX8" s="156"/>
      <c r="KXZ8" s="205"/>
      <c r="KYA8" s="156"/>
      <c r="KYB8" s="156"/>
      <c r="KYE8" s="292"/>
      <c r="KYF8" s="292"/>
      <c r="KYG8" s="159"/>
      <c r="KYH8" s="159"/>
      <c r="KYI8" s="159"/>
      <c r="KYJ8" s="156"/>
      <c r="KYK8" s="156"/>
      <c r="KYM8" s="205"/>
      <c r="KYN8" s="156"/>
      <c r="KYO8" s="156"/>
      <c r="KYR8" s="292"/>
      <c r="KYS8" s="292"/>
      <c r="KYT8" s="159"/>
      <c r="KYU8" s="159"/>
      <c r="KYV8" s="159"/>
      <c r="KYW8" s="156"/>
      <c r="KYX8" s="156"/>
      <c r="KYZ8" s="205"/>
      <c r="KZA8" s="156"/>
      <c r="KZB8" s="156"/>
      <c r="KZE8" s="292"/>
      <c r="KZF8" s="292"/>
      <c r="KZG8" s="159"/>
      <c r="KZH8" s="159"/>
      <c r="KZI8" s="159"/>
      <c r="KZJ8" s="156"/>
      <c r="KZK8" s="156"/>
      <c r="KZM8" s="205"/>
      <c r="KZN8" s="156"/>
      <c r="KZO8" s="156"/>
      <c r="KZR8" s="292"/>
      <c r="KZS8" s="292"/>
      <c r="KZT8" s="159"/>
      <c r="KZU8" s="159"/>
      <c r="KZV8" s="159"/>
      <c r="KZW8" s="156"/>
      <c r="KZX8" s="156"/>
      <c r="KZZ8" s="205"/>
      <c r="LAA8" s="156"/>
      <c r="LAB8" s="156"/>
      <c r="LAE8" s="292"/>
      <c r="LAF8" s="292"/>
      <c r="LAG8" s="159"/>
      <c r="LAH8" s="159"/>
      <c r="LAI8" s="159"/>
      <c r="LAJ8" s="156"/>
      <c r="LAK8" s="156"/>
      <c r="LAM8" s="205"/>
      <c r="LAN8" s="156"/>
      <c r="LAO8" s="156"/>
      <c r="LAR8" s="292"/>
      <c r="LAS8" s="292"/>
      <c r="LAT8" s="159"/>
      <c r="LAU8" s="159"/>
      <c r="LAV8" s="159"/>
      <c r="LAW8" s="156"/>
      <c r="LAX8" s="156"/>
      <c r="LAZ8" s="205"/>
      <c r="LBA8" s="156"/>
      <c r="LBB8" s="156"/>
      <c r="LBE8" s="292"/>
      <c r="LBF8" s="292"/>
      <c r="LBG8" s="159"/>
      <c r="LBH8" s="159"/>
      <c r="LBI8" s="159"/>
      <c r="LBJ8" s="156"/>
      <c r="LBK8" s="156"/>
      <c r="LBM8" s="205"/>
      <c r="LBN8" s="156"/>
      <c r="LBO8" s="156"/>
      <c r="LBR8" s="292"/>
      <c r="LBS8" s="292"/>
      <c r="LBT8" s="159"/>
      <c r="LBU8" s="159"/>
      <c r="LBV8" s="159"/>
      <c r="LBW8" s="156"/>
      <c r="LBX8" s="156"/>
      <c r="LBZ8" s="205"/>
      <c r="LCA8" s="156"/>
      <c r="LCB8" s="156"/>
      <c r="LCE8" s="292"/>
      <c r="LCF8" s="292"/>
      <c r="LCG8" s="159"/>
      <c r="LCH8" s="159"/>
      <c r="LCI8" s="159"/>
      <c r="LCJ8" s="156"/>
      <c r="LCK8" s="156"/>
      <c r="LCM8" s="205"/>
      <c r="LCN8" s="156"/>
      <c r="LCO8" s="156"/>
      <c r="LCR8" s="292"/>
      <c r="LCS8" s="292"/>
      <c r="LCT8" s="159"/>
      <c r="LCU8" s="159"/>
      <c r="LCV8" s="159"/>
      <c r="LCW8" s="156"/>
      <c r="LCX8" s="156"/>
      <c r="LCZ8" s="205"/>
      <c r="LDA8" s="156"/>
      <c r="LDB8" s="156"/>
      <c r="LDE8" s="292"/>
      <c r="LDF8" s="292"/>
      <c r="LDG8" s="159"/>
      <c r="LDH8" s="159"/>
      <c r="LDI8" s="159"/>
      <c r="LDJ8" s="156"/>
      <c r="LDK8" s="156"/>
      <c r="LDM8" s="205"/>
      <c r="LDN8" s="156"/>
      <c r="LDO8" s="156"/>
      <c r="LDR8" s="292"/>
      <c r="LDS8" s="292"/>
      <c r="LDT8" s="159"/>
      <c r="LDU8" s="159"/>
      <c r="LDV8" s="159"/>
      <c r="LDW8" s="156"/>
      <c r="LDX8" s="156"/>
      <c r="LDZ8" s="205"/>
      <c r="LEA8" s="156"/>
      <c r="LEB8" s="156"/>
      <c r="LEE8" s="292"/>
      <c r="LEF8" s="292"/>
      <c r="LEG8" s="159"/>
      <c r="LEH8" s="159"/>
      <c r="LEI8" s="159"/>
      <c r="LEJ8" s="156"/>
      <c r="LEK8" s="156"/>
      <c r="LEM8" s="205"/>
      <c r="LEN8" s="156"/>
      <c r="LEO8" s="156"/>
      <c r="LER8" s="292"/>
      <c r="LES8" s="292"/>
      <c r="LET8" s="159"/>
      <c r="LEU8" s="159"/>
      <c r="LEV8" s="159"/>
      <c r="LEW8" s="156"/>
      <c r="LEX8" s="156"/>
      <c r="LEZ8" s="205"/>
      <c r="LFA8" s="156"/>
      <c r="LFB8" s="156"/>
      <c r="LFE8" s="292"/>
      <c r="LFF8" s="292"/>
      <c r="LFG8" s="159"/>
      <c r="LFH8" s="159"/>
      <c r="LFI8" s="159"/>
      <c r="LFJ8" s="156"/>
      <c r="LFK8" s="156"/>
      <c r="LFM8" s="205"/>
      <c r="LFN8" s="156"/>
      <c r="LFO8" s="156"/>
      <c r="LFR8" s="292"/>
      <c r="LFS8" s="292"/>
      <c r="LFT8" s="159"/>
      <c r="LFU8" s="159"/>
      <c r="LFV8" s="159"/>
      <c r="LFW8" s="156"/>
      <c r="LFX8" s="156"/>
      <c r="LFZ8" s="205"/>
      <c r="LGA8" s="156"/>
      <c r="LGB8" s="156"/>
      <c r="LGE8" s="292"/>
      <c r="LGF8" s="292"/>
      <c r="LGG8" s="159"/>
      <c r="LGH8" s="159"/>
      <c r="LGI8" s="159"/>
      <c r="LGJ8" s="156"/>
      <c r="LGK8" s="156"/>
      <c r="LGM8" s="205"/>
      <c r="LGN8" s="156"/>
      <c r="LGO8" s="156"/>
      <c r="LGR8" s="292"/>
      <c r="LGS8" s="292"/>
      <c r="LGT8" s="159"/>
      <c r="LGU8" s="159"/>
      <c r="LGV8" s="159"/>
      <c r="LGW8" s="156"/>
      <c r="LGX8" s="156"/>
      <c r="LGZ8" s="205"/>
      <c r="LHA8" s="156"/>
      <c r="LHB8" s="156"/>
      <c r="LHE8" s="292"/>
      <c r="LHF8" s="292"/>
      <c r="LHG8" s="159"/>
      <c r="LHH8" s="159"/>
      <c r="LHI8" s="159"/>
      <c r="LHJ8" s="156"/>
      <c r="LHK8" s="156"/>
      <c r="LHM8" s="205"/>
      <c r="LHN8" s="156"/>
      <c r="LHO8" s="156"/>
      <c r="LHR8" s="292"/>
      <c r="LHS8" s="292"/>
      <c r="LHT8" s="159"/>
      <c r="LHU8" s="159"/>
      <c r="LHV8" s="159"/>
      <c r="LHW8" s="156"/>
      <c r="LHX8" s="156"/>
      <c r="LHZ8" s="205"/>
      <c r="LIA8" s="156"/>
      <c r="LIB8" s="156"/>
      <c r="LIE8" s="292"/>
      <c r="LIF8" s="292"/>
      <c r="LIG8" s="159"/>
      <c r="LIH8" s="159"/>
      <c r="LII8" s="159"/>
      <c r="LIJ8" s="156"/>
      <c r="LIK8" s="156"/>
      <c r="LIM8" s="205"/>
      <c r="LIN8" s="156"/>
      <c r="LIO8" s="156"/>
      <c r="LIR8" s="292"/>
      <c r="LIS8" s="292"/>
      <c r="LIT8" s="159"/>
      <c r="LIU8" s="159"/>
      <c r="LIV8" s="159"/>
      <c r="LIW8" s="156"/>
      <c r="LIX8" s="156"/>
      <c r="LIZ8" s="205"/>
      <c r="LJA8" s="156"/>
      <c r="LJB8" s="156"/>
      <c r="LJE8" s="292"/>
      <c r="LJF8" s="292"/>
      <c r="LJG8" s="159"/>
      <c r="LJH8" s="159"/>
      <c r="LJI8" s="159"/>
      <c r="LJJ8" s="156"/>
      <c r="LJK8" s="156"/>
      <c r="LJM8" s="205"/>
      <c r="LJN8" s="156"/>
      <c r="LJO8" s="156"/>
      <c r="LJR8" s="292"/>
      <c r="LJS8" s="292"/>
      <c r="LJT8" s="159"/>
      <c r="LJU8" s="159"/>
      <c r="LJV8" s="159"/>
      <c r="LJW8" s="156"/>
      <c r="LJX8" s="156"/>
      <c r="LJZ8" s="205"/>
      <c r="LKA8" s="156"/>
      <c r="LKB8" s="156"/>
      <c r="LKE8" s="292"/>
      <c r="LKF8" s="292"/>
      <c r="LKG8" s="159"/>
      <c r="LKH8" s="159"/>
      <c r="LKI8" s="159"/>
      <c r="LKJ8" s="156"/>
      <c r="LKK8" s="156"/>
      <c r="LKM8" s="205"/>
      <c r="LKN8" s="156"/>
      <c r="LKO8" s="156"/>
      <c r="LKR8" s="292"/>
      <c r="LKS8" s="292"/>
      <c r="LKT8" s="159"/>
      <c r="LKU8" s="159"/>
      <c r="LKV8" s="159"/>
      <c r="LKW8" s="156"/>
      <c r="LKX8" s="156"/>
      <c r="LKZ8" s="205"/>
      <c r="LLA8" s="156"/>
      <c r="LLB8" s="156"/>
      <c r="LLE8" s="292"/>
      <c r="LLF8" s="292"/>
      <c r="LLG8" s="159"/>
      <c r="LLH8" s="159"/>
      <c r="LLI8" s="159"/>
      <c r="LLJ8" s="156"/>
      <c r="LLK8" s="156"/>
      <c r="LLM8" s="205"/>
      <c r="LLN8" s="156"/>
      <c r="LLO8" s="156"/>
      <c r="LLR8" s="292"/>
      <c r="LLS8" s="292"/>
      <c r="LLT8" s="159"/>
      <c r="LLU8" s="159"/>
      <c r="LLV8" s="159"/>
      <c r="LLW8" s="156"/>
      <c r="LLX8" s="156"/>
      <c r="LLZ8" s="205"/>
      <c r="LMA8" s="156"/>
      <c r="LMB8" s="156"/>
      <c r="LME8" s="292"/>
      <c r="LMF8" s="292"/>
      <c r="LMG8" s="159"/>
      <c r="LMH8" s="159"/>
      <c r="LMI8" s="159"/>
      <c r="LMJ8" s="156"/>
      <c r="LMK8" s="156"/>
      <c r="LMM8" s="205"/>
      <c r="LMN8" s="156"/>
      <c r="LMO8" s="156"/>
      <c r="LMR8" s="292"/>
      <c r="LMS8" s="292"/>
      <c r="LMT8" s="159"/>
      <c r="LMU8" s="159"/>
      <c r="LMV8" s="159"/>
      <c r="LMW8" s="156"/>
      <c r="LMX8" s="156"/>
      <c r="LMZ8" s="205"/>
      <c r="LNA8" s="156"/>
      <c r="LNB8" s="156"/>
      <c r="LNE8" s="292"/>
      <c r="LNF8" s="292"/>
      <c r="LNG8" s="159"/>
      <c r="LNH8" s="159"/>
      <c r="LNI8" s="159"/>
      <c r="LNJ8" s="156"/>
      <c r="LNK8" s="156"/>
      <c r="LNM8" s="205"/>
      <c r="LNN8" s="156"/>
      <c r="LNO8" s="156"/>
      <c r="LNR8" s="292"/>
      <c r="LNS8" s="292"/>
      <c r="LNT8" s="159"/>
      <c r="LNU8" s="159"/>
      <c r="LNV8" s="159"/>
      <c r="LNW8" s="156"/>
      <c r="LNX8" s="156"/>
      <c r="LNZ8" s="205"/>
      <c r="LOA8" s="156"/>
      <c r="LOB8" s="156"/>
      <c r="LOE8" s="292"/>
      <c r="LOF8" s="292"/>
      <c r="LOG8" s="159"/>
      <c r="LOH8" s="159"/>
      <c r="LOI8" s="159"/>
      <c r="LOJ8" s="156"/>
      <c r="LOK8" s="156"/>
      <c r="LOM8" s="205"/>
      <c r="LON8" s="156"/>
      <c r="LOO8" s="156"/>
      <c r="LOR8" s="292"/>
      <c r="LOS8" s="292"/>
      <c r="LOT8" s="159"/>
      <c r="LOU8" s="159"/>
      <c r="LOV8" s="159"/>
      <c r="LOW8" s="156"/>
      <c r="LOX8" s="156"/>
      <c r="LOZ8" s="205"/>
      <c r="LPA8" s="156"/>
      <c r="LPB8" s="156"/>
      <c r="LPE8" s="292"/>
      <c r="LPF8" s="292"/>
      <c r="LPG8" s="159"/>
      <c r="LPH8" s="159"/>
      <c r="LPI8" s="159"/>
      <c r="LPJ8" s="156"/>
      <c r="LPK8" s="156"/>
      <c r="LPM8" s="205"/>
      <c r="LPN8" s="156"/>
      <c r="LPO8" s="156"/>
      <c r="LPR8" s="292"/>
      <c r="LPS8" s="292"/>
      <c r="LPT8" s="159"/>
      <c r="LPU8" s="159"/>
      <c r="LPV8" s="159"/>
      <c r="LPW8" s="156"/>
      <c r="LPX8" s="156"/>
      <c r="LPZ8" s="205"/>
      <c r="LQA8" s="156"/>
      <c r="LQB8" s="156"/>
      <c r="LQE8" s="292"/>
      <c r="LQF8" s="292"/>
      <c r="LQG8" s="159"/>
      <c r="LQH8" s="159"/>
      <c r="LQI8" s="159"/>
      <c r="LQJ8" s="156"/>
      <c r="LQK8" s="156"/>
      <c r="LQM8" s="205"/>
      <c r="LQN8" s="156"/>
      <c r="LQO8" s="156"/>
      <c r="LQR8" s="292"/>
      <c r="LQS8" s="292"/>
      <c r="LQT8" s="159"/>
      <c r="LQU8" s="159"/>
      <c r="LQV8" s="159"/>
      <c r="LQW8" s="156"/>
      <c r="LQX8" s="156"/>
      <c r="LQZ8" s="205"/>
      <c r="LRA8" s="156"/>
      <c r="LRB8" s="156"/>
      <c r="LRE8" s="292"/>
      <c r="LRF8" s="292"/>
      <c r="LRG8" s="159"/>
      <c r="LRH8" s="159"/>
      <c r="LRI8" s="159"/>
      <c r="LRJ8" s="156"/>
      <c r="LRK8" s="156"/>
      <c r="LRM8" s="205"/>
      <c r="LRN8" s="156"/>
      <c r="LRO8" s="156"/>
      <c r="LRR8" s="292"/>
      <c r="LRS8" s="292"/>
      <c r="LRT8" s="159"/>
      <c r="LRU8" s="159"/>
      <c r="LRV8" s="159"/>
      <c r="LRW8" s="156"/>
      <c r="LRX8" s="156"/>
      <c r="LRZ8" s="205"/>
      <c r="LSA8" s="156"/>
      <c r="LSB8" s="156"/>
      <c r="LSE8" s="292"/>
      <c r="LSF8" s="292"/>
      <c r="LSG8" s="159"/>
      <c r="LSH8" s="159"/>
      <c r="LSI8" s="159"/>
      <c r="LSJ8" s="156"/>
      <c r="LSK8" s="156"/>
      <c r="LSM8" s="205"/>
      <c r="LSN8" s="156"/>
      <c r="LSO8" s="156"/>
      <c r="LSR8" s="292"/>
      <c r="LSS8" s="292"/>
      <c r="LST8" s="159"/>
      <c r="LSU8" s="159"/>
      <c r="LSV8" s="159"/>
      <c r="LSW8" s="156"/>
      <c r="LSX8" s="156"/>
      <c r="LSZ8" s="205"/>
      <c r="LTA8" s="156"/>
      <c r="LTB8" s="156"/>
      <c r="LTE8" s="292"/>
      <c r="LTF8" s="292"/>
      <c r="LTG8" s="159"/>
      <c r="LTH8" s="159"/>
      <c r="LTI8" s="159"/>
      <c r="LTJ8" s="156"/>
      <c r="LTK8" s="156"/>
      <c r="LTM8" s="205"/>
      <c r="LTN8" s="156"/>
      <c r="LTO8" s="156"/>
      <c r="LTR8" s="292"/>
      <c r="LTS8" s="292"/>
      <c r="LTT8" s="159"/>
      <c r="LTU8" s="159"/>
      <c r="LTV8" s="159"/>
      <c r="LTW8" s="156"/>
      <c r="LTX8" s="156"/>
      <c r="LTZ8" s="205"/>
      <c r="LUA8" s="156"/>
      <c r="LUB8" s="156"/>
      <c r="LUE8" s="292"/>
      <c r="LUF8" s="292"/>
      <c r="LUG8" s="159"/>
      <c r="LUH8" s="159"/>
      <c r="LUI8" s="159"/>
      <c r="LUJ8" s="156"/>
      <c r="LUK8" s="156"/>
      <c r="LUM8" s="205"/>
      <c r="LUN8" s="156"/>
      <c r="LUO8" s="156"/>
      <c r="LUR8" s="292"/>
      <c r="LUS8" s="292"/>
      <c r="LUT8" s="159"/>
      <c r="LUU8" s="159"/>
      <c r="LUV8" s="159"/>
      <c r="LUW8" s="156"/>
      <c r="LUX8" s="156"/>
      <c r="LUZ8" s="205"/>
      <c r="LVA8" s="156"/>
      <c r="LVB8" s="156"/>
      <c r="LVE8" s="292"/>
      <c r="LVF8" s="292"/>
      <c r="LVG8" s="159"/>
      <c r="LVH8" s="159"/>
      <c r="LVI8" s="159"/>
      <c r="LVJ8" s="156"/>
      <c r="LVK8" s="156"/>
      <c r="LVM8" s="205"/>
      <c r="LVN8" s="156"/>
      <c r="LVO8" s="156"/>
      <c r="LVR8" s="292"/>
      <c r="LVS8" s="292"/>
      <c r="LVT8" s="159"/>
      <c r="LVU8" s="159"/>
      <c r="LVV8" s="159"/>
      <c r="LVW8" s="156"/>
      <c r="LVX8" s="156"/>
      <c r="LVZ8" s="205"/>
      <c r="LWA8" s="156"/>
      <c r="LWB8" s="156"/>
      <c r="LWE8" s="292"/>
      <c r="LWF8" s="292"/>
      <c r="LWG8" s="159"/>
      <c r="LWH8" s="159"/>
      <c r="LWI8" s="159"/>
      <c r="LWJ8" s="156"/>
      <c r="LWK8" s="156"/>
      <c r="LWM8" s="205"/>
      <c r="LWN8" s="156"/>
      <c r="LWO8" s="156"/>
      <c r="LWR8" s="292"/>
      <c r="LWS8" s="292"/>
      <c r="LWT8" s="159"/>
      <c r="LWU8" s="159"/>
      <c r="LWV8" s="159"/>
      <c r="LWW8" s="156"/>
      <c r="LWX8" s="156"/>
      <c r="LWZ8" s="205"/>
      <c r="LXA8" s="156"/>
      <c r="LXB8" s="156"/>
      <c r="LXE8" s="292"/>
      <c r="LXF8" s="292"/>
      <c r="LXG8" s="159"/>
      <c r="LXH8" s="159"/>
      <c r="LXI8" s="159"/>
      <c r="LXJ8" s="156"/>
      <c r="LXK8" s="156"/>
      <c r="LXM8" s="205"/>
      <c r="LXN8" s="156"/>
      <c r="LXO8" s="156"/>
      <c r="LXR8" s="292"/>
      <c r="LXS8" s="292"/>
      <c r="LXT8" s="159"/>
      <c r="LXU8" s="159"/>
      <c r="LXV8" s="159"/>
      <c r="LXW8" s="156"/>
      <c r="LXX8" s="156"/>
      <c r="LXZ8" s="205"/>
      <c r="LYA8" s="156"/>
      <c r="LYB8" s="156"/>
      <c r="LYE8" s="292"/>
      <c r="LYF8" s="292"/>
      <c r="LYG8" s="159"/>
      <c r="LYH8" s="159"/>
      <c r="LYI8" s="159"/>
      <c r="LYJ8" s="156"/>
      <c r="LYK8" s="156"/>
      <c r="LYM8" s="205"/>
      <c r="LYN8" s="156"/>
      <c r="LYO8" s="156"/>
      <c r="LYR8" s="292"/>
      <c r="LYS8" s="292"/>
      <c r="LYT8" s="159"/>
      <c r="LYU8" s="159"/>
      <c r="LYV8" s="159"/>
      <c r="LYW8" s="156"/>
      <c r="LYX8" s="156"/>
      <c r="LYZ8" s="205"/>
      <c r="LZA8" s="156"/>
      <c r="LZB8" s="156"/>
      <c r="LZE8" s="292"/>
      <c r="LZF8" s="292"/>
      <c r="LZG8" s="159"/>
      <c r="LZH8" s="159"/>
      <c r="LZI8" s="159"/>
      <c r="LZJ8" s="156"/>
      <c r="LZK8" s="156"/>
      <c r="LZM8" s="205"/>
      <c r="LZN8" s="156"/>
      <c r="LZO8" s="156"/>
      <c r="LZR8" s="292"/>
      <c r="LZS8" s="292"/>
      <c r="LZT8" s="159"/>
      <c r="LZU8" s="159"/>
      <c r="LZV8" s="159"/>
      <c r="LZW8" s="156"/>
      <c r="LZX8" s="156"/>
      <c r="LZZ8" s="205"/>
      <c r="MAA8" s="156"/>
      <c r="MAB8" s="156"/>
      <c r="MAE8" s="292"/>
      <c r="MAF8" s="292"/>
      <c r="MAG8" s="159"/>
      <c r="MAH8" s="159"/>
      <c r="MAI8" s="159"/>
      <c r="MAJ8" s="156"/>
      <c r="MAK8" s="156"/>
      <c r="MAM8" s="205"/>
      <c r="MAN8" s="156"/>
      <c r="MAO8" s="156"/>
      <c r="MAR8" s="292"/>
      <c r="MAS8" s="292"/>
      <c r="MAT8" s="159"/>
      <c r="MAU8" s="159"/>
      <c r="MAV8" s="159"/>
      <c r="MAW8" s="156"/>
      <c r="MAX8" s="156"/>
      <c r="MAZ8" s="205"/>
      <c r="MBA8" s="156"/>
      <c r="MBB8" s="156"/>
      <c r="MBE8" s="292"/>
      <c r="MBF8" s="292"/>
      <c r="MBG8" s="159"/>
      <c r="MBH8" s="159"/>
      <c r="MBI8" s="159"/>
      <c r="MBJ8" s="156"/>
      <c r="MBK8" s="156"/>
      <c r="MBM8" s="205"/>
      <c r="MBN8" s="156"/>
      <c r="MBO8" s="156"/>
      <c r="MBR8" s="292"/>
      <c r="MBS8" s="292"/>
      <c r="MBT8" s="159"/>
      <c r="MBU8" s="159"/>
      <c r="MBV8" s="159"/>
      <c r="MBW8" s="156"/>
      <c r="MBX8" s="156"/>
      <c r="MBZ8" s="205"/>
      <c r="MCA8" s="156"/>
      <c r="MCB8" s="156"/>
      <c r="MCE8" s="292"/>
      <c r="MCF8" s="292"/>
      <c r="MCG8" s="159"/>
      <c r="MCH8" s="159"/>
      <c r="MCI8" s="159"/>
      <c r="MCJ8" s="156"/>
      <c r="MCK8" s="156"/>
      <c r="MCM8" s="205"/>
      <c r="MCN8" s="156"/>
      <c r="MCO8" s="156"/>
      <c r="MCR8" s="292"/>
      <c r="MCS8" s="292"/>
      <c r="MCT8" s="159"/>
      <c r="MCU8" s="159"/>
      <c r="MCV8" s="159"/>
      <c r="MCW8" s="156"/>
      <c r="MCX8" s="156"/>
      <c r="MCZ8" s="205"/>
      <c r="MDA8" s="156"/>
      <c r="MDB8" s="156"/>
      <c r="MDE8" s="292"/>
      <c r="MDF8" s="292"/>
      <c r="MDG8" s="159"/>
      <c r="MDH8" s="159"/>
      <c r="MDI8" s="159"/>
      <c r="MDJ8" s="156"/>
      <c r="MDK8" s="156"/>
      <c r="MDM8" s="205"/>
      <c r="MDN8" s="156"/>
      <c r="MDO8" s="156"/>
      <c r="MDR8" s="292"/>
      <c r="MDS8" s="292"/>
      <c r="MDT8" s="159"/>
      <c r="MDU8" s="159"/>
      <c r="MDV8" s="159"/>
      <c r="MDW8" s="156"/>
      <c r="MDX8" s="156"/>
      <c r="MDZ8" s="205"/>
      <c r="MEA8" s="156"/>
      <c r="MEB8" s="156"/>
      <c r="MEE8" s="292"/>
      <c r="MEF8" s="292"/>
      <c r="MEG8" s="159"/>
      <c r="MEH8" s="159"/>
      <c r="MEI8" s="159"/>
      <c r="MEJ8" s="156"/>
      <c r="MEK8" s="156"/>
      <c r="MEM8" s="205"/>
      <c r="MEN8" s="156"/>
      <c r="MEO8" s="156"/>
      <c r="MER8" s="292"/>
      <c r="MES8" s="292"/>
      <c r="MET8" s="159"/>
      <c r="MEU8" s="159"/>
      <c r="MEV8" s="159"/>
      <c r="MEW8" s="156"/>
      <c r="MEX8" s="156"/>
      <c r="MEZ8" s="205"/>
      <c r="MFA8" s="156"/>
      <c r="MFB8" s="156"/>
      <c r="MFE8" s="292"/>
      <c r="MFF8" s="292"/>
      <c r="MFG8" s="159"/>
      <c r="MFH8" s="159"/>
      <c r="MFI8" s="159"/>
      <c r="MFJ8" s="156"/>
      <c r="MFK8" s="156"/>
      <c r="MFM8" s="205"/>
      <c r="MFN8" s="156"/>
      <c r="MFO8" s="156"/>
      <c r="MFR8" s="292"/>
      <c r="MFS8" s="292"/>
      <c r="MFT8" s="159"/>
      <c r="MFU8" s="159"/>
      <c r="MFV8" s="159"/>
      <c r="MFW8" s="156"/>
      <c r="MFX8" s="156"/>
      <c r="MFZ8" s="205"/>
      <c r="MGA8" s="156"/>
      <c r="MGB8" s="156"/>
      <c r="MGE8" s="292"/>
      <c r="MGF8" s="292"/>
      <c r="MGG8" s="159"/>
      <c r="MGH8" s="159"/>
      <c r="MGI8" s="159"/>
      <c r="MGJ8" s="156"/>
      <c r="MGK8" s="156"/>
      <c r="MGM8" s="205"/>
      <c r="MGN8" s="156"/>
      <c r="MGO8" s="156"/>
      <c r="MGR8" s="292"/>
      <c r="MGS8" s="292"/>
      <c r="MGT8" s="159"/>
      <c r="MGU8" s="159"/>
      <c r="MGV8" s="159"/>
      <c r="MGW8" s="156"/>
      <c r="MGX8" s="156"/>
      <c r="MGZ8" s="205"/>
      <c r="MHA8" s="156"/>
      <c r="MHB8" s="156"/>
      <c r="MHE8" s="292"/>
      <c r="MHF8" s="292"/>
      <c r="MHG8" s="159"/>
      <c r="MHH8" s="159"/>
      <c r="MHI8" s="159"/>
      <c r="MHJ8" s="156"/>
      <c r="MHK8" s="156"/>
      <c r="MHM8" s="205"/>
      <c r="MHN8" s="156"/>
      <c r="MHO8" s="156"/>
      <c r="MHR8" s="292"/>
      <c r="MHS8" s="292"/>
      <c r="MHT8" s="159"/>
      <c r="MHU8" s="159"/>
      <c r="MHV8" s="159"/>
      <c r="MHW8" s="156"/>
      <c r="MHX8" s="156"/>
      <c r="MHZ8" s="205"/>
      <c r="MIA8" s="156"/>
      <c r="MIB8" s="156"/>
      <c r="MIE8" s="292"/>
      <c r="MIF8" s="292"/>
      <c r="MIG8" s="159"/>
      <c r="MIH8" s="159"/>
      <c r="MII8" s="159"/>
      <c r="MIJ8" s="156"/>
      <c r="MIK8" s="156"/>
      <c r="MIM8" s="205"/>
      <c r="MIN8" s="156"/>
      <c r="MIO8" s="156"/>
      <c r="MIR8" s="292"/>
      <c r="MIS8" s="292"/>
      <c r="MIT8" s="159"/>
      <c r="MIU8" s="159"/>
      <c r="MIV8" s="159"/>
      <c r="MIW8" s="156"/>
      <c r="MIX8" s="156"/>
      <c r="MIZ8" s="205"/>
      <c r="MJA8" s="156"/>
      <c r="MJB8" s="156"/>
      <c r="MJE8" s="292"/>
      <c r="MJF8" s="292"/>
      <c r="MJG8" s="159"/>
      <c r="MJH8" s="159"/>
      <c r="MJI8" s="159"/>
      <c r="MJJ8" s="156"/>
      <c r="MJK8" s="156"/>
      <c r="MJM8" s="205"/>
      <c r="MJN8" s="156"/>
      <c r="MJO8" s="156"/>
      <c r="MJR8" s="292"/>
      <c r="MJS8" s="292"/>
      <c r="MJT8" s="159"/>
      <c r="MJU8" s="159"/>
      <c r="MJV8" s="159"/>
      <c r="MJW8" s="156"/>
      <c r="MJX8" s="156"/>
      <c r="MJZ8" s="205"/>
      <c r="MKA8" s="156"/>
      <c r="MKB8" s="156"/>
      <c r="MKE8" s="292"/>
      <c r="MKF8" s="292"/>
      <c r="MKG8" s="159"/>
      <c r="MKH8" s="159"/>
      <c r="MKI8" s="159"/>
      <c r="MKJ8" s="156"/>
      <c r="MKK8" s="156"/>
      <c r="MKM8" s="205"/>
      <c r="MKN8" s="156"/>
      <c r="MKO8" s="156"/>
      <c r="MKR8" s="292"/>
      <c r="MKS8" s="292"/>
      <c r="MKT8" s="159"/>
      <c r="MKU8" s="159"/>
      <c r="MKV8" s="159"/>
      <c r="MKW8" s="156"/>
      <c r="MKX8" s="156"/>
      <c r="MKZ8" s="205"/>
      <c r="MLA8" s="156"/>
      <c r="MLB8" s="156"/>
      <c r="MLE8" s="292"/>
      <c r="MLF8" s="292"/>
      <c r="MLG8" s="159"/>
      <c r="MLH8" s="159"/>
      <c r="MLI8" s="159"/>
      <c r="MLJ8" s="156"/>
      <c r="MLK8" s="156"/>
      <c r="MLM8" s="205"/>
      <c r="MLN8" s="156"/>
      <c r="MLO8" s="156"/>
      <c r="MLR8" s="292"/>
      <c r="MLS8" s="292"/>
      <c r="MLT8" s="159"/>
      <c r="MLU8" s="159"/>
      <c r="MLV8" s="159"/>
      <c r="MLW8" s="156"/>
      <c r="MLX8" s="156"/>
      <c r="MLZ8" s="205"/>
      <c r="MMA8" s="156"/>
      <c r="MMB8" s="156"/>
      <c r="MME8" s="292"/>
      <c r="MMF8" s="292"/>
      <c r="MMG8" s="159"/>
      <c r="MMH8" s="159"/>
      <c r="MMI8" s="159"/>
      <c r="MMJ8" s="156"/>
      <c r="MMK8" s="156"/>
      <c r="MMM8" s="205"/>
      <c r="MMN8" s="156"/>
      <c r="MMO8" s="156"/>
      <c r="MMR8" s="292"/>
      <c r="MMS8" s="292"/>
      <c r="MMT8" s="159"/>
      <c r="MMU8" s="159"/>
      <c r="MMV8" s="159"/>
      <c r="MMW8" s="156"/>
      <c r="MMX8" s="156"/>
      <c r="MMZ8" s="205"/>
      <c r="MNA8" s="156"/>
      <c r="MNB8" s="156"/>
      <c r="MNE8" s="292"/>
      <c r="MNF8" s="292"/>
      <c r="MNG8" s="159"/>
      <c r="MNH8" s="159"/>
      <c r="MNI8" s="159"/>
      <c r="MNJ8" s="156"/>
      <c r="MNK8" s="156"/>
      <c r="MNM8" s="205"/>
      <c r="MNN8" s="156"/>
      <c r="MNO8" s="156"/>
      <c r="MNR8" s="292"/>
      <c r="MNS8" s="292"/>
      <c r="MNT8" s="159"/>
      <c r="MNU8" s="159"/>
      <c r="MNV8" s="159"/>
      <c r="MNW8" s="156"/>
      <c r="MNX8" s="156"/>
      <c r="MNZ8" s="205"/>
      <c r="MOA8" s="156"/>
      <c r="MOB8" s="156"/>
      <c r="MOE8" s="292"/>
      <c r="MOF8" s="292"/>
      <c r="MOG8" s="159"/>
      <c r="MOH8" s="159"/>
      <c r="MOI8" s="159"/>
      <c r="MOJ8" s="156"/>
      <c r="MOK8" s="156"/>
      <c r="MOM8" s="205"/>
      <c r="MON8" s="156"/>
      <c r="MOO8" s="156"/>
      <c r="MOR8" s="292"/>
      <c r="MOS8" s="292"/>
      <c r="MOT8" s="159"/>
      <c r="MOU8" s="159"/>
      <c r="MOV8" s="159"/>
      <c r="MOW8" s="156"/>
      <c r="MOX8" s="156"/>
      <c r="MOZ8" s="205"/>
      <c r="MPA8" s="156"/>
      <c r="MPB8" s="156"/>
      <c r="MPE8" s="292"/>
      <c r="MPF8" s="292"/>
      <c r="MPG8" s="159"/>
      <c r="MPH8" s="159"/>
      <c r="MPI8" s="159"/>
      <c r="MPJ8" s="156"/>
      <c r="MPK8" s="156"/>
      <c r="MPM8" s="205"/>
      <c r="MPN8" s="156"/>
      <c r="MPO8" s="156"/>
      <c r="MPR8" s="292"/>
      <c r="MPS8" s="292"/>
      <c r="MPT8" s="159"/>
      <c r="MPU8" s="159"/>
      <c r="MPV8" s="159"/>
      <c r="MPW8" s="156"/>
      <c r="MPX8" s="156"/>
      <c r="MPZ8" s="205"/>
      <c r="MQA8" s="156"/>
      <c r="MQB8" s="156"/>
      <c r="MQE8" s="292"/>
      <c r="MQF8" s="292"/>
      <c r="MQG8" s="159"/>
      <c r="MQH8" s="159"/>
      <c r="MQI8" s="159"/>
      <c r="MQJ8" s="156"/>
      <c r="MQK8" s="156"/>
      <c r="MQM8" s="205"/>
      <c r="MQN8" s="156"/>
      <c r="MQO8" s="156"/>
      <c r="MQR8" s="292"/>
      <c r="MQS8" s="292"/>
      <c r="MQT8" s="159"/>
      <c r="MQU8" s="159"/>
      <c r="MQV8" s="159"/>
      <c r="MQW8" s="156"/>
      <c r="MQX8" s="156"/>
      <c r="MQZ8" s="205"/>
      <c r="MRA8" s="156"/>
      <c r="MRB8" s="156"/>
      <c r="MRE8" s="292"/>
      <c r="MRF8" s="292"/>
      <c r="MRG8" s="159"/>
      <c r="MRH8" s="159"/>
      <c r="MRI8" s="159"/>
      <c r="MRJ8" s="156"/>
      <c r="MRK8" s="156"/>
      <c r="MRM8" s="205"/>
      <c r="MRN8" s="156"/>
      <c r="MRO8" s="156"/>
      <c r="MRR8" s="292"/>
      <c r="MRS8" s="292"/>
      <c r="MRT8" s="159"/>
      <c r="MRU8" s="159"/>
      <c r="MRV8" s="159"/>
      <c r="MRW8" s="156"/>
      <c r="MRX8" s="156"/>
      <c r="MRZ8" s="205"/>
      <c r="MSA8" s="156"/>
      <c r="MSB8" s="156"/>
      <c r="MSE8" s="292"/>
      <c r="MSF8" s="292"/>
      <c r="MSG8" s="159"/>
      <c r="MSH8" s="159"/>
      <c r="MSI8" s="159"/>
      <c r="MSJ8" s="156"/>
      <c r="MSK8" s="156"/>
      <c r="MSM8" s="205"/>
      <c r="MSN8" s="156"/>
      <c r="MSO8" s="156"/>
      <c r="MSR8" s="292"/>
      <c r="MSS8" s="292"/>
      <c r="MST8" s="159"/>
      <c r="MSU8" s="159"/>
      <c r="MSV8" s="159"/>
      <c r="MSW8" s="156"/>
      <c r="MSX8" s="156"/>
      <c r="MSZ8" s="205"/>
      <c r="MTA8" s="156"/>
      <c r="MTB8" s="156"/>
      <c r="MTE8" s="292"/>
      <c r="MTF8" s="292"/>
      <c r="MTG8" s="159"/>
      <c r="MTH8" s="159"/>
      <c r="MTI8" s="159"/>
      <c r="MTJ8" s="156"/>
      <c r="MTK8" s="156"/>
      <c r="MTM8" s="205"/>
      <c r="MTN8" s="156"/>
      <c r="MTO8" s="156"/>
      <c r="MTR8" s="292"/>
      <c r="MTS8" s="292"/>
      <c r="MTT8" s="159"/>
      <c r="MTU8" s="159"/>
      <c r="MTV8" s="159"/>
      <c r="MTW8" s="156"/>
      <c r="MTX8" s="156"/>
      <c r="MTZ8" s="205"/>
      <c r="MUA8" s="156"/>
      <c r="MUB8" s="156"/>
      <c r="MUE8" s="292"/>
      <c r="MUF8" s="292"/>
      <c r="MUG8" s="159"/>
      <c r="MUH8" s="159"/>
      <c r="MUI8" s="159"/>
      <c r="MUJ8" s="156"/>
      <c r="MUK8" s="156"/>
      <c r="MUM8" s="205"/>
      <c r="MUN8" s="156"/>
      <c r="MUO8" s="156"/>
      <c r="MUR8" s="292"/>
      <c r="MUS8" s="292"/>
      <c r="MUT8" s="159"/>
      <c r="MUU8" s="159"/>
      <c r="MUV8" s="159"/>
      <c r="MUW8" s="156"/>
      <c r="MUX8" s="156"/>
      <c r="MUZ8" s="205"/>
      <c r="MVA8" s="156"/>
      <c r="MVB8" s="156"/>
      <c r="MVE8" s="292"/>
      <c r="MVF8" s="292"/>
      <c r="MVG8" s="159"/>
      <c r="MVH8" s="159"/>
      <c r="MVI8" s="159"/>
      <c r="MVJ8" s="156"/>
      <c r="MVK8" s="156"/>
      <c r="MVM8" s="205"/>
      <c r="MVN8" s="156"/>
      <c r="MVO8" s="156"/>
      <c r="MVR8" s="292"/>
      <c r="MVS8" s="292"/>
      <c r="MVT8" s="159"/>
      <c r="MVU8" s="159"/>
      <c r="MVV8" s="159"/>
      <c r="MVW8" s="156"/>
      <c r="MVX8" s="156"/>
      <c r="MVZ8" s="205"/>
      <c r="MWA8" s="156"/>
      <c r="MWB8" s="156"/>
      <c r="MWE8" s="292"/>
      <c r="MWF8" s="292"/>
      <c r="MWG8" s="159"/>
      <c r="MWH8" s="159"/>
      <c r="MWI8" s="159"/>
      <c r="MWJ8" s="156"/>
      <c r="MWK8" s="156"/>
      <c r="MWM8" s="205"/>
      <c r="MWN8" s="156"/>
      <c r="MWO8" s="156"/>
      <c r="MWR8" s="292"/>
      <c r="MWS8" s="292"/>
      <c r="MWT8" s="159"/>
      <c r="MWU8" s="159"/>
      <c r="MWV8" s="159"/>
      <c r="MWW8" s="156"/>
      <c r="MWX8" s="156"/>
      <c r="MWZ8" s="205"/>
      <c r="MXA8" s="156"/>
      <c r="MXB8" s="156"/>
      <c r="MXE8" s="292"/>
      <c r="MXF8" s="292"/>
      <c r="MXG8" s="159"/>
      <c r="MXH8" s="159"/>
      <c r="MXI8" s="159"/>
      <c r="MXJ8" s="156"/>
      <c r="MXK8" s="156"/>
      <c r="MXM8" s="205"/>
      <c r="MXN8" s="156"/>
      <c r="MXO8" s="156"/>
      <c r="MXR8" s="292"/>
      <c r="MXS8" s="292"/>
      <c r="MXT8" s="159"/>
      <c r="MXU8" s="159"/>
      <c r="MXV8" s="159"/>
      <c r="MXW8" s="156"/>
      <c r="MXX8" s="156"/>
      <c r="MXZ8" s="205"/>
      <c r="MYA8" s="156"/>
      <c r="MYB8" s="156"/>
      <c r="MYE8" s="292"/>
      <c r="MYF8" s="292"/>
      <c r="MYG8" s="159"/>
      <c r="MYH8" s="159"/>
      <c r="MYI8" s="159"/>
      <c r="MYJ8" s="156"/>
      <c r="MYK8" s="156"/>
      <c r="MYM8" s="205"/>
      <c r="MYN8" s="156"/>
      <c r="MYO8" s="156"/>
      <c r="MYR8" s="292"/>
      <c r="MYS8" s="292"/>
      <c r="MYT8" s="159"/>
      <c r="MYU8" s="159"/>
      <c r="MYV8" s="159"/>
      <c r="MYW8" s="156"/>
      <c r="MYX8" s="156"/>
      <c r="MYZ8" s="205"/>
      <c r="MZA8" s="156"/>
      <c r="MZB8" s="156"/>
      <c r="MZE8" s="292"/>
      <c r="MZF8" s="292"/>
      <c r="MZG8" s="159"/>
      <c r="MZH8" s="159"/>
      <c r="MZI8" s="159"/>
      <c r="MZJ8" s="156"/>
      <c r="MZK8" s="156"/>
      <c r="MZM8" s="205"/>
      <c r="MZN8" s="156"/>
      <c r="MZO8" s="156"/>
      <c r="MZR8" s="292"/>
      <c r="MZS8" s="292"/>
      <c r="MZT8" s="159"/>
      <c r="MZU8" s="159"/>
      <c r="MZV8" s="159"/>
      <c r="MZW8" s="156"/>
      <c r="MZX8" s="156"/>
      <c r="MZZ8" s="205"/>
      <c r="NAA8" s="156"/>
      <c r="NAB8" s="156"/>
      <c r="NAE8" s="292"/>
      <c r="NAF8" s="292"/>
      <c r="NAG8" s="159"/>
      <c r="NAH8" s="159"/>
      <c r="NAI8" s="159"/>
      <c r="NAJ8" s="156"/>
      <c r="NAK8" s="156"/>
      <c r="NAM8" s="205"/>
      <c r="NAN8" s="156"/>
      <c r="NAO8" s="156"/>
      <c r="NAR8" s="292"/>
      <c r="NAS8" s="292"/>
      <c r="NAT8" s="159"/>
      <c r="NAU8" s="159"/>
      <c r="NAV8" s="159"/>
      <c r="NAW8" s="156"/>
      <c r="NAX8" s="156"/>
      <c r="NAZ8" s="205"/>
      <c r="NBA8" s="156"/>
      <c r="NBB8" s="156"/>
      <c r="NBE8" s="292"/>
      <c r="NBF8" s="292"/>
      <c r="NBG8" s="159"/>
      <c r="NBH8" s="159"/>
      <c r="NBI8" s="159"/>
      <c r="NBJ8" s="156"/>
      <c r="NBK8" s="156"/>
      <c r="NBM8" s="205"/>
      <c r="NBN8" s="156"/>
      <c r="NBO8" s="156"/>
      <c r="NBR8" s="292"/>
      <c r="NBS8" s="292"/>
      <c r="NBT8" s="159"/>
      <c r="NBU8" s="159"/>
      <c r="NBV8" s="159"/>
      <c r="NBW8" s="156"/>
      <c r="NBX8" s="156"/>
      <c r="NBZ8" s="205"/>
      <c r="NCA8" s="156"/>
      <c r="NCB8" s="156"/>
      <c r="NCE8" s="292"/>
      <c r="NCF8" s="292"/>
      <c r="NCG8" s="159"/>
      <c r="NCH8" s="159"/>
      <c r="NCI8" s="159"/>
      <c r="NCJ8" s="156"/>
      <c r="NCK8" s="156"/>
      <c r="NCM8" s="205"/>
      <c r="NCN8" s="156"/>
      <c r="NCO8" s="156"/>
      <c r="NCR8" s="292"/>
      <c r="NCS8" s="292"/>
      <c r="NCT8" s="159"/>
      <c r="NCU8" s="159"/>
      <c r="NCV8" s="159"/>
      <c r="NCW8" s="156"/>
      <c r="NCX8" s="156"/>
      <c r="NCZ8" s="205"/>
      <c r="NDA8" s="156"/>
      <c r="NDB8" s="156"/>
      <c r="NDE8" s="292"/>
      <c r="NDF8" s="292"/>
      <c r="NDG8" s="159"/>
      <c r="NDH8" s="159"/>
      <c r="NDI8" s="159"/>
      <c r="NDJ8" s="156"/>
      <c r="NDK8" s="156"/>
      <c r="NDM8" s="205"/>
      <c r="NDN8" s="156"/>
      <c r="NDO8" s="156"/>
      <c r="NDR8" s="292"/>
      <c r="NDS8" s="292"/>
      <c r="NDT8" s="159"/>
      <c r="NDU8" s="159"/>
      <c r="NDV8" s="159"/>
      <c r="NDW8" s="156"/>
      <c r="NDX8" s="156"/>
      <c r="NDZ8" s="205"/>
      <c r="NEA8" s="156"/>
      <c r="NEB8" s="156"/>
      <c r="NEE8" s="292"/>
      <c r="NEF8" s="292"/>
      <c r="NEG8" s="159"/>
      <c r="NEH8" s="159"/>
      <c r="NEI8" s="159"/>
      <c r="NEJ8" s="156"/>
      <c r="NEK8" s="156"/>
      <c r="NEM8" s="205"/>
      <c r="NEN8" s="156"/>
      <c r="NEO8" s="156"/>
      <c r="NER8" s="292"/>
      <c r="NES8" s="292"/>
      <c r="NET8" s="159"/>
      <c r="NEU8" s="159"/>
      <c r="NEV8" s="159"/>
      <c r="NEW8" s="156"/>
      <c r="NEX8" s="156"/>
      <c r="NEZ8" s="205"/>
      <c r="NFA8" s="156"/>
      <c r="NFB8" s="156"/>
      <c r="NFE8" s="292"/>
      <c r="NFF8" s="292"/>
      <c r="NFG8" s="159"/>
      <c r="NFH8" s="159"/>
      <c r="NFI8" s="159"/>
      <c r="NFJ8" s="156"/>
      <c r="NFK8" s="156"/>
      <c r="NFM8" s="205"/>
      <c r="NFN8" s="156"/>
      <c r="NFO8" s="156"/>
      <c r="NFR8" s="292"/>
      <c r="NFS8" s="292"/>
      <c r="NFT8" s="159"/>
      <c r="NFU8" s="159"/>
      <c r="NFV8" s="159"/>
      <c r="NFW8" s="156"/>
      <c r="NFX8" s="156"/>
      <c r="NFZ8" s="205"/>
      <c r="NGA8" s="156"/>
      <c r="NGB8" s="156"/>
      <c r="NGE8" s="292"/>
      <c r="NGF8" s="292"/>
      <c r="NGG8" s="159"/>
      <c r="NGH8" s="159"/>
      <c r="NGI8" s="159"/>
      <c r="NGJ8" s="156"/>
      <c r="NGK8" s="156"/>
      <c r="NGM8" s="205"/>
      <c r="NGN8" s="156"/>
      <c r="NGO8" s="156"/>
      <c r="NGR8" s="292"/>
      <c r="NGS8" s="292"/>
      <c r="NGT8" s="159"/>
      <c r="NGU8" s="159"/>
      <c r="NGV8" s="159"/>
      <c r="NGW8" s="156"/>
      <c r="NGX8" s="156"/>
      <c r="NGZ8" s="205"/>
      <c r="NHA8" s="156"/>
      <c r="NHB8" s="156"/>
      <c r="NHE8" s="292"/>
      <c r="NHF8" s="292"/>
      <c r="NHG8" s="159"/>
      <c r="NHH8" s="159"/>
      <c r="NHI8" s="159"/>
      <c r="NHJ8" s="156"/>
      <c r="NHK8" s="156"/>
      <c r="NHM8" s="205"/>
      <c r="NHN8" s="156"/>
      <c r="NHO8" s="156"/>
      <c r="NHR8" s="292"/>
      <c r="NHS8" s="292"/>
      <c r="NHT8" s="159"/>
      <c r="NHU8" s="159"/>
      <c r="NHV8" s="159"/>
      <c r="NHW8" s="156"/>
      <c r="NHX8" s="156"/>
      <c r="NHZ8" s="205"/>
      <c r="NIA8" s="156"/>
      <c r="NIB8" s="156"/>
      <c r="NIE8" s="292"/>
      <c r="NIF8" s="292"/>
      <c r="NIG8" s="159"/>
      <c r="NIH8" s="159"/>
      <c r="NII8" s="159"/>
      <c r="NIJ8" s="156"/>
      <c r="NIK8" s="156"/>
      <c r="NIM8" s="205"/>
      <c r="NIN8" s="156"/>
      <c r="NIO8" s="156"/>
      <c r="NIR8" s="292"/>
      <c r="NIS8" s="292"/>
      <c r="NIT8" s="159"/>
      <c r="NIU8" s="159"/>
      <c r="NIV8" s="159"/>
      <c r="NIW8" s="156"/>
      <c r="NIX8" s="156"/>
      <c r="NIZ8" s="205"/>
      <c r="NJA8" s="156"/>
      <c r="NJB8" s="156"/>
      <c r="NJE8" s="292"/>
      <c r="NJF8" s="292"/>
      <c r="NJG8" s="159"/>
      <c r="NJH8" s="159"/>
      <c r="NJI8" s="159"/>
      <c r="NJJ8" s="156"/>
      <c r="NJK8" s="156"/>
      <c r="NJM8" s="205"/>
      <c r="NJN8" s="156"/>
      <c r="NJO8" s="156"/>
      <c r="NJR8" s="292"/>
      <c r="NJS8" s="292"/>
      <c r="NJT8" s="159"/>
      <c r="NJU8" s="159"/>
      <c r="NJV8" s="159"/>
      <c r="NJW8" s="156"/>
      <c r="NJX8" s="156"/>
      <c r="NJZ8" s="205"/>
      <c r="NKA8" s="156"/>
      <c r="NKB8" s="156"/>
      <c r="NKE8" s="292"/>
      <c r="NKF8" s="292"/>
      <c r="NKG8" s="159"/>
      <c r="NKH8" s="159"/>
      <c r="NKI8" s="159"/>
      <c r="NKJ8" s="156"/>
      <c r="NKK8" s="156"/>
      <c r="NKM8" s="205"/>
      <c r="NKN8" s="156"/>
      <c r="NKO8" s="156"/>
      <c r="NKR8" s="292"/>
      <c r="NKS8" s="292"/>
      <c r="NKT8" s="159"/>
      <c r="NKU8" s="159"/>
      <c r="NKV8" s="159"/>
      <c r="NKW8" s="156"/>
      <c r="NKX8" s="156"/>
      <c r="NKZ8" s="205"/>
      <c r="NLA8" s="156"/>
      <c r="NLB8" s="156"/>
      <c r="NLE8" s="292"/>
      <c r="NLF8" s="292"/>
      <c r="NLG8" s="159"/>
      <c r="NLH8" s="159"/>
      <c r="NLI8" s="159"/>
      <c r="NLJ8" s="156"/>
      <c r="NLK8" s="156"/>
      <c r="NLM8" s="205"/>
      <c r="NLN8" s="156"/>
      <c r="NLO8" s="156"/>
      <c r="NLR8" s="292"/>
      <c r="NLS8" s="292"/>
      <c r="NLT8" s="159"/>
      <c r="NLU8" s="159"/>
      <c r="NLV8" s="159"/>
      <c r="NLW8" s="156"/>
      <c r="NLX8" s="156"/>
      <c r="NLZ8" s="205"/>
      <c r="NMA8" s="156"/>
      <c r="NMB8" s="156"/>
      <c r="NME8" s="292"/>
      <c r="NMF8" s="292"/>
      <c r="NMG8" s="159"/>
      <c r="NMH8" s="159"/>
      <c r="NMI8" s="159"/>
      <c r="NMJ8" s="156"/>
      <c r="NMK8" s="156"/>
      <c r="NMM8" s="205"/>
      <c r="NMN8" s="156"/>
      <c r="NMO8" s="156"/>
      <c r="NMR8" s="292"/>
      <c r="NMS8" s="292"/>
      <c r="NMT8" s="159"/>
      <c r="NMU8" s="159"/>
      <c r="NMV8" s="159"/>
      <c r="NMW8" s="156"/>
      <c r="NMX8" s="156"/>
      <c r="NMZ8" s="205"/>
      <c r="NNA8" s="156"/>
      <c r="NNB8" s="156"/>
      <c r="NNE8" s="292"/>
      <c r="NNF8" s="292"/>
      <c r="NNG8" s="159"/>
      <c r="NNH8" s="159"/>
      <c r="NNI8" s="159"/>
      <c r="NNJ8" s="156"/>
      <c r="NNK8" s="156"/>
      <c r="NNM8" s="205"/>
      <c r="NNN8" s="156"/>
      <c r="NNO8" s="156"/>
      <c r="NNR8" s="292"/>
      <c r="NNS8" s="292"/>
      <c r="NNT8" s="159"/>
      <c r="NNU8" s="159"/>
      <c r="NNV8" s="159"/>
      <c r="NNW8" s="156"/>
      <c r="NNX8" s="156"/>
      <c r="NNZ8" s="205"/>
      <c r="NOA8" s="156"/>
      <c r="NOB8" s="156"/>
      <c r="NOE8" s="292"/>
      <c r="NOF8" s="292"/>
      <c r="NOG8" s="159"/>
      <c r="NOH8" s="159"/>
      <c r="NOI8" s="159"/>
      <c r="NOJ8" s="156"/>
      <c r="NOK8" s="156"/>
      <c r="NOM8" s="205"/>
      <c r="NON8" s="156"/>
      <c r="NOO8" s="156"/>
      <c r="NOR8" s="292"/>
      <c r="NOS8" s="292"/>
      <c r="NOT8" s="159"/>
      <c r="NOU8" s="159"/>
      <c r="NOV8" s="159"/>
      <c r="NOW8" s="156"/>
      <c r="NOX8" s="156"/>
      <c r="NOZ8" s="205"/>
      <c r="NPA8" s="156"/>
      <c r="NPB8" s="156"/>
      <c r="NPE8" s="292"/>
      <c r="NPF8" s="292"/>
      <c r="NPG8" s="159"/>
      <c r="NPH8" s="159"/>
      <c r="NPI8" s="159"/>
      <c r="NPJ8" s="156"/>
      <c r="NPK8" s="156"/>
      <c r="NPM8" s="205"/>
      <c r="NPN8" s="156"/>
      <c r="NPO8" s="156"/>
      <c r="NPR8" s="292"/>
      <c r="NPS8" s="292"/>
      <c r="NPT8" s="159"/>
      <c r="NPU8" s="159"/>
      <c r="NPV8" s="159"/>
      <c r="NPW8" s="156"/>
      <c r="NPX8" s="156"/>
      <c r="NPZ8" s="205"/>
      <c r="NQA8" s="156"/>
      <c r="NQB8" s="156"/>
      <c r="NQE8" s="292"/>
      <c r="NQF8" s="292"/>
      <c r="NQG8" s="159"/>
      <c r="NQH8" s="159"/>
      <c r="NQI8" s="159"/>
      <c r="NQJ8" s="156"/>
      <c r="NQK8" s="156"/>
      <c r="NQM8" s="205"/>
      <c r="NQN8" s="156"/>
      <c r="NQO8" s="156"/>
      <c r="NQR8" s="292"/>
      <c r="NQS8" s="292"/>
      <c r="NQT8" s="159"/>
      <c r="NQU8" s="159"/>
      <c r="NQV8" s="159"/>
      <c r="NQW8" s="156"/>
      <c r="NQX8" s="156"/>
      <c r="NQZ8" s="205"/>
      <c r="NRA8" s="156"/>
      <c r="NRB8" s="156"/>
      <c r="NRE8" s="292"/>
      <c r="NRF8" s="292"/>
      <c r="NRG8" s="159"/>
      <c r="NRH8" s="159"/>
      <c r="NRI8" s="159"/>
      <c r="NRJ8" s="156"/>
      <c r="NRK8" s="156"/>
      <c r="NRM8" s="205"/>
      <c r="NRN8" s="156"/>
      <c r="NRO8" s="156"/>
      <c r="NRR8" s="292"/>
      <c r="NRS8" s="292"/>
      <c r="NRT8" s="159"/>
      <c r="NRU8" s="159"/>
      <c r="NRV8" s="159"/>
      <c r="NRW8" s="156"/>
      <c r="NRX8" s="156"/>
      <c r="NRZ8" s="205"/>
      <c r="NSA8" s="156"/>
      <c r="NSB8" s="156"/>
      <c r="NSE8" s="292"/>
      <c r="NSF8" s="292"/>
      <c r="NSG8" s="159"/>
      <c r="NSH8" s="159"/>
      <c r="NSI8" s="159"/>
      <c r="NSJ8" s="156"/>
      <c r="NSK8" s="156"/>
      <c r="NSM8" s="205"/>
      <c r="NSN8" s="156"/>
      <c r="NSO8" s="156"/>
      <c r="NSR8" s="292"/>
      <c r="NSS8" s="292"/>
      <c r="NST8" s="159"/>
      <c r="NSU8" s="159"/>
      <c r="NSV8" s="159"/>
      <c r="NSW8" s="156"/>
      <c r="NSX8" s="156"/>
      <c r="NSZ8" s="205"/>
      <c r="NTA8" s="156"/>
      <c r="NTB8" s="156"/>
      <c r="NTE8" s="292"/>
      <c r="NTF8" s="292"/>
      <c r="NTG8" s="159"/>
      <c r="NTH8" s="159"/>
      <c r="NTI8" s="159"/>
      <c r="NTJ8" s="156"/>
      <c r="NTK8" s="156"/>
      <c r="NTM8" s="205"/>
      <c r="NTN8" s="156"/>
      <c r="NTO8" s="156"/>
      <c r="NTR8" s="292"/>
      <c r="NTS8" s="292"/>
      <c r="NTT8" s="159"/>
      <c r="NTU8" s="159"/>
      <c r="NTV8" s="159"/>
      <c r="NTW8" s="156"/>
      <c r="NTX8" s="156"/>
      <c r="NTZ8" s="205"/>
      <c r="NUA8" s="156"/>
      <c r="NUB8" s="156"/>
      <c r="NUE8" s="292"/>
      <c r="NUF8" s="292"/>
      <c r="NUG8" s="159"/>
      <c r="NUH8" s="159"/>
      <c r="NUI8" s="159"/>
      <c r="NUJ8" s="156"/>
      <c r="NUK8" s="156"/>
      <c r="NUM8" s="205"/>
      <c r="NUN8" s="156"/>
      <c r="NUO8" s="156"/>
      <c r="NUR8" s="292"/>
      <c r="NUS8" s="292"/>
      <c r="NUT8" s="159"/>
      <c r="NUU8" s="159"/>
      <c r="NUV8" s="159"/>
      <c r="NUW8" s="156"/>
      <c r="NUX8" s="156"/>
      <c r="NUZ8" s="205"/>
      <c r="NVA8" s="156"/>
      <c r="NVB8" s="156"/>
      <c r="NVE8" s="292"/>
      <c r="NVF8" s="292"/>
      <c r="NVG8" s="159"/>
      <c r="NVH8" s="159"/>
      <c r="NVI8" s="159"/>
      <c r="NVJ8" s="156"/>
      <c r="NVK8" s="156"/>
      <c r="NVM8" s="205"/>
      <c r="NVN8" s="156"/>
      <c r="NVO8" s="156"/>
      <c r="NVR8" s="292"/>
      <c r="NVS8" s="292"/>
      <c r="NVT8" s="159"/>
      <c r="NVU8" s="159"/>
      <c r="NVV8" s="159"/>
      <c r="NVW8" s="156"/>
      <c r="NVX8" s="156"/>
      <c r="NVZ8" s="205"/>
      <c r="NWA8" s="156"/>
      <c r="NWB8" s="156"/>
      <c r="NWE8" s="292"/>
      <c r="NWF8" s="292"/>
      <c r="NWG8" s="159"/>
      <c r="NWH8" s="159"/>
      <c r="NWI8" s="159"/>
      <c r="NWJ8" s="156"/>
      <c r="NWK8" s="156"/>
      <c r="NWM8" s="205"/>
      <c r="NWN8" s="156"/>
      <c r="NWO8" s="156"/>
      <c r="NWR8" s="292"/>
      <c r="NWS8" s="292"/>
      <c r="NWT8" s="159"/>
      <c r="NWU8" s="159"/>
      <c r="NWV8" s="159"/>
      <c r="NWW8" s="156"/>
      <c r="NWX8" s="156"/>
      <c r="NWZ8" s="205"/>
      <c r="NXA8" s="156"/>
      <c r="NXB8" s="156"/>
      <c r="NXE8" s="292"/>
      <c r="NXF8" s="292"/>
      <c r="NXG8" s="159"/>
      <c r="NXH8" s="159"/>
      <c r="NXI8" s="159"/>
      <c r="NXJ8" s="156"/>
      <c r="NXK8" s="156"/>
      <c r="NXM8" s="205"/>
      <c r="NXN8" s="156"/>
      <c r="NXO8" s="156"/>
      <c r="NXR8" s="292"/>
      <c r="NXS8" s="292"/>
      <c r="NXT8" s="159"/>
      <c r="NXU8" s="159"/>
      <c r="NXV8" s="159"/>
      <c r="NXW8" s="156"/>
      <c r="NXX8" s="156"/>
      <c r="NXZ8" s="205"/>
      <c r="NYA8" s="156"/>
      <c r="NYB8" s="156"/>
      <c r="NYE8" s="292"/>
      <c r="NYF8" s="292"/>
      <c r="NYG8" s="159"/>
      <c r="NYH8" s="159"/>
      <c r="NYI8" s="159"/>
      <c r="NYJ8" s="156"/>
      <c r="NYK8" s="156"/>
      <c r="NYM8" s="205"/>
      <c r="NYN8" s="156"/>
      <c r="NYO8" s="156"/>
      <c r="NYR8" s="292"/>
      <c r="NYS8" s="292"/>
      <c r="NYT8" s="159"/>
      <c r="NYU8" s="159"/>
      <c r="NYV8" s="159"/>
      <c r="NYW8" s="156"/>
      <c r="NYX8" s="156"/>
      <c r="NYZ8" s="205"/>
      <c r="NZA8" s="156"/>
      <c r="NZB8" s="156"/>
      <c r="NZE8" s="292"/>
      <c r="NZF8" s="292"/>
      <c r="NZG8" s="159"/>
      <c r="NZH8" s="159"/>
      <c r="NZI8" s="159"/>
      <c r="NZJ8" s="156"/>
      <c r="NZK8" s="156"/>
      <c r="NZM8" s="205"/>
      <c r="NZN8" s="156"/>
      <c r="NZO8" s="156"/>
      <c r="NZR8" s="292"/>
      <c r="NZS8" s="292"/>
      <c r="NZT8" s="159"/>
      <c r="NZU8" s="159"/>
      <c r="NZV8" s="159"/>
      <c r="NZW8" s="156"/>
      <c r="NZX8" s="156"/>
      <c r="NZZ8" s="205"/>
      <c r="OAA8" s="156"/>
      <c r="OAB8" s="156"/>
      <c r="OAE8" s="292"/>
      <c r="OAF8" s="292"/>
      <c r="OAG8" s="159"/>
      <c r="OAH8" s="159"/>
      <c r="OAI8" s="159"/>
      <c r="OAJ8" s="156"/>
      <c r="OAK8" s="156"/>
      <c r="OAM8" s="205"/>
      <c r="OAN8" s="156"/>
      <c r="OAO8" s="156"/>
      <c r="OAR8" s="292"/>
      <c r="OAS8" s="292"/>
      <c r="OAT8" s="159"/>
      <c r="OAU8" s="159"/>
      <c r="OAV8" s="159"/>
      <c r="OAW8" s="156"/>
      <c r="OAX8" s="156"/>
      <c r="OAZ8" s="205"/>
      <c r="OBA8" s="156"/>
      <c r="OBB8" s="156"/>
      <c r="OBE8" s="292"/>
      <c r="OBF8" s="292"/>
      <c r="OBG8" s="159"/>
      <c r="OBH8" s="159"/>
      <c r="OBI8" s="159"/>
      <c r="OBJ8" s="156"/>
      <c r="OBK8" s="156"/>
      <c r="OBM8" s="205"/>
      <c r="OBN8" s="156"/>
      <c r="OBO8" s="156"/>
      <c r="OBR8" s="292"/>
      <c r="OBS8" s="292"/>
      <c r="OBT8" s="159"/>
      <c r="OBU8" s="159"/>
      <c r="OBV8" s="159"/>
      <c r="OBW8" s="156"/>
      <c r="OBX8" s="156"/>
      <c r="OBZ8" s="205"/>
      <c r="OCA8" s="156"/>
      <c r="OCB8" s="156"/>
      <c r="OCE8" s="292"/>
      <c r="OCF8" s="292"/>
      <c r="OCG8" s="159"/>
      <c r="OCH8" s="159"/>
      <c r="OCI8" s="159"/>
      <c r="OCJ8" s="156"/>
      <c r="OCK8" s="156"/>
      <c r="OCM8" s="205"/>
      <c r="OCN8" s="156"/>
      <c r="OCO8" s="156"/>
      <c r="OCR8" s="292"/>
      <c r="OCS8" s="292"/>
      <c r="OCT8" s="159"/>
      <c r="OCU8" s="159"/>
      <c r="OCV8" s="159"/>
      <c r="OCW8" s="156"/>
      <c r="OCX8" s="156"/>
      <c r="OCZ8" s="205"/>
      <c r="ODA8" s="156"/>
      <c r="ODB8" s="156"/>
      <c r="ODE8" s="292"/>
      <c r="ODF8" s="292"/>
      <c r="ODG8" s="159"/>
      <c r="ODH8" s="159"/>
      <c r="ODI8" s="159"/>
      <c r="ODJ8" s="156"/>
      <c r="ODK8" s="156"/>
      <c r="ODM8" s="205"/>
      <c r="ODN8" s="156"/>
      <c r="ODO8" s="156"/>
      <c r="ODR8" s="292"/>
      <c r="ODS8" s="292"/>
      <c r="ODT8" s="159"/>
      <c r="ODU8" s="159"/>
      <c r="ODV8" s="159"/>
      <c r="ODW8" s="156"/>
      <c r="ODX8" s="156"/>
      <c r="ODZ8" s="205"/>
      <c r="OEA8" s="156"/>
      <c r="OEB8" s="156"/>
      <c r="OEE8" s="292"/>
      <c r="OEF8" s="292"/>
      <c r="OEG8" s="159"/>
      <c r="OEH8" s="159"/>
      <c r="OEI8" s="159"/>
      <c r="OEJ8" s="156"/>
      <c r="OEK8" s="156"/>
      <c r="OEM8" s="205"/>
      <c r="OEN8" s="156"/>
      <c r="OEO8" s="156"/>
      <c r="OER8" s="292"/>
      <c r="OES8" s="292"/>
      <c r="OET8" s="159"/>
      <c r="OEU8" s="159"/>
      <c r="OEV8" s="159"/>
      <c r="OEW8" s="156"/>
      <c r="OEX8" s="156"/>
      <c r="OEZ8" s="205"/>
      <c r="OFA8" s="156"/>
      <c r="OFB8" s="156"/>
      <c r="OFE8" s="292"/>
      <c r="OFF8" s="292"/>
      <c r="OFG8" s="159"/>
      <c r="OFH8" s="159"/>
      <c r="OFI8" s="159"/>
      <c r="OFJ8" s="156"/>
      <c r="OFK8" s="156"/>
      <c r="OFM8" s="205"/>
      <c r="OFN8" s="156"/>
      <c r="OFO8" s="156"/>
      <c r="OFR8" s="292"/>
      <c r="OFS8" s="292"/>
      <c r="OFT8" s="159"/>
      <c r="OFU8" s="159"/>
      <c r="OFV8" s="159"/>
      <c r="OFW8" s="156"/>
      <c r="OFX8" s="156"/>
      <c r="OFZ8" s="205"/>
      <c r="OGA8" s="156"/>
      <c r="OGB8" s="156"/>
      <c r="OGE8" s="292"/>
      <c r="OGF8" s="292"/>
      <c r="OGG8" s="159"/>
      <c r="OGH8" s="159"/>
      <c r="OGI8" s="159"/>
      <c r="OGJ8" s="156"/>
      <c r="OGK8" s="156"/>
      <c r="OGM8" s="205"/>
      <c r="OGN8" s="156"/>
      <c r="OGO8" s="156"/>
      <c r="OGR8" s="292"/>
      <c r="OGS8" s="292"/>
      <c r="OGT8" s="159"/>
      <c r="OGU8" s="159"/>
      <c r="OGV8" s="159"/>
      <c r="OGW8" s="156"/>
      <c r="OGX8" s="156"/>
      <c r="OGZ8" s="205"/>
      <c r="OHA8" s="156"/>
      <c r="OHB8" s="156"/>
      <c r="OHE8" s="292"/>
      <c r="OHF8" s="292"/>
      <c r="OHG8" s="159"/>
      <c r="OHH8" s="159"/>
      <c r="OHI8" s="159"/>
      <c r="OHJ8" s="156"/>
      <c r="OHK8" s="156"/>
      <c r="OHM8" s="205"/>
      <c r="OHN8" s="156"/>
      <c r="OHO8" s="156"/>
      <c r="OHR8" s="292"/>
      <c r="OHS8" s="292"/>
      <c r="OHT8" s="159"/>
      <c r="OHU8" s="159"/>
      <c r="OHV8" s="159"/>
      <c r="OHW8" s="156"/>
      <c r="OHX8" s="156"/>
      <c r="OHZ8" s="205"/>
      <c r="OIA8" s="156"/>
      <c r="OIB8" s="156"/>
      <c r="OIE8" s="292"/>
      <c r="OIF8" s="292"/>
      <c r="OIG8" s="159"/>
      <c r="OIH8" s="159"/>
      <c r="OII8" s="159"/>
      <c r="OIJ8" s="156"/>
      <c r="OIK8" s="156"/>
      <c r="OIM8" s="205"/>
      <c r="OIN8" s="156"/>
      <c r="OIO8" s="156"/>
      <c r="OIR8" s="292"/>
      <c r="OIS8" s="292"/>
      <c r="OIT8" s="159"/>
      <c r="OIU8" s="159"/>
      <c r="OIV8" s="159"/>
      <c r="OIW8" s="156"/>
      <c r="OIX8" s="156"/>
      <c r="OIZ8" s="205"/>
      <c r="OJA8" s="156"/>
      <c r="OJB8" s="156"/>
      <c r="OJE8" s="292"/>
      <c r="OJF8" s="292"/>
      <c r="OJG8" s="159"/>
      <c r="OJH8" s="159"/>
      <c r="OJI8" s="159"/>
      <c r="OJJ8" s="156"/>
      <c r="OJK8" s="156"/>
      <c r="OJM8" s="205"/>
      <c r="OJN8" s="156"/>
      <c r="OJO8" s="156"/>
      <c r="OJR8" s="292"/>
      <c r="OJS8" s="292"/>
      <c r="OJT8" s="159"/>
      <c r="OJU8" s="159"/>
      <c r="OJV8" s="159"/>
      <c r="OJW8" s="156"/>
      <c r="OJX8" s="156"/>
      <c r="OJZ8" s="205"/>
      <c r="OKA8" s="156"/>
      <c r="OKB8" s="156"/>
      <c r="OKE8" s="292"/>
      <c r="OKF8" s="292"/>
      <c r="OKG8" s="159"/>
      <c r="OKH8" s="159"/>
      <c r="OKI8" s="159"/>
      <c r="OKJ8" s="156"/>
      <c r="OKK8" s="156"/>
      <c r="OKM8" s="205"/>
      <c r="OKN8" s="156"/>
      <c r="OKO8" s="156"/>
      <c r="OKR8" s="292"/>
      <c r="OKS8" s="292"/>
      <c r="OKT8" s="159"/>
      <c r="OKU8" s="159"/>
      <c r="OKV8" s="159"/>
      <c r="OKW8" s="156"/>
      <c r="OKX8" s="156"/>
      <c r="OKZ8" s="205"/>
      <c r="OLA8" s="156"/>
      <c r="OLB8" s="156"/>
      <c r="OLE8" s="292"/>
      <c r="OLF8" s="292"/>
      <c r="OLG8" s="159"/>
      <c r="OLH8" s="159"/>
      <c r="OLI8" s="159"/>
      <c r="OLJ8" s="156"/>
      <c r="OLK8" s="156"/>
      <c r="OLM8" s="205"/>
      <c r="OLN8" s="156"/>
      <c r="OLO8" s="156"/>
      <c r="OLR8" s="292"/>
      <c r="OLS8" s="292"/>
      <c r="OLT8" s="159"/>
      <c r="OLU8" s="159"/>
      <c r="OLV8" s="159"/>
      <c r="OLW8" s="156"/>
      <c r="OLX8" s="156"/>
      <c r="OLZ8" s="205"/>
      <c r="OMA8" s="156"/>
      <c r="OMB8" s="156"/>
      <c r="OME8" s="292"/>
      <c r="OMF8" s="292"/>
      <c r="OMG8" s="159"/>
      <c r="OMH8" s="159"/>
      <c r="OMI8" s="159"/>
      <c r="OMJ8" s="156"/>
      <c r="OMK8" s="156"/>
      <c r="OMM8" s="205"/>
      <c r="OMN8" s="156"/>
      <c r="OMO8" s="156"/>
      <c r="OMR8" s="292"/>
      <c r="OMS8" s="292"/>
      <c r="OMT8" s="159"/>
      <c r="OMU8" s="159"/>
      <c r="OMV8" s="159"/>
      <c r="OMW8" s="156"/>
      <c r="OMX8" s="156"/>
      <c r="OMZ8" s="205"/>
      <c r="ONA8" s="156"/>
      <c r="ONB8" s="156"/>
      <c r="ONE8" s="292"/>
      <c r="ONF8" s="292"/>
      <c r="ONG8" s="159"/>
      <c r="ONH8" s="159"/>
      <c r="ONI8" s="159"/>
      <c r="ONJ8" s="156"/>
      <c r="ONK8" s="156"/>
      <c r="ONM8" s="205"/>
      <c r="ONN8" s="156"/>
      <c r="ONO8" s="156"/>
      <c r="ONR8" s="292"/>
      <c r="ONS8" s="292"/>
      <c r="ONT8" s="159"/>
      <c r="ONU8" s="159"/>
      <c r="ONV8" s="159"/>
      <c r="ONW8" s="156"/>
      <c r="ONX8" s="156"/>
      <c r="ONZ8" s="205"/>
      <c r="OOA8" s="156"/>
      <c r="OOB8" s="156"/>
      <c r="OOE8" s="292"/>
      <c r="OOF8" s="292"/>
      <c r="OOG8" s="159"/>
      <c r="OOH8" s="159"/>
      <c r="OOI8" s="159"/>
      <c r="OOJ8" s="156"/>
      <c r="OOK8" s="156"/>
      <c r="OOM8" s="205"/>
      <c r="OON8" s="156"/>
      <c r="OOO8" s="156"/>
      <c r="OOR8" s="292"/>
      <c r="OOS8" s="292"/>
      <c r="OOT8" s="159"/>
      <c r="OOU8" s="159"/>
      <c r="OOV8" s="159"/>
      <c r="OOW8" s="156"/>
      <c r="OOX8" s="156"/>
      <c r="OOZ8" s="205"/>
      <c r="OPA8" s="156"/>
      <c r="OPB8" s="156"/>
      <c r="OPE8" s="292"/>
      <c r="OPF8" s="292"/>
      <c r="OPG8" s="159"/>
      <c r="OPH8" s="159"/>
      <c r="OPI8" s="159"/>
      <c r="OPJ8" s="156"/>
      <c r="OPK8" s="156"/>
      <c r="OPM8" s="205"/>
      <c r="OPN8" s="156"/>
      <c r="OPO8" s="156"/>
      <c r="OPR8" s="292"/>
      <c r="OPS8" s="292"/>
      <c r="OPT8" s="159"/>
      <c r="OPU8" s="159"/>
      <c r="OPV8" s="159"/>
      <c r="OPW8" s="156"/>
      <c r="OPX8" s="156"/>
      <c r="OPZ8" s="205"/>
      <c r="OQA8" s="156"/>
      <c r="OQB8" s="156"/>
      <c r="OQE8" s="292"/>
      <c r="OQF8" s="292"/>
      <c r="OQG8" s="159"/>
      <c r="OQH8" s="159"/>
      <c r="OQI8" s="159"/>
      <c r="OQJ8" s="156"/>
      <c r="OQK8" s="156"/>
      <c r="OQM8" s="205"/>
      <c r="OQN8" s="156"/>
      <c r="OQO8" s="156"/>
      <c r="OQR8" s="292"/>
      <c r="OQS8" s="292"/>
      <c r="OQT8" s="159"/>
      <c r="OQU8" s="159"/>
      <c r="OQV8" s="159"/>
      <c r="OQW8" s="156"/>
      <c r="OQX8" s="156"/>
      <c r="OQZ8" s="205"/>
      <c r="ORA8" s="156"/>
      <c r="ORB8" s="156"/>
      <c r="ORE8" s="292"/>
      <c r="ORF8" s="292"/>
      <c r="ORG8" s="159"/>
      <c r="ORH8" s="159"/>
      <c r="ORI8" s="159"/>
      <c r="ORJ8" s="156"/>
      <c r="ORK8" s="156"/>
      <c r="ORM8" s="205"/>
      <c r="ORN8" s="156"/>
      <c r="ORO8" s="156"/>
      <c r="ORR8" s="292"/>
      <c r="ORS8" s="292"/>
      <c r="ORT8" s="159"/>
      <c r="ORU8" s="159"/>
      <c r="ORV8" s="159"/>
      <c r="ORW8" s="156"/>
      <c r="ORX8" s="156"/>
      <c r="ORZ8" s="205"/>
      <c r="OSA8" s="156"/>
      <c r="OSB8" s="156"/>
      <c r="OSE8" s="292"/>
      <c r="OSF8" s="292"/>
      <c r="OSG8" s="159"/>
      <c r="OSH8" s="159"/>
      <c r="OSI8" s="159"/>
      <c r="OSJ8" s="156"/>
      <c r="OSK8" s="156"/>
      <c r="OSM8" s="205"/>
      <c r="OSN8" s="156"/>
      <c r="OSO8" s="156"/>
      <c r="OSR8" s="292"/>
      <c r="OSS8" s="292"/>
      <c r="OST8" s="159"/>
      <c r="OSU8" s="159"/>
      <c r="OSV8" s="159"/>
      <c r="OSW8" s="156"/>
      <c r="OSX8" s="156"/>
      <c r="OSZ8" s="205"/>
      <c r="OTA8" s="156"/>
      <c r="OTB8" s="156"/>
      <c r="OTE8" s="292"/>
      <c r="OTF8" s="292"/>
      <c r="OTG8" s="159"/>
      <c r="OTH8" s="159"/>
      <c r="OTI8" s="159"/>
      <c r="OTJ8" s="156"/>
      <c r="OTK8" s="156"/>
      <c r="OTM8" s="205"/>
      <c r="OTN8" s="156"/>
      <c r="OTO8" s="156"/>
      <c r="OTR8" s="292"/>
      <c r="OTS8" s="292"/>
      <c r="OTT8" s="159"/>
      <c r="OTU8" s="159"/>
      <c r="OTV8" s="159"/>
      <c r="OTW8" s="156"/>
      <c r="OTX8" s="156"/>
      <c r="OTZ8" s="205"/>
      <c r="OUA8" s="156"/>
      <c r="OUB8" s="156"/>
      <c r="OUE8" s="292"/>
      <c r="OUF8" s="292"/>
      <c r="OUG8" s="159"/>
      <c r="OUH8" s="159"/>
      <c r="OUI8" s="159"/>
      <c r="OUJ8" s="156"/>
      <c r="OUK8" s="156"/>
      <c r="OUM8" s="205"/>
      <c r="OUN8" s="156"/>
      <c r="OUO8" s="156"/>
      <c r="OUR8" s="292"/>
      <c r="OUS8" s="292"/>
      <c r="OUT8" s="159"/>
      <c r="OUU8" s="159"/>
      <c r="OUV8" s="159"/>
      <c r="OUW8" s="156"/>
      <c r="OUX8" s="156"/>
      <c r="OUZ8" s="205"/>
      <c r="OVA8" s="156"/>
      <c r="OVB8" s="156"/>
      <c r="OVE8" s="292"/>
      <c r="OVF8" s="292"/>
      <c r="OVG8" s="159"/>
      <c r="OVH8" s="159"/>
      <c r="OVI8" s="159"/>
      <c r="OVJ8" s="156"/>
      <c r="OVK8" s="156"/>
      <c r="OVM8" s="205"/>
      <c r="OVN8" s="156"/>
      <c r="OVO8" s="156"/>
      <c r="OVR8" s="292"/>
      <c r="OVS8" s="292"/>
      <c r="OVT8" s="159"/>
      <c r="OVU8" s="159"/>
      <c r="OVV8" s="159"/>
      <c r="OVW8" s="156"/>
      <c r="OVX8" s="156"/>
      <c r="OVZ8" s="205"/>
      <c r="OWA8" s="156"/>
      <c r="OWB8" s="156"/>
      <c r="OWE8" s="292"/>
      <c r="OWF8" s="292"/>
      <c r="OWG8" s="159"/>
      <c r="OWH8" s="159"/>
      <c r="OWI8" s="159"/>
      <c r="OWJ8" s="156"/>
      <c r="OWK8" s="156"/>
      <c r="OWM8" s="205"/>
      <c r="OWN8" s="156"/>
      <c r="OWO8" s="156"/>
      <c r="OWR8" s="292"/>
      <c r="OWS8" s="292"/>
      <c r="OWT8" s="159"/>
      <c r="OWU8" s="159"/>
      <c r="OWV8" s="159"/>
      <c r="OWW8" s="156"/>
      <c r="OWX8" s="156"/>
      <c r="OWZ8" s="205"/>
      <c r="OXA8" s="156"/>
      <c r="OXB8" s="156"/>
      <c r="OXE8" s="292"/>
      <c r="OXF8" s="292"/>
      <c r="OXG8" s="159"/>
      <c r="OXH8" s="159"/>
      <c r="OXI8" s="159"/>
      <c r="OXJ8" s="156"/>
      <c r="OXK8" s="156"/>
      <c r="OXM8" s="205"/>
      <c r="OXN8" s="156"/>
      <c r="OXO8" s="156"/>
      <c r="OXR8" s="292"/>
      <c r="OXS8" s="292"/>
      <c r="OXT8" s="159"/>
      <c r="OXU8" s="159"/>
      <c r="OXV8" s="159"/>
      <c r="OXW8" s="156"/>
      <c r="OXX8" s="156"/>
      <c r="OXZ8" s="205"/>
      <c r="OYA8" s="156"/>
      <c r="OYB8" s="156"/>
      <c r="OYE8" s="292"/>
      <c r="OYF8" s="292"/>
      <c r="OYG8" s="159"/>
      <c r="OYH8" s="159"/>
      <c r="OYI8" s="159"/>
      <c r="OYJ8" s="156"/>
      <c r="OYK8" s="156"/>
      <c r="OYM8" s="205"/>
      <c r="OYN8" s="156"/>
      <c r="OYO8" s="156"/>
      <c r="OYR8" s="292"/>
      <c r="OYS8" s="292"/>
      <c r="OYT8" s="159"/>
      <c r="OYU8" s="159"/>
      <c r="OYV8" s="159"/>
      <c r="OYW8" s="156"/>
      <c r="OYX8" s="156"/>
      <c r="OYZ8" s="205"/>
      <c r="OZA8" s="156"/>
      <c r="OZB8" s="156"/>
      <c r="OZE8" s="292"/>
      <c r="OZF8" s="292"/>
      <c r="OZG8" s="159"/>
      <c r="OZH8" s="159"/>
      <c r="OZI8" s="159"/>
      <c r="OZJ8" s="156"/>
      <c r="OZK8" s="156"/>
      <c r="OZM8" s="205"/>
      <c r="OZN8" s="156"/>
      <c r="OZO8" s="156"/>
      <c r="OZR8" s="292"/>
      <c r="OZS8" s="292"/>
      <c r="OZT8" s="159"/>
      <c r="OZU8" s="159"/>
      <c r="OZV8" s="159"/>
      <c r="OZW8" s="156"/>
      <c r="OZX8" s="156"/>
      <c r="OZZ8" s="205"/>
      <c r="PAA8" s="156"/>
      <c r="PAB8" s="156"/>
      <c r="PAE8" s="292"/>
      <c r="PAF8" s="292"/>
      <c r="PAG8" s="159"/>
      <c r="PAH8" s="159"/>
      <c r="PAI8" s="159"/>
      <c r="PAJ8" s="156"/>
      <c r="PAK8" s="156"/>
      <c r="PAM8" s="205"/>
      <c r="PAN8" s="156"/>
      <c r="PAO8" s="156"/>
      <c r="PAR8" s="292"/>
      <c r="PAS8" s="292"/>
      <c r="PAT8" s="159"/>
      <c r="PAU8" s="159"/>
      <c r="PAV8" s="159"/>
      <c r="PAW8" s="156"/>
      <c r="PAX8" s="156"/>
      <c r="PAZ8" s="205"/>
      <c r="PBA8" s="156"/>
      <c r="PBB8" s="156"/>
      <c r="PBE8" s="292"/>
      <c r="PBF8" s="292"/>
      <c r="PBG8" s="159"/>
      <c r="PBH8" s="159"/>
      <c r="PBI8" s="159"/>
      <c r="PBJ8" s="156"/>
      <c r="PBK8" s="156"/>
      <c r="PBM8" s="205"/>
      <c r="PBN8" s="156"/>
      <c r="PBO8" s="156"/>
      <c r="PBR8" s="292"/>
      <c r="PBS8" s="292"/>
      <c r="PBT8" s="159"/>
      <c r="PBU8" s="159"/>
      <c r="PBV8" s="159"/>
      <c r="PBW8" s="156"/>
      <c r="PBX8" s="156"/>
      <c r="PBZ8" s="205"/>
      <c r="PCA8" s="156"/>
      <c r="PCB8" s="156"/>
      <c r="PCE8" s="292"/>
      <c r="PCF8" s="292"/>
      <c r="PCG8" s="159"/>
      <c r="PCH8" s="159"/>
      <c r="PCI8" s="159"/>
      <c r="PCJ8" s="156"/>
      <c r="PCK8" s="156"/>
      <c r="PCM8" s="205"/>
      <c r="PCN8" s="156"/>
      <c r="PCO8" s="156"/>
      <c r="PCR8" s="292"/>
      <c r="PCS8" s="292"/>
      <c r="PCT8" s="159"/>
      <c r="PCU8" s="159"/>
      <c r="PCV8" s="159"/>
      <c r="PCW8" s="156"/>
      <c r="PCX8" s="156"/>
      <c r="PCZ8" s="205"/>
      <c r="PDA8" s="156"/>
      <c r="PDB8" s="156"/>
      <c r="PDE8" s="292"/>
      <c r="PDF8" s="292"/>
      <c r="PDG8" s="159"/>
      <c r="PDH8" s="159"/>
      <c r="PDI8" s="159"/>
      <c r="PDJ8" s="156"/>
      <c r="PDK8" s="156"/>
      <c r="PDM8" s="205"/>
      <c r="PDN8" s="156"/>
      <c r="PDO8" s="156"/>
      <c r="PDR8" s="292"/>
      <c r="PDS8" s="292"/>
      <c r="PDT8" s="159"/>
      <c r="PDU8" s="159"/>
      <c r="PDV8" s="159"/>
      <c r="PDW8" s="156"/>
      <c r="PDX8" s="156"/>
      <c r="PDZ8" s="205"/>
      <c r="PEA8" s="156"/>
      <c r="PEB8" s="156"/>
      <c r="PEE8" s="292"/>
      <c r="PEF8" s="292"/>
      <c r="PEG8" s="159"/>
      <c r="PEH8" s="159"/>
      <c r="PEI8" s="159"/>
      <c r="PEJ8" s="156"/>
      <c r="PEK8" s="156"/>
      <c r="PEM8" s="205"/>
      <c r="PEN8" s="156"/>
      <c r="PEO8" s="156"/>
      <c r="PER8" s="292"/>
      <c r="PES8" s="292"/>
      <c r="PET8" s="159"/>
      <c r="PEU8" s="159"/>
      <c r="PEV8" s="159"/>
      <c r="PEW8" s="156"/>
      <c r="PEX8" s="156"/>
      <c r="PEZ8" s="205"/>
      <c r="PFA8" s="156"/>
      <c r="PFB8" s="156"/>
      <c r="PFE8" s="292"/>
      <c r="PFF8" s="292"/>
      <c r="PFG8" s="159"/>
      <c r="PFH8" s="159"/>
      <c r="PFI8" s="159"/>
      <c r="PFJ8" s="156"/>
      <c r="PFK8" s="156"/>
      <c r="PFM8" s="205"/>
      <c r="PFN8" s="156"/>
      <c r="PFO8" s="156"/>
      <c r="PFR8" s="292"/>
      <c r="PFS8" s="292"/>
      <c r="PFT8" s="159"/>
      <c r="PFU8" s="159"/>
      <c r="PFV8" s="159"/>
      <c r="PFW8" s="156"/>
      <c r="PFX8" s="156"/>
      <c r="PFZ8" s="205"/>
      <c r="PGA8" s="156"/>
      <c r="PGB8" s="156"/>
      <c r="PGE8" s="292"/>
      <c r="PGF8" s="292"/>
      <c r="PGG8" s="159"/>
      <c r="PGH8" s="159"/>
      <c r="PGI8" s="159"/>
      <c r="PGJ8" s="156"/>
      <c r="PGK8" s="156"/>
      <c r="PGM8" s="205"/>
      <c r="PGN8" s="156"/>
      <c r="PGO8" s="156"/>
      <c r="PGR8" s="292"/>
      <c r="PGS8" s="292"/>
      <c r="PGT8" s="159"/>
      <c r="PGU8" s="159"/>
      <c r="PGV8" s="159"/>
      <c r="PGW8" s="156"/>
      <c r="PGX8" s="156"/>
      <c r="PGZ8" s="205"/>
      <c r="PHA8" s="156"/>
      <c r="PHB8" s="156"/>
      <c r="PHE8" s="292"/>
      <c r="PHF8" s="292"/>
      <c r="PHG8" s="159"/>
      <c r="PHH8" s="159"/>
      <c r="PHI8" s="159"/>
      <c r="PHJ8" s="156"/>
      <c r="PHK8" s="156"/>
      <c r="PHM8" s="205"/>
      <c r="PHN8" s="156"/>
      <c r="PHO8" s="156"/>
      <c r="PHR8" s="292"/>
      <c r="PHS8" s="292"/>
      <c r="PHT8" s="159"/>
      <c r="PHU8" s="159"/>
      <c r="PHV8" s="159"/>
      <c r="PHW8" s="156"/>
      <c r="PHX8" s="156"/>
      <c r="PHZ8" s="205"/>
      <c r="PIA8" s="156"/>
      <c r="PIB8" s="156"/>
      <c r="PIE8" s="292"/>
      <c r="PIF8" s="292"/>
      <c r="PIG8" s="159"/>
      <c r="PIH8" s="159"/>
      <c r="PII8" s="159"/>
      <c r="PIJ8" s="156"/>
      <c r="PIK8" s="156"/>
      <c r="PIM8" s="205"/>
      <c r="PIN8" s="156"/>
      <c r="PIO8" s="156"/>
      <c r="PIR8" s="292"/>
      <c r="PIS8" s="292"/>
      <c r="PIT8" s="159"/>
      <c r="PIU8" s="159"/>
      <c r="PIV8" s="159"/>
      <c r="PIW8" s="156"/>
      <c r="PIX8" s="156"/>
      <c r="PIZ8" s="205"/>
      <c r="PJA8" s="156"/>
      <c r="PJB8" s="156"/>
      <c r="PJE8" s="292"/>
      <c r="PJF8" s="292"/>
      <c r="PJG8" s="159"/>
      <c r="PJH8" s="159"/>
      <c r="PJI8" s="159"/>
      <c r="PJJ8" s="156"/>
      <c r="PJK8" s="156"/>
      <c r="PJM8" s="205"/>
      <c r="PJN8" s="156"/>
      <c r="PJO8" s="156"/>
      <c r="PJR8" s="292"/>
      <c r="PJS8" s="292"/>
      <c r="PJT8" s="159"/>
      <c r="PJU8" s="159"/>
      <c r="PJV8" s="159"/>
      <c r="PJW8" s="156"/>
      <c r="PJX8" s="156"/>
      <c r="PJZ8" s="205"/>
      <c r="PKA8" s="156"/>
      <c r="PKB8" s="156"/>
      <c r="PKE8" s="292"/>
      <c r="PKF8" s="292"/>
      <c r="PKG8" s="159"/>
      <c r="PKH8" s="159"/>
      <c r="PKI8" s="159"/>
      <c r="PKJ8" s="156"/>
      <c r="PKK8" s="156"/>
      <c r="PKM8" s="205"/>
      <c r="PKN8" s="156"/>
      <c r="PKO8" s="156"/>
      <c r="PKR8" s="292"/>
      <c r="PKS8" s="292"/>
      <c r="PKT8" s="159"/>
      <c r="PKU8" s="159"/>
      <c r="PKV8" s="159"/>
      <c r="PKW8" s="156"/>
      <c r="PKX8" s="156"/>
      <c r="PKZ8" s="205"/>
      <c r="PLA8" s="156"/>
      <c r="PLB8" s="156"/>
      <c r="PLE8" s="292"/>
      <c r="PLF8" s="292"/>
      <c r="PLG8" s="159"/>
      <c r="PLH8" s="159"/>
      <c r="PLI8" s="159"/>
      <c r="PLJ8" s="156"/>
      <c r="PLK8" s="156"/>
      <c r="PLM8" s="205"/>
      <c r="PLN8" s="156"/>
      <c r="PLO8" s="156"/>
      <c r="PLR8" s="292"/>
      <c r="PLS8" s="292"/>
      <c r="PLT8" s="159"/>
      <c r="PLU8" s="159"/>
      <c r="PLV8" s="159"/>
      <c r="PLW8" s="156"/>
      <c r="PLX8" s="156"/>
      <c r="PLZ8" s="205"/>
      <c r="PMA8" s="156"/>
      <c r="PMB8" s="156"/>
      <c r="PME8" s="292"/>
      <c r="PMF8" s="292"/>
      <c r="PMG8" s="159"/>
      <c r="PMH8" s="159"/>
      <c r="PMI8" s="159"/>
      <c r="PMJ8" s="156"/>
      <c r="PMK8" s="156"/>
      <c r="PMM8" s="205"/>
      <c r="PMN8" s="156"/>
      <c r="PMO8" s="156"/>
      <c r="PMR8" s="292"/>
      <c r="PMS8" s="292"/>
      <c r="PMT8" s="159"/>
      <c r="PMU8" s="159"/>
      <c r="PMV8" s="159"/>
      <c r="PMW8" s="156"/>
      <c r="PMX8" s="156"/>
      <c r="PMZ8" s="205"/>
      <c r="PNA8" s="156"/>
      <c r="PNB8" s="156"/>
      <c r="PNE8" s="292"/>
      <c r="PNF8" s="292"/>
      <c r="PNG8" s="159"/>
      <c r="PNH8" s="159"/>
      <c r="PNI8" s="159"/>
      <c r="PNJ8" s="156"/>
      <c r="PNK8" s="156"/>
      <c r="PNM8" s="205"/>
      <c r="PNN8" s="156"/>
      <c r="PNO8" s="156"/>
      <c r="PNR8" s="292"/>
      <c r="PNS8" s="292"/>
      <c r="PNT8" s="159"/>
      <c r="PNU8" s="159"/>
      <c r="PNV8" s="159"/>
      <c r="PNW8" s="156"/>
      <c r="PNX8" s="156"/>
      <c r="PNZ8" s="205"/>
      <c r="POA8" s="156"/>
      <c r="POB8" s="156"/>
      <c r="POE8" s="292"/>
      <c r="POF8" s="292"/>
      <c r="POG8" s="159"/>
      <c r="POH8" s="159"/>
      <c r="POI8" s="159"/>
      <c r="POJ8" s="156"/>
      <c r="POK8" s="156"/>
      <c r="POM8" s="205"/>
      <c r="PON8" s="156"/>
      <c r="POO8" s="156"/>
      <c r="POR8" s="292"/>
      <c r="POS8" s="292"/>
      <c r="POT8" s="159"/>
      <c r="POU8" s="159"/>
      <c r="POV8" s="159"/>
      <c r="POW8" s="156"/>
      <c r="POX8" s="156"/>
      <c r="POZ8" s="205"/>
      <c r="PPA8" s="156"/>
      <c r="PPB8" s="156"/>
      <c r="PPE8" s="292"/>
      <c r="PPF8" s="292"/>
      <c r="PPG8" s="159"/>
      <c r="PPH8" s="159"/>
      <c r="PPI8" s="159"/>
      <c r="PPJ8" s="156"/>
      <c r="PPK8" s="156"/>
      <c r="PPM8" s="205"/>
      <c r="PPN8" s="156"/>
      <c r="PPO8" s="156"/>
      <c r="PPR8" s="292"/>
      <c r="PPS8" s="292"/>
      <c r="PPT8" s="159"/>
      <c r="PPU8" s="159"/>
      <c r="PPV8" s="159"/>
      <c r="PPW8" s="156"/>
      <c r="PPX8" s="156"/>
      <c r="PPZ8" s="205"/>
      <c r="PQA8" s="156"/>
      <c r="PQB8" s="156"/>
      <c r="PQE8" s="292"/>
      <c r="PQF8" s="292"/>
      <c r="PQG8" s="159"/>
      <c r="PQH8" s="159"/>
      <c r="PQI8" s="159"/>
      <c r="PQJ8" s="156"/>
      <c r="PQK8" s="156"/>
      <c r="PQM8" s="205"/>
      <c r="PQN8" s="156"/>
      <c r="PQO8" s="156"/>
      <c r="PQR8" s="292"/>
      <c r="PQS8" s="292"/>
      <c r="PQT8" s="159"/>
      <c r="PQU8" s="159"/>
      <c r="PQV8" s="159"/>
      <c r="PQW8" s="156"/>
      <c r="PQX8" s="156"/>
      <c r="PQZ8" s="205"/>
      <c r="PRA8" s="156"/>
      <c r="PRB8" s="156"/>
      <c r="PRE8" s="292"/>
      <c r="PRF8" s="292"/>
      <c r="PRG8" s="159"/>
      <c r="PRH8" s="159"/>
      <c r="PRI8" s="159"/>
      <c r="PRJ8" s="156"/>
      <c r="PRK8" s="156"/>
      <c r="PRM8" s="205"/>
      <c r="PRN8" s="156"/>
      <c r="PRO8" s="156"/>
      <c r="PRR8" s="292"/>
      <c r="PRS8" s="292"/>
      <c r="PRT8" s="159"/>
      <c r="PRU8" s="159"/>
      <c r="PRV8" s="159"/>
      <c r="PRW8" s="156"/>
      <c r="PRX8" s="156"/>
      <c r="PRZ8" s="205"/>
      <c r="PSA8" s="156"/>
      <c r="PSB8" s="156"/>
      <c r="PSE8" s="292"/>
      <c r="PSF8" s="292"/>
      <c r="PSG8" s="159"/>
      <c r="PSH8" s="159"/>
      <c r="PSI8" s="159"/>
      <c r="PSJ8" s="156"/>
      <c r="PSK8" s="156"/>
      <c r="PSM8" s="205"/>
      <c r="PSN8" s="156"/>
      <c r="PSO8" s="156"/>
      <c r="PSR8" s="292"/>
      <c r="PSS8" s="292"/>
      <c r="PST8" s="159"/>
      <c r="PSU8" s="159"/>
      <c r="PSV8" s="159"/>
      <c r="PSW8" s="156"/>
      <c r="PSX8" s="156"/>
      <c r="PSZ8" s="205"/>
      <c r="PTA8" s="156"/>
      <c r="PTB8" s="156"/>
      <c r="PTE8" s="292"/>
      <c r="PTF8" s="292"/>
      <c r="PTG8" s="159"/>
      <c r="PTH8" s="159"/>
      <c r="PTI8" s="159"/>
      <c r="PTJ8" s="156"/>
      <c r="PTK8" s="156"/>
      <c r="PTM8" s="205"/>
      <c r="PTN8" s="156"/>
      <c r="PTO8" s="156"/>
      <c r="PTR8" s="292"/>
      <c r="PTS8" s="292"/>
      <c r="PTT8" s="159"/>
      <c r="PTU8" s="159"/>
      <c r="PTV8" s="159"/>
      <c r="PTW8" s="156"/>
      <c r="PTX8" s="156"/>
      <c r="PTZ8" s="205"/>
      <c r="PUA8" s="156"/>
      <c r="PUB8" s="156"/>
      <c r="PUE8" s="292"/>
      <c r="PUF8" s="292"/>
      <c r="PUG8" s="159"/>
      <c r="PUH8" s="159"/>
      <c r="PUI8" s="159"/>
      <c r="PUJ8" s="156"/>
      <c r="PUK8" s="156"/>
      <c r="PUM8" s="205"/>
      <c r="PUN8" s="156"/>
      <c r="PUO8" s="156"/>
      <c r="PUR8" s="292"/>
      <c r="PUS8" s="292"/>
      <c r="PUT8" s="159"/>
      <c r="PUU8" s="159"/>
      <c r="PUV8" s="159"/>
      <c r="PUW8" s="156"/>
      <c r="PUX8" s="156"/>
      <c r="PUZ8" s="205"/>
      <c r="PVA8" s="156"/>
      <c r="PVB8" s="156"/>
      <c r="PVE8" s="292"/>
      <c r="PVF8" s="292"/>
      <c r="PVG8" s="159"/>
      <c r="PVH8" s="159"/>
      <c r="PVI8" s="159"/>
      <c r="PVJ8" s="156"/>
      <c r="PVK8" s="156"/>
      <c r="PVM8" s="205"/>
      <c r="PVN8" s="156"/>
      <c r="PVO8" s="156"/>
      <c r="PVR8" s="292"/>
      <c r="PVS8" s="292"/>
      <c r="PVT8" s="159"/>
      <c r="PVU8" s="159"/>
      <c r="PVV8" s="159"/>
      <c r="PVW8" s="156"/>
      <c r="PVX8" s="156"/>
      <c r="PVZ8" s="205"/>
      <c r="PWA8" s="156"/>
      <c r="PWB8" s="156"/>
      <c r="PWE8" s="292"/>
      <c r="PWF8" s="292"/>
      <c r="PWG8" s="159"/>
      <c r="PWH8" s="159"/>
      <c r="PWI8" s="159"/>
      <c r="PWJ8" s="156"/>
      <c r="PWK8" s="156"/>
      <c r="PWM8" s="205"/>
      <c r="PWN8" s="156"/>
      <c r="PWO8" s="156"/>
      <c r="PWR8" s="292"/>
      <c r="PWS8" s="292"/>
      <c r="PWT8" s="159"/>
      <c r="PWU8" s="159"/>
      <c r="PWV8" s="159"/>
      <c r="PWW8" s="156"/>
      <c r="PWX8" s="156"/>
      <c r="PWZ8" s="205"/>
      <c r="PXA8" s="156"/>
      <c r="PXB8" s="156"/>
      <c r="PXE8" s="292"/>
      <c r="PXF8" s="292"/>
      <c r="PXG8" s="159"/>
      <c r="PXH8" s="159"/>
      <c r="PXI8" s="159"/>
      <c r="PXJ8" s="156"/>
      <c r="PXK8" s="156"/>
      <c r="PXM8" s="205"/>
      <c r="PXN8" s="156"/>
      <c r="PXO8" s="156"/>
      <c r="PXR8" s="292"/>
      <c r="PXS8" s="292"/>
      <c r="PXT8" s="159"/>
      <c r="PXU8" s="159"/>
      <c r="PXV8" s="159"/>
      <c r="PXW8" s="156"/>
      <c r="PXX8" s="156"/>
      <c r="PXZ8" s="205"/>
      <c r="PYA8" s="156"/>
      <c r="PYB8" s="156"/>
      <c r="PYE8" s="292"/>
      <c r="PYF8" s="292"/>
      <c r="PYG8" s="159"/>
      <c r="PYH8" s="159"/>
      <c r="PYI8" s="159"/>
      <c r="PYJ8" s="156"/>
      <c r="PYK8" s="156"/>
      <c r="PYM8" s="205"/>
      <c r="PYN8" s="156"/>
      <c r="PYO8" s="156"/>
      <c r="PYR8" s="292"/>
      <c r="PYS8" s="292"/>
      <c r="PYT8" s="159"/>
      <c r="PYU8" s="159"/>
      <c r="PYV8" s="159"/>
      <c r="PYW8" s="156"/>
      <c r="PYX8" s="156"/>
      <c r="PYZ8" s="205"/>
      <c r="PZA8" s="156"/>
      <c r="PZB8" s="156"/>
      <c r="PZE8" s="292"/>
      <c r="PZF8" s="292"/>
      <c r="PZG8" s="159"/>
      <c r="PZH8" s="159"/>
      <c r="PZI8" s="159"/>
      <c r="PZJ8" s="156"/>
      <c r="PZK8" s="156"/>
      <c r="PZM8" s="205"/>
      <c r="PZN8" s="156"/>
      <c r="PZO8" s="156"/>
      <c r="PZR8" s="292"/>
      <c r="PZS8" s="292"/>
      <c r="PZT8" s="159"/>
      <c r="PZU8" s="159"/>
      <c r="PZV8" s="159"/>
      <c r="PZW8" s="156"/>
      <c r="PZX8" s="156"/>
      <c r="PZZ8" s="205"/>
      <c r="QAA8" s="156"/>
      <c r="QAB8" s="156"/>
      <c r="QAE8" s="292"/>
      <c r="QAF8" s="292"/>
      <c r="QAG8" s="159"/>
      <c r="QAH8" s="159"/>
      <c r="QAI8" s="159"/>
      <c r="QAJ8" s="156"/>
      <c r="QAK8" s="156"/>
      <c r="QAM8" s="205"/>
      <c r="QAN8" s="156"/>
      <c r="QAO8" s="156"/>
      <c r="QAR8" s="292"/>
      <c r="QAS8" s="292"/>
      <c r="QAT8" s="159"/>
      <c r="QAU8" s="159"/>
      <c r="QAV8" s="159"/>
      <c r="QAW8" s="156"/>
      <c r="QAX8" s="156"/>
      <c r="QAZ8" s="205"/>
      <c r="QBA8" s="156"/>
      <c r="QBB8" s="156"/>
      <c r="QBE8" s="292"/>
      <c r="QBF8" s="292"/>
      <c r="QBG8" s="159"/>
      <c r="QBH8" s="159"/>
      <c r="QBI8" s="159"/>
      <c r="QBJ8" s="156"/>
      <c r="QBK8" s="156"/>
      <c r="QBM8" s="205"/>
      <c r="QBN8" s="156"/>
      <c r="QBO8" s="156"/>
      <c r="QBR8" s="292"/>
      <c r="QBS8" s="292"/>
      <c r="QBT8" s="159"/>
      <c r="QBU8" s="159"/>
      <c r="QBV8" s="159"/>
      <c r="QBW8" s="156"/>
      <c r="QBX8" s="156"/>
      <c r="QBZ8" s="205"/>
      <c r="QCA8" s="156"/>
      <c r="QCB8" s="156"/>
      <c r="QCE8" s="292"/>
      <c r="QCF8" s="292"/>
      <c r="QCG8" s="159"/>
      <c r="QCH8" s="159"/>
      <c r="QCI8" s="159"/>
      <c r="QCJ8" s="156"/>
      <c r="QCK8" s="156"/>
      <c r="QCM8" s="205"/>
      <c r="QCN8" s="156"/>
      <c r="QCO8" s="156"/>
      <c r="QCR8" s="292"/>
      <c r="QCS8" s="292"/>
      <c r="QCT8" s="159"/>
      <c r="QCU8" s="159"/>
      <c r="QCV8" s="159"/>
      <c r="QCW8" s="156"/>
      <c r="QCX8" s="156"/>
      <c r="QCZ8" s="205"/>
      <c r="QDA8" s="156"/>
      <c r="QDB8" s="156"/>
      <c r="QDE8" s="292"/>
      <c r="QDF8" s="292"/>
      <c r="QDG8" s="159"/>
      <c r="QDH8" s="159"/>
      <c r="QDI8" s="159"/>
      <c r="QDJ8" s="156"/>
      <c r="QDK8" s="156"/>
      <c r="QDM8" s="205"/>
      <c r="QDN8" s="156"/>
      <c r="QDO8" s="156"/>
      <c r="QDR8" s="292"/>
      <c r="QDS8" s="292"/>
      <c r="QDT8" s="159"/>
      <c r="QDU8" s="159"/>
      <c r="QDV8" s="159"/>
      <c r="QDW8" s="156"/>
      <c r="QDX8" s="156"/>
      <c r="QDZ8" s="205"/>
      <c r="QEA8" s="156"/>
      <c r="QEB8" s="156"/>
      <c r="QEE8" s="292"/>
      <c r="QEF8" s="292"/>
      <c r="QEG8" s="159"/>
      <c r="QEH8" s="159"/>
      <c r="QEI8" s="159"/>
      <c r="QEJ8" s="156"/>
      <c r="QEK8" s="156"/>
      <c r="QEM8" s="205"/>
      <c r="QEN8" s="156"/>
      <c r="QEO8" s="156"/>
      <c r="QER8" s="292"/>
      <c r="QES8" s="292"/>
      <c r="QET8" s="159"/>
      <c r="QEU8" s="159"/>
      <c r="QEV8" s="159"/>
      <c r="QEW8" s="156"/>
      <c r="QEX8" s="156"/>
      <c r="QEZ8" s="205"/>
      <c r="QFA8" s="156"/>
      <c r="QFB8" s="156"/>
      <c r="QFE8" s="292"/>
      <c r="QFF8" s="292"/>
      <c r="QFG8" s="159"/>
      <c r="QFH8" s="159"/>
      <c r="QFI8" s="159"/>
      <c r="QFJ8" s="156"/>
      <c r="QFK8" s="156"/>
      <c r="QFM8" s="205"/>
      <c r="QFN8" s="156"/>
      <c r="QFO8" s="156"/>
      <c r="QFR8" s="292"/>
      <c r="QFS8" s="292"/>
      <c r="QFT8" s="159"/>
      <c r="QFU8" s="159"/>
      <c r="QFV8" s="159"/>
      <c r="QFW8" s="156"/>
      <c r="QFX8" s="156"/>
      <c r="QFZ8" s="205"/>
      <c r="QGA8" s="156"/>
      <c r="QGB8" s="156"/>
      <c r="QGE8" s="292"/>
      <c r="QGF8" s="292"/>
      <c r="QGG8" s="159"/>
      <c r="QGH8" s="159"/>
      <c r="QGI8" s="159"/>
      <c r="QGJ8" s="156"/>
      <c r="QGK8" s="156"/>
      <c r="QGM8" s="205"/>
      <c r="QGN8" s="156"/>
      <c r="QGO8" s="156"/>
      <c r="QGR8" s="292"/>
      <c r="QGS8" s="292"/>
      <c r="QGT8" s="159"/>
      <c r="QGU8" s="159"/>
      <c r="QGV8" s="159"/>
      <c r="QGW8" s="156"/>
      <c r="QGX8" s="156"/>
      <c r="QGZ8" s="205"/>
      <c r="QHA8" s="156"/>
      <c r="QHB8" s="156"/>
      <c r="QHE8" s="292"/>
      <c r="QHF8" s="292"/>
      <c r="QHG8" s="159"/>
      <c r="QHH8" s="159"/>
      <c r="QHI8" s="159"/>
      <c r="QHJ8" s="156"/>
      <c r="QHK8" s="156"/>
      <c r="QHM8" s="205"/>
      <c r="QHN8" s="156"/>
      <c r="QHO8" s="156"/>
      <c r="QHR8" s="292"/>
      <c r="QHS8" s="292"/>
      <c r="QHT8" s="159"/>
      <c r="QHU8" s="159"/>
      <c r="QHV8" s="159"/>
      <c r="QHW8" s="156"/>
      <c r="QHX8" s="156"/>
      <c r="QHZ8" s="205"/>
      <c r="QIA8" s="156"/>
      <c r="QIB8" s="156"/>
      <c r="QIE8" s="292"/>
      <c r="QIF8" s="292"/>
      <c r="QIG8" s="159"/>
      <c r="QIH8" s="159"/>
      <c r="QII8" s="159"/>
      <c r="QIJ8" s="156"/>
      <c r="QIK8" s="156"/>
      <c r="QIM8" s="205"/>
      <c r="QIN8" s="156"/>
      <c r="QIO8" s="156"/>
      <c r="QIR8" s="292"/>
      <c r="QIS8" s="292"/>
      <c r="QIT8" s="159"/>
      <c r="QIU8" s="159"/>
      <c r="QIV8" s="159"/>
      <c r="QIW8" s="156"/>
      <c r="QIX8" s="156"/>
      <c r="QIZ8" s="205"/>
      <c r="QJA8" s="156"/>
      <c r="QJB8" s="156"/>
      <c r="QJE8" s="292"/>
      <c r="QJF8" s="292"/>
      <c r="QJG8" s="159"/>
      <c r="QJH8" s="159"/>
      <c r="QJI8" s="159"/>
      <c r="QJJ8" s="156"/>
      <c r="QJK8" s="156"/>
      <c r="QJM8" s="205"/>
      <c r="QJN8" s="156"/>
      <c r="QJO8" s="156"/>
      <c r="QJR8" s="292"/>
      <c r="QJS8" s="292"/>
      <c r="QJT8" s="159"/>
      <c r="QJU8" s="159"/>
      <c r="QJV8" s="159"/>
      <c r="QJW8" s="156"/>
      <c r="QJX8" s="156"/>
      <c r="QJZ8" s="205"/>
      <c r="QKA8" s="156"/>
      <c r="QKB8" s="156"/>
      <c r="QKE8" s="292"/>
      <c r="QKF8" s="292"/>
      <c r="QKG8" s="159"/>
      <c r="QKH8" s="159"/>
      <c r="QKI8" s="159"/>
      <c r="QKJ8" s="156"/>
      <c r="QKK8" s="156"/>
      <c r="QKM8" s="205"/>
      <c r="QKN8" s="156"/>
      <c r="QKO8" s="156"/>
      <c r="QKR8" s="292"/>
      <c r="QKS8" s="292"/>
      <c r="QKT8" s="159"/>
      <c r="QKU8" s="159"/>
      <c r="QKV8" s="159"/>
      <c r="QKW8" s="156"/>
      <c r="QKX8" s="156"/>
      <c r="QKZ8" s="205"/>
      <c r="QLA8" s="156"/>
      <c r="QLB8" s="156"/>
      <c r="QLE8" s="292"/>
      <c r="QLF8" s="292"/>
      <c r="QLG8" s="159"/>
      <c r="QLH8" s="159"/>
      <c r="QLI8" s="159"/>
      <c r="QLJ8" s="156"/>
      <c r="QLK8" s="156"/>
      <c r="QLM8" s="205"/>
      <c r="QLN8" s="156"/>
      <c r="QLO8" s="156"/>
      <c r="QLR8" s="292"/>
      <c r="QLS8" s="292"/>
      <c r="QLT8" s="159"/>
      <c r="QLU8" s="159"/>
      <c r="QLV8" s="159"/>
      <c r="QLW8" s="156"/>
      <c r="QLX8" s="156"/>
      <c r="QLZ8" s="205"/>
      <c r="QMA8" s="156"/>
      <c r="QMB8" s="156"/>
      <c r="QME8" s="292"/>
      <c r="QMF8" s="292"/>
      <c r="QMG8" s="159"/>
      <c r="QMH8" s="159"/>
      <c r="QMI8" s="159"/>
      <c r="QMJ8" s="156"/>
      <c r="QMK8" s="156"/>
      <c r="QMM8" s="205"/>
      <c r="QMN8" s="156"/>
      <c r="QMO8" s="156"/>
      <c r="QMR8" s="292"/>
      <c r="QMS8" s="292"/>
      <c r="QMT8" s="159"/>
      <c r="QMU8" s="159"/>
      <c r="QMV8" s="159"/>
      <c r="QMW8" s="156"/>
      <c r="QMX8" s="156"/>
      <c r="QMZ8" s="205"/>
      <c r="QNA8" s="156"/>
      <c r="QNB8" s="156"/>
      <c r="QNE8" s="292"/>
      <c r="QNF8" s="292"/>
      <c r="QNG8" s="159"/>
      <c r="QNH8" s="159"/>
      <c r="QNI8" s="159"/>
      <c r="QNJ8" s="156"/>
      <c r="QNK8" s="156"/>
      <c r="QNM8" s="205"/>
      <c r="QNN8" s="156"/>
      <c r="QNO8" s="156"/>
      <c r="QNR8" s="292"/>
      <c r="QNS8" s="292"/>
      <c r="QNT8" s="159"/>
      <c r="QNU8" s="159"/>
      <c r="QNV8" s="159"/>
      <c r="QNW8" s="156"/>
      <c r="QNX8" s="156"/>
      <c r="QNZ8" s="205"/>
      <c r="QOA8" s="156"/>
      <c r="QOB8" s="156"/>
      <c r="QOE8" s="292"/>
      <c r="QOF8" s="292"/>
      <c r="QOG8" s="159"/>
      <c r="QOH8" s="159"/>
      <c r="QOI8" s="159"/>
      <c r="QOJ8" s="156"/>
      <c r="QOK8" s="156"/>
      <c r="QOM8" s="205"/>
      <c r="QON8" s="156"/>
      <c r="QOO8" s="156"/>
      <c r="QOR8" s="292"/>
      <c r="QOS8" s="292"/>
      <c r="QOT8" s="159"/>
      <c r="QOU8" s="159"/>
      <c r="QOV8" s="159"/>
      <c r="QOW8" s="156"/>
      <c r="QOX8" s="156"/>
      <c r="QOZ8" s="205"/>
      <c r="QPA8" s="156"/>
      <c r="QPB8" s="156"/>
      <c r="QPE8" s="292"/>
      <c r="QPF8" s="292"/>
      <c r="QPG8" s="159"/>
      <c r="QPH8" s="159"/>
      <c r="QPI8" s="159"/>
      <c r="QPJ8" s="156"/>
      <c r="QPK8" s="156"/>
      <c r="QPM8" s="205"/>
      <c r="QPN8" s="156"/>
      <c r="QPO8" s="156"/>
      <c r="QPR8" s="292"/>
      <c r="QPS8" s="292"/>
      <c r="QPT8" s="159"/>
      <c r="QPU8" s="159"/>
      <c r="QPV8" s="159"/>
      <c r="QPW8" s="156"/>
      <c r="QPX8" s="156"/>
      <c r="QPZ8" s="205"/>
      <c r="QQA8" s="156"/>
      <c r="QQB8" s="156"/>
      <c r="QQE8" s="292"/>
      <c r="QQF8" s="292"/>
      <c r="QQG8" s="159"/>
      <c r="QQH8" s="159"/>
      <c r="QQI8" s="159"/>
      <c r="QQJ8" s="156"/>
      <c r="QQK8" s="156"/>
      <c r="QQM8" s="205"/>
      <c r="QQN8" s="156"/>
      <c r="QQO8" s="156"/>
      <c r="QQR8" s="292"/>
      <c r="QQS8" s="292"/>
      <c r="QQT8" s="159"/>
      <c r="QQU8" s="159"/>
      <c r="QQV8" s="159"/>
      <c r="QQW8" s="156"/>
      <c r="QQX8" s="156"/>
      <c r="QQZ8" s="205"/>
      <c r="QRA8" s="156"/>
      <c r="QRB8" s="156"/>
      <c r="QRE8" s="292"/>
      <c r="QRF8" s="292"/>
      <c r="QRG8" s="159"/>
      <c r="QRH8" s="159"/>
      <c r="QRI8" s="159"/>
      <c r="QRJ8" s="156"/>
      <c r="QRK8" s="156"/>
      <c r="QRM8" s="205"/>
      <c r="QRN8" s="156"/>
      <c r="QRO8" s="156"/>
      <c r="QRR8" s="292"/>
      <c r="QRS8" s="292"/>
      <c r="QRT8" s="159"/>
      <c r="QRU8" s="159"/>
      <c r="QRV8" s="159"/>
      <c r="QRW8" s="156"/>
      <c r="QRX8" s="156"/>
      <c r="QRZ8" s="205"/>
      <c r="QSA8" s="156"/>
      <c r="QSB8" s="156"/>
      <c r="QSE8" s="292"/>
      <c r="QSF8" s="292"/>
      <c r="QSG8" s="159"/>
      <c r="QSH8" s="159"/>
      <c r="QSI8" s="159"/>
      <c r="QSJ8" s="156"/>
      <c r="QSK8" s="156"/>
      <c r="QSM8" s="205"/>
      <c r="QSN8" s="156"/>
      <c r="QSO8" s="156"/>
      <c r="QSR8" s="292"/>
      <c r="QSS8" s="292"/>
      <c r="QST8" s="159"/>
      <c r="QSU8" s="159"/>
      <c r="QSV8" s="159"/>
      <c r="QSW8" s="156"/>
      <c r="QSX8" s="156"/>
      <c r="QSZ8" s="205"/>
      <c r="QTA8" s="156"/>
      <c r="QTB8" s="156"/>
      <c r="QTE8" s="292"/>
      <c r="QTF8" s="292"/>
      <c r="QTG8" s="159"/>
      <c r="QTH8" s="159"/>
      <c r="QTI8" s="159"/>
      <c r="QTJ8" s="156"/>
      <c r="QTK8" s="156"/>
      <c r="QTM8" s="205"/>
      <c r="QTN8" s="156"/>
      <c r="QTO8" s="156"/>
      <c r="QTR8" s="292"/>
      <c r="QTS8" s="292"/>
      <c r="QTT8" s="159"/>
      <c r="QTU8" s="159"/>
      <c r="QTV8" s="159"/>
      <c r="QTW8" s="156"/>
      <c r="QTX8" s="156"/>
      <c r="QTZ8" s="205"/>
      <c r="QUA8" s="156"/>
      <c r="QUB8" s="156"/>
      <c r="QUE8" s="292"/>
      <c r="QUF8" s="292"/>
      <c r="QUG8" s="159"/>
      <c r="QUH8" s="159"/>
      <c r="QUI8" s="159"/>
      <c r="QUJ8" s="156"/>
      <c r="QUK8" s="156"/>
      <c r="QUM8" s="205"/>
      <c r="QUN8" s="156"/>
      <c r="QUO8" s="156"/>
      <c r="QUR8" s="292"/>
      <c r="QUS8" s="292"/>
      <c r="QUT8" s="159"/>
      <c r="QUU8" s="159"/>
      <c r="QUV8" s="159"/>
      <c r="QUW8" s="156"/>
      <c r="QUX8" s="156"/>
      <c r="QUZ8" s="205"/>
      <c r="QVA8" s="156"/>
      <c r="QVB8" s="156"/>
      <c r="QVE8" s="292"/>
      <c r="QVF8" s="292"/>
      <c r="QVG8" s="159"/>
      <c r="QVH8" s="159"/>
      <c r="QVI8" s="159"/>
      <c r="QVJ8" s="156"/>
      <c r="QVK8" s="156"/>
      <c r="QVM8" s="205"/>
      <c r="QVN8" s="156"/>
      <c r="QVO8" s="156"/>
      <c r="QVR8" s="292"/>
      <c r="QVS8" s="292"/>
      <c r="QVT8" s="159"/>
      <c r="QVU8" s="159"/>
      <c r="QVV8" s="159"/>
      <c r="QVW8" s="156"/>
      <c r="QVX8" s="156"/>
      <c r="QVZ8" s="205"/>
      <c r="QWA8" s="156"/>
      <c r="QWB8" s="156"/>
      <c r="QWE8" s="292"/>
      <c r="QWF8" s="292"/>
      <c r="QWG8" s="159"/>
      <c r="QWH8" s="159"/>
      <c r="QWI8" s="159"/>
      <c r="QWJ8" s="156"/>
      <c r="QWK8" s="156"/>
      <c r="QWM8" s="205"/>
      <c r="QWN8" s="156"/>
      <c r="QWO8" s="156"/>
      <c r="QWR8" s="292"/>
      <c r="QWS8" s="292"/>
      <c r="QWT8" s="159"/>
      <c r="QWU8" s="159"/>
      <c r="QWV8" s="159"/>
      <c r="QWW8" s="156"/>
      <c r="QWX8" s="156"/>
      <c r="QWZ8" s="205"/>
      <c r="QXA8" s="156"/>
      <c r="QXB8" s="156"/>
      <c r="QXE8" s="292"/>
      <c r="QXF8" s="292"/>
      <c r="QXG8" s="159"/>
      <c r="QXH8" s="159"/>
      <c r="QXI8" s="159"/>
      <c r="QXJ8" s="156"/>
      <c r="QXK8" s="156"/>
      <c r="QXM8" s="205"/>
      <c r="QXN8" s="156"/>
      <c r="QXO8" s="156"/>
      <c r="QXR8" s="292"/>
      <c r="QXS8" s="292"/>
      <c r="QXT8" s="159"/>
      <c r="QXU8" s="159"/>
      <c r="QXV8" s="159"/>
      <c r="QXW8" s="156"/>
      <c r="QXX8" s="156"/>
      <c r="QXZ8" s="205"/>
      <c r="QYA8" s="156"/>
      <c r="QYB8" s="156"/>
      <c r="QYE8" s="292"/>
      <c r="QYF8" s="292"/>
      <c r="QYG8" s="159"/>
      <c r="QYH8" s="159"/>
      <c r="QYI8" s="159"/>
      <c r="QYJ8" s="156"/>
      <c r="QYK8" s="156"/>
      <c r="QYM8" s="205"/>
      <c r="QYN8" s="156"/>
      <c r="QYO8" s="156"/>
      <c r="QYR8" s="292"/>
      <c r="QYS8" s="292"/>
      <c r="QYT8" s="159"/>
      <c r="QYU8" s="159"/>
      <c r="QYV8" s="159"/>
      <c r="QYW8" s="156"/>
      <c r="QYX8" s="156"/>
      <c r="QYZ8" s="205"/>
      <c r="QZA8" s="156"/>
      <c r="QZB8" s="156"/>
      <c r="QZE8" s="292"/>
      <c r="QZF8" s="292"/>
      <c r="QZG8" s="159"/>
      <c r="QZH8" s="159"/>
      <c r="QZI8" s="159"/>
      <c r="QZJ8" s="156"/>
      <c r="QZK8" s="156"/>
      <c r="QZM8" s="205"/>
      <c r="QZN8" s="156"/>
      <c r="QZO8" s="156"/>
      <c r="QZR8" s="292"/>
      <c r="QZS8" s="292"/>
      <c r="QZT8" s="159"/>
      <c r="QZU8" s="159"/>
      <c r="QZV8" s="159"/>
      <c r="QZW8" s="156"/>
      <c r="QZX8" s="156"/>
      <c r="QZZ8" s="205"/>
      <c r="RAA8" s="156"/>
      <c r="RAB8" s="156"/>
      <c r="RAE8" s="292"/>
      <c r="RAF8" s="292"/>
      <c r="RAG8" s="159"/>
      <c r="RAH8" s="159"/>
      <c r="RAI8" s="159"/>
      <c r="RAJ8" s="156"/>
      <c r="RAK8" s="156"/>
      <c r="RAM8" s="205"/>
      <c r="RAN8" s="156"/>
      <c r="RAO8" s="156"/>
      <c r="RAR8" s="292"/>
      <c r="RAS8" s="292"/>
      <c r="RAT8" s="159"/>
      <c r="RAU8" s="159"/>
      <c r="RAV8" s="159"/>
      <c r="RAW8" s="156"/>
      <c r="RAX8" s="156"/>
      <c r="RAZ8" s="205"/>
      <c r="RBA8" s="156"/>
      <c r="RBB8" s="156"/>
      <c r="RBE8" s="292"/>
      <c r="RBF8" s="292"/>
      <c r="RBG8" s="159"/>
      <c r="RBH8" s="159"/>
      <c r="RBI8" s="159"/>
      <c r="RBJ8" s="156"/>
      <c r="RBK8" s="156"/>
      <c r="RBM8" s="205"/>
      <c r="RBN8" s="156"/>
      <c r="RBO8" s="156"/>
      <c r="RBR8" s="292"/>
      <c r="RBS8" s="292"/>
      <c r="RBT8" s="159"/>
      <c r="RBU8" s="159"/>
      <c r="RBV8" s="159"/>
      <c r="RBW8" s="156"/>
      <c r="RBX8" s="156"/>
      <c r="RBZ8" s="205"/>
      <c r="RCA8" s="156"/>
      <c r="RCB8" s="156"/>
      <c r="RCE8" s="292"/>
      <c r="RCF8" s="292"/>
      <c r="RCG8" s="159"/>
      <c r="RCH8" s="159"/>
      <c r="RCI8" s="159"/>
      <c r="RCJ8" s="156"/>
      <c r="RCK8" s="156"/>
      <c r="RCM8" s="205"/>
      <c r="RCN8" s="156"/>
      <c r="RCO8" s="156"/>
      <c r="RCR8" s="292"/>
      <c r="RCS8" s="292"/>
      <c r="RCT8" s="159"/>
      <c r="RCU8" s="159"/>
      <c r="RCV8" s="159"/>
      <c r="RCW8" s="156"/>
      <c r="RCX8" s="156"/>
      <c r="RCZ8" s="205"/>
      <c r="RDA8" s="156"/>
      <c r="RDB8" s="156"/>
      <c r="RDE8" s="292"/>
      <c r="RDF8" s="292"/>
      <c r="RDG8" s="159"/>
      <c r="RDH8" s="159"/>
      <c r="RDI8" s="159"/>
      <c r="RDJ8" s="156"/>
      <c r="RDK8" s="156"/>
      <c r="RDM8" s="205"/>
      <c r="RDN8" s="156"/>
      <c r="RDO8" s="156"/>
      <c r="RDR8" s="292"/>
      <c r="RDS8" s="292"/>
      <c r="RDT8" s="159"/>
      <c r="RDU8" s="159"/>
      <c r="RDV8" s="159"/>
      <c r="RDW8" s="156"/>
      <c r="RDX8" s="156"/>
      <c r="RDZ8" s="205"/>
      <c r="REA8" s="156"/>
      <c r="REB8" s="156"/>
      <c r="REE8" s="292"/>
      <c r="REF8" s="292"/>
      <c r="REG8" s="159"/>
      <c r="REH8" s="159"/>
      <c r="REI8" s="159"/>
      <c r="REJ8" s="156"/>
      <c r="REK8" s="156"/>
      <c r="REM8" s="205"/>
      <c r="REN8" s="156"/>
      <c r="REO8" s="156"/>
      <c r="RER8" s="292"/>
      <c r="RES8" s="292"/>
      <c r="RET8" s="159"/>
      <c r="REU8" s="159"/>
      <c r="REV8" s="159"/>
      <c r="REW8" s="156"/>
      <c r="REX8" s="156"/>
      <c r="REZ8" s="205"/>
      <c r="RFA8" s="156"/>
      <c r="RFB8" s="156"/>
      <c r="RFE8" s="292"/>
      <c r="RFF8" s="292"/>
      <c r="RFG8" s="159"/>
      <c r="RFH8" s="159"/>
      <c r="RFI8" s="159"/>
      <c r="RFJ8" s="156"/>
      <c r="RFK8" s="156"/>
      <c r="RFM8" s="205"/>
      <c r="RFN8" s="156"/>
      <c r="RFO8" s="156"/>
      <c r="RFR8" s="292"/>
      <c r="RFS8" s="292"/>
      <c r="RFT8" s="159"/>
      <c r="RFU8" s="159"/>
      <c r="RFV8" s="159"/>
      <c r="RFW8" s="156"/>
      <c r="RFX8" s="156"/>
      <c r="RFZ8" s="205"/>
      <c r="RGA8" s="156"/>
      <c r="RGB8" s="156"/>
      <c r="RGE8" s="292"/>
      <c r="RGF8" s="292"/>
      <c r="RGG8" s="159"/>
      <c r="RGH8" s="159"/>
      <c r="RGI8" s="159"/>
      <c r="RGJ8" s="156"/>
      <c r="RGK8" s="156"/>
      <c r="RGM8" s="205"/>
      <c r="RGN8" s="156"/>
      <c r="RGO8" s="156"/>
      <c r="RGR8" s="292"/>
      <c r="RGS8" s="292"/>
      <c r="RGT8" s="159"/>
      <c r="RGU8" s="159"/>
      <c r="RGV8" s="159"/>
      <c r="RGW8" s="156"/>
      <c r="RGX8" s="156"/>
      <c r="RGZ8" s="205"/>
      <c r="RHA8" s="156"/>
      <c r="RHB8" s="156"/>
      <c r="RHE8" s="292"/>
      <c r="RHF8" s="292"/>
      <c r="RHG8" s="159"/>
      <c r="RHH8" s="159"/>
      <c r="RHI8" s="159"/>
      <c r="RHJ8" s="156"/>
      <c r="RHK8" s="156"/>
      <c r="RHM8" s="205"/>
      <c r="RHN8" s="156"/>
      <c r="RHO8" s="156"/>
      <c r="RHR8" s="292"/>
      <c r="RHS8" s="292"/>
      <c r="RHT8" s="159"/>
      <c r="RHU8" s="159"/>
      <c r="RHV8" s="159"/>
      <c r="RHW8" s="156"/>
      <c r="RHX8" s="156"/>
      <c r="RHZ8" s="205"/>
      <c r="RIA8" s="156"/>
      <c r="RIB8" s="156"/>
      <c r="RIE8" s="292"/>
      <c r="RIF8" s="292"/>
      <c r="RIG8" s="159"/>
      <c r="RIH8" s="159"/>
      <c r="RII8" s="159"/>
      <c r="RIJ8" s="156"/>
      <c r="RIK8" s="156"/>
      <c r="RIM8" s="205"/>
      <c r="RIN8" s="156"/>
      <c r="RIO8" s="156"/>
      <c r="RIR8" s="292"/>
      <c r="RIS8" s="292"/>
      <c r="RIT8" s="159"/>
      <c r="RIU8" s="159"/>
      <c r="RIV8" s="159"/>
      <c r="RIW8" s="156"/>
      <c r="RIX8" s="156"/>
      <c r="RIZ8" s="205"/>
      <c r="RJA8" s="156"/>
      <c r="RJB8" s="156"/>
      <c r="RJE8" s="292"/>
      <c r="RJF8" s="292"/>
      <c r="RJG8" s="159"/>
      <c r="RJH8" s="159"/>
      <c r="RJI8" s="159"/>
      <c r="RJJ8" s="156"/>
      <c r="RJK8" s="156"/>
      <c r="RJM8" s="205"/>
      <c r="RJN8" s="156"/>
      <c r="RJO8" s="156"/>
      <c r="RJR8" s="292"/>
      <c r="RJS8" s="292"/>
      <c r="RJT8" s="159"/>
      <c r="RJU8" s="159"/>
      <c r="RJV8" s="159"/>
      <c r="RJW8" s="156"/>
      <c r="RJX8" s="156"/>
      <c r="RJZ8" s="205"/>
      <c r="RKA8" s="156"/>
      <c r="RKB8" s="156"/>
      <c r="RKE8" s="292"/>
      <c r="RKF8" s="292"/>
      <c r="RKG8" s="159"/>
      <c r="RKH8" s="159"/>
      <c r="RKI8" s="159"/>
      <c r="RKJ8" s="156"/>
      <c r="RKK8" s="156"/>
      <c r="RKM8" s="205"/>
      <c r="RKN8" s="156"/>
      <c r="RKO8" s="156"/>
      <c r="RKR8" s="292"/>
      <c r="RKS8" s="292"/>
      <c r="RKT8" s="159"/>
      <c r="RKU8" s="159"/>
      <c r="RKV8" s="159"/>
      <c r="RKW8" s="156"/>
      <c r="RKX8" s="156"/>
      <c r="RKZ8" s="205"/>
      <c r="RLA8" s="156"/>
      <c r="RLB8" s="156"/>
      <c r="RLE8" s="292"/>
      <c r="RLF8" s="292"/>
      <c r="RLG8" s="159"/>
      <c r="RLH8" s="159"/>
      <c r="RLI8" s="159"/>
      <c r="RLJ8" s="156"/>
      <c r="RLK8" s="156"/>
      <c r="RLM8" s="205"/>
      <c r="RLN8" s="156"/>
      <c r="RLO8" s="156"/>
      <c r="RLR8" s="292"/>
      <c r="RLS8" s="292"/>
      <c r="RLT8" s="159"/>
      <c r="RLU8" s="159"/>
      <c r="RLV8" s="159"/>
      <c r="RLW8" s="156"/>
      <c r="RLX8" s="156"/>
      <c r="RLZ8" s="205"/>
      <c r="RMA8" s="156"/>
      <c r="RMB8" s="156"/>
      <c r="RME8" s="292"/>
      <c r="RMF8" s="292"/>
      <c r="RMG8" s="159"/>
      <c r="RMH8" s="159"/>
      <c r="RMI8" s="159"/>
      <c r="RMJ8" s="156"/>
      <c r="RMK8" s="156"/>
      <c r="RMM8" s="205"/>
      <c r="RMN8" s="156"/>
      <c r="RMO8" s="156"/>
      <c r="RMR8" s="292"/>
      <c r="RMS8" s="292"/>
      <c r="RMT8" s="159"/>
      <c r="RMU8" s="159"/>
      <c r="RMV8" s="159"/>
      <c r="RMW8" s="156"/>
      <c r="RMX8" s="156"/>
      <c r="RMZ8" s="205"/>
      <c r="RNA8" s="156"/>
      <c r="RNB8" s="156"/>
      <c r="RNE8" s="292"/>
      <c r="RNF8" s="292"/>
      <c r="RNG8" s="159"/>
      <c r="RNH8" s="159"/>
      <c r="RNI8" s="159"/>
      <c r="RNJ8" s="156"/>
      <c r="RNK8" s="156"/>
      <c r="RNM8" s="205"/>
      <c r="RNN8" s="156"/>
      <c r="RNO8" s="156"/>
      <c r="RNR8" s="292"/>
      <c r="RNS8" s="292"/>
      <c r="RNT8" s="159"/>
      <c r="RNU8" s="159"/>
      <c r="RNV8" s="159"/>
      <c r="RNW8" s="156"/>
      <c r="RNX8" s="156"/>
      <c r="RNZ8" s="205"/>
      <c r="ROA8" s="156"/>
      <c r="ROB8" s="156"/>
      <c r="ROE8" s="292"/>
      <c r="ROF8" s="292"/>
      <c r="ROG8" s="159"/>
      <c r="ROH8" s="159"/>
      <c r="ROI8" s="159"/>
      <c r="ROJ8" s="156"/>
      <c r="ROK8" s="156"/>
      <c r="ROM8" s="205"/>
      <c r="RON8" s="156"/>
      <c r="ROO8" s="156"/>
      <c r="ROR8" s="292"/>
      <c r="ROS8" s="292"/>
      <c r="ROT8" s="159"/>
      <c r="ROU8" s="159"/>
      <c r="ROV8" s="159"/>
      <c r="ROW8" s="156"/>
      <c r="ROX8" s="156"/>
      <c r="ROZ8" s="205"/>
      <c r="RPA8" s="156"/>
      <c r="RPB8" s="156"/>
      <c r="RPE8" s="292"/>
      <c r="RPF8" s="292"/>
      <c r="RPG8" s="159"/>
      <c r="RPH8" s="159"/>
      <c r="RPI8" s="159"/>
      <c r="RPJ8" s="156"/>
      <c r="RPK8" s="156"/>
      <c r="RPM8" s="205"/>
      <c r="RPN8" s="156"/>
      <c r="RPO8" s="156"/>
      <c r="RPR8" s="292"/>
      <c r="RPS8" s="292"/>
      <c r="RPT8" s="159"/>
      <c r="RPU8" s="159"/>
      <c r="RPV8" s="159"/>
      <c r="RPW8" s="156"/>
      <c r="RPX8" s="156"/>
      <c r="RPZ8" s="205"/>
      <c r="RQA8" s="156"/>
      <c r="RQB8" s="156"/>
      <c r="RQE8" s="292"/>
      <c r="RQF8" s="292"/>
      <c r="RQG8" s="159"/>
      <c r="RQH8" s="159"/>
      <c r="RQI8" s="159"/>
      <c r="RQJ8" s="156"/>
      <c r="RQK8" s="156"/>
      <c r="RQM8" s="205"/>
      <c r="RQN8" s="156"/>
      <c r="RQO8" s="156"/>
      <c r="RQR8" s="292"/>
      <c r="RQS8" s="292"/>
      <c r="RQT8" s="159"/>
      <c r="RQU8" s="159"/>
      <c r="RQV8" s="159"/>
      <c r="RQW8" s="156"/>
      <c r="RQX8" s="156"/>
      <c r="RQZ8" s="205"/>
      <c r="RRA8" s="156"/>
      <c r="RRB8" s="156"/>
      <c r="RRE8" s="292"/>
      <c r="RRF8" s="292"/>
      <c r="RRG8" s="159"/>
      <c r="RRH8" s="159"/>
      <c r="RRI8" s="159"/>
      <c r="RRJ8" s="156"/>
      <c r="RRK8" s="156"/>
      <c r="RRM8" s="205"/>
      <c r="RRN8" s="156"/>
      <c r="RRO8" s="156"/>
      <c r="RRR8" s="292"/>
      <c r="RRS8" s="292"/>
      <c r="RRT8" s="159"/>
      <c r="RRU8" s="159"/>
      <c r="RRV8" s="159"/>
      <c r="RRW8" s="156"/>
      <c r="RRX8" s="156"/>
      <c r="RRZ8" s="205"/>
      <c r="RSA8" s="156"/>
      <c r="RSB8" s="156"/>
      <c r="RSE8" s="292"/>
      <c r="RSF8" s="292"/>
      <c r="RSG8" s="159"/>
      <c r="RSH8" s="159"/>
      <c r="RSI8" s="159"/>
      <c r="RSJ8" s="156"/>
      <c r="RSK8" s="156"/>
      <c r="RSM8" s="205"/>
      <c r="RSN8" s="156"/>
      <c r="RSO8" s="156"/>
      <c r="RSR8" s="292"/>
      <c r="RSS8" s="292"/>
      <c r="RST8" s="159"/>
      <c r="RSU8" s="159"/>
      <c r="RSV8" s="159"/>
      <c r="RSW8" s="156"/>
      <c r="RSX8" s="156"/>
      <c r="RSZ8" s="205"/>
      <c r="RTA8" s="156"/>
      <c r="RTB8" s="156"/>
      <c r="RTE8" s="292"/>
      <c r="RTF8" s="292"/>
      <c r="RTG8" s="159"/>
      <c r="RTH8" s="159"/>
      <c r="RTI8" s="159"/>
      <c r="RTJ8" s="156"/>
      <c r="RTK8" s="156"/>
      <c r="RTM8" s="205"/>
      <c r="RTN8" s="156"/>
      <c r="RTO8" s="156"/>
      <c r="RTR8" s="292"/>
      <c r="RTS8" s="292"/>
      <c r="RTT8" s="159"/>
      <c r="RTU8" s="159"/>
      <c r="RTV8" s="159"/>
      <c r="RTW8" s="156"/>
      <c r="RTX8" s="156"/>
      <c r="RTZ8" s="205"/>
      <c r="RUA8" s="156"/>
      <c r="RUB8" s="156"/>
      <c r="RUE8" s="292"/>
      <c r="RUF8" s="292"/>
      <c r="RUG8" s="159"/>
      <c r="RUH8" s="159"/>
      <c r="RUI8" s="159"/>
      <c r="RUJ8" s="156"/>
      <c r="RUK8" s="156"/>
      <c r="RUM8" s="205"/>
      <c r="RUN8" s="156"/>
      <c r="RUO8" s="156"/>
      <c r="RUR8" s="292"/>
      <c r="RUS8" s="292"/>
      <c r="RUT8" s="159"/>
      <c r="RUU8" s="159"/>
      <c r="RUV8" s="159"/>
      <c r="RUW8" s="156"/>
      <c r="RUX8" s="156"/>
      <c r="RUZ8" s="205"/>
      <c r="RVA8" s="156"/>
      <c r="RVB8" s="156"/>
      <c r="RVE8" s="292"/>
      <c r="RVF8" s="292"/>
      <c r="RVG8" s="159"/>
      <c r="RVH8" s="159"/>
      <c r="RVI8" s="159"/>
      <c r="RVJ8" s="156"/>
      <c r="RVK8" s="156"/>
      <c r="RVM8" s="205"/>
      <c r="RVN8" s="156"/>
      <c r="RVO8" s="156"/>
      <c r="RVR8" s="292"/>
      <c r="RVS8" s="292"/>
      <c r="RVT8" s="159"/>
      <c r="RVU8" s="159"/>
      <c r="RVV8" s="159"/>
      <c r="RVW8" s="156"/>
      <c r="RVX8" s="156"/>
      <c r="RVZ8" s="205"/>
      <c r="RWA8" s="156"/>
      <c r="RWB8" s="156"/>
      <c r="RWE8" s="292"/>
      <c r="RWF8" s="292"/>
      <c r="RWG8" s="159"/>
      <c r="RWH8" s="159"/>
      <c r="RWI8" s="159"/>
      <c r="RWJ8" s="156"/>
      <c r="RWK8" s="156"/>
      <c r="RWM8" s="205"/>
      <c r="RWN8" s="156"/>
      <c r="RWO8" s="156"/>
      <c r="RWR8" s="292"/>
      <c r="RWS8" s="292"/>
      <c r="RWT8" s="159"/>
      <c r="RWU8" s="159"/>
      <c r="RWV8" s="159"/>
      <c r="RWW8" s="156"/>
      <c r="RWX8" s="156"/>
      <c r="RWZ8" s="205"/>
      <c r="RXA8" s="156"/>
      <c r="RXB8" s="156"/>
      <c r="RXE8" s="292"/>
      <c r="RXF8" s="292"/>
      <c r="RXG8" s="159"/>
      <c r="RXH8" s="159"/>
      <c r="RXI8" s="159"/>
      <c r="RXJ8" s="156"/>
      <c r="RXK8" s="156"/>
      <c r="RXM8" s="205"/>
      <c r="RXN8" s="156"/>
      <c r="RXO8" s="156"/>
      <c r="RXR8" s="292"/>
      <c r="RXS8" s="292"/>
      <c r="RXT8" s="159"/>
      <c r="RXU8" s="159"/>
      <c r="RXV8" s="159"/>
      <c r="RXW8" s="156"/>
      <c r="RXX8" s="156"/>
      <c r="RXZ8" s="205"/>
      <c r="RYA8" s="156"/>
      <c r="RYB8" s="156"/>
      <c r="RYE8" s="292"/>
      <c r="RYF8" s="292"/>
      <c r="RYG8" s="159"/>
      <c r="RYH8" s="159"/>
      <c r="RYI8" s="159"/>
      <c r="RYJ8" s="156"/>
      <c r="RYK8" s="156"/>
      <c r="RYM8" s="205"/>
      <c r="RYN8" s="156"/>
      <c r="RYO8" s="156"/>
      <c r="RYR8" s="292"/>
      <c r="RYS8" s="292"/>
      <c r="RYT8" s="159"/>
      <c r="RYU8" s="159"/>
      <c r="RYV8" s="159"/>
      <c r="RYW8" s="156"/>
      <c r="RYX8" s="156"/>
      <c r="RYZ8" s="205"/>
      <c r="RZA8" s="156"/>
      <c r="RZB8" s="156"/>
      <c r="RZE8" s="292"/>
      <c r="RZF8" s="292"/>
      <c r="RZG8" s="159"/>
      <c r="RZH8" s="159"/>
      <c r="RZI8" s="159"/>
      <c r="RZJ8" s="156"/>
      <c r="RZK8" s="156"/>
      <c r="RZM8" s="205"/>
      <c r="RZN8" s="156"/>
      <c r="RZO8" s="156"/>
      <c r="RZR8" s="292"/>
      <c r="RZS8" s="292"/>
      <c r="RZT8" s="159"/>
      <c r="RZU8" s="159"/>
      <c r="RZV8" s="159"/>
      <c r="RZW8" s="156"/>
      <c r="RZX8" s="156"/>
      <c r="RZZ8" s="205"/>
      <c r="SAA8" s="156"/>
      <c r="SAB8" s="156"/>
      <c r="SAE8" s="292"/>
      <c r="SAF8" s="292"/>
      <c r="SAG8" s="159"/>
      <c r="SAH8" s="159"/>
      <c r="SAI8" s="159"/>
      <c r="SAJ8" s="156"/>
      <c r="SAK8" s="156"/>
      <c r="SAM8" s="205"/>
      <c r="SAN8" s="156"/>
      <c r="SAO8" s="156"/>
      <c r="SAR8" s="292"/>
      <c r="SAS8" s="292"/>
      <c r="SAT8" s="159"/>
      <c r="SAU8" s="159"/>
      <c r="SAV8" s="159"/>
      <c r="SAW8" s="156"/>
      <c r="SAX8" s="156"/>
      <c r="SAZ8" s="205"/>
      <c r="SBA8" s="156"/>
      <c r="SBB8" s="156"/>
      <c r="SBE8" s="292"/>
      <c r="SBF8" s="292"/>
      <c r="SBG8" s="159"/>
      <c r="SBH8" s="159"/>
      <c r="SBI8" s="159"/>
      <c r="SBJ8" s="156"/>
      <c r="SBK8" s="156"/>
      <c r="SBM8" s="205"/>
      <c r="SBN8" s="156"/>
      <c r="SBO8" s="156"/>
      <c r="SBR8" s="292"/>
      <c r="SBS8" s="292"/>
      <c r="SBT8" s="159"/>
      <c r="SBU8" s="159"/>
      <c r="SBV8" s="159"/>
      <c r="SBW8" s="156"/>
      <c r="SBX8" s="156"/>
      <c r="SBZ8" s="205"/>
      <c r="SCA8" s="156"/>
      <c r="SCB8" s="156"/>
      <c r="SCE8" s="292"/>
      <c r="SCF8" s="292"/>
      <c r="SCG8" s="159"/>
      <c r="SCH8" s="159"/>
      <c r="SCI8" s="159"/>
      <c r="SCJ8" s="156"/>
      <c r="SCK8" s="156"/>
      <c r="SCM8" s="205"/>
      <c r="SCN8" s="156"/>
      <c r="SCO8" s="156"/>
      <c r="SCR8" s="292"/>
      <c r="SCS8" s="292"/>
      <c r="SCT8" s="159"/>
      <c r="SCU8" s="159"/>
      <c r="SCV8" s="159"/>
      <c r="SCW8" s="156"/>
      <c r="SCX8" s="156"/>
      <c r="SCZ8" s="205"/>
      <c r="SDA8" s="156"/>
      <c r="SDB8" s="156"/>
      <c r="SDE8" s="292"/>
      <c r="SDF8" s="292"/>
      <c r="SDG8" s="159"/>
      <c r="SDH8" s="159"/>
      <c r="SDI8" s="159"/>
      <c r="SDJ8" s="156"/>
      <c r="SDK8" s="156"/>
      <c r="SDM8" s="205"/>
      <c r="SDN8" s="156"/>
      <c r="SDO8" s="156"/>
      <c r="SDR8" s="292"/>
      <c r="SDS8" s="292"/>
      <c r="SDT8" s="159"/>
      <c r="SDU8" s="159"/>
      <c r="SDV8" s="159"/>
      <c r="SDW8" s="156"/>
      <c r="SDX8" s="156"/>
      <c r="SDZ8" s="205"/>
      <c r="SEA8" s="156"/>
      <c r="SEB8" s="156"/>
      <c r="SEE8" s="292"/>
      <c r="SEF8" s="292"/>
      <c r="SEG8" s="159"/>
      <c r="SEH8" s="159"/>
      <c r="SEI8" s="159"/>
      <c r="SEJ8" s="156"/>
      <c r="SEK8" s="156"/>
      <c r="SEM8" s="205"/>
      <c r="SEN8" s="156"/>
      <c r="SEO8" s="156"/>
      <c r="SER8" s="292"/>
      <c r="SES8" s="292"/>
      <c r="SET8" s="159"/>
      <c r="SEU8" s="159"/>
      <c r="SEV8" s="159"/>
      <c r="SEW8" s="156"/>
      <c r="SEX8" s="156"/>
      <c r="SEZ8" s="205"/>
      <c r="SFA8" s="156"/>
      <c r="SFB8" s="156"/>
      <c r="SFE8" s="292"/>
      <c r="SFF8" s="292"/>
      <c r="SFG8" s="159"/>
      <c r="SFH8" s="159"/>
      <c r="SFI8" s="159"/>
      <c r="SFJ8" s="156"/>
      <c r="SFK8" s="156"/>
      <c r="SFM8" s="205"/>
      <c r="SFN8" s="156"/>
      <c r="SFO8" s="156"/>
      <c r="SFR8" s="292"/>
      <c r="SFS8" s="292"/>
      <c r="SFT8" s="159"/>
      <c r="SFU8" s="159"/>
      <c r="SFV8" s="159"/>
      <c r="SFW8" s="156"/>
      <c r="SFX8" s="156"/>
      <c r="SFZ8" s="205"/>
      <c r="SGA8" s="156"/>
      <c r="SGB8" s="156"/>
      <c r="SGE8" s="292"/>
      <c r="SGF8" s="292"/>
      <c r="SGG8" s="159"/>
      <c r="SGH8" s="159"/>
      <c r="SGI8" s="159"/>
      <c r="SGJ8" s="156"/>
      <c r="SGK8" s="156"/>
      <c r="SGM8" s="205"/>
      <c r="SGN8" s="156"/>
      <c r="SGO8" s="156"/>
      <c r="SGR8" s="292"/>
      <c r="SGS8" s="292"/>
      <c r="SGT8" s="159"/>
      <c r="SGU8" s="159"/>
      <c r="SGV8" s="159"/>
      <c r="SGW8" s="156"/>
      <c r="SGX8" s="156"/>
      <c r="SGZ8" s="205"/>
      <c r="SHA8" s="156"/>
      <c r="SHB8" s="156"/>
      <c r="SHE8" s="292"/>
      <c r="SHF8" s="292"/>
      <c r="SHG8" s="159"/>
      <c r="SHH8" s="159"/>
      <c r="SHI8" s="159"/>
      <c r="SHJ8" s="156"/>
      <c r="SHK8" s="156"/>
      <c r="SHM8" s="205"/>
      <c r="SHN8" s="156"/>
      <c r="SHO8" s="156"/>
      <c r="SHR8" s="292"/>
      <c r="SHS8" s="292"/>
      <c r="SHT8" s="159"/>
      <c r="SHU8" s="159"/>
      <c r="SHV8" s="159"/>
      <c r="SHW8" s="156"/>
      <c r="SHX8" s="156"/>
      <c r="SHZ8" s="205"/>
      <c r="SIA8" s="156"/>
      <c r="SIB8" s="156"/>
      <c r="SIE8" s="292"/>
      <c r="SIF8" s="292"/>
      <c r="SIG8" s="159"/>
      <c r="SIH8" s="159"/>
      <c r="SII8" s="159"/>
      <c r="SIJ8" s="156"/>
      <c r="SIK8" s="156"/>
      <c r="SIM8" s="205"/>
      <c r="SIN8" s="156"/>
      <c r="SIO8" s="156"/>
      <c r="SIR8" s="292"/>
      <c r="SIS8" s="292"/>
      <c r="SIT8" s="159"/>
      <c r="SIU8" s="159"/>
      <c r="SIV8" s="159"/>
      <c r="SIW8" s="156"/>
      <c r="SIX8" s="156"/>
      <c r="SIZ8" s="205"/>
      <c r="SJA8" s="156"/>
      <c r="SJB8" s="156"/>
      <c r="SJE8" s="292"/>
      <c r="SJF8" s="292"/>
      <c r="SJG8" s="159"/>
      <c r="SJH8" s="159"/>
      <c r="SJI8" s="159"/>
      <c r="SJJ8" s="156"/>
      <c r="SJK8" s="156"/>
      <c r="SJM8" s="205"/>
      <c r="SJN8" s="156"/>
      <c r="SJO8" s="156"/>
      <c r="SJR8" s="292"/>
      <c r="SJS8" s="292"/>
      <c r="SJT8" s="159"/>
      <c r="SJU8" s="159"/>
      <c r="SJV8" s="159"/>
      <c r="SJW8" s="156"/>
      <c r="SJX8" s="156"/>
      <c r="SJZ8" s="205"/>
      <c r="SKA8" s="156"/>
      <c r="SKB8" s="156"/>
      <c r="SKE8" s="292"/>
      <c r="SKF8" s="292"/>
      <c r="SKG8" s="159"/>
      <c r="SKH8" s="159"/>
      <c r="SKI8" s="159"/>
      <c r="SKJ8" s="156"/>
      <c r="SKK8" s="156"/>
      <c r="SKM8" s="205"/>
      <c r="SKN8" s="156"/>
      <c r="SKO8" s="156"/>
      <c r="SKR8" s="292"/>
      <c r="SKS8" s="292"/>
      <c r="SKT8" s="159"/>
      <c r="SKU8" s="159"/>
      <c r="SKV8" s="159"/>
      <c r="SKW8" s="156"/>
      <c r="SKX8" s="156"/>
      <c r="SKZ8" s="205"/>
      <c r="SLA8" s="156"/>
      <c r="SLB8" s="156"/>
      <c r="SLE8" s="292"/>
      <c r="SLF8" s="292"/>
      <c r="SLG8" s="159"/>
      <c r="SLH8" s="159"/>
      <c r="SLI8" s="159"/>
      <c r="SLJ8" s="156"/>
      <c r="SLK8" s="156"/>
      <c r="SLM8" s="205"/>
      <c r="SLN8" s="156"/>
      <c r="SLO8" s="156"/>
      <c r="SLR8" s="292"/>
      <c r="SLS8" s="292"/>
      <c r="SLT8" s="159"/>
      <c r="SLU8" s="159"/>
      <c r="SLV8" s="159"/>
      <c r="SLW8" s="156"/>
      <c r="SLX8" s="156"/>
      <c r="SLZ8" s="205"/>
      <c r="SMA8" s="156"/>
      <c r="SMB8" s="156"/>
      <c r="SME8" s="292"/>
      <c r="SMF8" s="292"/>
      <c r="SMG8" s="159"/>
      <c r="SMH8" s="159"/>
      <c r="SMI8" s="159"/>
      <c r="SMJ8" s="156"/>
      <c r="SMK8" s="156"/>
      <c r="SMM8" s="205"/>
      <c r="SMN8" s="156"/>
      <c r="SMO8" s="156"/>
      <c r="SMR8" s="292"/>
      <c r="SMS8" s="292"/>
      <c r="SMT8" s="159"/>
      <c r="SMU8" s="159"/>
      <c r="SMV8" s="159"/>
      <c r="SMW8" s="156"/>
      <c r="SMX8" s="156"/>
      <c r="SMZ8" s="205"/>
      <c r="SNA8" s="156"/>
      <c r="SNB8" s="156"/>
      <c r="SNE8" s="292"/>
      <c r="SNF8" s="292"/>
      <c r="SNG8" s="159"/>
      <c r="SNH8" s="159"/>
      <c r="SNI8" s="159"/>
      <c r="SNJ8" s="156"/>
      <c r="SNK8" s="156"/>
      <c r="SNM8" s="205"/>
      <c r="SNN8" s="156"/>
      <c r="SNO8" s="156"/>
      <c r="SNR8" s="292"/>
      <c r="SNS8" s="292"/>
      <c r="SNT8" s="159"/>
      <c r="SNU8" s="159"/>
      <c r="SNV8" s="159"/>
      <c r="SNW8" s="156"/>
      <c r="SNX8" s="156"/>
      <c r="SNZ8" s="205"/>
      <c r="SOA8" s="156"/>
      <c r="SOB8" s="156"/>
      <c r="SOE8" s="292"/>
      <c r="SOF8" s="292"/>
      <c r="SOG8" s="159"/>
      <c r="SOH8" s="159"/>
      <c r="SOI8" s="159"/>
      <c r="SOJ8" s="156"/>
      <c r="SOK8" s="156"/>
      <c r="SOM8" s="205"/>
      <c r="SON8" s="156"/>
      <c r="SOO8" s="156"/>
      <c r="SOR8" s="292"/>
      <c r="SOS8" s="292"/>
      <c r="SOT8" s="159"/>
      <c r="SOU8" s="159"/>
      <c r="SOV8" s="159"/>
      <c r="SOW8" s="156"/>
      <c r="SOX8" s="156"/>
      <c r="SOZ8" s="205"/>
      <c r="SPA8" s="156"/>
      <c r="SPB8" s="156"/>
      <c r="SPE8" s="292"/>
      <c r="SPF8" s="292"/>
      <c r="SPG8" s="159"/>
      <c r="SPH8" s="159"/>
      <c r="SPI8" s="159"/>
      <c r="SPJ8" s="156"/>
      <c r="SPK8" s="156"/>
      <c r="SPM8" s="205"/>
      <c r="SPN8" s="156"/>
      <c r="SPO8" s="156"/>
      <c r="SPR8" s="292"/>
      <c r="SPS8" s="292"/>
      <c r="SPT8" s="159"/>
      <c r="SPU8" s="159"/>
      <c r="SPV8" s="159"/>
      <c r="SPW8" s="156"/>
      <c r="SPX8" s="156"/>
      <c r="SPZ8" s="205"/>
      <c r="SQA8" s="156"/>
      <c r="SQB8" s="156"/>
      <c r="SQE8" s="292"/>
      <c r="SQF8" s="292"/>
      <c r="SQG8" s="159"/>
      <c r="SQH8" s="159"/>
      <c r="SQI8" s="159"/>
      <c r="SQJ8" s="156"/>
      <c r="SQK8" s="156"/>
      <c r="SQM8" s="205"/>
      <c r="SQN8" s="156"/>
      <c r="SQO8" s="156"/>
      <c r="SQR8" s="292"/>
      <c r="SQS8" s="292"/>
      <c r="SQT8" s="159"/>
      <c r="SQU8" s="159"/>
      <c r="SQV8" s="159"/>
      <c r="SQW8" s="156"/>
      <c r="SQX8" s="156"/>
      <c r="SQZ8" s="205"/>
      <c r="SRA8" s="156"/>
      <c r="SRB8" s="156"/>
      <c r="SRE8" s="292"/>
      <c r="SRF8" s="292"/>
      <c r="SRG8" s="159"/>
      <c r="SRH8" s="159"/>
      <c r="SRI8" s="159"/>
      <c r="SRJ8" s="156"/>
      <c r="SRK8" s="156"/>
      <c r="SRM8" s="205"/>
      <c r="SRN8" s="156"/>
      <c r="SRO8" s="156"/>
      <c r="SRR8" s="292"/>
      <c r="SRS8" s="292"/>
      <c r="SRT8" s="159"/>
      <c r="SRU8" s="159"/>
      <c r="SRV8" s="159"/>
      <c r="SRW8" s="156"/>
      <c r="SRX8" s="156"/>
      <c r="SRZ8" s="205"/>
      <c r="SSA8" s="156"/>
      <c r="SSB8" s="156"/>
      <c r="SSE8" s="292"/>
      <c r="SSF8" s="292"/>
      <c r="SSG8" s="159"/>
      <c r="SSH8" s="159"/>
      <c r="SSI8" s="159"/>
      <c r="SSJ8" s="156"/>
      <c r="SSK8" s="156"/>
      <c r="SSM8" s="205"/>
      <c r="SSN8" s="156"/>
      <c r="SSO8" s="156"/>
      <c r="SSR8" s="292"/>
      <c r="SSS8" s="292"/>
      <c r="SST8" s="159"/>
      <c r="SSU8" s="159"/>
      <c r="SSV8" s="159"/>
      <c r="SSW8" s="156"/>
      <c r="SSX8" s="156"/>
      <c r="SSZ8" s="205"/>
      <c r="STA8" s="156"/>
      <c r="STB8" s="156"/>
      <c r="STE8" s="292"/>
      <c r="STF8" s="292"/>
      <c r="STG8" s="159"/>
      <c r="STH8" s="159"/>
      <c r="STI8" s="159"/>
      <c r="STJ8" s="156"/>
      <c r="STK8" s="156"/>
      <c r="STM8" s="205"/>
      <c r="STN8" s="156"/>
      <c r="STO8" s="156"/>
      <c r="STR8" s="292"/>
      <c r="STS8" s="292"/>
      <c r="STT8" s="159"/>
      <c r="STU8" s="159"/>
      <c r="STV8" s="159"/>
      <c r="STW8" s="156"/>
      <c r="STX8" s="156"/>
      <c r="STZ8" s="205"/>
      <c r="SUA8" s="156"/>
      <c r="SUB8" s="156"/>
      <c r="SUE8" s="292"/>
      <c r="SUF8" s="292"/>
      <c r="SUG8" s="159"/>
      <c r="SUH8" s="159"/>
      <c r="SUI8" s="159"/>
      <c r="SUJ8" s="156"/>
      <c r="SUK8" s="156"/>
      <c r="SUM8" s="205"/>
      <c r="SUN8" s="156"/>
      <c r="SUO8" s="156"/>
      <c r="SUR8" s="292"/>
      <c r="SUS8" s="292"/>
      <c r="SUT8" s="159"/>
      <c r="SUU8" s="159"/>
      <c r="SUV8" s="159"/>
      <c r="SUW8" s="156"/>
      <c r="SUX8" s="156"/>
      <c r="SUZ8" s="205"/>
      <c r="SVA8" s="156"/>
      <c r="SVB8" s="156"/>
      <c r="SVE8" s="292"/>
      <c r="SVF8" s="292"/>
      <c r="SVG8" s="159"/>
      <c r="SVH8" s="159"/>
      <c r="SVI8" s="159"/>
      <c r="SVJ8" s="156"/>
      <c r="SVK8" s="156"/>
      <c r="SVM8" s="205"/>
      <c r="SVN8" s="156"/>
      <c r="SVO8" s="156"/>
      <c r="SVR8" s="292"/>
      <c r="SVS8" s="292"/>
      <c r="SVT8" s="159"/>
      <c r="SVU8" s="159"/>
      <c r="SVV8" s="159"/>
      <c r="SVW8" s="156"/>
      <c r="SVX8" s="156"/>
      <c r="SVZ8" s="205"/>
      <c r="SWA8" s="156"/>
      <c r="SWB8" s="156"/>
      <c r="SWE8" s="292"/>
      <c r="SWF8" s="292"/>
      <c r="SWG8" s="159"/>
      <c r="SWH8" s="159"/>
      <c r="SWI8" s="159"/>
      <c r="SWJ8" s="156"/>
      <c r="SWK8" s="156"/>
      <c r="SWM8" s="205"/>
      <c r="SWN8" s="156"/>
      <c r="SWO8" s="156"/>
      <c r="SWR8" s="292"/>
      <c r="SWS8" s="292"/>
      <c r="SWT8" s="159"/>
      <c r="SWU8" s="159"/>
      <c r="SWV8" s="159"/>
      <c r="SWW8" s="156"/>
      <c r="SWX8" s="156"/>
      <c r="SWZ8" s="205"/>
      <c r="SXA8" s="156"/>
      <c r="SXB8" s="156"/>
      <c r="SXE8" s="292"/>
      <c r="SXF8" s="292"/>
      <c r="SXG8" s="159"/>
      <c r="SXH8" s="159"/>
      <c r="SXI8" s="159"/>
      <c r="SXJ8" s="156"/>
      <c r="SXK8" s="156"/>
      <c r="SXM8" s="205"/>
      <c r="SXN8" s="156"/>
      <c r="SXO8" s="156"/>
      <c r="SXR8" s="292"/>
      <c r="SXS8" s="292"/>
      <c r="SXT8" s="159"/>
      <c r="SXU8" s="159"/>
      <c r="SXV8" s="159"/>
      <c r="SXW8" s="156"/>
      <c r="SXX8" s="156"/>
      <c r="SXZ8" s="205"/>
      <c r="SYA8" s="156"/>
      <c r="SYB8" s="156"/>
      <c r="SYE8" s="292"/>
      <c r="SYF8" s="292"/>
      <c r="SYG8" s="159"/>
      <c r="SYH8" s="159"/>
      <c r="SYI8" s="159"/>
      <c r="SYJ8" s="156"/>
      <c r="SYK8" s="156"/>
      <c r="SYM8" s="205"/>
      <c r="SYN8" s="156"/>
      <c r="SYO8" s="156"/>
      <c r="SYR8" s="292"/>
      <c r="SYS8" s="292"/>
      <c r="SYT8" s="159"/>
      <c r="SYU8" s="159"/>
      <c r="SYV8" s="159"/>
      <c r="SYW8" s="156"/>
      <c r="SYX8" s="156"/>
      <c r="SYZ8" s="205"/>
      <c r="SZA8" s="156"/>
      <c r="SZB8" s="156"/>
      <c r="SZE8" s="292"/>
      <c r="SZF8" s="292"/>
      <c r="SZG8" s="159"/>
      <c r="SZH8" s="159"/>
      <c r="SZI8" s="159"/>
      <c r="SZJ8" s="156"/>
      <c r="SZK8" s="156"/>
      <c r="SZM8" s="205"/>
      <c r="SZN8" s="156"/>
      <c r="SZO8" s="156"/>
      <c r="SZR8" s="292"/>
      <c r="SZS8" s="292"/>
      <c r="SZT8" s="159"/>
      <c r="SZU8" s="159"/>
      <c r="SZV8" s="159"/>
      <c r="SZW8" s="156"/>
      <c r="SZX8" s="156"/>
      <c r="SZZ8" s="205"/>
      <c r="TAA8" s="156"/>
      <c r="TAB8" s="156"/>
      <c r="TAE8" s="292"/>
      <c r="TAF8" s="292"/>
      <c r="TAG8" s="159"/>
      <c r="TAH8" s="159"/>
      <c r="TAI8" s="159"/>
      <c r="TAJ8" s="156"/>
      <c r="TAK8" s="156"/>
      <c r="TAM8" s="205"/>
      <c r="TAN8" s="156"/>
      <c r="TAO8" s="156"/>
      <c r="TAR8" s="292"/>
      <c r="TAS8" s="292"/>
      <c r="TAT8" s="159"/>
      <c r="TAU8" s="159"/>
      <c r="TAV8" s="159"/>
      <c r="TAW8" s="156"/>
      <c r="TAX8" s="156"/>
      <c r="TAZ8" s="205"/>
      <c r="TBA8" s="156"/>
      <c r="TBB8" s="156"/>
      <c r="TBE8" s="292"/>
      <c r="TBF8" s="292"/>
      <c r="TBG8" s="159"/>
      <c r="TBH8" s="159"/>
      <c r="TBI8" s="159"/>
      <c r="TBJ8" s="156"/>
      <c r="TBK8" s="156"/>
      <c r="TBM8" s="205"/>
      <c r="TBN8" s="156"/>
      <c r="TBO8" s="156"/>
      <c r="TBR8" s="292"/>
      <c r="TBS8" s="292"/>
      <c r="TBT8" s="159"/>
      <c r="TBU8" s="159"/>
      <c r="TBV8" s="159"/>
      <c r="TBW8" s="156"/>
      <c r="TBX8" s="156"/>
      <c r="TBZ8" s="205"/>
      <c r="TCA8" s="156"/>
      <c r="TCB8" s="156"/>
      <c r="TCE8" s="292"/>
      <c r="TCF8" s="292"/>
      <c r="TCG8" s="159"/>
      <c r="TCH8" s="159"/>
      <c r="TCI8" s="159"/>
      <c r="TCJ8" s="156"/>
      <c r="TCK8" s="156"/>
      <c r="TCM8" s="205"/>
      <c r="TCN8" s="156"/>
      <c r="TCO8" s="156"/>
      <c r="TCR8" s="292"/>
      <c r="TCS8" s="292"/>
      <c r="TCT8" s="159"/>
      <c r="TCU8" s="159"/>
      <c r="TCV8" s="159"/>
      <c r="TCW8" s="156"/>
      <c r="TCX8" s="156"/>
      <c r="TCZ8" s="205"/>
      <c r="TDA8" s="156"/>
      <c r="TDB8" s="156"/>
      <c r="TDE8" s="292"/>
      <c r="TDF8" s="292"/>
      <c r="TDG8" s="159"/>
      <c r="TDH8" s="159"/>
      <c r="TDI8" s="159"/>
      <c r="TDJ8" s="156"/>
      <c r="TDK8" s="156"/>
      <c r="TDM8" s="205"/>
      <c r="TDN8" s="156"/>
      <c r="TDO8" s="156"/>
      <c r="TDR8" s="292"/>
      <c r="TDS8" s="292"/>
      <c r="TDT8" s="159"/>
      <c r="TDU8" s="159"/>
      <c r="TDV8" s="159"/>
      <c r="TDW8" s="156"/>
      <c r="TDX8" s="156"/>
      <c r="TDZ8" s="205"/>
      <c r="TEA8" s="156"/>
      <c r="TEB8" s="156"/>
      <c r="TEE8" s="292"/>
      <c r="TEF8" s="292"/>
      <c r="TEG8" s="159"/>
      <c r="TEH8" s="159"/>
      <c r="TEI8" s="159"/>
      <c r="TEJ8" s="156"/>
      <c r="TEK8" s="156"/>
      <c r="TEM8" s="205"/>
      <c r="TEN8" s="156"/>
      <c r="TEO8" s="156"/>
      <c r="TER8" s="292"/>
      <c r="TES8" s="292"/>
      <c r="TET8" s="159"/>
      <c r="TEU8" s="159"/>
      <c r="TEV8" s="159"/>
      <c r="TEW8" s="156"/>
      <c r="TEX8" s="156"/>
      <c r="TEZ8" s="205"/>
      <c r="TFA8" s="156"/>
      <c r="TFB8" s="156"/>
      <c r="TFE8" s="292"/>
      <c r="TFF8" s="292"/>
      <c r="TFG8" s="159"/>
      <c r="TFH8" s="159"/>
      <c r="TFI8" s="159"/>
      <c r="TFJ8" s="156"/>
      <c r="TFK8" s="156"/>
      <c r="TFM8" s="205"/>
      <c r="TFN8" s="156"/>
      <c r="TFO8" s="156"/>
      <c r="TFR8" s="292"/>
      <c r="TFS8" s="292"/>
      <c r="TFT8" s="159"/>
      <c r="TFU8" s="159"/>
      <c r="TFV8" s="159"/>
      <c r="TFW8" s="156"/>
      <c r="TFX8" s="156"/>
      <c r="TFZ8" s="205"/>
      <c r="TGA8" s="156"/>
      <c r="TGB8" s="156"/>
      <c r="TGE8" s="292"/>
      <c r="TGF8" s="292"/>
      <c r="TGG8" s="159"/>
      <c r="TGH8" s="159"/>
      <c r="TGI8" s="159"/>
      <c r="TGJ8" s="156"/>
      <c r="TGK8" s="156"/>
      <c r="TGM8" s="205"/>
      <c r="TGN8" s="156"/>
      <c r="TGO8" s="156"/>
      <c r="TGR8" s="292"/>
      <c r="TGS8" s="292"/>
      <c r="TGT8" s="159"/>
      <c r="TGU8" s="159"/>
      <c r="TGV8" s="159"/>
      <c r="TGW8" s="156"/>
      <c r="TGX8" s="156"/>
      <c r="TGZ8" s="205"/>
      <c r="THA8" s="156"/>
      <c r="THB8" s="156"/>
      <c r="THE8" s="292"/>
      <c r="THF8" s="292"/>
      <c r="THG8" s="159"/>
      <c r="THH8" s="159"/>
      <c r="THI8" s="159"/>
      <c r="THJ8" s="156"/>
      <c r="THK8" s="156"/>
      <c r="THM8" s="205"/>
      <c r="THN8" s="156"/>
      <c r="THO8" s="156"/>
      <c r="THR8" s="292"/>
      <c r="THS8" s="292"/>
      <c r="THT8" s="159"/>
      <c r="THU8" s="159"/>
      <c r="THV8" s="159"/>
      <c r="THW8" s="156"/>
      <c r="THX8" s="156"/>
      <c r="THZ8" s="205"/>
      <c r="TIA8" s="156"/>
      <c r="TIB8" s="156"/>
      <c r="TIE8" s="292"/>
      <c r="TIF8" s="292"/>
      <c r="TIG8" s="159"/>
      <c r="TIH8" s="159"/>
      <c r="TII8" s="159"/>
      <c r="TIJ8" s="156"/>
      <c r="TIK8" s="156"/>
      <c r="TIM8" s="205"/>
      <c r="TIN8" s="156"/>
      <c r="TIO8" s="156"/>
      <c r="TIR8" s="292"/>
      <c r="TIS8" s="292"/>
      <c r="TIT8" s="159"/>
      <c r="TIU8" s="159"/>
      <c r="TIV8" s="159"/>
      <c r="TIW8" s="156"/>
      <c r="TIX8" s="156"/>
      <c r="TIZ8" s="205"/>
      <c r="TJA8" s="156"/>
      <c r="TJB8" s="156"/>
      <c r="TJE8" s="292"/>
      <c r="TJF8" s="292"/>
      <c r="TJG8" s="159"/>
      <c r="TJH8" s="159"/>
      <c r="TJI8" s="159"/>
      <c r="TJJ8" s="156"/>
      <c r="TJK8" s="156"/>
      <c r="TJM8" s="205"/>
      <c r="TJN8" s="156"/>
      <c r="TJO8" s="156"/>
      <c r="TJR8" s="292"/>
      <c r="TJS8" s="292"/>
      <c r="TJT8" s="159"/>
      <c r="TJU8" s="159"/>
      <c r="TJV8" s="159"/>
      <c r="TJW8" s="156"/>
      <c r="TJX8" s="156"/>
      <c r="TJZ8" s="205"/>
      <c r="TKA8" s="156"/>
      <c r="TKB8" s="156"/>
      <c r="TKE8" s="292"/>
      <c r="TKF8" s="292"/>
      <c r="TKG8" s="159"/>
      <c r="TKH8" s="159"/>
      <c r="TKI8" s="159"/>
      <c r="TKJ8" s="156"/>
      <c r="TKK8" s="156"/>
      <c r="TKM8" s="205"/>
      <c r="TKN8" s="156"/>
      <c r="TKO8" s="156"/>
      <c r="TKR8" s="292"/>
      <c r="TKS8" s="292"/>
      <c r="TKT8" s="159"/>
      <c r="TKU8" s="159"/>
      <c r="TKV8" s="159"/>
      <c r="TKW8" s="156"/>
      <c r="TKX8" s="156"/>
      <c r="TKZ8" s="205"/>
      <c r="TLA8" s="156"/>
      <c r="TLB8" s="156"/>
      <c r="TLE8" s="292"/>
      <c r="TLF8" s="292"/>
      <c r="TLG8" s="159"/>
      <c r="TLH8" s="159"/>
      <c r="TLI8" s="159"/>
      <c r="TLJ8" s="156"/>
      <c r="TLK8" s="156"/>
      <c r="TLM8" s="205"/>
      <c r="TLN8" s="156"/>
      <c r="TLO8" s="156"/>
      <c r="TLR8" s="292"/>
      <c r="TLS8" s="292"/>
      <c r="TLT8" s="159"/>
      <c r="TLU8" s="159"/>
      <c r="TLV8" s="159"/>
      <c r="TLW8" s="156"/>
      <c r="TLX8" s="156"/>
      <c r="TLZ8" s="205"/>
      <c r="TMA8" s="156"/>
      <c r="TMB8" s="156"/>
      <c r="TME8" s="292"/>
      <c r="TMF8" s="292"/>
      <c r="TMG8" s="159"/>
      <c r="TMH8" s="159"/>
      <c r="TMI8" s="159"/>
      <c r="TMJ8" s="156"/>
      <c r="TMK8" s="156"/>
      <c r="TMM8" s="205"/>
      <c r="TMN8" s="156"/>
      <c r="TMO8" s="156"/>
      <c r="TMR8" s="292"/>
      <c r="TMS8" s="292"/>
      <c r="TMT8" s="159"/>
      <c r="TMU8" s="159"/>
      <c r="TMV8" s="159"/>
      <c r="TMW8" s="156"/>
      <c r="TMX8" s="156"/>
      <c r="TMZ8" s="205"/>
      <c r="TNA8" s="156"/>
      <c r="TNB8" s="156"/>
      <c r="TNE8" s="292"/>
      <c r="TNF8" s="292"/>
      <c r="TNG8" s="159"/>
      <c r="TNH8" s="159"/>
      <c r="TNI8" s="159"/>
      <c r="TNJ8" s="156"/>
      <c r="TNK8" s="156"/>
      <c r="TNM8" s="205"/>
      <c r="TNN8" s="156"/>
      <c r="TNO8" s="156"/>
      <c r="TNR8" s="292"/>
      <c r="TNS8" s="292"/>
      <c r="TNT8" s="159"/>
      <c r="TNU8" s="159"/>
      <c r="TNV8" s="159"/>
      <c r="TNW8" s="156"/>
      <c r="TNX8" s="156"/>
      <c r="TNZ8" s="205"/>
      <c r="TOA8" s="156"/>
      <c r="TOB8" s="156"/>
      <c r="TOE8" s="292"/>
      <c r="TOF8" s="292"/>
      <c r="TOG8" s="159"/>
      <c r="TOH8" s="159"/>
      <c r="TOI8" s="159"/>
      <c r="TOJ8" s="156"/>
      <c r="TOK8" s="156"/>
      <c r="TOM8" s="205"/>
      <c r="TON8" s="156"/>
      <c r="TOO8" s="156"/>
      <c r="TOR8" s="292"/>
      <c r="TOS8" s="292"/>
      <c r="TOT8" s="159"/>
      <c r="TOU8" s="159"/>
      <c r="TOV8" s="159"/>
      <c r="TOW8" s="156"/>
      <c r="TOX8" s="156"/>
      <c r="TOZ8" s="205"/>
      <c r="TPA8" s="156"/>
      <c r="TPB8" s="156"/>
      <c r="TPE8" s="292"/>
      <c r="TPF8" s="292"/>
      <c r="TPG8" s="159"/>
      <c r="TPH8" s="159"/>
      <c r="TPI8" s="159"/>
      <c r="TPJ8" s="156"/>
      <c r="TPK8" s="156"/>
      <c r="TPM8" s="205"/>
      <c r="TPN8" s="156"/>
      <c r="TPO8" s="156"/>
      <c r="TPR8" s="292"/>
      <c r="TPS8" s="292"/>
      <c r="TPT8" s="159"/>
      <c r="TPU8" s="159"/>
      <c r="TPV8" s="159"/>
      <c r="TPW8" s="156"/>
      <c r="TPX8" s="156"/>
      <c r="TPZ8" s="205"/>
      <c r="TQA8" s="156"/>
      <c r="TQB8" s="156"/>
      <c r="TQE8" s="292"/>
      <c r="TQF8" s="292"/>
      <c r="TQG8" s="159"/>
      <c r="TQH8" s="159"/>
      <c r="TQI8" s="159"/>
      <c r="TQJ8" s="156"/>
      <c r="TQK8" s="156"/>
      <c r="TQM8" s="205"/>
      <c r="TQN8" s="156"/>
      <c r="TQO8" s="156"/>
      <c r="TQR8" s="292"/>
      <c r="TQS8" s="292"/>
      <c r="TQT8" s="159"/>
      <c r="TQU8" s="159"/>
      <c r="TQV8" s="159"/>
      <c r="TQW8" s="156"/>
      <c r="TQX8" s="156"/>
      <c r="TQZ8" s="205"/>
      <c r="TRA8" s="156"/>
      <c r="TRB8" s="156"/>
      <c r="TRE8" s="292"/>
      <c r="TRF8" s="292"/>
      <c r="TRG8" s="159"/>
      <c r="TRH8" s="159"/>
      <c r="TRI8" s="159"/>
      <c r="TRJ8" s="156"/>
      <c r="TRK8" s="156"/>
      <c r="TRM8" s="205"/>
      <c r="TRN8" s="156"/>
      <c r="TRO8" s="156"/>
      <c r="TRR8" s="292"/>
      <c r="TRS8" s="292"/>
      <c r="TRT8" s="159"/>
      <c r="TRU8" s="159"/>
      <c r="TRV8" s="159"/>
      <c r="TRW8" s="156"/>
      <c r="TRX8" s="156"/>
      <c r="TRZ8" s="205"/>
      <c r="TSA8" s="156"/>
      <c r="TSB8" s="156"/>
      <c r="TSE8" s="292"/>
      <c r="TSF8" s="292"/>
      <c r="TSG8" s="159"/>
      <c r="TSH8" s="159"/>
      <c r="TSI8" s="159"/>
      <c r="TSJ8" s="156"/>
      <c r="TSK8" s="156"/>
      <c r="TSM8" s="205"/>
      <c r="TSN8" s="156"/>
      <c r="TSO8" s="156"/>
      <c r="TSR8" s="292"/>
      <c r="TSS8" s="292"/>
      <c r="TST8" s="159"/>
      <c r="TSU8" s="159"/>
      <c r="TSV8" s="159"/>
      <c r="TSW8" s="156"/>
      <c r="TSX8" s="156"/>
      <c r="TSZ8" s="205"/>
      <c r="TTA8" s="156"/>
      <c r="TTB8" s="156"/>
      <c r="TTE8" s="292"/>
      <c r="TTF8" s="292"/>
      <c r="TTG8" s="159"/>
      <c r="TTH8" s="159"/>
      <c r="TTI8" s="159"/>
      <c r="TTJ8" s="156"/>
      <c r="TTK8" s="156"/>
      <c r="TTM8" s="205"/>
      <c r="TTN8" s="156"/>
      <c r="TTO8" s="156"/>
      <c r="TTR8" s="292"/>
      <c r="TTS8" s="292"/>
      <c r="TTT8" s="159"/>
      <c r="TTU8" s="159"/>
      <c r="TTV8" s="159"/>
      <c r="TTW8" s="156"/>
      <c r="TTX8" s="156"/>
      <c r="TTZ8" s="205"/>
      <c r="TUA8" s="156"/>
      <c r="TUB8" s="156"/>
      <c r="TUE8" s="292"/>
      <c r="TUF8" s="292"/>
      <c r="TUG8" s="159"/>
      <c r="TUH8" s="159"/>
      <c r="TUI8" s="159"/>
      <c r="TUJ8" s="156"/>
      <c r="TUK8" s="156"/>
      <c r="TUM8" s="205"/>
      <c r="TUN8" s="156"/>
      <c r="TUO8" s="156"/>
      <c r="TUR8" s="292"/>
      <c r="TUS8" s="292"/>
      <c r="TUT8" s="159"/>
      <c r="TUU8" s="159"/>
      <c r="TUV8" s="159"/>
      <c r="TUW8" s="156"/>
      <c r="TUX8" s="156"/>
      <c r="TUZ8" s="205"/>
      <c r="TVA8" s="156"/>
      <c r="TVB8" s="156"/>
      <c r="TVE8" s="292"/>
      <c r="TVF8" s="292"/>
      <c r="TVG8" s="159"/>
      <c r="TVH8" s="159"/>
      <c r="TVI8" s="159"/>
      <c r="TVJ8" s="156"/>
      <c r="TVK8" s="156"/>
      <c r="TVM8" s="205"/>
      <c r="TVN8" s="156"/>
      <c r="TVO8" s="156"/>
      <c r="TVR8" s="292"/>
      <c r="TVS8" s="292"/>
      <c r="TVT8" s="159"/>
      <c r="TVU8" s="159"/>
      <c r="TVV8" s="159"/>
      <c r="TVW8" s="156"/>
      <c r="TVX8" s="156"/>
      <c r="TVZ8" s="205"/>
      <c r="TWA8" s="156"/>
      <c r="TWB8" s="156"/>
      <c r="TWE8" s="292"/>
      <c r="TWF8" s="292"/>
      <c r="TWG8" s="159"/>
      <c r="TWH8" s="159"/>
      <c r="TWI8" s="159"/>
      <c r="TWJ8" s="156"/>
      <c r="TWK8" s="156"/>
      <c r="TWM8" s="205"/>
      <c r="TWN8" s="156"/>
      <c r="TWO8" s="156"/>
      <c r="TWR8" s="292"/>
      <c r="TWS8" s="292"/>
      <c r="TWT8" s="159"/>
      <c r="TWU8" s="159"/>
      <c r="TWV8" s="159"/>
      <c r="TWW8" s="156"/>
      <c r="TWX8" s="156"/>
      <c r="TWZ8" s="205"/>
      <c r="TXA8" s="156"/>
      <c r="TXB8" s="156"/>
      <c r="TXE8" s="292"/>
      <c r="TXF8" s="292"/>
      <c r="TXG8" s="159"/>
      <c r="TXH8" s="159"/>
      <c r="TXI8" s="159"/>
      <c r="TXJ8" s="156"/>
      <c r="TXK8" s="156"/>
      <c r="TXM8" s="205"/>
      <c r="TXN8" s="156"/>
      <c r="TXO8" s="156"/>
      <c r="TXR8" s="292"/>
      <c r="TXS8" s="292"/>
      <c r="TXT8" s="159"/>
      <c r="TXU8" s="159"/>
      <c r="TXV8" s="159"/>
      <c r="TXW8" s="156"/>
      <c r="TXX8" s="156"/>
      <c r="TXZ8" s="205"/>
      <c r="TYA8" s="156"/>
      <c r="TYB8" s="156"/>
      <c r="TYE8" s="292"/>
      <c r="TYF8" s="292"/>
      <c r="TYG8" s="159"/>
      <c r="TYH8" s="159"/>
      <c r="TYI8" s="159"/>
      <c r="TYJ8" s="156"/>
      <c r="TYK8" s="156"/>
      <c r="TYM8" s="205"/>
      <c r="TYN8" s="156"/>
      <c r="TYO8" s="156"/>
      <c r="TYR8" s="292"/>
      <c r="TYS8" s="292"/>
      <c r="TYT8" s="159"/>
      <c r="TYU8" s="159"/>
      <c r="TYV8" s="159"/>
      <c r="TYW8" s="156"/>
      <c r="TYX8" s="156"/>
      <c r="TYZ8" s="205"/>
      <c r="TZA8" s="156"/>
      <c r="TZB8" s="156"/>
      <c r="TZE8" s="292"/>
      <c r="TZF8" s="292"/>
      <c r="TZG8" s="159"/>
      <c r="TZH8" s="159"/>
      <c r="TZI8" s="159"/>
      <c r="TZJ8" s="156"/>
      <c r="TZK8" s="156"/>
      <c r="TZM8" s="205"/>
      <c r="TZN8" s="156"/>
      <c r="TZO8" s="156"/>
      <c r="TZR8" s="292"/>
      <c r="TZS8" s="292"/>
      <c r="TZT8" s="159"/>
      <c r="TZU8" s="159"/>
      <c r="TZV8" s="159"/>
      <c r="TZW8" s="156"/>
      <c r="TZX8" s="156"/>
      <c r="TZZ8" s="205"/>
      <c r="UAA8" s="156"/>
      <c r="UAB8" s="156"/>
      <c r="UAE8" s="292"/>
      <c r="UAF8" s="292"/>
      <c r="UAG8" s="159"/>
      <c r="UAH8" s="159"/>
      <c r="UAI8" s="159"/>
      <c r="UAJ8" s="156"/>
      <c r="UAK8" s="156"/>
      <c r="UAM8" s="205"/>
      <c r="UAN8" s="156"/>
      <c r="UAO8" s="156"/>
      <c r="UAR8" s="292"/>
      <c r="UAS8" s="292"/>
      <c r="UAT8" s="159"/>
      <c r="UAU8" s="159"/>
      <c r="UAV8" s="159"/>
      <c r="UAW8" s="156"/>
      <c r="UAX8" s="156"/>
      <c r="UAZ8" s="205"/>
      <c r="UBA8" s="156"/>
      <c r="UBB8" s="156"/>
      <c r="UBE8" s="292"/>
      <c r="UBF8" s="292"/>
      <c r="UBG8" s="159"/>
      <c r="UBH8" s="159"/>
      <c r="UBI8" s="159"/>
      <c r="UBJ8" s="156"/>
      <c r="UBK8" s="156"/>
      <c r="UBM8" s="205"/>
      <c r="UBN8" s="156"/>
      <c r="UBO8" s="156"/>
      <c r="UBR8" s="292"/>
      <c r="UBS8" s="292"/>
      <c r="UBT8" s="159"/>
      <c r="UBU8" s="159"/>
      <c r="UBV8" s="159"/>
      <c r="UBW8" s="156"/>
      <c r="UBX8" s="156"/>
      <c r="UBZ8" s="205"/>
      <c r="UCA8" s="156"/>
      <c r="UCB8" s="156"/>
      <c r="UCE8" s="292"/>
      <c r="UCF8" s="292"/>
      <c r="UCG8" s="159"/>
      <c r="UCH8" s="159"/>
      <c r="UCI8" s="159"/>
      <c r="UCJ8" s="156"/>
      <c r="UCK8" s="156"/>
      <c r="UCM8" s="205"/>
      <c r="UCN8" s="156"/>
      <c r="UCO8" s="156"/>
      <c r="UCR8" s="292"/>
      <c r="UCS8" s="292"/>
      <c r="UCT8" s="159"/>
      <c r="UCU8" s="159"/>
      <c r="UCV8" s="159"/>
      <c r="UCW8" s="156"/>
      <c r="UCX8" s="156"/>
      <c r="UCZ8" s="205"/>
      <c r="UDA8" s="156"/>
      <c r="UDB8" s="156"/>
      <c r="UDE8" s="292"/>
      <c r="UDF8" s="292"/>
      <c r="UDG8" s="159"/>
      <c r="UDH8" s="159"/>
      <c r="UDI8" s="159"/>
      <c r="UDJ8" s="156"/>
      <c r="UDK8" s="156"/>
      <c r="UDM8" s="205"/>
      <c r="UDN8" s="156"/>
      <c r="UDO8" s="156"/>
      <c r="UDR8" s="292"/>
      <c r="UDS8" s="292"/>
      <c r="UDT8" s="159"/>
      <c r="UDU8" s="159"/>
      <c r="UDV8" s="159"/>
      <c r="UDW8" s="156"/>
      <c r="UDX8" s="156"/>
      <c r="UDZ8" s="205"/>
      <c r="UEA8" s="156"/>
      <c r="UEB8" s="156"/>
      <c r="UEE8" s="292"/>
      <c r="UEF8" s="292"/>
      <c r="UEG8" s="159"/>
      <c r="UEH8" s="159"/>
      <c r="UEI8" s="159"/>
      <c r="UEJ8" s="156"/>
      <c r="UEK8" s="156"/>
      <c r="UEM8" s="205"/>
      <c r="UEN8" s="156"/>
      <c r="UEO8" s="156"/>
      <c r="UER8" s="292"/>
      <c r="UES8" s="292"/>
      <c r="UET8" s="159"/>
      <c r="UEU8" s="159"/>
      <c r="UEV8" s="159"/>
      <c r="UEW8" s="156"/>
      <c r="UEX8" s="156"/>
      <c r="UEZ8" s="205"/>
      <c r="UFA8" s="156"/>
      <c r="UFB8" s="156"/>
      <c r="UFE8" s="292"/>
      <c r="UFF8" s="292"/>
      <c r="UFG8" s="159"/>
      <c r="UFH8" s="159"/>
      <c r="UFI8" s="159"/>
      <c r="UFJ8" s="156"/>
      <c r="UFK8" s="156"/>
      <c r="UFM8" s="205"/>
      <c r="UFN8" s="156"/>
      <c r="UFO8" s="156"/>
      <c r="UFR8" s="292"/>
      <c r="UFS8" s="292"/>
      <c r="UFT8" s="159"/>
      <c r="UFU8" s="159"/>
      <c r="UFV8" s="159"/>
      <c r="UFW8" s="156"/>
      <c r="UFX8" s="156"/>
      <c r="UFZ8" s="205"/>
      <c r="UGA8" s="156"/>
      <c r="UGB8" s="156"/>
      <c r="UGE8" s="292"/>
      <c r="UGF8" s="292"/>
      <c r="UGG8" s="159"/>
      <c r="UGH8" s="159"/>
      <c r="UGI8" s="159"/>
      <c r="UGJ8" s="156"/>
      <c r="UGK8" s="156"/>
      <c r="UGM8" s="205"/>
      <c r="UGN8" s="156"/>
      <c r="UGO8" s="156"/>
      <c r="UGR8" s="292"/>
      <c r="UGS8" s="292"/>
      <c r="UGT8" s="159"/>
      <c r="UGU8" s="159"/>
      <c r="UGV8" s="159"/>
      <c r="UGW8" s="156"/>
      <c r="UGX8" s="156"/>
      <c r="UGZ8" s="205"/>
      <c r="UHA8" s="156"/>
      <c r="UHB8" s="156"/>
      <c r="UHE8" s="292"/>
      <c r="UHF8" s="292"/>
      <c r="UHG8" s="159"/>
      <c r="UHH8" s="159"/>
      <c r="UHI8" s="159"/>
      <c r="UHJ8" s="156"/>
      <c r="UHK8" s="156"/>
      <c r="UHM8" s="205"/>
      <c r="UHN8" s="156"/>
      <c r="UHO8" s="156"/>
      <c r="UHR8" s="292"/>
      <c r="UHS8" s="292"/>
      <c r="UHT8" s="159"/>
      <c r="UHU8" s="159"/>
      <c r="UHV8" s="159"/>
      <c r="UHW8" s="156"/>
      <c r="UHX8" s="156"/>
      <c r="UHZ8" s="205"/>
      <c r="UIA8" s="156"/>
      <c r="UIB8" s="156"/>
      <c r="UIE8" s="292"/>
      <c r="UIF8" s="292"/>
      <c r="UIG8" s="159"/>
      <c r="UIH8" s="159"/>
      <c r="UII8" s="159"/>
      <c r="UIJ8" s="156"/>
      <c r="UIK8" s="156"/>
      <c r="UIM8" s="205"/>
      <c r="UIN8" s="156"/>
      <c r="UIO8" s="156"/>
      <c r="UIR8" s="292"/>
      <c r="UIS8" s="292"/>
      <c r="UIT8" s="159"/>
      <c r="UIU8" s="159"/>
      <c r="UIV8" s="159"/>
      <c r="UIW8" s="156"/>
      <c r="UIX8" s="156"/>
      <c r="UIZ8" s="205"/>
      <c r="UJA8" s="156"/>
      <c r="UJB8" s="156"/>
      <c r="UJE8" s="292"/>
      <c r="UJF8" s="292"/>
      <c r="UJG8" s="159"/>
      <c r="UJH8" s="159"/>
      <c r="UJI8" s="159"/>
      <c r="UJJ8" s="156"/>
      <c r="UJK8" s="156"/>
      <c r="UJM8" s="205"/>
      <c r="UJN8" s="156"/>
      <c r="UJO8" s="156"/>
      <c r="UJR8" s="292"/>
      <c r="UJS8" s="292"/>
      <c r="UJT8" s="159"/>
      <c r="UJU8" s="159"/>
      <c r="UJV8" s="159"/>
      <c r="UJW8" s="156"/>
      <c r="UJX8" s="156"/>
      <c r="UJZ8" s="205"/>
      <c r="UKA8" s="156"/>
      <c r="UKB8" s="156"/>
      <c r="UKE8" s="292"/>
      <c r="UKF8" s="292"/>
      <c r="UKG8" s="159"/>
      <c r="UKH8" s="159"/>
      <c r="UKI8" s="159"/>
      <c r="UKJ8" s="156"/>
      <c r="UKK8" s="156"/>
      <c r="UKM8" s="205"/>
      <c r="UKN8" s="156"/>
      <c r="UKO8" s="156"/>
      <c r="UKR8" s="292"/>
      <c r="UKS8" s="292"/>
      <c r="UKT8" s="159"/>
      <c r="UKU8" s="159"/>
      <c r="UKV8" s="159"/>
      <c r="UKW8" s="156"/>
      <c r="UKX8" s="156"/>
      <c r="UKZ8" s="205"/>
      <c r="ULA8" s="156"/>
      <c r="ULB8" s="156"/>
      <c r="ULE8" s="292"/>
      <c r="ULF8" s="292"/>
      <c r="ULG8" s="159"/>
      <c r="ULH8" s="159"/>
      <c r="ULI8" s="159"/>
      <c r="ULJ8" s="156"/>
      <c r="ULK8" s="156"/>
      <c r="ULM8" s="205"/>
      <c r="ULN8" s="156"/>
      <c r="ULO8" s="156"/>
      <c r="ULR8" s="292"/>
      <c r="ULS8" s="292"/>
      <c r="ULT8" s="159"/>
      <c r="ULU8" s="159"/>
      <c r="ULV8" s="159"/>
      <c r="ULW8" s="156"/>
      <c r="ULX8" s="156"/>
      <c r="ULZ8" s="205"/>
      <c r="UMA8" s="156"/>
      <c r="UMB8" s="156"/>
      <c r="UME8" s="292"/>
      <c r="UMF8" s="292"/>
      <c r="UMG8" s="159"/>
      <c r="UMH8" s="159"/>
      <c r="UMI8" s="159"/>
      <c r="UMJ8" s="156"/>
      <c r="UMK8" s="156"/>
      <c r="UMM8" s="205"/>
      <c r="UMN8" s="156"/>
      <c r="UMO8" s="156"/>
      <c r="UMR8" s="292"/>
      <c r="UMS8" s="292"/>
      <c r="UMT8" s="159"/>
      <c r="UMU8" s="159"/>
      <c r="UMV8" s="159"/>
      <c r="UMW8" s="156"/>
      <c r="UMX8" s="156"/>
      <c r="UMZ8" s="205"/>
      <c r="UNA8" s="156"/>
      <c r="UNB8" s="156"/>
      <c r="UNE8" s="292"/>
      <c r="UNF8" s="292"/>
      <c r="UNG8" s="159"/>
      <c r="UNH8" s="159"/>
      <c r="UNI8" s="159"/>
      <c r="UNJ8" s="156"/>
      <c r="UNK8" s="156"/>
      <c r="UNM8" s="205"/>
      <c r="UNN8" s="156"/>
      <c r="UNO8" s="156"/>
      <c r="UNR8" s="292"/>
      <c r="UNS8" s="292"/>
      <c r="UNT8" s="159"/>
      <c r="UNU8" s="159"/>
      <c r="UNV8" s="159"/>
      <c r="UNW8" s="156"/>
      <c r="UNX8" s="156"/>
      <c r="UNZ8" s="205"/>
      <c r="UOA8" s="156"/>
      <c r="UOB8" s="156"/>
      <c r="UOE8" s="292"/>
      <c r="UOF8" s="292"/>
      <c r="UOG8" s="159"/>
      <c r="UOH8" s="159"/>
      <c r="UOI8" s="159"/>
      <c r="UOJ8" s="156"/>
      <c r="UOK8" s="156"/>
      <c r="UOM8" s="205"/>
      <c r="UON8" s="156"/>
      <c r="UOO8" s="156"/>
      <c r="UOR8" s="292"/>
      <c r="UOS8" s="292"/>
      <c r="UOT8" s="159"/>
      <c r="UOU8" s="159"/>
      <c r="UOV8" s="159"/>
      <c r="UOW8" s="156"/>
      <c r="UOX8" s="156"/>
      <c r="UOZ8" s="205"/>
      <c r="UPA8" s="156"/>
      <c r="UPB8" s="156"/>
      <c r="UPE8" s="292"/>
      <c r="UPF8" s="292"/>
      <c r="UPG8" s="159"/>
      <c r="UPH8" s="159"/>
      <c r="UPI8" s="159"/>
      <c r="UPJ8" s="156"/>
      <c r="UPK8" s="156"/>
      <c r="UPM8" s="205"/>
      <c r="UPN8" s="156"/>
      <c r="UPO8" s="156"/>
      <c r="UPR8" s="292"/>
      <c r="UPS8" s="292"/>
      <c r="UPT8" s="159"/>
      <c r="UPU8" s="159"/>
      <c r="UPV8" s="159"/>
      <c r="UPW8" s="156"/>
      <c r="UPX8" s="156"/>
      <c r="UPZ8" s="205"/>
      <c r="UQA8" s="156"/>
      <c r="UQB8" s="156"/>
      <c r="UQE8" s="292"/>
      <c r="UQF8" s="292"/>
      <c r="UQG8" s="159"/>
      <c r="UQH8" s="159"/>
      <c r="UQI8" s="159"/>
      <c r="UQJ8" s="156"/>
      <c r="UQK8" s="156"/>
      <c r="UQM8" s="205"/>
      <c r="UQN8" s="156"/>
      <c r="UQO8" s="156"/>
      <c r="UQR8" s="292"/>
      <c r="UQS8" s="292"/>
      <c r="UQT8" s="159"/>
      <c r="UQU8" s="159"/>
      <c r="UQV8" s="159"/>
      <c r="UQW8" s="156"/>
      <c r="UQX8" s="156"/>
      <c r="UQZ8" s="205"/>
      <c r="URA8" s="156"/>
      <c r="URB8" s="156"/>
      <c r="URE8" s="292"/>
      <c r="URF8" s="292"/>
      <c r="URG8" s="159"/>
      <c r="URH8" s="159"/>
      <c r="URI8" s="159"/>
      <c r="URJ8" s="156"/>
      <c r="URK8" s="156"/>
      <c r="URM8" s="205"/>
      <c r="URN8" s="156"/>
      <c r="URO8" s="156"/>
      <c r="URR8" s="292"/>
      <c r="URS8" s="292"/>
      <c r="URT8" s="159"/>
      <c r="URU8" s="159"/>
      <c r="URV8" s="159"/>
      <c r="URW8" s="156"/>
      <c r="URX8" s="156"/>
      <c r="URZ8" s="205"/>
      <c r="USA8" s="156"/>
      <c r="USB8" s="156"/>
      <c r="USE8" s="292"/>
      <c r="USF8" s="292"/>
      <c r="USG8" s="159"/>
      <c r="USH8" s="159"/>
      <c r="USI8" s="159"/>
      <c r="USJ8" s="156"/>
      <c r="USK8" s="156"/>
      <c r="USM8" s="205"/>
      <c r="USN8" s="156"/>
      <c r="USO8" s="156"/>
      <c r="USR8" s="292"/>
      <c r="USS8" s="292"/>
      <c r="UST8" s="159"/>
      <c r="USU8" s="159"/>
      <c r="USV8" s="159"/>
      <c r="USW8" s="156"/>
      <c r="USX8" s="156"/>
      <c r="USZ8" s="205"/>
      <c r="UTA8" s="156"/>
      <c r="UTB8" s="156"/>
      <c r="UTE8" s="292"/>
      <c r="UTF8" s="292"/>
      <c r="UTG8" s="159"/>
      <c r="UTH8" s="159"/>
      <c r="UTI8" s="159"/>
      <c r="UTJ8" s="156"/>
      <c r="UTK8" s="156"/>
      <c r="UTM8" s="205"/>
      <c r="UTN8" s="156"/>
      <c r="UTO8" s="156"/>
      <c r="UTR8" s="292"/>
      <c r="UTS8" s="292"/>
      <c r="UTT8" s="159"/>
      <c r="UTU8" s="159"/>
      <c r="UTV8" s="159"/>
      <c r="UTW8" s="156"/>
      <c r="UTX8" s="156"/>
      <c r="UTZ8" s="205"/>
      <c r="UUA8" s="156"/>
      <c r="UUB8" s="156"/>
      <c r="UUE8" s="292"/>
      <c r="UUF8" s="292"/>
      <c r="UUG8" s="159"/>
      <c r="UUH8" s="159"/>
      <c r="UUI8" s="159"/>
      <c r="UUJ8" s="156"/>
      <c r="UUK8" s="156"/>
      <c r="UUM8" s="205"/>
      <c r="UUN8" s="156"/>
      <c r="UUO8" s="156"/>
      <c r="UUR8" s="292"/>
      <c r="UUS8" s="292"/>
      <c r="UUT8" s="159"/>
      <c r="UUU8" s="159"/>
      <c r="UUV8" s="159"/>
      <c r="UUW8" s="156"/>
      <c r="UUX8" s="156"/>
      <c r="UUZ8" s="205"/>
      <c r="UVA8" s="156"/>
      <c r="UVB8" s="156"/>
      <c r="UVE8" s="292"/>
      <c r="UVF8" s="292"/>
      <c r="UVG8" s="159"/>
      <c r="UVH8" s="159"/>
      <c r="UVI8" s="159"/>
      <c r="UVJ8" s="156"/>
      <c r="UVK8" s="156"/>
      <c r="UVM8" s="205"/>
      <c r="UVN8" s="156"/>
      <c r="UVO8" s="156"/>
      <c r="UVR8" s="292"/>
      <c r="UVS8" s="292"/>
      <c r="UVT8" s="159"/>
      <c r="UVU8" s="159"/>
      <c r="UVV8" s="159"/>
      <c r="UVW8" s="156"/>
      <c r="UVX8" s="156"/>
      <c r="UVZ8" s="205"/>
      <c r="UWA8" s="156"/>
      <c r="UWB8" s="156"/>
      <c r="UWE8" s="292"/>
      <c r="UWF8" s="292"/>
      <c r="UWG8" s="159"/>
      <c r="UWH8" s="159"/>
      <c r="UWI8" s="159"/>
      <c r="UWJ8" s="156"/>
      <c r="UWK8" s="156"/>
      <c r="UWM8" s="205"/>
      <c r="UWN8" s="156"/>
      <c r="UWO8" s="156"/>
      <c r="UWR8" s="292"/>
      <c r="UWS8" s="292"/>
      <c r="UWT8" s="159"/>
      <c r="UWU8" s="159"/>
      <c r="UWV8" s="159"/>
      <c r="UWW8" s="156"/>
      <c r="UWX8" s="156"/>
      <c r="UWZ8" s="205"/>
      <c r="UXA8" s="156"/>
      <c r="UXB8" s="156"/>
      <c r="UXE8" s="292"/>
      <c r="UXF8" s="292"/>
      <c r="UXG8" s="159"/>
      <c r="UXH8" s="159"/>
      <c r="UXI8" s="159"/>
      <c r="UXJ8" s="156"/>
      <c r="UXK8" s="156"/>
      <c r="UXM8" s="205"/>
      <c r="UXN8" s="156"/>
      <c r="UXO8" s="156"/>
      <c r="UXR8" s="292"/>
      <c r="UXS8" s="292"/>
      <c r="UXT8" s="159"/>
      <c r="UXU8" s="159"/>
      <c r="UXV8" s="159"/>
      <c r="UXW8" s="156"/>
      <c r="UXX8" s="156"/>
      <c r="UXZ8" s="205"/>
      <c r="UYA8" s="156"/>
      <c r="UYB8" s="156"/>
      <c r="UYE8" s="292"/>
      <c r="UYF8" s="292"/>
      <c r="UYG8" s="159"/>
      <c r="UYH8" s="159"/>
      <c r="UYI8" s="159"/>
      <c r="UYJ8" s="156"/>
      <c r="UYK8" s="156"/>
      <c r="UYM8" s="205"/>
      <c r="UYN8" s="156"/>
      <c r="UYO8" s="156"/>
      <c r="UYR8" s="292"/>
      <c r="UYS8" s="292"/>
      <c r="UYT8" s="159"/>
      <c r="UYU8" s="159"/>
      <c r="UYV8" s="159"/>
      <c r="UYW8" s="156"/>
      <c r="UYX8" s="156"/>
      <c r="UYZ8" s="205"/>
      <c r="UZA8" s="156"/>
      <c r="UZB8" s="156"/>
      <c r="UZE8" s="292"/>
      <c r="UZF8" s="292"/>
      <c r="UZG8" s="159"/>
      <c r="UZH8" s="159"/>
      <c r="UZI8" s="159"/>
      <c r="UZJ8" s="156"/>
      <c r="UZK8" s="156"/>
      <c r="UZM8" s="205"/>
      <c r="UZN8" s="156"/>
      <c r="UZO8" s="156"/>
      <c r="UZR8" s="292"/>
      <c r="UZS8" s="292"/>
      <c r="UZT8" s="159"/>
      <c r="UZU8" s="159"/>
      <c r="UZV8" s="159"/>
      <c r="UZW8" s="156"/>
      <c r="UZX8" s="156"/>
      <c r="UZZ8" s="205"/>
      <c r="VAA8" s="156"/>
      <c r="VAB8" s="156"/>
      <c r="VAE8" s="292"/>
      <c r="VAF8" s="292"/>
      <c r="VAG8" s="159"/>
      <c r="VAH8" s="159"/>
      <c r="VAI8" s="159"/>
      <c r="VAJ8" s="156"/>
      <c r="VAK8" s="156"/>
      <c r="VAM8" s="205"/>
      <c r="VAN8" s="156"/>
      <c r="VAO8" s="156"/>
      <c r="VAR8" s="292"/>
      <c r="VAS8" s="292"/>
      <c r="VAT8" s="159"/>
      <c r="VAU8" s="159"/>
      <c r="VAV8" s="159"/>
      <c r="VAW8" s="156"/>
      <c r="VAX8" s="156"/>
      <c r="VAZ8" s="205"/>
      <c r="VBA8" s="156"/>
      <c r="VBB8" s="156"/>
      <c r="VBE8" s="292"/>
      <c r="VBF8" s="292"/>
      <c r="VBG8" s="159"/>
      <c r="VBH8" s="159"/>
      <c r="VBI8" s="159"/>
      <c r="VBJ8" s="156"/>
      <c r="VBK8" s="156"/>
      <c r="VBM8" s="205"/>
      <c r="VBN8" s="156"/>
      <c r="VBO8" s="156"/>
      <c r="VBR8" s="292"/>
      <c r="VBS8" s="292"/>
      <c r="VBT8" s="159"/>
      <c r="VBU8" s="159"/>
      <c r="VBV8" s="159"/>
      <c r="VBW8" s="156"/>
      <c r="VBX8" s="156"/>
      <c r="VBZ8" s="205"/>
      <c r="VCA8" s="156"/>
      <c r="VCB8" s="156"/>
      <c r="VCE8" s="292"/>
      <c r="VCF8" s="292"/>
      <c r="VCG8" s="159"/>
      <c r="VCH8" s="159"/>
      <c r="VCI8" s="159"/>
      <c r="VCJ8" s="156"/>
      <c r="VCK8" s="156"/>
      <c r="VCM8" s="205"/>
      <c r="VCN8" s="156"/>
      <c r="VCO8" s="156"/>
      <c r="VCR8" s="292"/>
      <c r="VCS8" s="292"/>
      <c r="VCT8" s="159"/>
      <c r="VCU8" s="159"/>
      <c r="VCV8" s="159"/>
      <c r="VCW8" s="156"/>
      <c r="VCX8" s="156"/>
      <c r="VCZ8" s="205"/>
      <c r="VDA8" s="156"/>
      <c r="VDB8" s="156"/>
      <c r="VDE8" s="292"/>
      <c r="VDF8" s="292"/>
      <c r="VDG8" s="159"/>
      <c r="VDH8" s="159"/>
      <c r="VDI8" s="159"/>
      <c r="VDJ8" s="156"/>
      <c r="VDK8" s="156"/>
      <c r="VDM8" s="205"/>
      <c r="VDN8" s="156"/>
      <c r="VDO8" s="156"/>
      <c r="VDR8" s="292"/>
      <c r="VDS8" s="292"/>
      <c r="VDT8" s="159"/>
      <c r="VDU8" s="159"/>
      <c r="VDV8" s="159"/>
      <c r="VDW8" s="156"/>
      <c r="VDX8" s="156"/>
      <c r="VDZ8" s="205"/>
      <c r="VEA8" s="156"/>
      <c r="VEB8" s="156"/>
      <c r="VEE8" s="292"/>
      <c r="VEF8" s="292"/>
      <c r="VEG8" s="159"/>
      <c r="VEH8" s="159"/>
      <c r="VEI8" s="159"/>
      <c r="VEJ8" s="156"/>
      <c r="VEK8" s="156"/>
      <c r="VEM8" s="205"/>
      <c r="VEN8" s="156"/>
      <c r="VEO8" s="156"/>
      <c r="VER8" s="292"/>
      <c r="VES8" s="292"/>
      <c r="VET8" s="159"/>
      <c r="VEU8" s="159"/>
      <c r="VEV8" s="159"/>
      <c r="VEW8" s="156"/>
      <c r="VEX8" s="156"/>
      <c r="VEZ8" s="205"/>
      <c r="VFA8" s="156"/>
      <c r="VFB8" s="156"/>
      <c r="VFE8" s="292"/>
      <c r="VFF8" s="292"/>
      <c r="VFG8" s="159"/>
      <c r="VFH8" s="159"/>
      <c r="VFI8" s="159"/>
      <c r="VFJ8" s="156"/>
      <c r="VFK8" s="156"/>
      <c r="VFM8" s="205"/>
      <c r="VFN8" s="156"/>
      <c r="VFO8" s="156"/>
      <c r="VFR8" s="292"/>
      <c r="VFS8" s="292"/>
      <c r="VFT8" s="159"/>
      <c r="VFU8" s="159"/>
      <c r="VFV8" s="159"/>
      <c r="VFW8" s="156"/>
      <c r="VFX8" s="156"/>
      <c r="VFZ8" s="205"/>
      <c r="VGA8" s="156"/>
      <c r="VGB8" s="156"/>
      <c r="VGE8" s="292"/>
      <c r="VGF8" s="292"/>
      <c r="VGG8" s="159"/>
      <c r="VGH8" s="159"/>
      <c r="VGI8" s="159"/>
      <c r="VGJ8" s="156"/>
      <c r="VGK8" s="156"/>
      <c r="VGM8" s="205"/>
      <c r="VGN8" s="156"/>
      <c r="VGO8" s="156"/>
      <c r="VGR8" s="292"/>
      <c r="VGS8" s="292"/>
      <c r="VGT8" s="159"/>
      <c r="VGU8" s="159"/>
      <c r="VGV8" s="159"/>
      <c r="VGW8" s="156"/>
      <c r="VGX8" s="156"/>
      <c r="VGZ8" s="205"/>
      <c r="VHA8" s="156"/>
      <c r="VHB8" s="156"/>
      <c r="VHE8" s="292"/>
      <c r="VHF8" s="292"/>
      <c r="VHG8" s="159"/>
      <c r="VHH8" s="159"/>
      <c r="VHI8" s="159"/>
      <c r="VHJ8" s="156"/>
      <c r="VHK8" s="156"/>
      <c r="VHM8" s="205"/>
      <c r="VHN8" s="156"/>
      <c r="VHO8" s="156"/>
      <c r="VHR8" s="292"/>
      <c r="VHS8" s="292"/>
      <c r="VHT8" s="159"/>
      <c r="VHU8" s="159"/>
      <c r="VHV8" s="159"/>
      <c r="VHW8" s="156"/>
      <c r="VHX8" s="156"/>
      <c r="VHZ8" s="205"/>
      <c r="VIA8" s="156"/>
      <c r="VIB8" s="156"/>
      <c r="VIE8" s="292"/>
      <c r="VIF8" s="292"/>
      <c r="VIG8" s="159"/>
      <c r="VIH8" s="159"/>
      <c r="VII8" s="159"/>
      <c r="VIJ8" s="156"/>
      <c r="VIK8" s="156"/>
      <c r="VIM8" s="205"/>
      <c r="VIN8" s="156"/>
      <c r="VIO8" s="156"/>
      <c r="VIR8" s="292"/>
      <c r="VIS8" s="292"/>
      <c r="VIT8" s="159"/>
      <c r="VIU8" s="159"/>
      <c r="VIV8" s="159"/>
      <c r="VIW8" s="156"/>
      <c r="VIX8" s="156"/>
      <c r="VIZ8" s="205"/>
      <c r="VJA8" s="156"/>
      <c r="VJB8" s="156"/>
      <c r="VJE8" s="292"/>
      <c r="VJF8" s="292"/>
      <c r="VJG8" s="159"/>
      <c r="VJH8" s="159"/>
      <c r="VJI8" s="159"/>
      <c r="VJJ8" s="156"/>
      <c r="VJK8" s="156"/>
      <c r="VJM8" s="205"/>
      <c r="VJN8" s="156"/>
      <c r="VJO8" s="156"/>
      <c r="VJR8" s="292"/>
      <c r="VJS8" s="292"/>
      <c r="VJT8" s="159"/>
      <c r="VJU8" s="159"/>
      <c r="VJV8" s="159"/>
      <c r="VJW8" s="156"/>
      <c r="VJX8" s="156"/>
      <c r="VJZ8" s="205"/>
      <c r="VKA8" s="156"/>
      <c r="VKB8" s="156"/>
      <c r="VKE8" s="292"/>
      <c r="VKF8" s="292"/>
      <c r="VKG8" s="159"/>
      <c r="VKH8" s="159"/>
      <c r="VKI8" s="159"/>
      <c r="VKJ8" s="156"/>
      <c r="VKK8" s="156"/>
      <c r="VKM8" s="205"/>
      <c r="VKN8" s="156"/>
      <c r="VKO8" s="156"/>
      <c r="VKR8" s="292"/>
      <c r="VKS8" s="292"/>
      <c r="VKT8" s="159"/>
      <c r="VKU8" s="159"/>
      <c r="VKV8" s="159"/>
      <c r="VKW8" s="156"/>
      <c r="VKX8" s="156"/>
      <c r="VKZ8" s="205"/>
      <c r="VLA8" s="156"/>
      <c r="VLB8" s="156"/>
      <c r="VLE8" s="292"/>
      <c r="VLF8" s="292"/>
      <c r="VLG8" s="159"/>
      <c r="VLH8" s="159"/>
      <c r="VLI8" s="159"/>
      <c r="VLJ8" s="156"/>
      <c r="VLK8" s="156"/>
      <c r="VLM8" s="205"/>
      <c r="VLN8" s="156"/>
      <c r="VLO8" s="156"/>
      <c r="VLR8" s="292"/>
      <c r="VLS8" s="292"/>
      <c r="VLT8" s="159"/>
      <c r="VLU8" s="159"/>
      <c r="VLV8" s="159"/>
      <c r="VLW8" s="156"/>
      <c r="VLX8" s="156"/>
      <c r="VLZ8" s="205"/>
      <c r="VMA8" s="156"/>
      <c r="VMB8" s="156"/>
      <c r="VME8" s="292"/>
      <c r="VMF8" s="292"/>
      <c r="VMG8" s="159"/>
      <c r="VMH8" s="159"/>
      <c r="VMI8" s="159"/>
      <c r="VMJ8" s="156"/>
      <c r="VMK8" s="156"/>
      <c r="VMM8" s="205"/>
      <c r="VMN8" s="156"/>
      <c r="VMO8" s="156"/>
      <c r="VMR8" s="292"/>
      <c r="VMS8" s="292"/>
      <c r="VMT8" s="159"/>
      <c r="VMU8" s="159"/>
      <c r="VMV8" s="159"/>
      <c r="VMW8" s="156"/>
      <c r="VMX8" s="156"/>
      <c r="VMZ8" s="205"/>
      <c r="VNA8" s="156"/>
      <c r="VNB8" s="156"/>
      <c r="VNE8" s="292"/>
      <c r="VNF8" s="292"/>
      <c r="VNG8" s="159"/>
      <c r="VNH8" s="159"/>
      <c r="VNI8" s="159"/>
      <c r="VNJ8" s="156"/>
      <c r="VNK8" s="156"/>
      <c r="VNM8" s="205"/>
      <c r="VNN8" s="156"/>
      <c r="VNO8" s="156"/>
      <c r="VNR8" s="292"/>
      <c r="VNS8" s="292"/>
      <c r="VNT8" s="159"/>
      <c r="VNU8" s="159"/>
      <c r="VNV8" s="159"/>
      <c r="VNW8" s="156"/>
      <c r="VNX8" s="156"/>
      <c r="VNZ8" s="205"/>
      <c r="VOA8" s="156"/>
      <c r="VOB8" s="156"/>
      <c r="VOE8" s="292"/>
      <c r="VOF8" s="292"/>
      <c r="VOG8" s="159"/>
      <c r="VOH8" s="159"/>
      <c r="VOI8" s="159"/>
      <c r="VOJ8" s="156"/>
      <c r="VOK8" s="156"/>
      <c r="VOM8" s="205"/>
      <c r="VON8" s="156"/>
      <c r="VOO8" s="156"/>
      <c r="VOR8" s="292"/>
      <c r="VOS8" s="292"/>
      <c r="VOT8" s="159"/>
      <c r="VOU8" s="159"/>
      <c r="VOV8" s="159"/>
      <c r="VOW8" s="156"/>
      <c r="VOX8" s="156"/>
      <c r="VOZ8" s="205"/>
      <c r="VPA8" s="156"/>
      <c r="VPB8" s="156"/>
      <c r="VPE8" s="292"/>
      <c r="VPF8" s="292"/>
      <c r="VPG8" s="159"/>
      <c r="VPH8" s="159"/>
      <c r="VPI8" s="159"/>
      <c r="VPJ8" s="156"/>
      <c r="VPK8" s="156"/>
      <c r="VPM8" s="205"/>
      <c r="VPN8" s="156"/>
      <c r="VPO8" s="156"/>
      <c r="VPR8" s="292"/>
      <c r="VPS8" s="292"/>
      <c r="VPT8" s="159"/>
      <c r="VPU8" s="159"/>
      <c r="VPV8" s="159"/>
      <c r="VPW8" s="156"/>
      <c r="VPX8" s="156"/>
      <c r="VPZ8" s="205"/>
      <c r="VQA8" s="156"/>
      <c r="VQB8" s="156"/>
      <c r="VQE8" s="292"/>
      <c r="VQF8" s="292"/>
      <c r="VQG8" s="159"/>
      <c r="VQH8" s="159"/>
      <c r="VQI8" s="159"/>
      <c r="VQJ8" s="156"/>
      <c r="VQK8" s="156"/>
      <c r="VQM8" s="205"/>
      <c r="VQN8" s="156"/>
      <c r="VQO8" s="156"/>
      <c r="VQR8" s="292"/>
      <c r="VQS8" s="292"/>
      <c r="VQT8" s="159"/>
      <c r="VQU8" s="159"/>
      <c r="VQV8" s="159"/>
      <c r="VQW8" s="156"/>
      <c r="VQX8" s="156"/>
      <c r="VQZ8" s="205"/>
      <c r="VRA8" s="156"/>
      <c r="VRB8" s="156"/>
      <c r="VRE8" s="292"/>
      <c r="VRF8" s="292"/>
      <c r="VRG8" s="159"/>
      <c r="VRH8" s="159"/>
      <c r="VRI8" s="159"/>
      <c r="VRJ8" s="156"/>
      <c r="VRK8" s="156"/>
      <c r="VRM8" s="205"/>
      <c r="VRN8" s="156"/>
      <c r="VRO8" s="156"/>
      <c r="VRR8" s="292"/>
      <c r="VRS8" s="292"/>
      <c r="VRT8" s="159"/>
      <c r="VRU8" s="159"/>
      <c r="VRV8" s="159"/>
      <c r="VRW8" s="156"/>
      <c r="VRX8" s="156"/>
      <c r="VRZ8" s="205"/>
      <c r="VSA8" s="156"/>
      <c r="VSB8" s="156"/>
      <c r="VSE8" s="292"/>
      <c r="VSF8" s="292"/>
      <c r="VSG8" s="159"/>
      <c r="VSH8" s="159"/>
      <c r="VSI8" s="159"/>
      <c r="VSJ8" s="156"/>
      <c r="VSK8" s="156"/>
      <c r="VSM8" s="205"/>
      <c r="VSN8" s="156"/>
      <c r="VSO8" s="156"/>
      <c r="VSR8" s="292"/>
      <c r="VSS8" s="292"/>
      <c r="VST8" s="159"/>
      <c r="VSU8" s="159"/>
      <c r="VSV8" s="159"/>
      <c r="VSW8" s="156"/>
      <c r="VSX8" s="156"/>
      <c r="VSZ8" s="205"/>
      <c r="VTA8" s="156"/>
      <c r="VTB8" s="156"/>
      <c r="VTE8" s="292"/>
      <c r="VTF8" s="292"/>
      <c r="VTG8" s="159"/>
      <c r="VTH8" s="159"/>
      <c r="VTI8" s="159"/>
      <c r="VTJ8" s="156"/>
      <c r="VTK8" s="156"/>
      <c r="VTM8" s="205"/>
      <c r="VTN8" s="156"/>
      <c r="VTO8" s="156"/>
      <c r="VTR8" s="292"/>
      <c r="VTS8" s="292"/>
      <c r="VTT8" s="159"/>
      <c r="VTU8" s="159"/>
      <c r="VTV8" s="159"/>
      <c r="VTW8" s="156"/>
      <c r="VTX8" s="156"/>
      <c r="VTZ8" s="205"/>
      <c r="VUA8" s="156"/>
      <c r="VUB8" s="156"/>
      <c r="VUE8" s="292"/>
      <c r="VUF8" s="292"/>
      <c r="VUG8" s="159"/>
      <c r="VUH8" s="159"/>
      <c r="VUI8" s="159"/>
      <c r="VUJ8" s="156"/>
      <c r="VUK8" s="156"/>
      <c r="VUM8" s="205"/>
      <c r="VUN8" s="156"/>
      <c r="VUO8" s="156"/>
      <c r="VUR8" s="292"/>
      <c r="VUS8" s="292"/>
      <c r="VUT8" s="159"/>
      <c r="VUU8" s="159"/>
      <c r="VUV8" s="159"/>
      <c r="VUW8" s="156"/>
      <c r="VUX8" s="156"/>
      <c r="VUZ8" s="205"/>
      <c r="VVA8" s="156"/>
      <c r="VVB8" s="156"/>
      <c r="VVE8" s="292"/>
      <c r="VVF8" s="292"/>
      <c r="VVG8" s="159"/>
      <c r="VVH8" s="159"/>
      <c r="VVI8" s="159"/>
      <c r="VVJ8" s="156"/>
      <c r="VVK8" s="156"/>
      <c r="VVM8" s="205"/>
      <c r="VVN8" s="156"/>
      <c r="VVO8" s="156"/>
      <c r="VVR8" s="292"/>
      <c r="VVS8" s="292"/>
      <c r="VVT8" s="159"/>
      <c r="VVU8" s="159"/>
      <c r="VVV8" s="159"/>
      <c r="VVW8" s="156"/>
      <c r="VVX8" s="156"/>
      <c r="VVZ8" s="205"/>
      <c r="VWA8" s="156"/>
      <c r="VWB8" s="156"/>
      <c r="VWE8" s="292"/>
      <c r="VWF8" s="292"/>
      <c r="VWG8" s="159"/>
      <c r="VWH8" s="159"/>
      <c r="VWI8" s="159"/>
      <c r="VWJ8" s="156"/>
      <c r="VWK8" s="156"/>
      <c r="VWM8" s="205"/>
      <c r="VWN8" s="156"/>
      <c r="VWO8" s="156"/>
      <c r="VWR8" s="292"/>
      <c r="VWS8" s="292"/>
      <c r="VWT8" s="159"/>
      <c r="VWU8" s="159"/>
      <c r="VWV8" s="159"/>
      <c r="VWW8" s="156"/>
      <c r="VWX8" s="156"/>
      <c r="VWZ8" s="205"/>
      <c r="VXA8" s="156"/>
      <c r="VXB8" s="156"/>
      <c r="VXE8" s="292"/>
      <c r="VXF8" s="292"/>
      <c r="VXG8" s="159"/>
      <c r="VXH8" s="159"/>
      <c r="VXI8" s="159"/>
      <c r="VXJ8" s="156"/>
      <c r="VXK8" s="156"/>
      <c r="VXM8" s="205"/>
      <c r="VXN8" s="156"/>
      <c r="VXO8" s="156"/>
      <c r="VXR8" s="292"/>
      <c r="VXS8" s="292"/>
      <c r="VXT8" s="159"/>
      <c r="VXU8" s="159"/>
      <c r="VXV8" s="159"/>
      <c r="VXW8" s="156"/>
      <c r="VXX8" s="156"/>
      <c r="VXZ8" s="205"/>
      <c r="VYA8" s="156"/>
      <c r="VYB8" s="156"/>
      <c r="VYE8" s="292"/>
      <c r="VYF8" s="292"/>
      <c r="VYG8" s="159"/>
      <c r="VYH8" s="159"/>
      <c r="VYI8" s="159"/>
      <c r="VYJ8" s="156"/>
      <c r="VYK8" s="156"/>
      <c r="VYM8" s="205"/>
      <c r="VYN8" s="156"/>
      <c r="VYO8" s="156"/>
      <c r="VYR8" s="292"/>
      <c r="VYS8" s="292"/>
      <c r="VYT8" s="159"/>
      <c r="VYU8" s="159"/>
      <c r="VYV8" s="159"/>
      <c r="VYW8" s="156"/>
      <c r="VYX8" s="156"/>
      <c r="VYZ8" s="205"/>
      <c r="VZA8" s="156"/>
      <c r="VZB8" s="156"/>
      <c r="VZE8" s="292"/>
      <c r="VZF8" s="292"/>
      <c r="VZG8" s="159"/>
      <c r="VZH8" s="159"/>
      <c r="VZI8" s="159"/>
      <c r="VZJ8" s="156"/>
      <c r="VZK8" s="156"/>
      <c r="VZM8" s="205"/>
      <c r="VZN8" s="156"/>
      <c r="VZO8" s="156"/>
      <c r="VZR8" s="292"/>
      <c r="VZS8" s="292"/>
      <c r="VZT8" s="159"/>
      <c r="VZU8" s="159"/>
      <c r="VZV8" s="159"/>
      <c r="VZW8" s="156"/>
      <c r="VZX8" s="156"/>
      <c r="VZZ8" s="205"/>
      <c r="WAA8" s="156"/>
      <c r="WAB8" s="156"/>
      <c r="WAE8" s="292"/>
      <c r="WAF8" s="292"/>
      <c r="WAG8" s="159"/>
      <c r="WAH8" s="159"/>
      <c r="WAI8" s="159"/>
      <c r="WAJ8" s="156"/>
      <c r="WAK8" s="156"/>
      <c r="WAM8" s="205"/>
      <c r="WAN8" s="156"/>
      <c r="WAO8" s="156"/>
      <c r="WAR8" s="292"/>
      <c r="WAS8" s="292"/>
      <c r="WAT8" s="159"/>
      <c r="WAU8" s="159"/>
      <c r="WAV8" s="159"/>
      <c r="WAW8" s="156"/>
      <c r="WAX8" s="156"/>
      <c r="WAZ8" s="205"/>
      <c r="WBA8" s="156"/>
      <c r="WBB8" s="156"/>
      <c r="WBE8" s="292"/>
      <c r="WBF8" s="292"/>
      <c r="WBG8" s="159"/>
      <c r="WBH8" s="159"/>
      <c r="WBI8" s="159"/>
      <c r="WBJ8" s="156"/>
      <c r="WBK8" s="156"/>
      <c r="WBM8" s="205"/>
      <c r="WBN8" s="156"/>
      <c r="WBO8" s="156"/>
      <c r="WBR8" s="292"/>
      <c r="WBS8" s="292"/>
      <c r="WBT8" s="159"/>
      <c r="WBU8" s="159"/>
      <c r="WBV8" s="159"/>
      <c r="WBW8" s="156"/>
      <c r="WBX8" s="156"/>
      <c r="WBZ8" s="205"/>
      <c r="WCA8" s="156"/>
      <c r="WCB8" s="156"/>
      <c r="WCE8" s="292"/>
      <c r="WCF8" s="292"/>
      <c r="WCG8" s="159"/>
      <c r="WCH8" s="159"/>
      <c r="WCI8" s="159"/>
      <c r="WCJ8" s="156"/>
      <c r="WCK8" s="156"/>
      <c r="WCM8" s="205"/>
      <c r="WCN8" s="156"/>
      <c r="WCO8" s="156"/>
      <c r="WCR8" s="292"/>
      <c r="WCS8" s="292"/>
      <c r="WCT8" s="159"/>
      <c r="WCU8" s="159"/>
      <c r="WCV8" s="159"/>
      <c r="WCW8" s="156"/>
      <c r="WCX8" s="156"/>
      <c r="WCZ8" s="205"/>
      <c r="WDA8" s="156"/>
      <c r="WDB8" s="156"/>
      <c r="WDE8" s="292"/>
      <c r="WDF8" s="292"/>
      <c r="WDG8" s="159"/>
      <c r="WDH8" s="159"/>
      <c r="WDI8" s="159"/>
      <c r="WDJ8" s="156"/>
      <c r="WDK8" s="156"/>
      <c r="WDM8" s="205"/>
      <c r="WDN8" s="156"/>
      <c r="WDO8" s="156"/>
      <c r="WDR8" s="292"/>
      <c r="WDS8" s="292"/>
      <c r="WDT8" s="159"/>
      <c r="WDU8" s="159"/>
      <c r="WDV8" s="159"/>
      <c r="WDW8" s="156"/>
      <c r="WDX8" s="156"/>
      <c r="WDZ8" s="205"/>
      <c r="WEA8" s="156"/>
      <c r="WEB8" s="156"/>
      <c r="WEE8" s="292"/>
      <c r="WEF8" s="292"/>
      <c r="WEG8" s="159"/>
      <c r="WEH8" s="159"/>
      <c r="WEI8" s="159"/>
      <c r="WEJ8" s="156"/>
      <c r="WEK8" s="156"/>
      <c r="WEM8" s="205"/>
      <c r="WEN8" s="156"/>
      <c r="WEO8" s="156"/>
      <c r="WER8" s="292"/>
      <c r="WES8" s="292"/>
      <c r="WET8" s="159"/>
      <c r="WEU8" s="159"/>
      <c r="WEV8" s="159"/>
      <c r="WEW8" s="156"/>
      <c r="WEX8" s="156"/>
      <c r="WEZ8" s="205"/>
      <c r="WFA8" s="156"/>
      <c r="WFB8" s="156"/>
      <c r="WFE8" s="292"/>
      <c r="WFF8" s="292"/>
      <c r="WFG8" s="159"/>
      <c r="WFH8" s="159"/>
      <c r="WFI8" s="159"/>
      <c r="WFJ8" s="156"/>
      <c r="WFK8" s="156"/>
      <c r="WFM8" s="205"/>
      <c r="WFN8" s="156"/>
      <c r="WFO8" s="156"/>
      <c r="WFR8" s="292"/>
      <c r="WFS8" s="292"/>
      <c r="WFT8" s="159"/>
      <c r="WFU8" s="159"/>
      <c r="WFV8" s="159"/>
      <c r="WFW8" s="156"/>
      <c r="WFX8" s="156"/>
      <c r="WFZ8" s="205"/>
      <c r="WGA8" s="156"/>
      <c r="WGB8" s="156"/>
      <c r="WGE8" s="292"/>
      <c r="WGF8" s="292"/>
      <c r="WGG8" s="159"/>
      <c r="WGH8" s="159"/>
      <c r="WGI8" s="159"/>
      <c r="WGJ8" s="156"/>
      <c r="WGK8" s="156"/>
      <c r="WGM8" s="205"/>
      <c r="WGN8" s="156"/>
      <c r="WGO8" s="156"/>
      <c r="WGR8" s="292"/>
      <c r="WGS8" s="292"/>
      <c r="WGT8" s="159"/>
      <c r="WGU8" s="159"/>
      <c r="WGV8" s="159"/>
      <c r="WGW8" s="156"/>
      <c r="WGX8" s="156"/>
      <c r="WGZ8" s="205"/>
      <c r="WHA8" s="156"/>
      <c r="WHB8" s="156"/>
      <c r="WHE8" s="292"/>
      <c r="WHF8" s="292"/>
      <c r="WHG8" s="159"/>
      <c r="WHH8" s="159"/>
      <c r="WHI8" s="159"/>
      <c r="WHJ8" s="156"/>
      <c r="WHK8" s="156"/>
      <c r="WHM8" s="205"/>
      <c r="WHN8" s="156"/>
      <c r="WHO8" s="156"/>
      <c r="WHR8" s="292"/>
      <c r="WHS8" s="292"/>
      <c r="WHT8" s="159"/>
      <c r="WHU8" s="159"/>
      <c r="WHV8" s="159"/>
      <c r="WHW8" s="156"/>
      <c r="WHX8" s="156"/>
      <c r="WHZ8" s="205"/>
      <c r="WIA8" s="156"/>
      <c r="WIB8" s="156"/>
      <c r="WIE8" s="292"/>
      <c r="WIF8" s="292"/>
      <c r="WIG8" s="159"/>
      <c r="WIH8" s="159"/>
      <c r="WII8" s="159"/>
      <c r="WIJ8" s="156"/>
      <c r="WIK8" s="156"/>
      <c r="WIM8" s="205"/>
      <c r="WIN8" s="156"/>
      <c r="WIO8" s="156"/>
      <c r="WIR8" s="292"/>
      <c r="WIS8" s="292"/>
      <c r="WIT8" s="159"/>
      <c r="WIU8" s="159"/>
      <c r="WIV8" s="159"/>
      <c r="WIW8" s="156"/>
      <c r="WIX8" s="156"/>
      <c r="WIZ8" s="205"/>
      <c r="WJA8" s="156"/>
      <c r="WJB8" s="156"/>
      <c r="WJE8" s="292"/>
      <c r="WJF8" s="292"/>
      <c r="WJG8" s="159"/>
      <c r="WJH8" s="159"/>
      <c r="WJI8" s="159"/>
      <c r="WJJ8" s="156"/>
      <c r="WJK8" s="156"/>
      <c r="WJM8" s="205"/>
      <c r="WJN8" s="156"/>
      <c r="WJO8" s="156"/>
      <c r="WJR8" s="292"/>
      <c r="WJS8" s="292"/>
      <c r="WJT8" s="159"/>
      <c r="WJU8" s="159"/>
      <c r="WJV8" s="159"/>
      <c r="WJW8" s="156"/>
      <c r="WJX8" s="156"/>
      <c r="WJZ8" s="205"/>
      <c r="WKA8" s="156"/>
      <c r="WKB8" s="156"/>
      <c r="WKE8" s="292"/>
      <c r="WKF8" s="292"/>
      <c r="WKG8" s="159"/>
      <c r="WKH8" s="159"/>
      <c r="WKI8" s="159"/>
      <c r="WKJ8" s="156"/>
      <c r="WKK8" s="156"/>
      <c r="WKM8" s="205"/>
      <c r="WKN8" s="156"/>
      <c r="WKO8" s="156"/>
      <c r="WKR8" s="292"/>
      <c r="WKS8" s="292"/>
      <c r="WKT8" s="159"/>
      <c r="WKU8" s="159"/>
      <c r="WKV8" s="159"/>
      <c r="WKW8" s="156"/>
      <c r="WKX8" s="156"/>
      <c r="WKZ8" s="205"/>
      <c r="WLA8" s="156"/>
      <c r="WLB8" s="156"/>
      <c r="WLE8" s="292"/>
      <c r="WLF8" s="292"/>
      <c r="WLG8" s="159"/>
      <c r="WLH8" s="159"/>
      <c r="WLI8" s="159"/>
      <c r="WLJ8" s="156"/>
      <c r="WLK8" s="156"/>
      <c r="WLM8" s="205"/>
      <c r="WLN8" s="156"/>
      <c r="WLO8" s="156"/>
      <c r="WLR8" s="292"/>
      <c r="WLS8" s="292"/>
      <c r="WLT8" s="159"/>
      <c r="WLU8" s="159"/>
      <c r="WLV8" s="159"/>
      <c r="WLW8" s="156"/>
      <c r="WLX8" s="156"/>
      <c r="WLZ8" s="205"/>
      <c r="WMA8" s="156"/>
      <c r="WMB8" s="156"/>
      <c r="WME8" s="292"/>
      <c r="WMF8" s="292"/>
      <c r="WMG8" s="159"/>
      <c r="WMH8" s="159"/>
      <c r="WMI8" s="159"/>
      <c r="WMJ8" s="156"/>
      <c r="WMK8" s="156"/>
      <c r="WMM8" s="205"/>
      <c r="WMN8" s="156"/>
      <c r="WMO8" s="156"/>
      <c r="WMR8" s="292"/>
      <c r="WMS8" s="292"/>
      <c r="WMT8" s="159"/>
      <c r="WMU8" s="159"/>
      <c r="WMV8" s="159"/>
      <c r="WMW8" s="156"/>
      <c r="WMX8" s="156"/>
      <c r="WMZ8" s="205"/>
      <c r="WNA8" s="156"/>
      <c r="WNB8" s="156"/>
      <c r="WNE8" s="292"/>
      <c r="WNF8" s="292"/>
      <c r="WNG8" s="159"/>
      <c r="WNH8" s="159"/>
      <c r="WNI8" s="159"/>
      <c r="WNJ8" s="156"/>
      <c r="WNK8" s="156"/>
      <c r="WNM8" s="205"/>
      <c r="WNN8" s="156"/>
      <c r="WNO8" s="156"/>
      <c r="WNR8" s="292"/>
      <c r="WNS8" s="292"/>
      <c r="WNT8" s="159"/>
      <c r="WNU8" s="159"/>
      <c r="WNV8" s="159"/>
      <c r="WNW8" s="156"/>
      <c r="WNX8" s="156"/>
      <c r="WNZ8" s="205"/>
      <c r="WOA8" s="156"/>
      <c r="WOB8" s="156"/>
      <c r="WOE8" s="292"/>
      <c r="WOF8" s="292"/>
      <c r="WOG8" s="159"/>
      <c r="WOH8" s="159"/>
      <c r="WOI8" s="159"/>
      <c r="WOJ8" s="156"/>
      <c r="WOK8" s="156"/>
      <c r="WOM8" s="205"/>
      <c r="WON8" s="156"/>
      <c r="WOO8" s="156"/>
      <c r="WOR8" s="292"/>
      <c r="WOS8" s="292"/>
      <c r="WOT8" s="159"/>
      <c r="WOU8" s="159"/>
      <c r="WOV8" s="159"/>
      <c r="WOW8" s="156"/>
      <c r="WOX8" s="156"/>
      <c r="WOZ8" s="205"/>
      <c r="WPA8" s="156"/>
      <c r="WPB8" s="156"/>
      <c r="WPE8" s="292"/>
      <c r="WPF8" s="292"/>
      <c r="WPG8" s="159"/>
      <c r="WPH8" s="159"/>
      <c r="WPI8" s="159"/>
      <c r="WPJ8" s="156"/>
      <c r="WPK8" s="156"/>
      <c r="WPM8" s="205"/>
      <c r="WPN8" s="156"/>
      <c r="WPO8" s="156"/>
      <c r="WPR8" s="292"/>
      <c r="WPS8" s="292"/>
      <c r="WPT8" s="159"/>
      <c r="WPU8" s="159"/>
      <c r="WPV8" s="159"/>
      <c r="WPW8" s="156"/>
      <c r="WPX8" s="156"/>
      <c r="WPZ8" s="205"/>
      <c r="WQA8" s="156"/>
      <c r="WQB8" s="156"/>
      <c r="WQE8" s="292"/>
      <c r="WQF8" s="292"/>
      <c r="WQG8" s="159"/>
      <c r="WQH8" s="159"/>
      <c r="WQI8" s="159"/>
      <c r="WQJ8" s="156"/>
      <c r="WQK8" s="156"/>
      <c r="WQM8" s="205"/>
      <c r="WQN8" s="156"/>
      <c r="WQO8" s="156"/>
      <c r="WQR8" s="292"/>
      <c r="WQS8" s="292"/>
      <c r="WQT8" s="159"/>
      <c r="WQU8" s="159"/>
      <c r="WQV8" s="159"/>
      <c r="WQW8" s="156"/>
      <c r="WQX8" s="156"/>
      <c r="WQZ8" s="205"/>
      <c r="WRA8" s="156"/>
      <c r="WRB8" s="156"/>
      <c r="WRE8" s="292"/>
      <c r="WRF8" s="292"/>
      <c r="WRG8" s="159"/>
      <c r="WRH8" s="159"/>
      <c r="WRI8" s="159"/>
      <c r="WRJ8" s="156"/>
      <c r="WRK8" s="156"/>
      <c r="WRM8" s="205"/>
      <c r="WRN8" s="156"/>
      <c r="WRO8" s="156"/>
      <c r="WRR8" s="292"/>
      <c r="WRS8" s="292"/>
      <c r="WRT8" s="159"/>
      <c r="WRU8" s="159"/>
      <c r="WRV8" s="159"/>
      <c r="WRW8" s="156"/>
      <c r="WRX8" s="156"/>
      <c r="WRZ8" s="205"/>
      <c r="WSA8" s="156"/>
      <c r="WSB8" s="156"/>
      <c r="WSE8" s="292"/>
      <c r="WSF8" s="292"/>
      <c r="WSG8" s="159"/>
      <c r="WSH8" s="159"/>
      <c r="WSI8" s="159"/>
      <c r="WSJ8" s="156"/>
      <c r="WSK8" s="156"/>
      <c r="WSM8" s="205"/>
      <c r="WSN8" s="156"/>
      <c r="WSO8" s="156"/>
      <c r="WSR8" s="292"/>
      <c r="WSS8" s="292"/>
      <c r="WST8" s="159"/>
      <c r="WSU8" s="159"/>
      <c r="WSV8" s="159"/>
      <c r="WSW8" s="156"/>
      <c r="WSX8" s="156"/>
      <c r="WSZ8" s="205"/>
      <c r="WTA8" s="156"/>
      <c r="WTB8" s="156"/>
      <c r="WTE8" s="292"/>
      <c r="WTF8" s="292"/>
      <c r="WTG8" s="159"/>
      <c r="WTH8" s="159"/>
      <c r="WTI8" s="159"/>
      <c r="WTJ8" s="156"/>
      <c r="WTK8" s="156"/>
      <c r="WTM8" s="205"/>
      <c r="WTN8" s="156"/>
      <c r="WTO8" s="156"/>
      <c r="WTR8" s="292"/>
      <c r="WTS8" s="292"/>
      <c r="WTT8" s="159"/>
      <c r="WTU8" s="159"/>
      <c r="WTV8" s="159"/>
      <c r="WTW8" s="156"/>
      <c r="WTX8" s="156"/>
      <c r="WTZ8" s="205"/>
      <c r="WUA8" s="156"/>
      <c r="WUB8" s="156"/>
      <c r="WUE8" s="292"/>
      <c r="WUF8" s="292"/>
      <c r="WUG8" s="159"/>
      <c r="WUH8" s="159"/>
      <c r="WUI8" s="159"/>
      <c r="WUJ8" s="156"/>
      <c r="WUK8" s="156"/>
      <c r="WUM8" s="205"/>
      <c r="WUN8" s="156"/>
      <c r="WUO8" s="156"/>
      <c r="WUR8" s="292"/>
      <c r="WUS8" s="292"/>
      <c r="WUT8" s="159"/>
      <c r="WUU8" s="159"/>
      <c r="WUV8" s="159"/>
      <c r="WUW8" s="156"/>
      <c r="WUX8" s="156"/>
      <c r="WUZ8" s="205"/>
      <c r="WVA8" s="156"/>
      <c r="WVB8" s="156"/>
      <c r="WVE8" s="292"/>
      <c r="WVF8" s="292"/>
      <c r="WVG8" s="159"/>
      <c r="WVH8" s="159"/>
      <c r="WVI8" s="159"/>
      <c r="WVJ8" s="156"/>
      <c r="WVK8" s="156"/>
      <c r="WVM8" s="205"/>
      <c r="WVN8" s="156"/>
      <c r="WVO8" s="156"/>
      <c r="WVR8" s="292"/>
      <c r="WVS8" s="292"/>
      <c r="WVT8" s="159"/>
      <c r="WVU8" s="159"/>
      <c r="WVV8" s="159"/>
      <c r="WVW8" s="156"/>
      <c r="WVX8" s="156"/>
      <c r="WVZ8" s="205"/>
      <c r="WWA8" s="156"/>
      <c r="WWB8" s="156"/>
      <c r="WWE8" s="292"/>
      <c r="WWF8" s="292"/>
      <c r="WWG8" s="159"/>
      <c r="WWH8" s="159"/>
      <c r="WWI8" s="159"/>
      <c r="WWJ8" s="156"/>
      <c r="WWK8" s="156"/>
      <c r="WWM8" s="205"/>
      <c r="WWN8" s="156"/>
      <c r="WWO8" s="156"/>
      <c r="WWR8" s="292"/>
      <c r="WWS8" s="292"/>
      <c r="WWT8" s="159"/>
      <c r="WWU8" s="159"/>
      <c r="WWV8" s="159"/>
      <c r="WWW8" s="156"/>
      <c r="WWX8" s="156"/>
      <c r="WWZ8" s="205"/>
      <c r="WXA8" s="156"/>
      <c r="WXB8" s="156"/>
      <c r="WXE8" s="292"/>
      <c r="WXF8" s="292"/>
      <c r="WXG8" s="159"/>
      <c r="WXH8" s="159"/>
      <c r="WXI8" s="159"/>
      <c r="WXJ8" s="156"/>
      <c r="WXK8" s="156"/>
      <c r="WXM8" s="205"/>
      <c r="WXN8" s="156"/>
      <c r="WXO8" s="156"/>
      <c r="WXR8" s="292"/>
      <c r="WXS8" s="292"/>
      <c r="WXT8" s="159"/>
      <c r="WXU8" s="159"/>
      <c r="WXV8" s="159"/>
      <c r="WXW8" s="156"/>
      <c r="WXX8" s="156"/>
      <c r="WXZ8" s="205"/>
      <c r="WYA8" s="156"/>
      <c r="WYB8" s="156"/>
      <c r="WYE8" s="292"/>
      <c r="WYF8" s="292"/>
      <c r="WYG8" s="159"/>
      <c r="WYH8" s="159"/>
      <c r="WYI8" s="159"/>
      <c r="WYJ8" s="156"/>
      <c r="WYK8" s="156"/>
      <c r="WYM8" s="205"/>
      <c r="WYN8" s="156"/>
      <c r="WYO8" s="156"/>
      <c r="WYR8" s="292"/>
      <c r="WYS8" s="292"/>
      <c r="WYT8" s="159"/>
      <c r="WYU8" s="159"/>
      <c r="WYV8" s="159"/>
      <c r="WYW8" s="156"/>
      <c r="WYX8" s="156"/>
      <c r="WYZ8" s="205"/>
      <c r="WZA8" s="156"/>
      <c r="WZB8" s="156"/>
      <c r="WZE8" s="292"/>
      <c r="WZF8" s="292"/>
      <c r="WZG8" s="159"/>
      <c r="WZH8" s="159"/>
      <c r="WZI8" s="159"/>
      <c r="WZJ8" s="156"/>
      <c r="WZK8" s="156"/>
      <c r="WZM8" s="205"/>
      <c r="WZN8" s="156"/>
      <c r="WZO8" s="156"/>
      <c r="WZR8" s="292"/>
      <c r="WZS8" s="292"/>
      <c r="WZT8" s="159"/>
      <c r="WZU8" s="159"/>
      <c r="WZV8" s="159"/>
      <c r="WZW8" s="156"/>
      <c r="WZX8" s="156"/>
      <c r="WZZ8" s="205"/>
      <c r="XAA8" s="156"/>
      <c r="XAB8" s="156"/>
      <c r="XAE8" s="292"/>
      <c r="XAF8" s="292"/>
      <c r="XAG8" s="159"/>
      <c r="XAH8" s="159"/>
      <c r="XAI8" s="159"/>
      <c r="XAJ8" s="156"/>
      <c r="XAK8" s="156"/>
      <c r="XAM8" s="205"/>
      <c r="XAN8" s="156"/>
      <c r="XAO8" s="156"/>
      <c r="XAR8" s="292"/>
      <c r="XAS8" s="292"/>
      <c r="XAT8" s="159"/>
      <c r="XAU8" s="159"/>
      <c r="XAV8" s="159"/>
      <c r="XAW8" s="156"/>
      <c r="XAX8" s="156"/>
      <c r="XAZ8" s="205"/>
      <c r="XBA8" s="156"/>
      <c r="XBB8" s="156"/>
      <c r="XBE8" s="292"/>
      <c r="XBF8" s="292"/>
      <c r="XBG8" s="159"/>
      <c r="XBH8" s="159"/>
      <c r="XBI8" s="159"/>
      <c r="XBJ8" s="156"/>
      <c r="XBK8" s="156"/>
      <c r="XBM8" s="205"/>
      <c r="XBN8" s="156"/>
      <c r="XBO8" s="156"/>
      <c r="XBR8" s="292"/>
      <c r="XBS8" s="292"/>
      <c r="XBT8" s="159"/>
      <c r="XBU8" s="159"/>
      <c r="XBV8" s="159"/>
      <c r="XBW8" s="156"/>
      <c r="XBX8" s="156"/>
      <c r="XBZ8" s="205"/>
      <c r="XCA8" s="156"/>
      <c r="XCB8" s="156"/>
      <c r="XCE8" s="292"/>
      <c r="XCF8" s="292"/>
      <c r="XCG8" s="159"/>
      <c r="XCH8" s="159"/>
      <c r="XCI8" s="159"/>
      <c r="XCJ8" s="156"/>
      <c r="XCK8" s="156"/>
      <c r="XCM8" s="205"/>
      <c r="XCN8" s="156"/>
      <c r="XCO8" s="156"/>
      <c r="XCR8" s="292"/>
      <c r="XCS8" s="292"/>
      <c r="XCT8" s="159"/>
      <c r="XCU8" s="159"/>
      <c r="XCV8" s="159"/>
      <c r="XCW8" s="156"/>
      <c r="XCX8" s="156"/>
      <c r="XCZ8" s="205"/>
      <c r="XDA8" s="156"/>
      <c r="XDB8" s="156"/>
      <c r="XDE8" s="292"/>
      <c r="XDF8" s="292"/>
      <c r="XDG8" s="159"/>
      <c r="XDH8" s="159"/>
      <c r="XDI8" s="159"/>
      <c r="XDJ8" s="156"/>
      <c r="XDK8" s="156"/>
      <c r="XDM8" s="205"/>
      <c r="XDN8" s="156"/>
      <c r="XDO8" s="156"/>
      <c r="XDR8" s="292"/>
      <c r="XDS8" s="292"/>
      <c r="XDT8" s="159"/>
      <c r="XDU8" s="159"/>
      <c r="XDV8" s="159"/>
      <c r="XDW8" s="156"/>
      <c r="XDX8" s="156"/>
      <c r="XDZ8" s="205"/>
      <c r="XEA8" s="156"/>
      <c r="XEB8" s="156"/>
      <c r="XEE8" s="292"/>
      <c r="XEF8" s="292"/>
      <c r="XEG8" s="159"/>
      <c r="XEH8" s="159"/>
      <c r="XEI8" s="159"/>
      <c r="XEJ8" s="156"/>
      <c r="XEK8" s="156"/>
      <c r="XEM8" s="205"/>
      <c r="XEN8" s="156"/>
      <c r="XEO8" s="156"/>
      <c r="XER8" s="292"/>
      <c r="XES8" s="292"/>
      <c r="XET8" s="159"/>
      <c r="XEU8" s="159"/>
      <c r="XEV8" s="159"/>
      <c r="XEW8" s="156"/>
      <c r="XEX8" s="156"/>
    </row>
    <row r="9" spans="1:3070 3073:5120 5122:8192 8195:9215 9217:12287 12290:16378" ht="15.75" customHeight="1" thickBot="1" x14ac:dyDescent="0.3">
      <c r="C9" s="326"/>
      <c r="D9" s="176"/>
      <c r="E9" s="176"/>
      <c r="J9" s="188"/>
      <c r="K9" s="188"/>
      <c r="L9" s="188"/>
      <c r="M9" s="214" t="s">
        <v>36</v>
      </c>
      <c r="N9" s="449">
        <f>SUM(N7:N8)</f>
        <v>439822.4</v>
      </c>
      <c r="O9" s="322">
        <f>SUM(O7:O8)</f>
        <v>0</v>
      </c>
      <c r="P9" s="450">
        <f>SUM(P7:P8)</f>
        <v>439822.4</v>
      </c>
      <c r="Q9" s="130"/>
      <c r="R9" s="449">
        <f>SUM(R7:R8)</f>
        <v>141690.76999999999</v>
      </c>
      <c r="S9" s="322">
        <f>SUM(S7:S8)</f>
        <v>0</v>
      </c>
      <c r="T9" s="450">
        <f>SUM(T7:T8)</f>
        <v>141690.76999999999</v>
      </c>
      <c r="U9" s="442">
        <f>SUM(U7:U8)</f>
        <v>298131.63</v>
      </c>
    </row>
    <row r="10" spans="1:3070 3073:5120 5122:8192 8195:9215 9217:12287 12290:16378" ht="15.75" customHeight="1" thickTop="1" x14ac:dyDescent="0.25">
      <c r="C10" s="326"/>
      <c r="D10" s="176"/>
      <c r="E10" s="176"/>
      <c r="J10" s="188"/>
      <c r="K10" s="188"/>
      <c r="L10" s="188"/>
      <c r="M10" s="214"/>
      <c r="N10" s="166"/>
      <c r="O10" s="166"/>
      <c r="P10" s="166"/>
      <c r="R10" s="140"/>
    </row>
    <row r="11" spans="1:3070 3073:5120 5122:8192 8195:9215 9217:12287 12290:16378" ht="15.75" customHeight="1" x14ac:dyDescent="0.25">
      <c r="C11" s="326"/>
      <c r="D11" s="176"/>
      <c r="E11" s="176"/>
      <c r="J11" s="188"/>
      <c r="K11" s="188"/>
      <c r="L11" s="188"/>
      <c r="M11" s="214"/>
      <c r="N11" s="166"/>
      <c r="O11" s="166"/>
      <c r="P11" s="166"/>
      <c r="R11" s="140"/>
    </row>
    <row r="12" spans="1:3070 3073:5120 5122:8192 8195:9215 9217:12287 12290:16378" ht="15.75" customHeight="1" x14ac:dyDescent="0.25">
      <c r="B12" s="132" t="s">
        <v>106</v>
      </c>
      <c r="C12" s="176"/>
      <c r="D12" s="176"/>
      <c r="E12" s="176"/>
      <c r="M12" s="214"/>
      <c r="N12" s="166"/>
      <c r="O12" s="166"/>
      <c r="P12" s="166"/>
      <c r="R12" s="140"/>
    </row>
    <row r="13" spans="1:3070 3073:5120 5122:8192 8195:9215 9217:12287 12290:16378" ht="15.75" customHeight="1" x14ac:dyDescent="0.25">
      <c r="B13" s="577" t="s">
        <v>186</v>
      </c>
      <c r="C13" s="577"/>
      <c r="D13" s="577"/>
      <c r="E13" s="577"/>
      <c r="F13" s="577"/>
      <c r="G13" s="577"/>
      <c r="H13" s="172"/>
      <c r="I13" s="172"/>
      <c r="J13" s="171"/>
      <c r="M13" s="214"/>
      <c r="N13" s="166"/>
      <c r="O13" s="130"/>
      <c r="P13" s="130"/>
      <c r="Q13" s="130"/>
      <c r="R13" s="140"/>
    </row>
    <row r="14" spans="1:3070 3073:5120 5122:8192 8195:9215 9217:12287 12290:16378" ht="15.75" customHeight="1" x14ac:dyDescent="0.25">
      <c r="C14" s="176"/>
      <c r="D14" s="176"/>
      <c r="E14" s="176"/>
      <c r="M14" s="214"/>
      <c r="N14" s="166"/>
      <c r="O14" s="130"/>
      <c r="P14" s="130"/>
      <c r="Q14" s="130"/>
      <c r="R14" s="140"/>
    </row>
    <row r="15" spans="1:3070 3073:5120 5122:8192 8195:9215 9217:12287 12290:16378" ht="15.75" customHeight="1" x14ac:dyDescent="0.25">
      <c r="B15" s="577" t="s">
        <v>110</v>
      </c>
      <c r="C15" s="577"/>
      <c r="D15" s="577"/>
      <c r="E15" s="577"/>
      <c r="F15" s="577"/>
      <c r="G15" s="577"/>
      <c r="H15" s="172"/>
      <c r="I15" s="172"/>
      <c r="J15" s="171"/>
      <c r="M15" s="214"/>
      <c r="N15" s="166"/>
      <c r="O15" s="130"/>
      <c r="P15" s="130"/>
      <c r="Q15" s="130"/>
      <c r="R15" s="140"/>
    </row>
    <row r="16" spans="1:3070 3073:5120 5122:8192 8195:9215 9217:12287 12290:16378" ht="15.75" customHeight="1" x14ac:dyDescent="0.25">
      <c r="B16" s="171"/>
      <c r="C16" s="171"/>
      <c r="D16" s="171"/>
      <c r="E16" s="171"/>
      <c r="F16" s="171"/>
      <c r="G16" s="171"/>
      <c r="H16" s="172"/>
      <c r="I16" s="172"/>
      <c r="J16" s="171"/>
      <c r="M16" s="214"/>
      <c r="N16" s="166"/>
      <c r="O16" s="130"/>
      <c r="P16" s="130"/>
      <c r="Q16" s="130"/>
      <c r="R16" s="140"/>
    </row>
    <row r="17" spans="1:21" ht="15.75" customHeight="1" x14ac:dyDescent="0.25">
      <c r="B17" s="577" t="s">
        <v>131</v>
      </c>
      <c r="C17" s="577"/>
      <c r="D17" s="577"/>
      <c r="E17" s="577"/>
      <c r="F17" s="577"/>
      <c r="G17" s="577"/>
      <c r="H17" s="172"/>
      <c r="I17" s="172"/>
      <c r="J17" s="171"/>
      <c r="M17" s="214"/>
      <c r="N17" s="166"/>
      <c r="O17" s="130"/>
      <c r="P17" s="130"/>
      <c r="Q17" s="130"/>
      <c r="R17" s="140"/>
    </row>
    <row r="18" spans="1:21" ht="15.75" customHeight="1" x14ac:dyDescent="0.25">
      <c r="B18" s="591" t="s">
        <v>130</v>
      </c>
      <c r="C18" s="577"/>
      <c r="D18" s="577"/>
      <c r="E18" s="577"/>
      <c r="F18" s="577"/>
      <c r="G18" s="577"/>
      <c r="H18" s="172"/>
      <c r="I18" s="172"/>
      <c r="J18" s="171"/>
      <c r="M18" s="214"/>
      <c r="N18" s="166"/>
      <c r="O18" s="130"/>
      <c r="P18" s="130"/>
      <c r="Q18" s="130"/>
      <c r="R18" s="140"/>
    </row>
    <row r="19" spans="1:21" ht="15.75" customHeight="1" x14ac:dyDescent="0.25">
      <c r="B19" s="171"/>
      <c r="C19" s="171"/>
      <c r="D19" s="171"/>
      <c r="E19" s="171"/>
      <c r="F19" s="171"/>
      <c r="G19" s="171"/>
      <c r="H19" s="172"/>
      <c r="I19" s="172"/>
      <c r="J19" s="171"/>
      <c r="M19" s="214"/>
      <c r="N19" s="166"/>
      <c r="O19" s="130"/>
      <c r="P19" s="130"/>
      <c r="Q19" s="130"/>
      <c r="R19" s="140"/>
    </row>
    <row r="20" spans="1:21" ht="15.75" customHeight="1" x14ac:dyDescent="0.25">
      <c r="B20" s="131" t="s">
        <v>95</v>
      </c>
      <c r="C20" s="174" t="s">
        <v>98</v>
      </c>
      <c r="D20" s="174" t="s">
        <v>181</v>
      </c>
      <c r="E20" s="174"/>
      <c r="F20" s="171"/>
      <c r="G20" s="171"/>
      <c r="H20" s="172"/>
      <c r="I20" s="172"/>
      <c r="J20" s="171"/>
      <c r="M20" s="214"/>
      <c r="N20" s="166"/>
      <c r="O20" s="130"/>
      <c r="P20" s="130"/>
      <c r="Q20" s="130"/>
      <c r="R20" s="140"/>
    </row>
    <row r="21" spans="1:21" ht="15.75" customHeight="1" x14ac:dyDescent="0.25">
      <c r="B21" s="135" t="s">
        <v>96</v>
      </c>
      <c r="C21" s="176" t="s">
        <v>173</v>
      </c>
      <c r="D21" s="176" t="s">
        <v>174</v>
      </c>
      <c r="E21" s="176"/>
      <c r="M21" s="214"/>
      <c r="N21" s="166"/>
      <c r="O21" s="130"/>
      <c r="P21" s="130"/>
      <c r="Q21" s="130"/>
      <c r="R21" s="140"/>
    </row>
    <row r="22" spans="1:21" ht="15.75" customHeight="1" x14ac:dyDescent="0.25">
      <c r="B22" s="135" t="s">
        <v>97</v>
      </c>
      <c r="C22" s="176" t="s">
        <v>166</v>
      </c>
      <c r="D22" s="176" t="s">
        <v>261</v>
      </c>
      <c r="E22" s="176"/>
      <c r="M22" s="214"/>
      <c r="N22" s="166"/>
      <c r="O22" s="130"/>
      <c r="P22" s="130"/>
      <c r="Q22" s="130"/>
      <c r="R22" s="140"/>
    </row>
    <row r="23" spans="1:21" ht="15.75" customHeight="1" x14ac:dyDescent="0.25">
      <c r="E23" s="176"/>
      <c r="M23" s="214"/>
      <c r="N23" s="166"/>
      <c r="O23" s="166"/>
      <c r="P23" s="166"/>
      <c r="R23" s="140"/>
    </row>
    <row r="24" spans="1:21" ht="15.75" customHeight="1" x14ac:dyDescent="0.25">
      <c r="C24" s="176"/>
      <c r="D24" s="176"/>
      <c r="E24" s="176"/>
      <c r="M24" s="214"/>
      <c r="N24" s="166"/>
      <c r="O24" s="166"/>
      <c r="P24" s="166"/>
      <c r="R24" s="140"/>
    </row>
    <row r="25" spans="1:21" ht="15.75" customHeight="1" x14ac:dyDescent="0.25">
      <c r="B25" s="579" t="s">
        <v>219</v>
      </c>
      <c r="C25" s="579"/>
      <c r="D25" s="579"/>
      <c r="E25" s="579"/>
      <c r="F25" s="579"/>
      <c r="G25" s="579"/>
      <c r="H25" s="579"/>
      <c r="I25" s="579"/>
      <c r="T25" s="140"/>
    </row>
    <row r="26" spans="1:21" ht="15.75" customHeight="1" x14ac:dyDescent="0.25">
      <c r="B26" s="516"/>
      <c r="C26" s="176"/>
      <c r="D26" s="176"/>
      <c r="E26" s="176"/>
      <c r="F26" s="137"/>
      <c r="G26" s="137"/>
      <c r="H26" s="135"/>
      <c r="I26" s="135"/>
      <c r="T26" s="140"/>
    </row>
    <row r="27" spans="1: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1:21" ht="15.75" customHeight="1" x14ac:dyDescent="0.25">
      <c r="A28" s="177"/>
      <c r="C28" s="137"/>
      <c r="D28" s="137"/>
      <c r="E28" s="137"/>
      <c r="F28" s="137"/>
      <c r="G28" s="137"/>
      <c r="H28" s="135"/>
      <c r="I28" s="135"/>
      <c r="R28" s="280" t="s">
        <v>189</v>
      </c>
      <c r="S28" s="281"/>
      <c r="T28" s="187"/>
      <c r="U28" s="281"/>
    </row>
    <row r="29" spans="1:21" ht="15.75" customHeight="1" x14ac:dyDescent="0.25">
      <c r="A29" s="183"/>
      <c r="B29" s="180" t="s">
        <v>188</v>
      </c>
      <c r="C29" s="514" t="s">
        <v>1</v>
      </c>
      <c r="D29" s="514"/>
      <c r="E29" s="514"/>
      <c r="F29" s="514" t="s">
        <v>32</v>
      </c>
      <c r="G29" s="514" t="s">
        <v>33</v>
      </c>
      <c r="H29" s="514"/>
      <c r="I29" s="514"/>
      <c r="J29" s="514"/>
      <c r="K29" s="514"/>
      <c r="L29" s="514"/>
      <c r="M29" s="514" t="s">
        <v>34</v>
      </c>
      <c r="N29" s="514" t="s">
        <v>35</v>
      </c>
      <c r="O29" s="182"/>
      <c r="P29" s="182"/>
      <c r="Q29" s="182"/>
      <c r="R29" s="183" t="s">
        <v>78</v>
      </c>
      <c r="S29" s="184"/>
      <c r="T29" s="184"/>
      <c r="U29" s="184"/>
    </row>
    <row r="30" spans="1:21" ht="15.75" customHeight="1" x14ac:dyDescent="0.25">
      <c r="B30" s="185"/>
      <c r="C30" s="145"/>
      <c r="D30" s="145"/>
      <c r="E30" s="145"/>
      <c r="F30" s="145"/>
      <c r="G30" s="145"/>
      <c r="H30" s="190"/>
      <c r="I30" s="190"/>
      <c r="J30" s="145"/>
      <c r="K30" s="145"/>
      <c r="L30" s="145"/>
      <c r="M30" s="145"/>
      <c r="N30" s="145"/>
    </row>
    <row r="31" spans="1:21" ht="15.75" customHeight="1" x14ac:dyDescent="0.25">
      <c r="B31" s="185"/>
      <c r="C31" s="145"/>
      <c r="D31" s="145"/>
      <c r="E31" s="145"/>
      <c r="F31" s="145"/>
      <c r="G31" s="145"/>
      <c r="H31" s="190"/>
      <c r="I31" s="190"/>
      <c r="J31" s="145"/>
      <c r="K31" s="145"/>
      <c r="L31" s="145"/>
      <c r="M31" s="145"/>
      <c r="N31" s="145"/>
    </row>
    <row r="32" spans="1:21" ht="15.75" customHeight="1" x14ac:dyDescent="0.25">
      <c r="B32" s="185"/>
      <c r="C32" s="145"/>
      <c r="D32" s="145"/>
      <c r="E32" s="145"/>
      <c r="F32" s="145"/>
      <c r="G32" s="145"/>
      <c r="H32" s="190"/>
      <c r="I32" s="190"/>
      <c r="J32" s="145"/>
      <c r="K32" s="145"/>
      <c r="L32" s="145"/>
      <c r="M32" s="145"/>
      <c r="N32" s="145"/>
    </row>
    <row r="33" spans="2:17" ht="15.75" customHeight="1" x14ac:dyDescent="0.25">
      <c r="B33" s="200"/>
      <c r="C33" s="201"/>
      <c r="D33" s="201"/>
      <c r="E33" s="201"/>
      <c r="F33" s="143"/>
      <c r="G33" s="203"/>
      <c r="H33" s="203"/>
      <c r="I33" s="203"/>
      <c r="J33" s="203"/>
      <c r="K33" s="203"/>
      <c r="L33" s="203"/>
      <c r="M33" s="159"/>
      <c r="N33" s="199"/>
      <c r="O33" s="205"/>
      <c r="P33" s="205"/>
      <c r="Q33" s="205"/>
    </row>
    <row r="34" spans="2:17" ht="15.75" customHeight="1" x14ac:dyDescent="0.25">
      <c r="B34" s="200"/>
      <c r="C34" s="201"/>
      <c r="D34" s="201"/>
      <c r="E34" s="201"/>
      <c r="F34" s="143"/>
      <c r="G34" s="203"/>
      <c r="H34" s="203"/>
      <c r="I34" s="203"/>
      <c r="J34" s="203"/>
      <c r="K34" s="203"/>
      <c r="L34" s="203"/>
      <c r="M34" s="159"/>
      <c r="N34" s="199"/>
      <c r="O34" s="205"/>
      <c r="P34" s="205"/>
      <c r="Q34" s="205"/>
    </row>
    <row r="35" spans="2:17" ht="15.75" customHeight="1" x14ac:dyDescent="0.25">
      <c r="B35" s="200"/>
      <c r="C35" s="201"/>
      <c r="D35" s="201"/>
      <c r="E35" s="201"/>
      <c r="F35" s="143"/>
      <c r="G35" s="203"/>
      <c r="H35" s="203"/>
      <c r="I35" s="203"/>
      <c r="J35" s="203"/>
      <c r="K35" s="203"/>
      <c r="L35" s="203"/>
      <c r="M35" s="159"/>
      <c r="N35" s="199"/>
      <c r="O35" s="205"/>
      <c r="P35" s="205"/>
      <c r="Q35" s="205"/>
    </row>
    <row r="36" spans="2:17" ht="15.75" customHeight="1" x14ac:dyDescent="0.25">
      <c r="B36" s="200"/>
      <c r="C36" s="201"/>
      <c r="D36" s="201"/>
      <c r="E36" s="201"/>
      <c r="F36" s="143"/>
      <c r="G36" s="203"/>
      <c r="H36" s="203"/>
      <c r="I36" s="203"/>
      <c r="J36" s="203"/>
      <c r="K36" s="203"/>
      <c r="L36" s="203"/>
      <c r="M36" s="159"/>
      <c r="N36" s="199"/>
      <c r="O36" s="205"/>
      <c r="P36" s="205"/>
      <c r="Q36" s="205"/>
    </row>
    <row r="37" spans="2:17" ht="15.75" customHeight="1" x14ac:dyDescent="0.25">
      <c r="B37" s="200"/>
      <c r="C37" s="201"/>
      <c r="D37" s="201"/>
      <c r="E37" s="201"/>
      <c r="F37" s="143"/>
      <c r="G37" s="203"/>
      <c r="H37" s="203"/>
      <c r="I37" s="203"/>
      <c r="J37" s="203"/>
      <c r="K37" s="203"/>
      <c r="L37" s="203"/>
      <c r="M37" s="159"/>
      <c r="N37" s="199"/>
      <c r="O37" s="205"/>
      <c r="P37" s="205"/>
      <c r="Q37" s="205"/>
    </row>
    <row r="38" spans="2:17" ht="15.7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P40" s="161"/>
      <c r="Q40" s="143"/>
    </row>
    <row r="41" spans="2:17" ht="15.75" customHeight="1" x14ac:dyDescent="0.25">
      <c r="P41" s="143"/>
      <c r="Q41" s="143"/>
    </row>
    <row r="42" spans="2:17" ht="15.75" customHeight="1" x14ac:dyDescent="0.25">
      <c r="P42" s="143"/>
      <c r="Q42" s="143"/>
    </row>
    <row r="43" spans="2:17" ht="15.75" customHeight="1" x14ac:dyDescent="0.25"/>
    <row r="44" spans="2:17" ht="15.75" customHeight="1" x14ac:dyDescent="0.25"/>
    <row r="45" spans="2:17" ht="15.75" customHeight="1" x14ac:dyDescent="0.25"/>
    <row r="46" spans="2:17" ht="15.75" customHeight="1" x14ac:dyDescent="0.25"/>
    <row r="47" spans="2:17" ht="15.75" customHeight="1" x14ac:dyDescent="0.25"/>
    <row r="48" spans="2:17"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141690.76999999999</v>
      </c>
    </row>
    <row r="53" spans="19:20" ht="15.75" customHeight="1" x14ac:dyDescent="0.25"/>
    <row r="54" spans="19:20" ht="15.75" customHeight="1" x14ac:dyDescent="0.25"/>
    <row r="55" spans="19:20" ht="15.75" customHeight="1" x14ac:dyDescent="0.25"/>
    <row r="56" spans="19:20" ht="15.75" customHeight="1" x14ac:dyDescent="0.25"/>
  </sheetData>
  <mergeCells count="7">
    <mergeCell ref="R4:T4"/>
    <mergeCell ref="R5:T5"/>
    <mergeCell ref="B25:I25"/>
    <mergeCell ref="B18:G18"/>
    <mergeCell ref="B13:G13"/>
    <mergeCell ref="B15:G15"/>
    <mergeCell ref="B17:G17"/>
  </mergeCells>
  <conditionalFormatting sqref="A7:P8">
    <cfRule type="expression" dxfId="71" priority="3">
      <formula>MOD(ROW(),2)=0</formula>
    </cfRule>
  </conditionalFormatting>
  <conditionalFormatting sqref="R7:XFD8">
    <cfRule type="expression" dxfId="70" priority="1">
      <formula>MOD(ROW(),2)=0</formula>
    </cfRule>
  </conditionalFormatting>
  <hyperlinks>
    <hyperlink ref="B18" r:id="rId1" xr:uid="{00000000-0004-0000-0E00-000000000000}"/>
  </hyperlinks>
  <printOptions horizontalCentered="1" gridLines="1"/>
  <pageMargins left="0" right="0" top="0.75" bottom="0.75" header="0.3" footer="0.3"/>
  <pageSetup scale="43" orientation="landscape" horizontalDpi="1200" verticalDpi="120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CDAF8"/>
    <pageSetUpPr fitToPage="1"/>
  </sheetPr>
  <dimension ref="A1:V61"/>
  <sheetViews>
    <sheetView workbookViewId="0">
      <pane xSplit="2" ySplit="6" topLeftCell="K7" activePane="bottomRight" state="frozen"/>
      <selection pane="topRight" activeCell="C1" sqref="C1"/>
      <selection pane="bottomLeft" activeCell="A7" sqref="A7"/>
      <selection pane="bottomRight" activeCell="N19" sqref="N19"/>
    </sheetView>
  </sheetViews>
  <sheetFormatPr defaultColWidth="9.140625" defaultRowHeight="15" x14ac:dyDescent="0.25"/>
  <cols>
    <col min="1" max="1" width="7.85546875" style="135" customWidth="1"/>
    <col min="2" max="2" width="76.140625" style="135" bestFit="1" customWidth="1"/>
    <col min="3" max="3" width="48.5703125" style="135" bestFit="1" customWidth="1"/>
    <col min="4" max="4" width="14.28515625" style="135" customWidth="1"/>
    <col min="5" max="5" width="8.28515625" style="135" customWidth="1"/>
    <col min="6" max="6" width="19.42578125" style="137" customWidth="1"/>
    <col min="7" max="7" width="23" style="135" customWidth="1"/>
    <col min="8" max="8" width="11.5703125" style="137" customWidth="1"/>
    <col min="9" max="9" width="11.85546875" style="137" customWidth="1"/>
    <col min="10" max="10" width="13.42578125" style="135" customWidth="1"/>
    <col min="11" max="11" width="16.28515625" style="135" customWidth="1"/>
    <col min="12" max="12" width="15.85546875" style="135" bestFit="1" customWidth="1"/>
    <col min="13" max="13" width="20.140625" style="135" customWidth="1"/>
    <col min="14" max="14" width="15.85546875" style="135" bestFit="1" customWidth="1"/>
    <col min="15" max="15" width="13.7109375" style="135" bestFit="1" customWidth="1"/>
    <col min="16" max="16" width="15.85546875" style="135" bestFit="1" customWidth="1"/>
    <col min="17" max="17" width="3.7109375" style="135" customWidth="1"/>
    <col min="18" max="18" width="14" style="135" bestFit="1" customWidth="1"/>
    <col min="19" max="19" width="16.7109375" style="135" bestFit="1" customWidth="1"/>
    <col min="20" max="20" width="14" style="135" bestFit="1" customWidth="1"/>
    <col min="21" max="21" width="15.85546875" style="135" bestFit="1" customWidth="1"/>
    <col min="22" max="16384" width="9.140625" style="135"/>
  </cols>
  <sheetData>
    <row r="1" spans="1:22" ht="15.75" customHeight="1" x14ac:dyDescent="0.25">
      <c r="A1" s="132" t="s">
        <v>87</v>
      </c>
    </row>
    <row r="2" spans="1:22" ht="15.75" customHeight="1" x14ac:dyDescent="0.4">
      <c r="A2" s="138" t="str">
        <f>('#1461 Inlet Grove Comm HS '!A2)</f>
        <v>Federal Grant Allocations/Reimbursements as of: 12/31/25</v>
      </c>
      <c r="B2" s="189"/>
      <c r="N2" s="139"/>
      <c r="O2" s="477"/>
      <c r="Q2" s="140"/>
    </row>
    <row r="3" spans="1:22" ht="15.75" customHeight="1" x14ac:dyDescent="0.25">
      <c r="A3" s="141" t="s">
        <v>49</v>
      </c>
      <c r="B3" s="132"/>
      <c r="D3" s="132"/>
      <c r="E3" s="132"/>
      <c r="F3" s="131"/>
      <c r="Q3" s="140"/>
      <c r="R3" s="136"/>
      <c r="S3" s="142"/>
    </row>
    <row r="4" spans="1:22" ht="15.75" customHeight="1" x14ac:dyDescent="0.25">
      <c r="A4" s="132" t="s">
        <v>138</v>
      </c>
      <c r="N4" s="238"/>
      <c r="O4" s="238"/>
      <c r="P4" s="238"/>
      <c r="Q4" s="145"/>
      <c r="R4" s="581" t="str">
        <f>'#0040 Palm Beach Prep Char. MS'!R4</f>
        <v>July 1, 2025 - June 30, 2026</v>
      </c>
      <c r="S4" s="581"/>
      <c r="T4" s="581"/>
      <c r="U4" s="146"/>
    </row>
    <row r="5" spans="1:22" ht="15.75" thickBot="1" x14ac:dyDescent="0.3">
      <c r="A5" s="137"/>
      <c r="H5" s="147"/>
      <c r="I5" s="147"/>
      <c r="N5" s="238"/>
      <c r="O5" s="238"/>
      <c r="P5" s="238"/>
      <c r="Q5" s="145"/>
      <c r="R5" s="580"/>
      <c r="S5" s="580"/>
      <c r="T5" s="580"/>
      <c r="U5" s="149"/>
    </row>
    <row r="6" spans="1:22"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'#3381 Imagine Schools '!U6</f>
        <v>Available Budget as of 12/31/25</v>
      </c>
    </row>
    <row r="7" spans="1:22"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f>160921.25+9684.7</f>
        <v>170605.95</v>
      </c>
      <c r="O7" s="329"/>
      <c r="P7" s="330">
        <f>N7+O7</f>
        <v>170605.95</v>
      </c>
      <c r="Q7" s="130"/>
      <c r="R7" s="328">
        <v>56313.599999999999</v>
      </c>
      <c r="S7" s="329">
        <v>0</v>
      </c>
      <c r="T7" s="329">
        <f>R7+S7</f>
        <v>56313.599999999999</v>
      </c>
      <c r="U7" s="383">
        <f>P7-T7</f>
        <v>114292.35</v>
      </c>
    </row>
    <row r="8" spans="1:22" ht="15.75" customHeight="1" x14ac:dyDescent="0.25">
      <c r="A8" s="156">
        <v>4445</v>
      </c>
      <c r="B8" s="135" t="s">
        <v>249</v>
      </c>
      <c r="C8" s="542" t="s">
        <v>248</v>
      </c>
      <c r="D8" s="137" t="s">
        <v>272</v>
      </c>
      <c r="E8" s="137" t="s">
        <v>273</v>
      </c>
      <c r="F8" s="164" t="s">
        <v>274</v>
      </c>
      <c r="G8" s="137" t="s">
        <v>6</v>
      </c>
      <c r="H8" s="292">
        <v>2.2100000000000002E-2</v>
      </c>
      <c r="I8" s="292">
        <v>0.16339999999999999</v>
      </c>
      <c r="J8" s="164">
        <v>45869</v>
      </c>
      <c r="K8" s="164">
        <v>45870</v>
      </c>
      <c r="L8" s="164">
        <v>45474</v>
      </c>
      <c r="M8" s="137" t="s">
        <v>275</v>
      </c>
      <c r="N8" s="331">
        <v>139159.82999999999</v>
      </c>
      <c r="O8" s="319">
        <v>-93190.58</v>
      </c>
      <c r="P8" s="320">
        <f>N8+O8</f>
        <v>45969.249999999985</v>
      </c>
      <c r="Q8" s="416"/>
      <c r="R8" s="331">
        <v>45969.25</v>
      </c>
      <c r="S8" s="374"/>
      <c r="T8" s="374">
        <f>R8+S8</f>
        <v>45969.25</v>
      </c>
      <c r="U8" s="362">
        <f t="shared" ref="U8:U10" si="0">P8-T8</f>
        <v>0</v>
      </c>
      <c r="V8" s="135" t="s">
        <v>292</v>
      </c>
    </row>
    <row r="9" spans="1:22" ht="15.75" customHeight="1" x14ac:dyDescent="0.25">
      <c r="A9" s="156">
        <v>4445</v>
      </c>
      <c r="B9" s="135" t="s">
        <v>249</v>
      </c>
      <c r="C9" s="510" t="s">
        <v>305</v>
      </c>
      <c r="D9" s="137" t="s">
        <v>306</v>
      </c>
      <c r="E9" s="137" t="s">
        <v>307</v>
      </c>
      <c r="F9" s="164" t="s">
        <v>308</v>
      </c>
      <c r="G9" s="223" t="s">
        <v>6</v>
      </c>
      <c r="H9" s="276">
        <v>2.2100000000000002E-2</v>
      </c>
      <c r="I9" s="276">
        <v>0.16339999999999999</v>
      </c>
      <c r="J9" s="164">
        <v>46234</v>
      </c>
      <c r="K9" s="164">
        <v>46235</v>
      </c>
      <c r="L9" s="164">
        <v>45839</v>
      </c>
      <c r="M9" s="137" t="s">
        <v>236</v>
      </c>
      <c r="N9" s="331">
        <v>207274.23999999999</v>
      </c>
      <c r="O9" s="319"/>
      <c r="P9" s="320">
        <f>N9+O9</f>
        <v>207274.23999999999</v>
      </c>
      <c r="Q9" s="416"/>
      <c r="R9" s="331"/>
      <c r="S9" s="374"/>
      <c r="T9" s="374">
        <f>R9+S9</f>
        <v>0</v>
      </c>
      <c r="U9" s="362">
        <f t="shared" si="0"/>
        <v>207274.23999999999</v>
      </c>
    </row>
    <row r="10" spans="1:22" ht="15.75" customHeight="1" x14ac:dyDescent="0.25">
      <c r="A10" s="137"/>
      <c r="C10" s="457"/>
      <c r="D10" s="137"/>
      <c r="E10" s="137"/>
      <c r="H10" s="276"/>
      <c r="I10" s="276"/>
      <c r="J10" s="164"/>
      <c r="K10" s="164"/>
      <c r="L10" s="164"/>
      <c r="M10" s="137"/>
      <c r="N10" s="318"/>
      <c r="O10" s="325"/>
      <c r="P10" s="324"/>
      <c r="Q10" s="133"/>
      <c r="R10" s="331"/>
      <c r="S10" s="319"/>
      <c r="T10" s="374"/>
      <c r="U10" s="548"/>
      <c r="V10" s="146"/>
    </row>
    <row r="11" spans="1:22" ht="15.75" customHeight="1" thickBot="1" x14ac:dyDescent="0.3">
      <c r="C11" s="175"/>
      <c r="D11" s="175"/>
      <c r="E11" s="175"/>
      <c r="J11" s="188"/>
      <c r="K11" s="188"/>
      <c r="L11" s="188"/>
      <c r="M11" s="214" t="s">
        <v>36</v>
      </c>
      <c r="N11" s="334">
        <f>SUM(N7:N10)</f>
        <v>517040.02</v>
      </c>
      <c r="O11" s="343">
        <f>SUM(O7:O10)</f>
        <v>-93190.58</v>
      </c>
      <c r="P11" s="335">
        <f>SUM(P7:P10)</f>
        <v>423849.44</v>
      </c>
      <c r="Q11" s="130"/>
      <c r="R11" s="321">
        <f>SUM(R7:R10)</f>
        <v>102282.85</v>
      </c>
      <c r="S11" s="322">
        <f>SUM(S7:S10)</f>
        <v>0</v>
      </c>
      <c r="T11" s="322">
        <f>SUM(T7:T10)</f>
        <v>102282.85</v>
      </c>
      <c r="U11" s="378">
        <f>SUM(U7:U10)</f>
        <v>321566.58999999997</v>
      </c>
    </row>
    <row r="12" spans="1:22" ht="15.75" customHeight="1" thickTop="1" x14ac:dyDescent="0.25">
      <c r="C12" s="175"/>
      <c r="D12" s="175"/>
      <c r="E12" s="175"/>
      <c r="J12" s="188"/>
      <c r="K12" s="188"/>
      <c r="L12" s="188"/>
      <c r="M12" s="214"/>
      <c r="N12" s="166"/>
      <c r="O12" s="166"/>
      <c r="P12" s="166"/>
      <c r="R12" s="140"/>
    </row>
    <row r="13" spans="1:22" ht="15.75" customHeight="1" x14ac:dyDescent="0.25">
      <c r="B13" s="132" t="s">
        <v>106</v>
      </c>
      <c r="C13" s="176"/>
      <c r="D13" s="176"/>
      <c r="E13" s="176"/>
      <c r="M13" s="214"/>
      <c r="N13" s="166"/>
      <c r="O13" s="166"/>
      <c r="P13" s="166"/>
      <c r="R13" s="140"/>
    </row>
    <row r="14" spans="1:22" ht="33" customHeight="1" x14ac:dyDescent="0.25">
      <c r="B14" s="577" t="s">
        <v>186</v>
      </c>
      <c r="C14" s="577"/>
      <c r="D14" s="577"/>
      <c r="E14" s="577"/>
      <c r="F14" s="577"/>
      <c r="G14" s="577"/>
      <c r="H14" s="172"/>
      <c r="I14" s="172"/>
      <c r="J14" s="171"/>
      <c r="M14" s="214"/>
      <c r="N14" s="166"/>
      <c r="O14" s="166"/>
      <c r="P14" s="166"/>
      <c r="R14" s="140"/>
    </row>
    <row r="15" spans="1:22" ht="15.75" customHeight="1" x14ac:dyDescent="0.25">
      <c r="C15" s="176"/>
      <c r="D15" s="176"/>
      <c r="E15" s="176"/>
      <c r="N15" s="166"/>
      <c r="O15" s="166"/>
      <c r="P15" s="166"/>
      <c r="R15" s="140"/>
    </row>
    <row r="16" spans="1:22" ht="33.75" customHeight="1" x14ac:dyDescent="0.25">
      <c r="B16" s="577" t="s">
        <v>110</v>
      </c>
      <c r="C16" s="577"/>
      <c r="D16" s="577"/>
      <c r="E16" s="577"/>
      <c r="F16" s="577"/>
      <c r="G16" s="577"/>
      <c r="H16" s="172"/>
      <c r="I16" s="172"/>
      <c r="J16" s="171"/>
      <c r="M16" s="214"/>
      <c r="N16" s="166"/>
      <c r="O16" s="166"/>
      <c r="P16" s="166"/>
      <c r="R16" s="140"/>
    </row>
    <row r="17" spans="2:21" ht="15.75" customHeight="1" x14ac:dyDescent="0.25">
      <c r="B17" s="171"/>
      <c r="C17" s="171"/>
      <c r="D17" s="171"/>
      <c r="E17" s="171"/>
      <c r="F17" s="172"/>
      <c r="G17" s="171"/>
      <c r="H17" s="172"/>
      <c r="I17" s="172"/>
      <c r="J17" s="171"/>
      <c r="M17" s="214"/>
      <c r="N17" s="166"/>
      <c r="O17" s="166"/>
      <c r="P17" s="166"/>
      <c r="R17" s="140"/>
    </row>
    <row r="18" spans="2:21" ht="32.25" customHeight="1" x14ac:dyDescent="0.25">
      <c r="B18" s="577" t="s">
        <v>131</v>
      </c>
      <c r="C18" s="577"/>
      <c r="D18" s="577"/>
      <c r="E18" s="577"/>
      <c r="F18" s="577"/>
      <c r="G18" s="577"/>
      <c r="H18" s="172"/>
      <c r="I18" s="172"/>
      <c r="J18" s="171"/>
      <c r="M18" s="214"/>
      <c r="N18" s="166"/>
      <c r="O18" s="166"/>
      <c r="P18" s="166"/>
      <c r="R18" s="140"/>
    </row>
    <row r="19" spans="2:21" ht="15.75" customHeight="1" x14ac:dyDescent="0.25">
      <c r="B19" s="591" t="s">
        <v>130</v>
      </c>
      <c r="C19" s="577"/>
      <c r="D19" s="577"/>
      <c r="E19" s="577"/>
      <c r="F19" s="577"/>
      <c r="G19" s="577"/>
      <c r="H19" s="172"/>
      <c r="I19" s="172"/>
      <c r="J19" s="171"/>
      <c r="M19" s="214"/>
      <c r="N19" s="166"/>
      <c r="O19" s="166"/>
      <c r="P19" s="166"/>
      <c r="R19" s="140"/>
    </row>
    <row r="20" spans="2:21" ht="15.75" customHeight="1" x14ac:dyDescent="0.25">
      <c r="B20" s="131" t="s">
        <v>95</v>
      </c>
      <c r="C20" s="174" t="s">
        <v>98</v>
      </c>
      <c r="D20" s="174" t="s">
        <v>99</v>
      </c>
      <c r="E20" s="174"/>
      <c r="F20" s="172"/>
      <c r="G20" s="171"/>
      <c r="H20" s="172"/>
      <c r="I20" s="172"/>
      <c r="J20" s="171"/>
      <c r="M20" s="214"/>
      <c r="N20" s="166"/>
      <c r="O20" s="166"/>
      <c r="P20" s="166"/>
      <c r="R20" s="140"/>
    </row>
    <row r="21" spans="2:21" ht="15.75" customHeight="1" x14ac:dyDescent="0.25">
      <c r="B21" s="135" t="s">
        <v>96</v>
      </c>
      <c r="C21" s="176" t="s">
        <v>173</v>
      </c>
      <c r="D21" s="176" t="s">
        <v>174</v>
      </c>
      <c r="E21" s="176"/>
      <c r="M21" s="214"/>
      <c r="N21" s="166"/>
      <c r="O21" s="166"/>
      <c r="P21" s="166"/>
      <c r="R21" s="140"/>
    </row>
    <row r="22" spans="2:21" ht="15.75" customHeight="1" x14ac:dyDescent="0.25">
      <c r="B22" s="135" t="s">
        <v>149</v>
      </c>
      <c r="C22" s="176" t="s">
        <v>256</v>
      </c>
      <c r="D22" s="176" t="s">
        <v>258</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C25" s="176"/>
      <c r="D25" s="176"/>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579" t="s">
        <v>219</v>
      </c>
      <c r="C28" s="579"/>
      <c r="D28" s="579"/>
      <c r="E28" s="579"/>
      <c r="F28" s="579"/>
      <c r="G28" s="579"/>
      <c r="H28" s="579"/>
      <c r="I28" s="579"/>
      <c r="T28" s="140"/>
    </row>
    <row r="29" spans="2:21" ht="15.75" customHeight="1" x14ac:dyDescent="0.25">
      <c r="B29" s="516"/>
      <c r="C29" s="176"/>
      <c r="D29" s="176"/>
      <c r="E29" s="176"/>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E31" s="137"/>
      <c r="G31" s="137"/>
      <c r="H31" s="135"/>
      <c r="I31" s="135"/>
      <c r="R31" s="280" t="s">
        <v>189</v>
      </c>
      <c r="S31" s="281"/>
      <c r="T31" s="187"/>
      <c r="U31" s="281"/>
    </row>
    <row r="32" spans="2:21" ht="15.75" customHeight="1" x14ac:dyDescent="0.25">
      <c r="B32" s="180" t="s">
        <v>188</v>
      </c>
      <c r="C32" s="514" t="s">
        <v>1</v>
      </c>
      <c r="D32" s="514"/>
      <c r="E32" s="514"/>
      <c r="F32" s="514" t="s">
        <v>32</v>
      </c>
      <c r="G32" s="514" t="s">
        <v>33</v>
      </c>
      <c r="H32" s="514"/>
      <c r="I32" s="514"/>
      <c r="J32" s="514"/>
      <c r="K32" s="514"/>
      <c r="L32" s="514"/>
      <c r="M32" s="514" t="s">
        <v>34</v>
      </c>
      <c r="N32" s="514" t="s">
        <v>35</v>
      </c>
      <c r="O32" s="182"/>
      <c r="P32" s="182"/>
      <c r="Q32" s="182"/>
      <c r="R32" s="183" t="s">
        <v>78</v>
      </c>
      <c r="S32" s="184"/>
      <c r="T32" s="184"/>
      <c r="U32" s="184"/>
    </row>
    <row r="33" spans="2:18" ht="15.75" customHeight="1" x14ac:dyDescent="0.25">
      <c r="B33" s="185"/>
      <c r="C33" s="145"/>
      <c r="D33" s="145"/>
      <c r="E33" s="145"/>
      <c r="F33" s="435"/>
      <c r="G33" s="145"/>
      <c r="H33" s="190"/>
      <c r="I33" s="190"/>
      <c r="J33" s="145"/>
      <c r="K33" s="145"/>
      <c r="L33" s="145"/>
      <c r="M33" s="145"/>
      <c r="N33" s="145"/>
      <c r="O33" s="186"/>
      <c r="P33" s="186"/>
      <c r="Q33" s="186"/>
    </row>
    <row r="34" spans="2:18" ht="15.75" customHeight="1" x14ac:dyDescent="0.25">
      <c r="B34" s="185"/>
      <c r="C34" s="145"/>
      <c r="D34" s="145"/>
      <c r="E34" s="145"/>
      <c r="F34" s="435"/>
      <c r="G34" s="145"/>
      <c r="H34" s="190"/>
      <c r="I34" s="190"/>
      <c r="J34" s="145"/>
      <c r="K34" s="145"/>
      <c r="L34" s="145"/>
      <c r="M34" s="145"/>
      <c r="N34" s="145"/>
      <c r="O34" s="186"/>
      <c r="P34" s="186"/>
      <c r="Q34" s="186"/>
    </row>
    <row r="35" spans="2:18" ht="15.75" customHeight="1" x14ac:dyDescent="0.25">
      <c r="B35" s="185"/>
      <c r="C35" s="405"/>
      <c r="D35" s="405"/>
      <c r="E35" s="405"/>
      <c r="F35" s="435"/>
      <c r="G35" s="405"/>
      <c r="H35" s="405"/>
      <c r="I35" s="405"/>
      <c r="J35" s="405"/>
      <c r="K35" s="405"/>
      <c r="L35" s="405"/>
      <c r="M35" s="405"/>
      <c r="N35" s="405"/>
      <c r="O35" s="186"/>
      <c r="P35" s="186"/>
      <c r="Q35" s="186"/>
    </row>
    <row r="36" spans="2:18" ht="15.75" customHeight="1" x14ac:dyDescent="0.25">
      <c r="B36" s="185"/>
      <c r="C36" s="405"/>
      <c r="D36" s="405"/>
      <c r="E36" s="405"/>
      <c r="F36" s="435"/>
      <c r="G36" s="405"/>
      <c r="H36" s="405"/>
      <c r="I36" s="405"/>
      <c r="J36" s="405"/>
      <c r="K36" s="405"/>
      <c r="L36" s="405"/>
      <c r="M36" s="405"/>
      <c r="N36" s="405"/>
      <c r="O36" s="186"/>
      <c r="P36" s="186"/>
      <c r="Q36" s="186"/>
    </row>
    <row r="37" spans="2:18" ht="15.75" customHeight="1" x14ac:dyDescent="0.25">
      <c r="B37" s="185"/>
      <c r="C37" s="527"/>
      <c r="D37" s="527"/>
      <c r="E37" s="527"/>
      <c r="F37" s="527"/>
      <c r="G37" s="527"/>
      <c r="H37" s="527"/>
      <c r="I37" s="527"/>
      <c r="J37" s="527"/>
      <c r="K37" s="527"/>
      <c r="L37" s="527"/>
      <c r="M37" s="527"/>
      <c r="N37" s="527"/>
      <c r="O37" s="186"/>
      <c r="P37" s="186"/>
      <c r="Q37" s="186"/>
    </row>
    <row r="38" spans="2:18" ht="15.75" customHeight="1" x14ac:dyDescent="0.25">
      <c r="B38" s="185"/>
      <c r="C38" s="527"/>
      <c r="D38" s="527"/>
      <c r="E38" s="527"/>
      <c r="F38" s="527"/>
      <c r="G38" s="527"/>
      <c r="H38" s="527"/>
      <c r="I38" s="527"/>
      <c r="J38" s="527"/>
      <c r="K38" s="527"/>
      <c r="L38" s="527"/>
      <c r="M38" s="527"/>
      <c r="N38" s="527"/>
      <c r="O38" s="186"/>
      <c r="P38" s="186"/>
      <c r="Q38" s="186"/>
    </row>
    <row r="39" spans="2:18" ht="15.75" customHeight="1" x14ac:dyDescent="0.25">
      <c r="B39" s="185"/>
      <c r="C39" s="527"/>
      <c r="D39" s="527"/>
      <c r="E39" s="527"/>
      <c r="F39" s="527"/>
      <c r="G39" s="527"/>
      <c r="H39" s="527"/>
      <c r="I39" s="527"/>
      <c r="J39" s="527"/>
      <c r="K39" s="527"/>
      <c r="L39" s="527"/>
      <c r="M39" s="527"/>
      <c r="N39" s="527"/>
      <c r="O39" s="186"/>
      <c r="P39" s="186"/>
      <c r="Q39" s="186"/>
    </row>
    <row r="40" spans="2:18" ht="15.75" customHeight="1" x14ac:dyDescent="0.25">
      <c r="B40" s="185"/>
      <c r="C40" s="527"/>
      <c r="D40" s="527"/>
      <c r="E40" s="527"/>
      <c r="F40" s="527"/>
      <c r="G40" s="527"/>
      <c r="H40" s="527"/>
      <c r="I40" s="527"/>
      <c r="J40" s="527"/>
      <c r="K40" s="527"/>
      <c r="L40" s="527"/>
      <c r="M40" s="527"/>
      <c r="N40" s="527"/>
      <c r="O40" s="186"/>
      <c r="P40" s="186"/>
      <c r="Q40" s="186"/>
    </row>
    <row r="41" spans="2:18" ht="15.75" customHeight="1" x14ac:dyDescent="0.25">
      <c r="B41" s="185"/>
      <c r="C41" s="527"/>
      <c r="D41" s="527"/>
      <c r="E41" s="527"/>
      <c r="F41" s="527"/>
      <c r="G41" s="527"/>
      <c r="H41" s="527"/>
      <c r="I41" s="527"/>
      <c r="J41" s="527"/>
      <c r="K41" s="527"/>
      <c r="L41" s="527"/>
      <c r="M41" s="527"/>
      <c r="N41" s="527"/>
      <c r="O41" s="186"/>
      <c r="P41" s="186"/>
      <c r="Q41" s="186"/>
    </row>
    <row r="42" spans="2:18" ht="15.75" customHeight="1" x14ac:dyDescent="0.25">
      <c r="B42" s="185"/>
      <c r="C42" s="405"/>
      <c r="D42" s="405"/>
      <c r="E42" s="405"/>
      <c r="F42" s="435"/>
      <c r="G42" s="405"/>
      <c r="H42" s="405"/>
      <c r="I42" s="405"/>
      <c r="J42" s="405"/>
      <c r="K42" s="405"/>
      <c r="L42" s="405"/>
      <c r="M42" s="405"/>
      <c r="N42" s="405"/>
      <c r="O42" s="186"/>
      <c r="P42" s="186"/>
      <c r="Q42" s="186"/>
    </row>
    <row r="43" spans="2:18" ht="15.75" customHeight="1" x14ac:dyDescent="0.25">
      <c r="B43" s="185"/>
      <c r="C43" s="145"/>
      <c r="D43" s="145"/>
      <c r="E43" s="145"/>
      <c r="F43" s="435"/>
      <c r="G43" s="145"/>
      <c r="H43" s="190"/>
      <c r="I43" s="190"/>
      <c r="J43" s="145"/>
      <c r="K43" s="145"/>
      <c r="L43" s="145"/>
      <c r="M43" s="145"/>
      <c r="N43" s="145"/>
      <c r="O43" s="186"/>
      <c r="P43" s="264"/>
      <c r="Q43" s="264"/>
      <c r="R43" s="143"/>
    </row>
    <row r="44" spans="2:18" ht="15.75" customHeight="1" x14ac:dyDescent="0.25">
      <c r="B44" s="200"/>
      <c r="C44" s="201"/>
      <c r="D44" s="201"/>
      <c r="E44" s="201"/>
      <c r="F44" s="156"/>
      <c r="G44" s="203"/>
      <c r="H44" s="203"/>
      <c r="I44" s="203"/>
      <c r="J44" s="203"/>
      <c r="K44" s="203"/>
      <c r="L44" s="203"/>
      <c r="M44" s="159"/>
      <c r="N44" s="199"/>
      <c r="P44" s="161"/>
      <c r="Q44" s="143"/>
      <c r="R44" s="143"/>
    </row>
    <row r="45" spans="2:18" ht="15.75" customHeight="1" x14ac:dyDescent="0.25">
      <c r="B45" s="200"/>
      <c r="C45" s="201"/>
      <c r="D45" s="201"/>
      <c r="E45" s="201"/>
      <c r="F45" s="156"/>
      <c r="G45" s="203"/>
      <c r="H45" s="203"/>
      <c r="I45" s="203"/>
      <c r="J45" s="203"/>
      <c r="K45" s="203"/>
      <c r="L45" s="203"/>
      <c r="M45" s="159"/>
      <c r="N45" s="199"/>
      <c r="O45" s="205"/>
      <c r="P45" s="205"/>
      <c r="Q45" s="205"/>
      <c r="R45" s="143"/>
    </row>
    <row r="46" spans="2:18" ht="15.75" customHeight="1" x14ac:dyDescent="0.25"/>
    <row r="47" spans="2:18" ht="15.75" customHeight="1" x14ac:dyDescent="0.25"/>
    <row r="48" spans="2:18"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R11</f>
        <v>102282.85</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7">
    <mergeCell ref="R4:T4"/>
    <mergeCell ref="R5:T5"/>
    <mergeCell ref="B28:I28"/>
    <mergeCell ref="B19:G19"/>
    <mergeCell ref="B14:G14"/>
    <mergeCell ref="B16:G16"/>
    <mergeCell ref="B18:G18"/>
  </mergeCells>
  <conditionalFormatting sqref="A7:P10">
    <cfRule type="expression" dxfId="69" priority="1">
      <formula>MOD(ROW(),2)=0</formula>
    </cfRule>
  </conditionalFormatting>
  <conditionalFormatting sqref="R7:U10">
    <cfRule type="expression" dxfId="68" priority="3">
      <formula>MOD(ROW(),2)=0</formula>
    </cfRule>
  </conditionalFormatting>
  <hyperlinks>
    <hyperlink ref="B19" r:id="rId1" xr:uid="{00000000-0004-0000-0F00-000000000000}"/>
  </hyperlinks>
  <printOptions horizontalCentered="1" gridLines="1"/>
  <pageMargins left="0" right="0" top="0.75" bottom="0.75" header="0.3" footer="0.3"/>
  <pageSetup scale="41" orientation="landscape" horizontalDpi="1200" verticalDpi="120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U60"/>
  <sheetViews>
    <sheetView workbookViewId="0"/>
  </sheetViews>
  <sheetFormatPr defaultColWidth="9.140625" defaultRowHeight="15" x14ac:dyDescent="0.25"/>
  <cols>
    <col min="1" max="1" width="7.85546875" style="135" customWidth="1"/>
    <col min="2" max="2" width="62" style="135" customWidth="1"/>
    <col min="3" max="3" width="36.28515625" style="135" customWidth="1"/>
    <col min="4" max="4" width="14.85546875" style="135" customWidth="1"/>
    <col min="5" max="5" width="11.140625" style="135" customWidth="1"/>
    <col min="6" max="6" width="19.85546875" style="135" customWidth="1"/>
    <col min="7" max="7" width="24" style="135" customWidth="1"/>
    <col min="8" max="9" width="13.5703125" style="135" bestFit="1" customWidth="1"/>
    <col min="10" max="10" width="12.85546875" style="135" customWidth="1"/>
    <col min="11" max="11" width="15.42578125" style="135" customWidth="1"/>
    <col min="12" max="12" width="13" style="135" customWidth="1"/>
    <col min="13" max="13" width="21.42578125" style="135" customWidth="1"/>
    <col min="14" max="14" width="19.7109375" style="135" customWidth="1"/>
    <col min="15" max="15" width="13.7109375" style="135" customWidth="1"/>
    <col min="16" max="16" width="14" style="135" bestFit="1" customWidth="1"/>
    <col min="17" max="17" width="3.7109375" style="135" customWidth="1"/>
    <col min="18" max="18" width="13" style="135" customWidth="1"/>
    <col min="19" max="19" width="13.42578125" style="135" customWidth="1"/>
    <col min="20" max="20" width="12.85546875" style="135" bestFit="1" customWidth="1"/>
    <col min="21" max="21" width="14" style="135" bestFit="1" customWidth="1"/>
    <col min="22" max="16384" width="9.140625" style="135"/>
  </cols>
  <sheetData>
    <row r="1" spans="1:21" ht="15.75" customHeight="1" x14ac:dyDescent="0.25">
      <c r="A1" s="132" t="s">
        <v>39</v>
      </c>
    </row>
    <row r="2" spans="1:21" ht="15.75" customHeight="1" x14ac:dyDescent="0.25">
      <c r="A2" s="138" t="str">
        <f>('#1461 Inlet Grove Comm HS '!A2)</f>
        <v>Federal Grant Allocations/Reimbursements as of: 12/31/25</v>
      </c>
      <c r="B2" s="189"/>
      <c r="N2" s="139"/>
      <c r="O2" s="139"/>
      <c r="Q2" s="140"/>
    </row>
    <row r="3" spans="1:21" ht="15.75" customHeight="1" x14ac:dyDescent="0.25">
      <c r="A3" s="141" t="s">
        <v>64</v>
      </c>
      <c r="B3" s="132"/>
      <c r="D3" s="132"/>
      <c r="E3" s="132"/>
      <c r="F3" s="132"/>
      <c r="Q3" s="140"/>
      <c r="R3" s="136"/>
      <c r="S3" s="142"/>
    </row>
    <row r="4" spans="1:21" ht="15.75" customHeight="1" x14ac:dyDescent="0.25">
      <c r="A4" s="132" t="s">
        <v>138</v>
      </c>
      <c r="N4" s="238"/>
      <c r="O4" s="238"/>
      <c r="P4" s="238"/>
      <c r="Q4" s="145"/>
      <c r="R4" s="581" t="str">
        <f>'#0040 Palm Beach Prep Char. MS'!R4</f>
        <v>July 1, 2025 - June 30, 2026</v>
      </c>
      <c r="S4" s="581"/>
      <c r="T4" s="581"/>
      <c r="U4" s="146"/>
    </row>
    <row r="5" spans="1:21" ht="15.75" thickBot="1" x14ac:dyDescent="0.3">
      <c r="A5" s="137"/>
      <c r="H5" s="147"/>
      <c r="I5" s="147"/>
      <c r="N5" s="238"/>
      <c r="O5" s="238"/>
      <c r="P5" s="238"/>
      <c r="Q5" s="145"/>
      <c r="R5" s="592"/>
      <c r="S5" s="592"/>
      <c r="T5" s="592"/>
      <c r="U5" s="149"/>
    </row>
    <row r="6" spans="1:21" ht="77.2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'#3382 Glades Academy '!U6</f>
        <v>Available Budget as of 12/31/25</v>
      </c>
    </row>
    <row r="7" spans="1:21" s="137" customFormat="1" ht="15.75" customHeight="1" x14ac:dyDescent="0.25">
      <c r="B7" s="136"/>
      <c r="C7" s="326"/>
      <c r="D7" s="176"/>
      <c r="E7" s="176"/>
      <c r="H7" s="276"/>
      <c r="I7" s="276"/>
      <c r="J7" s="164"/>
      <c r="K7" s="164"/>
      <c r="L7" s="164"/>
      <c r="N7" s="337"/>
      <c r="O7" s="338"/>
      <c r="P7" s="339">
        <f>N7+O7</f>
        <v>0</v>
      </c>
      <c r="Q7" s="236"/>
      <c r="R7" s="337">
        <v>0</v>
      </c>
      <c r="S7" s="338">
        <v>0</v>
      </c>
      <c r="T7" s="338">
        <f>R7+S7</f>
        <v>0</v>
      </c>
      <c r="U7" s="388">
        <f>P7-T7</f>
        <v>0</v>
      </c>
    </row>
    <row r="8" spans="1:21" s="137" customFormat="1" ht="15.75" customHeight="1" x14ac:dyDescent="0.25">
      <c r="B8" s="136"/>
      <c r="C8" s="413"/>
      <c r="H8" s="276"/>
      <c r="I8" s="276"/>
      <c r="J8" s="164"/>
      <c r="K8" s="164"/>
      <c r="L8" s="164"/>
      <c r="N8" s="346"/>
      <c r="O8" s="341"/>
      <c r="P8" s="342"/>
      <c r="Q8" s="344"/>
      <c r="R8" s="340"/>
      <c r="S8" s="341"/>
      <c r="T8" s="387"/>
      <c r="U8" s="352"/>
    </row>
    <row r="9" spans="1:21" ht="15.75" customHeight="1" x14ac:dyDescent="0.25">
      <c r="A9" s="137"/>
      <c r="B9" s="136"/>
      <c r="C9" s="413"/>
      <c r="D9" s="137"/>
      <c r="E9" s="137"/>
      <c r="F9" s="137"/>
      <c r="G9" s="137"/>
      <c r="H9" s="276"/>
      <c r="I9" s="276"/>
      <c r="J9" s="164"/>
      <c r="K9" s="164"/>
      <c r="L9" s="164"/>
      <c r="M9" s="137"/>
      <c r="N9" s="346"/>
      <c r="O9" s="341"/>
      <c r="P9" s="342"/>
      <c r="Q9" s="344"/>
      <c r="R9" s="340"/>
      <c r="S9" s="341"/>
      <c r="T9" s="341"/>
      <c r="U9" s="352"/>
    </row>
    <row r="10" spans="1:21" ht="15.75" customHeight="1" thickBot="1" x14ac:dyDescent="0.3">
      <c r="C10" s="176"/>
      <c r="D10" s="176"/>
      <c r="E10" s="176"/>
      <c r="H10" s="163"/>
      <c r="I10" s="163"/>
      <c r="J10" s="188"/>
      <c r="K10" s="188"/>
      <c r="L10" s="188"/>
      <c r="M10" s="214" t="s">
        <v>36</v>
      </c>
      <c r="N10" s="321">
        <f>SUM(N7:N9)</f>
        <v>0</v>
      </c>
      <c r="O10" s="322">
        <f>SUM(O7:O9)</f>
        <v>0</v>
      </c>
      <c r="P10" s="323">
        <f>SUM(P7:P9)</f>
        <v>0</v>
      </c>
      <c r="Q10" s="130"/>
      <c r="R10" s="407">
        <f>SUM(R7:R9)</f>
        <v>0</v>
      </c>
      <c r="S10" s="322">
        <f t="shared" ref="S10:U10" si="0">SUM(S7:S9)</f>
        <v>0</v>
      </c>
      <c r="T10" s="322">
        <f t="shared" si="0"/>
        <v>0</v>
      </c>
      <c r="U10" s="443">
        <f t="shared" si="0"/>
        <v>0</v>
      </c>
    </row>
    <row r="11" spans="1:21" ht="15.75" customHeight="1" thickTop="1" x14ac:dyDescent="0.25">
      <c r="C11" s="176"/>
      <c r="D11" s="176"/>
      <c r="E11" s="176"/>
      <c r="M11" s="214"/>
      <c r="N11" s="166"/>
      <c r="O11" s="166"/>
      <c r="P11" s="166"/>
    </row>
    <row r="12" spans="1:21" ht="15.75" customHeight="1" x14ac:dyDescent="0.25">
      <c r="B12" s="132" t="s">
        <v>106</v>
      </c>
      <c r="C12" s="176"/>
      <c r="D12" s="176"/>
      <c r="E12" s="176"/>
      <c r="M12" s="214"/>
      <c r="N12" s="166"/>
      <c r="O12" s="166"/>
      <c r="P12" s="166"/>
    </row>
    <row r="13" spans="1:21" ht="15.75" customHeight="1" x14ac:dyDescent="0.25">
      <c r="B13" s="577" t="s">
        <v>186</v>
      </c>
      <c r="C13" s="577"/>
      <c r="D13" s="577"/>
      <c r="E13" s="577"/>
      <c r="F13" s="577"/>
      <c r="G13" s="577"/>
      <c r="H13" s="171"/>
      <c r="I13" s="171"/>
      <c r="J13" s="171"/>
      <c r="M13" s="214"/>
      <c r="N13" s="166"/>
      <c r="O13" s="166"/>
      <c r="P13" s="166"/>
    </row>
    <row r="14" spans="1:21" ht="15.75" customHeight="1" x14ac:dyDescent="0.25">
      <c r="C14" s="176"/>
      <c r="D14" s="176"/>
      <c r="E14" s="176"/>
      <c r="M14" s="214"/>
      <c r="N14" s="166"/>
      <c r="O14" s="166"/>
      <c r="P14" s="166"/>
    </row>
    <row r="15" spans="1:21" ht="15.75" customHeight="1" x14ac:dyDescent="0.25">
      <c r="B15" s="577" t="s">
        <v>110</v>
      </c>
      <c r="C15" s="577"/>
      <c r="D15" s="577"/>
      <c r="E15" s="577"/>
      <c r="F15" s="577"/>
      <c r="G15" s="577"/>
      <c r="H15" s="171"/>
      <c r="I15" s="171"/>
      <c r="J15" s="464"/>
      <c r="K15" s="143"/>
      <c r="L15" s="143"/>
      <c r="M15" s="465"/>
      <c r="N15" s="466"/>
      <c r="O15" s="161"/>
      <c r="P15" s="161"/>
      <c r="Q15" s="143"/>
    </row>
    <row r="16" spans="1:21" ht="15.75" customHeight="1" x14ac:dyDescent="0.25">
      <c r="B16" s="171"/>
      <c r="C16" s="171"/>
      <c r="D16" s="171"/>
      <c r="E16" s="171"/>
      <c r="F16" s="171"/>
      <c r="G16" s="171"/>
      <c r="H16" s="171"/>
      <c r="I16" s="171"/>
      <c r="J16" s="171"/>
      <c r="M16" s="214"/>
      <c r="N16" s="166"/>
      <c r="O16" s="166"/>
      <c r="P16" s="166"/>
    </row>
    <row r="17" spans="2:21" ht="15.75" customHeight="1" x14ac:dyDescent="0.25">
      <c r="B17" s="577" t="s">
        <v>131</v>
      </c>
      <c r="C17" s="577"/>
      <c r="D17" s="577"/>
      <c r="E17" s="577"/>
      <c r="F17" s="577"/>
      <c r="G17" s="577"/>
      <c r="H17" s="171"/>
      <c r="I17" s="171"/>
      <c r="J17" s="171"/>
      <c r="M17" s="214"/>
      <c r="N17" s="166"/>
      <c r="O17" s="166"/>
      <c r="P17" s="166"/>
    </row>
    <row r="18" spans="2:21" ht="15.75" customHeight="1" x14ac:dyDescent="0.25">
      <c r="B18" s="591" t="s">
        <v>130</v>
      </c>
      <c r="C18" s="577"/>
      <c r="D18" s="577"/>
      <c r="E18" s="577"/>
      <c r="F18" s="577"/>
      <c r="G18" s="577"/>
      <c r="H18" s="171"/>
      <c r="I18" s="171"/>
      <c r="J18" s="171"/>
      <c r="M18" s="214"/>
      <c r="N18" s="166"/>
      <c r="O18" s="166"/>
      <c r="P18" s="166"/>
    </row>
    <row r="19" spans="2:21" ht="15.75" customHeight="1" x14ac:dyDescent="0.25">
      <c r="B19" s="171"/>
      <c r="C19" s="171"/>
      <c r="D19" s="171"/>
      <c r="E19" s="171"/>
      <c r="F19" s="171"/>
      <c r="G19" s="171"/>
      <c r="H19" s="171"/>
      <c r="I19" s="171"/>
      <c r="J19" s="171"/>
      <c r="M19" s="214"/>
      <c r="N19" s="166"/>
      <c r="O19" s="166"/>
      <c r="P19" s="166"/>
    </row>
    <row r="20" spans="2:21" ht="15.75" customHeight="1" x14ac:dyDescent="0.25">
      <c r="B20" s="131" t="s">
        <v>95</v>
      </c>
      <c r="C20" s="174" t="s">
        <v>98</v>
      </c>
      <c r="D20" s="174" t="s">
        <v>99</v>
      </c>
      <c r="E20" s="174"/>
      <c r="F20" s="171"/>
      <c r="G20" s="171"/>
      <c r="H20" s="171"/>
      <c r="I20" s="171"/>
      <c r="J20" s="171"/>
      <c r="M20" s="214"/>
      <c r="N20" s="166"/>
      <c r="O20" s="166"/>
      <c r="P20" s="166"/>
    </row>
    <row r="21" spans="2:21" ht="15.75" customHeight="1" x14ac:dyDescent="0.25">
      <c r="C21" s="176"/>
      <c r="D21" s="176"/>
      <c r="E21" s="176"/>
      <c r="M21" s="214"/>
      <c r="N21" s="166"/>
      <c r="O21" s="166"/>
      <c r="P21" s="166"/>
    </row>
    <row r="22" spans="2:21" ht="15.75" customHeight="1" x14ac:dyDescent="0.25">
      <c r="C22" s="176"/>
      <c r="D22" s="176"/>
      <c r="E22" s="176"/>
      <c r="M22" s="214"/>
      <c r="N22" s="166"/>
      <c r="O22" s="166"/>
      <c r="P22" s="166"/>
    </row>
    <row r="23" spans="2:21" ht="15.75" customHeight="1" x14ac:dyDescent="0.25">
      <c r="C23" s="176"/>
      <c r="D23" s="176"/>
      <c r="E23" s="176"/>
      <c r="M23" s="214"/>
      <c r="N23" s="166"/>
      <c r="O23" s="166"/>
      <c r="P23" s="166"/>
    </row>
    <row r="24" spans="2:21" ht="15.75" customHeight="1" x14ac:dyDescent="0.25">
      <c r="B24" s="293"/>
      <c r="C24" s="176"/>
      <c r="D24" s="176"/>
      <c r="E24" s="176"/>
      <c r="M24" s="214"/>
      <c r="N24" s="166"/>
      <c r="O24" s="166"/>
      <c r="P24" s="166"/>
    </row>
    <row r="25" spans="2:21" ht="15.75" customHeight="1" x14ac:dyDescent="0.25">
      <c r="B25" s="579" t="s">
        <v>219</v>
      </c>
      <c r="C25" s="579"/>
      <c r="D25" s="579"/>
      <c r="E25" s="579"/>
      <c r="F25" s="579"/>
      <c r="G25" s="579"/>
      <c r="H25" s="579"/>
      <c r="I25" s="579"/>
      <c r="T25" s="140"/>
    </row>
    <row r="26" spans="2:21" ht="15.75" customHeight="1" x14ac:dyDescent="0.25">
      <c r="B26" s="516"/>
      <c r="C26" s="176"/>
      <c r="D26" s="176"/>
      <c r="E26" s="176"/>
      <c r="F26" s="137"/>
      <c r="G26" s="137"/>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R28" s="280" t="s">
        <v>189</v>
      </c>
      <c r="S28" s="281"/>
      <c r="T28" s="187"/>
      <c r="U28" s="281"/>
    </row>
    <row r="29" spans="2:21" ht="15.75" customHeight="1" x14ac:dyDescent="0.25">
      <c r="B29" s="180" t="s">
        <v>188</v>
      </c>
      <c r="C29" s="514" t="s">
        <v>1</v>
      </c>
      <c r="D29" s="514"/>
      <c r="E29" s="514"/>
      <c r="F29" s="514" t="s">
        <v>32</v>
      </c>
      <c r="G29" s="514" t="s">
        <v>33</v>
      </c>
      <c r="H29" s="514"/>
      <c r="I29" s="514"/>
      <c r="J29" s="514"/>
      <c r="K29" s="514"/>
      <c r="L29" s="514"/>
      <c r="M29" s="514" t="s">
        <v>34</v>
      </c>
      <c r="N29" s="514" t="s">
        <v>35</v>
      </c>
      <c r="O29" s="182"/>
      <c r="P29" s="182"/>
      <c r="Q29" s="182"/>
      <c r="R29" s="183" t="s">
        <v>78</v>
      </c>
      <c r="S29" s="184"/>
      <c r="T29" s="184"/>
      <c r="U29" s="184"/>
    </row>
    <row r="30" spans="2:21" ht="15.75" customHeight="1" x14ac:dyDescent="0.25">
      <c r="B30" s="185"/>
      <c r="C30" s="145"/>
      <c r="D30" s="145"/>
      <c r="E30" s="145"/>
      <c r="F30" s="145"/>
      <c r="G30" s="145"/>
      <c r="H30" s="145"/>
      <c r="I30" s="145"/>
      <c r="J30" s="145"/>
      <c r="K30" s="145"/>
      <c r="L30" s="145"/>
      <c r="M30" s="145"/>
      <c r="N30" s="145"/>
      <c r="O30" s="136"/>
      <c r="P30" s="136"/>
      <c r="Q30" s="136"/>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200"/>
      <c r="C32" s="201"/>
      <c r="D32" s="201"/>
      <c r="E32" s="201"/>
      <c r="F32" s="202"/>
      <c r="G32" s="203"/>
      <c r="H32" s="203"/>
      <c r="I32" s="203"/>
      <c r="J32" s="203"/>
      <c r="K32" s="203"/>
      <c r="L32" s="203"/>
      <c r="M32" s="159"/>
      <c r="N32" s="204"/>
      <c r="O32" s="205"/>
      <c r="P32" s="205"/>
      <c r="Q32" s="205"/>
    </row>
    <row r="33" spans="2:17" ht="15.75" customHeight="1" x14ac:dyDescent="0.25">
      <c r="B33" s="200"/>
      <c r="C33" s="201"/>
      <c r="D33" s="201"/>
      <c r="E33" s="201"/>
      <c r="F33" s="202"/>
      <c r="G33" s="203"/>
      <c r="H33" s="203"/>
      <c r="I33" s="203"/>
      <c r="J33" s="203"/>
      <c r="K33" s="203"/>
      <c r="L33" s="203"/>
      <c r="M33" s="159"/>
      <c r="N33" s="204"/>
      <c r="O33" s="205"/>
      <c r="P33" s="205"/>
      <c r="Q33" s="205"/>
    </row>
    <row r="34" spans="2:17" ht="15.75" customHeight="1" x14ac:dyDescent="0.25">
      <c r="B34" s="200"/>
      <c r="C34" s="201"/>
      <c r="D34" s="201"/>
      <c r="E34" s="201"/>
      <c r="F34" s="202"/>
      <c r="G34" s="203"/>
      <c r="H34" s="203"/>
      <c r="I34" s="203"/>
      <c r="J34" s="203"/>
      <c r="K34" s="203"/>
      <c r="L34" s="203"/>
      <c r="M34" s="159"/>
      <c r="N34" s="204"/>
      <c r="O34" s="205"/>
      <c r="P34" s="205"/>
      <c r="Q34" s="205"/>
    </row>
    <row r="35" spans="2:17" ht="15.75" customHeight="1" x14ac:dyDescent="0.25">
      <c r="B35" s="200"/>
      <c r="C35" s="201"/>
      <c r="D35" s="201"/>
      <c r="E35" s="201"/>
      <c r="F35" s="202"/>
      <c r="G35" s="203"/>
      <c r="H35" s="203"/>
      <c r="I35" s="203"/>
      <c r="J35" s="203"/>
      <c r="K35" s="203"/>
      <c r="L35" s="203"/>
      <c r="M35" s="159"/>
      <c r="N35" s="204"/>
      <c r="O35" s="205"/>
      <c r="P35" s="205"/>
      <c r="Q35" s="205"/>
    </row>
    <row r="36" spans="2:17" ht="15.75" customHeight="1" x14ac:dyDescent="0.25">
      <c r="B36" s="200"/>
      <c r="C36" s="201"/>
      <c r="D36" s="201"/>
      <c r="E36" s="201"/>
      <c r="F36" s="202"/>
      <c r="G36" s="203"/>
      <c r="H36" s="203"/>
      <c r="I36" s="203"/>
      <c r="J36" s="203"/>
      <c r="K36" s="203"/>
      <c r="L36" s="203"/>
      <c r="M36" s="159"/>
      <c r="N36" s="204"/>
      <c r="O36" s="205"/>
      <c r="P36" s="205"/>
      <c r="Q36" s="205"/>
    </row>
    <row r="37" spans="2:17" ht="15.75" customHeight="1" x14ac:dyDescent="0.25">
      <c r="B37" s="200"/>
      <c r="C37" s="201"/>
      <c r="D37" s="201"/>
      <c r="E37" s="201"/>
      <c r="F37" s="202"/>
      <c r="G37" s="203"/>
      <c r="H37" s="203"/>
      <c r="I37" s="203"/>
      <c r="J37" s="203"/>
      <c r="K37" s="203"/>
      <c r="L37" s="203"/>
      <c r="M37" s="159"/>
      <c r="N37" s="204"/>
      <c r="O37" s="205"/>
      <c r="P37" s="205"/>
      <c r="Q37" s="205"/>
    </row>
    <row r="38" spans="2:17" ht="15.75" customHeight="1" x14ac:dyDescent="0.25">
      <c r="B38" s="200"/>
      <c r="C38" s="201"/>
      <c r="D38" s="201"/>
      <c r="E38" s="201"/>
      <c r="F38" s="202"/>
      <c r="G38" s="203"/>
      <c r="H38" s="203"/>
      <c r="I38" s="203"/>
      <c r="J38" s="203"/>
      <c r="K38" s="203"/>
      <c r="L38" s="203"/>
      <c r="M38" s="159"/>
      <c r="N38" s="204"/>
      <c r="O38" s="205"/>
      <c r="P38" s="205"/>
      <c r="Q38" s="205"/>
    </row>
    <row r="39" spans="2:17" ht="15.75" customHeight="1" x14ac:dyDescent="0.25">
      <c r="B39" s="200"/>
      <c r="C39" s="201"/>
      <c r="D39" s="201"/>
      <c r="E39" s="201"/>
      <c r="F39" s="202"/>
      <c r="G39" s="203"/>
      <c r="H39" s="203"/>
      <c r="I39" s="203"/>
      <c r="J39" s="203"/>
      <c r="K39" s="203"/>
      <c r="L39" s="203"/>
      <c r="M39" s="159"/>
      <c r="N39" s="204"/>
      <c r="O39" s="205"/>
      <c r="P39" s="205"/>
      <c r="Q39" s="205"/>
    </row>
    <row r="40" spans="2:17" ht="15.75" customHeight="1" x14ac:dyDescent="0.25">
      <c r="B40" s="200"/>
      <c r="C40" s="201"/>
      <c r="D40" s="201"/>
      <c r="E40" s="201"/>
      <c r="F40" s="202"/>
      <c r="G40" s="203"/>
      <c r="H40" s="203"/>
      <c r="I40" s="203"/>
      <c r="J40" s="203"/>
      <c r="K40" s="203"/>
      <c r="L40" s="203"/>
      <c r="M40" s="159"/>
      <c r="N40" s="204"/>
      <c r="O40" s="205"/>
      <c r="P40" s="205"/>
      <c r="Q40" s="205"/>
    </row>
    <row r="41" spans="2:17" ht="15.75" customHeight="1" x14ac:dyDescent="0.25">
      <c r="B41" s="200"/>
      <c r="C41" s="201"/>
      <c r="D41" s="201"/>
      <c r="E41" s="201"/>
      <c r="F41" s="202"/>
      <c r="G41" s="203"/>
      <c r="H41" s="203"/>
      <c r="I41" s="203"/>
      <c r="J41" s="203"/>
      <c r="K41" s="203"/>
      <c r="L41" s="203"/>
      <c r="M41" s="159"/>
      <c r="N41" s="204"/>
      <c r="O41" s="205"/>
      <c r="P41" s="205"/>
      <c r="Q41" s="205"/>
    </row>
    <row r="42" spans="2:17" ht="15.75" customHeight="1" x14ac:dyDescent="0.25">
      <c r="B42" s="200"/>
      <c r="C42" s="201"/>
      <c r="D42" s="201"/>
      <c r="E42" s="201"/>
      <c r="F42" s="202"/>
      <c r="G42" s="203"/>
      <c r="H42" s="203"/>
      <c r="I42" s="203"/>
      <c r="J42" s="203"/>
      <c r="K42" s="203"/>
      <c r="L42" s="203"/>
      <c r="M42" s="159"/>
      <c r="N42" s="204"/>
      <c r="O42" s="205"/>
      <c r="P42" s="205"/>
      <c r="Q42" s="205"/>
    </row>
    <row r="43" spans="2:17" ht="15.75" customHeight="1" x14ac:dyDescent="0.25">
      <c r="B43" s="223"/>
      <c r="C43" s="218"/>
      <c r="D43" s="218"/>
      <c r="E43" s="218"/>
      <c r="F43" s="202"/>
      <c r="G43" s="224"/>
      <c r="H43" s="224"/>
      <c r="I43" s="224"/>
      <c r="J43" s="224"/>
      <c r="K43" s="224"/>
      <c r="L43" s="224"/>
      <c r="M43" s="226"/>
      <c r="N43" s="229"/>
      <c r="O43" s="140"/>
      <c r="P43" s="140"/>
      <c r="Q43" s="140"/>
    </row>
    <row r="44" spans="2:17" ht="15.75" customHeight="1" x14ac:dyDescent="0.25">
      <c r="B44" s="223"/>
      <c r="C44" s="218"/>
      <c r="D44" s="218"/>
      <c r="E44" s="218"/>
      <c r="F44" s="202"/>
      <c r="G44" s="224"/>
      <c r="H44" s="224"/>
      <c r="I44" s="224"/>
      <c r="J44" s="224"/>
      <c r="K44" s="224"/>
      <c r="L44" s="224"/>
      <c r="M44" s="226"/>
      <c r="N44" s="229"/>
      <c r="O44" s="140"/>
      <c r="P44" s="146"/>
      <c r="Q44" s="146"/>
    </row>
    <row r="45" spans="2:17" ht="15.75" customHeight="1" x14ac:dyDescent="0.25">
      <c r="B45" s="223"/>
      <c r="C45" s="218"/>
      <c r="D45" s="218"/>
      <c r="E45" s="218"/>
      <c r="F45" s="202"/>
      <c r="G45" s="224"/>
      <c r="H45" s="224"/>
      <c r="I45" s="224"/>
      <c r="J45" s="224"/>
      <c r="K45" s="224"/>
      <c r="L45" s="224"/>
      <c r="M45" s="226"/>
      <c r="N45" s="229"/>
      <c r="O45" s="140"/>
      <c r="P45" s="146"/>
      <c r="Q45" s="146"/>
    </row>
    <row r="46" spans="2:17" ht="15.75" customHeight="1" x14ac:dyDescent="0.25">
      <c r="C46" s="218"/>
      <c r="D46" s="218"/>
      <c r="E46" s="218"/>
      <c r="F46" s="202"/>
      <c r="G46" s="219"/>
      <c r="H46" s="219"/>
      <c r="I46" s="219"/>
      <c r="J46" s="219"/>
      <c r="K46" s="219"/>
      <c r="L46" s="219"/>
      <c r="M46" s="220"/>
      <c r="N46" s="221"/>
      <c r="O46" s="222"/>
      <c r="P46" s="161"/>
      <c r="Q46" s="146"/>
    </row>
    <row r="47" spans="2:17" ht="15.75" customHeight="1" x14ac:dyDescent="0.25">
      <c r="B47" s="223"/>
      <c r="C47" s="218"/>
      <c r="D47" s="218"/>
      <c r="E47" s="218"/>
      <c r="F47" s="202"/>
      <c r="G47" s="224"/>
      <c r="H47" s="224"/>
      <c r="I47" s="224"/>
      <c r="J47" s="224"/>
      <c r="K47" s="224"/>
      <c r="L47" s="224"/>
      <c r="M47" s="220"/>
      <c r="N47" s="199"/>
      <c r="O47" s="225"/>
      <c r="P47" s="231"/>
      <c r="Q47" s="146"/>
    </row>
    <row r="48" spans="2:17" ht="15.75" customHeight="1" x14ac:dyDescent="0.25">
      <c r="B48" s="223"/>
      <c r="C48" s="218"/>
      <c r="D48" s="218"/>
      <c r="E48" s="218"/>
      <c r="F48" s="202"/>
      <c r="G48" s="224"/>
      <c r="H48" s="224"/>
      <c r="I48" s="224"/>
      <c r="J48" s="224"/>
      <c r="K48" s="224"/>
      <c r="L48" s="224"/>
      <c r="M48" s="220"/>
      <c r="N48" s="199"/>
      <c r="O48" s="225"/>
      <c r="P48" s="225"/>
      <c r="Q48" s="140"/>
    </row>
    <row r="49" spans="2:20" ht="15.75" customHeight="1" x14ac:dyDescent="0.25">
      <c r="B49" s="223"/>
      <c r="C49" s="218"/>
      <c r="D49" s="218"/>
      <c r="E49" s="218"/>
      <c r="F49" s="202"/>
      <c r="G49" s="224"/>
      <c r="H49" s="224"/>
      <c r="I49" s="224"/>
      <c r="J49" s="224"/>
      <c r="K49" s="224"/>
      <c r="L49" s="224"/>
      <c r="M49" s="220"/>
      <c r="N49" s="199"/>
      <c r="O49" s="225"/>
      <c r="P49" s="225"/>
      <c r="Q49" s="140"/>
    </row>
    <row r="50" spans="2:20" ht="15.75" customHeight="1" x14ac:dyDescent="0.25">
      <c r="B50" s="223"/>
      <c r="C50" s="218"/>
      <c r="D50" s="218"/>
      <c r="E50" s="218"/>
      <c r="F50" s="202"/>
      <c r="G50" s="224"/>
      <c r="H50" s="224"/>
      <c r="I50" s="224"/>
      <c r="J50" s="224"/>
      <c r="K50" s="224"/>
      <c r="L50" s="224"/>
      <c r="M50" s="226"/>
      <c r="N50" s="204"/>
      <c r="O50" s="225"/>
      <c r="P50" s="225"/>
      <c r="Q50" s="140"/>
    </row>
    <row r="51" spans="2:20" ht="15.75" customHeight="1" x14ac:dyDescent="0.25"/>
    <row r="52" spans="2:20" ht="15.75" customHeight="1" x14ac:dyDescent="0.25">
      <c r="F52" s="167"/>
      <c r="G52" s="228"/>
      <c r="H52" s="228"/>
      <c r="I52" s="228"/>
      <c r="J52" s="228"/>
      <c r="K52" s="228"/>
      <c r="L52" s="228"/>
      <c r="S52" s="135" t="s">
        <v>182</v>
      </c>
      <c r="T52" s="166">
        <f>T10</f>
        <v>0</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sheetData>
  <mergeCells count="7">
    <mergeCell ref="R4:T4"/>
    <mergeCell ref="R5:T5"/>
    <mergeCell ref="B25:I25"/>
    <mergeCell ref="B18:G18"/>
    <mergeCell ref="B13:G13"/>
    <mergeCell ref="B15:G15"/>
    <mergeCell ref="B17:G17"/>
  </mergeCells>
  <conditionalFormatting sqref="A7:P9 R7:U9">
    <cfRule type="expression" dxfId="67" priority="4">
      <formula>MOD(ROW(),2)=0</formula>
    </cfRule>
  </conditionalFormatting>
  <hyperlinks>
    <hyperlink ref="B18" r:id="rId1" xr:uid="{00000000-0004-0000-1000-000000000000}"/>
  </hyperlinks>
  <printOptions horizontalCentered="1" gridLines="1"/>
  <pageMargins left="0" right="0" top="0.75" bottom="0.75" header="0.3" footer="0.3"/>
  <pageSetup scale="44" orientation="landscape" horizontalDpi="1200" verticalDpi="1200"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CDAF8"/>
    <pageSetUpPr fitToPage="1"/>
  </sheetPr>
  <dimension ref="A1:U56"/>
  <sheetViews>
    <sheetView workbookViewId="0">
      <pane xSplit="2" ySplit="6" topLeftCell="J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4.7109375" style="135" bestFit="1" customWidth="1"/>
    <col min="3" max="3" width="36.28515625" style="135" customWidth="1"/>
    <col min="4" max="4" width="15.28515625" style="135" customWidth="1"/>
    <col min="5" max="5" width="13.7109375" style="135" customWidth="1"/>
    <col min="6" max="6" width="19.42578125" style="135" bestFit="1" customWidth="1"/>
    <col min="7" max="7" width="23" style="135" bestFit="1" customWidth="1"/>
    <col min="8" max="8" width="11.28515625" style="135" customWidth="1"/>
    <col min="9" max="9" width="12.85546875" style="135" customWidth="1"/>
    <col min="10" max="10" width="13.42578125" style="135" customWidth="1"/>
    <col min="11" max="11" width="17.7109375" style="137" customWidth="1"/>
    <col min="12" max="12" width="9.5703125" style="135" bestFit="1" customWidth="1"/>
    <col min="13" max="13" width="20.7109375" style="135" customWidth="1"/>
    <col min="14" max="14" width="14.140625" style="135" bestFit="1" customWidth="1"/>
    <col min="15" max="15" width="13.7109375" style="135" customWidth="1"/>
    <col min="16" max="16" width="14.42578125" style="135" customWidth="1"/>
    <col min="17" max="17" width="3.7109375" style="135" customWidth="1"/>
    <col min="18" max="18" width="14.140625" style="135" bestFit="1" customWidth="1"/>
    <col min="19" max="19" width="16.7109375" style="135" bestFit="1" customWidth="1"/>
    <col min="20" max="21" width="14.140625" style="135" bestFit="1" customWidth="1"/>
    <col min="22" max="16384" width="9.140625" style="135"/>
  </cols>
  <sheetData>
    <row r="1" spans="1:21" ht="15.75" customHeight="1" x14ac:dyDescent="0.25">
      <c r="A1" s="132" t="s">
        <v>10</v>
      </c>
    </row>
    <row r="2" spans="1:21" ht="15.75" customHeight="1" x14ac:dyDescent="0.25">
      <c r="A2" s="138" t="str">
        <f>('#1461 Inlet Grove Comm HS '!A2)</f>
        <v>Federal Grant Allocations/Reimbursements as of: 12/31/25</v>
      </c>
      <c r="B2" s="189"/>
      <c r="N2" s="139"/>
      <c r="O2" s="139"/>
      <c r="Q2" s="140"/>
    </row>
    <row r="3" spans="1:21" ht="15.75" customHeight="1" x14ac:dyDescent="0.25">
      <c r="A3" s="141" t="s">
        <v>55</v>
      </c>
      <c r="B3" s="132"/>
      <c r="D3" s="132"/>
      <c r="E3" s="132"/>
      <c r="F3" s="132"/>
      <c r="Q3" s="140"/>
      <c r="R3" s="136"/>
      <c r="S3" s="142"/>
    </row>
    <row r="4" spans="1:21" ht="15.75" customHeight="1" x14ac:dyDescent="0.25">
      <c r="A4" s="132" t="s">
        <v>138</v>
      </c>
      <c r="N4" s="238"/>
      <c r="O4" s="238"/>
      <c r="P4" s="238"/>
      <c r="Q4" s="145"/>
      <c r="R4" s="581" t="str">
        <f>'#0040 Palm Beach Prep Char. MS'!R4</f>
        <v>July 1, 2025 - June 30, 2026</v>
      </c>
      <c r="S4" s="581"/>
      <c r="T4" s="581"/>
      <c r="U4" s="146"/>
    </row>
    <row r="5" spans="1:21" ht="15.75" thickBot="1" x14ac:dyDescent="0.3">
      <c r="A5" s="137"/>
      <c r="H5" s="147"/>
      <c r="I5" s="147"/>
      <c r="N5" s="238"/>
      <c r="O5" s="238"/>
      <c r="P5" s="238"/>
      <c r="Q5" s="145"/>
      <c r="R5" s="575"/>
      <c r="S5" s="575"/>
      <c r="T5" s="575"/>
      <c r="U5" s="149"/>
    </row>
    <row r="6" spans="1:21"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'#3391 Seagull Academy Ind. Liv'!U6</f>
        <v>Available Budget as of 12/31/25</v>
      </c>
    </row>
    <row r="7" spans="1:21" ht="15.75" customHeight="1" x14ac:dyDescent="0.25">
      <c r="A7" s="137">
        <v>4201</v>
      </c>
      <c r="B7" s="135" t="s">
        <v>231</v>
      </c>
      <c r="C7" s="326" t="s">
        <v>232</v>
      </c>
      <c r="D7" s="176" t="s">
        <v>221</v>
      </c>
      <c r="E7" s="176" t="s">
        <v>222</v>
      </c>
      <c r="F7" s="135" t="s">
        <v>223</v>
      </c>
      <c r="G7" s="135" t="s">
        <v>6</v>
      </c>
      <c r="H7" s="276">
        <v>2.2100000000000002E-2</v>
      </c>
      <c r="I7" s="276">
        <v>0.16339999999999999</v>
      </c>
      <c r="J7" s="164">
        <v>46203</v>
      </c>
      <c r="K7" s="164">
        <v>46204</v>
      </c>
      <c r="L7" s="164">
        <v>45839</v>
      </c>
      <c r="M7" s="137" t="s">
        <v>224</v>
      </c>
      <c r="N7" s="328">
        <v>100177.5</v>
      </c>
      <c r="O7" s="329">
        <v>0</v>
      </c>
      <c r="P7" s="330">
        <f>N7+O7</f>
        <v>100177.5</v>
      </c>
      <c r="Q7" s="170"/>
      <c r="R7" s="328">
        <v>23497.96</v>
      </c>
      <c r="S7" s="329"/>
      <c r="T7" s="329">
        <f>R7+S7</f>
        <v>23497.96</v>
      </c>
      <c r="U7" s="362">
        <f>P7-T7</f>
        <v>76679.540000000008</v>
      </c>
    </row>
    <row r="8" spans="1:21" ht="15.75" customHeight="1" x14ac:dyDescent="0.25">
      <c r="A8" s="156"/>
      <c r="C8" s="510"/>
      <c r="D8" s="137"/>
      <c r="E8" s="137"/>
      <c r="F8" s="164"/>
      <c r="G8" s="223"/>
      <c r="H8" s="276"/>
      <c r="I8" s="276"/>
      <c r="J8" s="164"/>
      <c r="K8" s="164"/>
      <c r="L8" s="164"/>
      <c r="M8" s="137"/>
      <c r="N8" s="331">
        <v>0</v>
      </c>
      <c r="O8" s="319">
        <v>0</v>
      </c>
      <c r="P8" s="320">
        <f t="shared" ref="P8" si="0">N8+O8</f>
        <v>0</v>
      </c>
      <c r="Q8" s="170"/>
      <c r="R8" s="331">
        <v>0</v>
      </c>
      <c r="S8" s="319"/>
      <c r="T8" s="319">
        <f t="shared" ref="T8" si="1">R8+S8</f>
        <v>0</v>
      </c>
      <c r="U8" s="362">
        <f>P8-T8</f>
        <v>0</v>
      </c>
    </row>
    <row r="9" spans="1:21" ht="15.75" customHeight="1" thickBot="1" x14ac:dyDescent="0.3">
      <c r="B9" s="140"/>
      <c r="C9" s="176"/>
      <c r="D9" s="176"/>
      <c r="E9" s="176"/>
      <c r="M9" s="214" t="s">
        <v>36</v>
      </c>
      <c r="N9" s="321">
        <f>SUM(N7:N8)</f>
        <v>100177.5</v>
      </c>
      <c r="O9" s="322">
        <f>SUM(O7:O8)</f>
        <v>0</v>
      </c>
      <c r="P9" s="323">
        <f>SUM(P7:P8)</f>
        <v>100177.5</v>
      </c>
      <c r="Q9" s="130"/>
      <c r="R9" s="446">
        <f>SUM(R7:R8)</f>
        <v>23497.96</v>
      </c>
      <c r="S9" s="322">
        <f>SUM(S7:S8)</f>
        <v>0</v>
      </c>
      <c r="T9" s="322">
        <f>SUM(T7:T8)</f>
        <v>23497.96</v>
      </c>
      <c r="U9" s="378">
        <f>SUM(U7:U8)</f>
        <v>76679.540000000008</v>
      </c>
    </row>
    <row r="10" spans="1:21" ht="15.75" customHeight="1" thickTop="1" x14ac:dyDescent="0.25">
      <c r="B10" s="132" t="s">
        <v>106</v>
      </c>
      <c r="C10" s="176"/>
      <c r="D10" s="176"/>
      <c r="E10" s="176"/>
      <c r="M10" s="214"/>
      <c r="N10" s="166"/>
      <c r="O10" s="166"/>
      <c r="P10" s="166"/>
    </row>
    <row r="11" spans="1:21" ht="33.75" customHeight="1" x14ac:dyDescent="0.25">
      <c r="B11" s="577" t="s">
        <v>186</v>
      </c>
      <c r="C11" s="577"/>
      <c r="D11" s="577"/>
      <c r="E11" s="577"/>
      <c r="F11" s="577"/>
      <c r="G11" s="577"/>
      <c r="H11" s="171"/>
      <c r="I11" s="171"/>
      <c r="J11" s="171"/>
      <c r="M11" s="214"/>
      <c r="N11" s="166"/>
      <c r="O11" s="166"/>
      <c r="P11" s="166"/>
    </row>
    <row r="12" spans="1:21" ht="15.75" customHeight="1" x14ac:dyDescent="0.25">
      <c r="C12" s="176"/>
      <c r="D12" s="176"/>
      <c r="E12" s="176"/>
      <c r="M12" s="214"/>
      <c r="N12" s="166"/>
      <c r="O12" s="166"/>
      <c r="P12" s="166"/>
    </row>
    <row r="13" spans="1:21" ht="46.5" customHeight="1" x14ac:dyDescent="0.25">
      <c r="B13" s="577" t="s">
        <v>110</v>
      </c>
      <c r="C13" s="577"/>
      <c r="D13" s="577"/>
      <c r="E13" s="577"/>
      <c r="F13" s="577"/>
      <c r="G13" s="577"/>
      <c r="H13" s="171"/>
      <c r="I13" s="171"/>
      <c r="J13" s="171"/>
      <c r="M13" s="214"/>
      <c r="N13" s="166"/>
      <c r="O13" s="166"/>
      <c r="P13" s="166"/>
    </row>
    <row r="14" spans="1:21" ht="15.75" customHeight="1" x14ac:dyDescent="0.25">
      <c r="B14" s="171"/>
      <c r="C14" s="171"/>
      <c r="D14" s="171"/>
      <c r="E14" s="171"/>
      <c r="F14" s="171"/>
      <c r="G14" s="171"/>
      <c r="H14" s="171"/>
      <c r="I14" s="171"/>
      <c r="J14" s="171"/>
      <c r="M14" s="214"/>
      <c r="N14" s="166"/>
      <c r="O14" s="166"/>
      <c r="P14" s="166"/>
    </row>
    <row r="15" spans="1:21" ht="35.25" customHeight="1" x14ac:dyDescent="0.25">
      <c r="B15" s="577" t="s">
        <v>131</v>
      </c>
      <c r="C15" s="577"/>
      <c r="D15" s="577"/>
      <c r="E15" s="577"/>
      <c r="F15" s="577"/>
      <c r="G15" s="577"/>
      <c r="H15" s="171"/>
      <c r="I15" s="171"/>
      <c r="J15" s="171"/>
      <c r="M15" s="214"/>
      <c r="N15" s="166"/>
      <c r="O15" s="166"/>
      <c r="P15" s="166"/>
    </row>
    <row r="16" spans="1:21" ht="15.75" customHeight="1" x14ac:dyDescent="0.25">
      <c r="B16" s="591" t="s">
        <v>130</v>
      </c>
      <c r="C16" s="577"/>
      <c r="D16" s="577"/>
      <c r="E16" s="577"/>
      <c r="F16" s="577"/>
      <c r="G16" s="577"/>
      <c r="H16" s="171"/>
      <c r="I16" s="171"/>
      <c r="J16" s="171"/>
      <c r="M16" s="214"/>
      <c r="N16" s="166"/>
      <c r="O16" s="166"/>
      <c r="P16" s="166"/>
    </row>
    <row r="17" spans="2:21" ht="15.75" customHeight="1" x14ac:dyDescent="0.25">
      <c r="B17" s="171"/>
      <c r="C17" s="171"/>
      <c r="D17" s="171"/>
      <c r="E17" s="171"/>
      <c r="F17" s="171"/>
      <c r="G17" s="171"/>
      <c r="H17" s="171"/>
      <c r="I17" s="171"/>
      <c r="J17" s="171"/>
      <c r="M17" s="214"/>
      <c r="N17" s="166"/>
      <c r="O17" s="166"/>
      <c r="P17" s="166"/>
    </row>
    <row r="18" spans="2:21" ht="15.75" customHeight="1" x14ac:dyDescent="0.25">
      <c r="B18" s="131" t="s">
        <v>95</v>
      </c>
      <c r="C18" s="174" t="s">
        <v>98</v>
      </c>
      <c r="D18" s="174" t="s">
        <v>99</v>
      </c>
      <c r="E18" s="174"/>
      <c r="F18" s="171"/>
      <c r="G18" s="171"/>
      <c r="H18" s="171"/>
      <c r="I18" s="171"/>
      <c r="J18" s="171"/>
      <c r="M18" s="214"/>
      <c r="N18" s="166"/>
      <c r="O18" s="166"/>
      <c r="P18" s="166"/>
    </row>
    <row r="19" spans="2:21" ht="15.75" customHeight="1" x14ac:dyDescent="0.25">
      <c r="B19" s="135" t="s">
        <v>96</v>
      </c>
      <c r="C19" s="176" t="s">
        <v>173</v>
      </c>
      <c r="D19" s="176" t="s">
        <v>174</v>
      </c>
      <c r="E19" s="176"/>
      <c r="M19" s="214"/>
      <c r="N19" s="166"/>
      <c r="O19" s="166"/>
      <c r="P19" s="166"/>
    </row>
    <row r="20" spans="2:21" ht="15.75" customHeight="1" x14ac:dyDescent="0.25">
      <c r="C20" s="176"/>
      <c r="D20" s="176"/>
      <c r="E20" s="176"/>
      <c r="M20" s="214"/>
      <c r="N20" s="166"/>
      <c r="O20" s="166"/>
      <c r="P20" s="166"/>
    </row>
    <row r="21" spans="2:21" ht="15.75" customHeight="1" x14ac:dyDescent="0.25">
      <c r="C21" s="176"/>
      <c r="D21" s="176"/>
      <c r="E21" s="176"/>
      <c r="M21" s="214"/>
      <c r="N21" s="166"/>
      <c r="O21" s="166"/>
      <c r="P21" s="166"/>
      <c r="Q21" s="140"/>
    </row>
    <row r="22" spans="2:21" ht="15.75" customHeight="1" x14ac:dyDescent="0.25">
      <c r="E22" s="176"/>
      <c r="M22" s="214"/>
      <c r="N22" s="166"/>
      <c r="O22" s="166"/>
      <c r="P22" s="166"/>
      <c r="Q22" s="140"/>
    </row>
    <row r="23" spans="2:21" ht="15.75" customHeight="1" x14ac:dyDescent="0.25">
      <c r="C23" s="176"/>
      <c r="D23" s="176"/>
      <c r="E23" s="176"/>
      <c r="M23" s="214"/>
      <c r="N23" s="166"/>
      <c r="O23" s="166"/>
      <c r="P23" s="166"/>
      <c r="Q23" s="140"/>
    </row>
    <row r="24" spans="2:21" ht="15.75" customHeight="1" x14ac:dyDescent="0.25">
      <c r="B24" s="579" t="s">
        <v>219</v>
      </c>
      <c r="C24" s="579"/>
      <c r="D24" s="579"/>
      <c r="E24" s="579"/>
      <c r="F24" s="579"/>
      <c r="G24" s="579"/>
      <c r="H24" s="579"/>
      <c r="I24" s="579"/>
      <c r="K24" s="135"/>
      <c r="T24" s="140"/>
    </row>
    <row r="25" spans="2:21" ht="15.75" customHeight="1" x14ac:dyDescent="0.25">
      <c r="B25" s="516"/>
      <c r="C25" s="176"/>
      <c r="D25" s="176"/>
      <c r="E25" s="176"/>
      <c r="F25" s="137"/>
      <c r="G25" s="137"/>
      <c r="K25" s="135"/>
      <c r="T25" s="140"/>
    </row>
    <row r="26" spans="2:21" ht="15.75" customHeight="1" x14ac:dyDescent="0.25">
      <c r="B26" s="209"/>
      <c r="C26" s="206"/>
      <c r="D26" s="206"/>
      <c r="E26" s="206"/>
      <c r="F26" s="206"/>
      <c r="G26" s="206"/>
      <c r="H26" s="183"/>
      <c r="I26" s="183"/>
      <c r="J26" s="183"/>
      <c r="K26" s="183"/>
      <c r="L26" s="183"/>
      <c r="M26" s="183"/>
      <c r="N26" s="183"/>
      <c r="O26" s="183"/>
      <c r="P26" s="183"/>
      <c r="Q26" s="183"/>
      <c r="R26" s="183"/>
      <c r="S26" s="183"/>
      <c r="T26" s="183"/>
      <c r="U26" s="183"/>
    </row>
    <row r="27" spans="2:21" ht="15.75" customHeight="1" x14ac:dyDescent="0.25">
      <c r="C27" s="137"/>
      <c r="D27" s="137"/>
      <c r="E27" s="137"/>
      <c r="F27" s="137"/>
      <c r="G27" s="137"/>
      <c r="K27" s="135"/>
      <c r="R27" s="280" t="s">
        <v>189</v>
      </c>
      <c r="S27" s="281"/>
      <c r="T27" s="187"/>
      <c r="U27" s="281"/>
    </row>
    <row r="28" spans="2:21" ht="15.75" customHeight="1" x14ac:dyDescent="0.25">
      <c r="B28" s="180" t="s">
        <v>188</v>
      </c>
      <c r="C28" s="514" t="s">
        <v>1</v>
      </c>
      <c r="D28" s="514"/>
      <c r="E28" s="514"/>
      <c r="F28" s="514" t="s">
        <v>32</v>
      </c>
      <c r="G28" s="514" t="s">
        <v>33</v>
      </c>
      <c r="H28" s="514"/>
      <c r="I28" s="514"/>
      <c r="J28" s="514"/>
      <c r="K28" s="514"/>
      <c r="L28" s="514"/>
      <c r="M28" s="514" t="s">
        <v>34</v>
      </c>
      <c r="N28" s="514" t="s">
        <v>35</v>
      </c>
      <c r="O28" s="182"/>
      <c r="P28" s="182"/>
      <c r="Q28" s="182"/>
      <c r="R28" s="183" t="s">
        <v>78</v>
      </c>
      <c r="S28" s="184"/>
      <c r="T28" s="184"/>
      <c r="U28" s="184"/>
    </row>
    <row r="29" spans="2:21" ht="15.75" customHeight="1" x14ac:dyDescent="0.25">
      <c r="B29" s="185"/>
      <c r="C29" s="145"/>
      <c r="D29" s="145"/>
      <c r="E29" s="145"/>
      <c r="F29" s="145"/>
      <c r="G29" s="145"/>
      <c r="H29" s="145"/>
      <c r="I29" s="145"/>
      <c r="J29" s="145"/>
      <c r="K29" s="145"/>
      <c r="L29" s="145"/>
      <c r="M29" s="145"/>
      <c r="N29" s="145"/>
    </row>
    <row r="30" spans="2:21" ht="15.75" customHeight="1" x14ac:dyDescent="0.25">
      <c r="B30" s="200"/>
      <c r="C30" s="201"/>
      <c r="D30" s="201"/>
      <c r="E30" s="201"/>
      <c r="F30" s="202"/>
      <c r="G30" s="203"/>
      <c r="H30" s="203"/>
      <c r="I30" s="203"/>
      <c r="J30" s="203"/>
      <c r="K30" s="203"/>
      <c r="L30" s="203"/>
      <c r="M30" s="159"/>
      <c r="N30" s="199"/>
    </row>
    <row r="31" spans="2:21" ht="15.75" customHeight="1" x14ac:dyDescent="0.25">
      <c r="B31" s="223"/>
      <c r="C31" s="218"/>
      <c r="D31" s="218"/>
      <c r="E31" s="218"/>
      <c r="F31" s="202"/>
      <c r="G31" s="224"/>
      <c r="H31" s="224"/>
      <c r="I31" s="224"/>
      <c r="J31" s="224"/>
      <c r="K31" s="203"/>
      <c r="L31" s="224"/>
      <c r="M31" s="159"/>
      <c r="N31" s="229"/>
      <c r="O31" s="140"/>
      <c r="P31" s="140"/>
      <c r="Q31" s="140"/>
    </row>
    <row r="32" spans="2:21" ht="15.75" customHeight="1" x14ac:dyDescent="0.25">
      <c r="B32" s="223"/>
      <c r="C32" s="218"/>
      <c r="D32" s="218"/>
      <c r="E32" s="218"/>
      <c r="F32" s="202"/>
      <c r="G32" s="224"/>
      <c r="H32" s="224"/>
      <c r="I32" s="224"/>
      <c r="J32" s="224"/>
      <c r="K32" s="203"/>
      <c r="L32" s="224"/>
      <c r="M32" s="159"/>
      <c r="N32" s="229"/>
      <c r="O32" s="140"/>
      <c r="P32" s="140"/>
      <c r="Q32" s="140"/>
    </row>
    <row r="33" spans="2:17" ht="15.75" customHeight="1" x14ac:dyDescent="0.25">
      <c r="B33" s="223"/>
      <c r="C33" s="218"/>
      <c r="D33" s="218"/>
      <c r="E33" s="218"/>
      <c r="F33" s="202"/>
      <c r="G33" s="224"/>
      <c r="H33" s="224"/>
      <c r="I33" s="224"/>
      <c r="J33" s="224"/>
      <c r="K33" s="203"/>
      <c r="L33" s="224"/>
      <c r="M33" s="159"/>
      <c r="N33" s="229"/>
      <c r="O33" s="140"/>
      <c r="P33" s="140"/>
      <c r="Q33" s="140"/>
    </row>
    <row r="34" spans="2:17" ht="15.75" customHeight="1" x14ac:dyDescent="0.25">
      <c r="B34" s="223"/>
      <c r="C34" s="218"/>
      <c r="D34" s="218"/>
      <c r="E34" s="218"/>
      <c r="F34" s="202"/>
      <c r="G34" s="224"/>
      <c r="H34" s="224"/>
      <c r="I34" s="224"/>
      <c r="J34" s="224"/>
      <c r="K34" s="203"/>
      <c r="L34" s="224"/>
      <c r="M34" s="159"/>
      <c r="N34" s="229"/>
      <c r="O34" s="140"/>
      <c r="P34" s="140"/>
      <c r="Q34" s="140"/>
    </row>
    <row r="35" spans="2:17" ht="15.75" customHeight="1" x14ac:dyDescent="0.25">
      <c r="B35" s="223"/>
      <c r="C35" s="218"/>
      <c r="D35" s="218"/>
      <c r="E35" s="218"/>
      <c r="F35" s="202"/>
      <c r="G35" s="224"/>
      <c r="H35" s="224"/>
      <c r="I35" s="224"/>
      <c r="J35" s="224"/>
      <c r="K35" s="203"/>
      <c r="L35" s="224"/>
      <c r="M35" s="159"/>
      <c r="N35" s="229"/>
      <c r="O35" s="140"/>
      <c r="P35" s="140"/>
      <c r="Q35" s="140"/>
    </row>
    <row r="36" spans="2:17" ht="15.75" customHeight="1" x14ac:dyDescent="0.25">
      <c r="B36" s="223"/>
      <c r="C36" s="218"/>
      <c r="D36" s="218"/>
      <c r="E36" s="218"/>
      <c r="F36" s="202"/>
      <c r="G36" s="224"/>
      <c r="H36" s="224"/>
      <c r="I36" s="224"/>
      <c r="J36" s="224"/>
      <c r="K36" s="203"/>
      <c r="L36" s="224"/>
      <c r="M36" s="159"/>
      <c r="N36" s="229"/>
      <c r="O36" s="140"/>
      <c r="P36" s="140"/>
      <c r="Q36" s="140"/>
    </row>
    <row r="37" spans="2:17" ht="15.75" customHeight="1" x14ac:dyDescent="0.25">
      <c r="B37" s="223"/>
      <c r="C37" s="218"/>
      <c r="D37" s="218"/>
      <c r="E37" s="218"/>
      <c r="F37" s="202"/>
      <c r="G37" s="224"/>
      <c r="H37" s="224"/>
      <c r="I37" s="224"/>
      <c r="J37" s="224"/>
      <c r="K37" s="203"/>
      <c r="L37" s="224"/>
      <c r="M37" s="226"/>
      <c r="N37" s="229"/>
      <c r="O37" s="140"/>
      <c r="P37" s="140"/>
      <c r="Q37" s="140"/>
    </row>
    <row r="38" spans="2:17" ht="15.75" customHeight="1" x14ac:dyDescent="0.25">
      <c r="B38" s="223"/>
      <c r="C38" s="218"/>
      <c r="D38" s="218"/>
      <c r="E38" s="218"/>
      <c r="F38" s="202"/>
      <c r="G38" s="224"/>
      <c r="H38" s="224"/>
      <c r="I38" s="224"/>
      <c r="J38" s="224"/>
      <c r="K38" s="203"/>
      <c r="L38" s="224"/>
      <c r="M38" s="220"/>
      <c r="N38" s="199"/>
      <c r="O38" s="225"/>
      <c r="P38" s="225"/>
      <c r="Q38" s="140"/>
    </row>
    <row r="39" spans="2:17" ht="15.75" customHeight="1" x14ac:dyDescent="0.25">
      <c r="B39" s="223"/>
      <c r="C39" s="218"/>
      <c r="D39" s="218"/>
      <c r="E39" s="218"/>
      <c r="F39" s="202"/>
      <c r="G39" s="224"/>
      <c r="H39" s="224"/>
      <c r="I39" s="224"/>
      <c r="J39" s="224"/>
      <c r="K39" s="203"/>
      <c r="L39" s="224"/>
      <c r="M39" s="220"/>
      <c r="N39" s="199"/>
      <c r="O39" s="225"/>
      <c r="P39" s="225"/>
      <c r="Q39" s="140"/>
    </row>
    <row r="40" spans="2:17" ht="15.75" customHeight="1" x14ac:dyDescent="0.25">
      <c r="B40" s="223"/>
      <c r="C40" s="218"/>
      <c r="D40" s="218"/>
      <c r="E40" s="218"/>
      <c r="F40" s="202"/>
      <c r="G40" s="224"/>
      <c r="H40" s="224"/>
      <c r="I40" s="224"/>
      <c r="J40" s="224"/>
      <c r="K40" s="203"/>
      <c r="L40" s="224"/>
      <c r="M40" s="220"/>
      <c r="N40" s="199"/>
      <c r="O40" s="225"/>
      <c r="P40" s="225"/>
      <c r="Q40" s="140"/>
    </row>
    <row r="41" spans="2:17" ht="15.75" customHeight="1" x14ac:dyDescent="0.25">
      <c r="B41" s="223"/>
      <c r="C41" s="218"/>
      <c r="D41" s="218"/>
      <c r="E41" s="218"/>
      <c r="F41" s="202"/>
      <c r="G41" s="224"/>
      <c r="H41" s="224"/>
      <c r="I41" s="224"/>
      <c r="J41" s="224"/>
      <c r="K41" s="203"/>
      <c r="L41" s="224"/>
      <c r="M41" s="220"/>
      <c r="N41" s="199"/>
      <c r="O41" s="225"/>
      <c r="P41" s="231"/>
      <c r="Q41" s="146"/>
    </row>
    <row r="42" spans="2:17" ht="15.75" customHeight="1" x14ac:dyDescent="0.25">
      <c r="B42" s="223"/>
      <c r="C42" s="218"/>
      <c r="D42" s="218"/>
      <c r="E42" s="218"/>
      <c r="F42" s="202"/>
      <c r="G42" s="224"/>
      <c r="H42" s="224"/>
      <c r="I42" s="224"/>
      <c r="J42" s="224"/>
      <c r="K42" s="203"/>
      <c r="L42" s="224"/>
      <c r="M42" s="220"/>
      <c r="N42" s="199"/>
      <c r="O42" s="225"/>
      <c r="P42" s="231"/>
      <c r="Q42" s="146"/>
    </row>
    <row r="43" spans="2:17" ht="15.75" customHeight="1" x14ac:dyDescent="0.25">
      <c r="P43" s="161"/>
      <c r="Q43" s="143"/>
    </row>
    <row r="44" spans="2:17" ht="15.75" customHeight="1" x14ac:dyDescent="0.25">
      <c r="F44" s="167"/>
      <c r="G44" s="228"/>
      <c r="H44" s="228"/>
      <c r="I44" s="228"/>
      <c r="J44" s="228"/>
      <c r="K44" s="227"/>
      <c r="L44" s="228"/>
      <c r="P44" s="143"/>
      <c r="Q44" s="143"/>
    </row>
    <row r="45" spans="2:17" ht="15.75" customHeight="1" x14ac:dyDescent="0.25">
      <c r="P45" s="143"/>
      <c r="Q45" s="143"/>
    </row>
    <row r="46" spans="2:17" ht="15.75" customHeight="1" x14ac:dyDescent="0.25">
      <c r="P46" s="143"/>
      <c r="Q46" s="143"/>
    </row>
    <row r="47" spans="2:17" ht="15.75" customHeight="1" x14ac:dyDescent="0.25"/>
    <row r="48" spans="2:17"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23497.96</v>
      </c>
    </row>
    <row r="53" spans="19:20" ht="15.75" customHeight="1" x14ac:dyDescent="0.25"/>
    <row r="54" spans="19:20" ht="15.75" customHeight="1" x14ac:dyDescent="0.25"/>
    <row r="55" spans="19:20" ht="15.75" customHeight="1" x14ac:dyDescent="0.25"/>
    <row r="56" spans="19:20" ht="15.75" customHeight="1" x14ac:dyDescent="0.25"/>
  </sheetData>
  <mergeCells count="7">
    <mergeCell ref="R4:T4"/>
    <mergeCell ref="R5:T5"/>
    <mergeCell ref="B24:I24"/>
    <mergeCell ref="B16:G16"/>
    <mergeCell ref="B11:G11"/>
    <mergeCell ref="B13:G13"/>
    <mergeCell ref="B15:G15"/>
  </mergeCells>
  <conditionalFormatting sqref="A7:P8">
    <cfRule type="expression" dxfId="66" priority="5">
      <formula>MOD(ROW(),2)=0</formula>
    </cfRule>
  </conditionalFormatting>
  <conditionalFormatting sqref="R7:U8">
    <cfRule type="expression" dxfId="65" priority="1">
      <formula>MOD(ROW(),2)=0</formula>
    </cfRule>
  </conditionalFormatting>
  <hyperlinks>
    <hyperlink ref="B16" r:id="rId1" xr:uid="{00000000-0004-0000-1100-000000000000}"/>
  </hyperlinks>
  <printOptions horizontalCentered="1" gridLines="1"/>
  <pageMargins left="0" right="0" top="0.75" bottom="0.75" header="0.3" footer="0.3"/>
  <pageSetup scale="43" orientation="landscape" horizontalDpi="1200" verticalDpi="120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CDAF8"/>
    <pageSetUpPr fitToPage="1"/>
  </sheetPr>
  <dimension ref="A1:U61"/>
  <sheetViews>
    <sheetView zoomScale="80" zoomScaleNormal="80" workbookViewId="0">
      <pane xSplit="2" ySplit="6" topLeftCell="J7" activePane="bottomRight" state="frozen"/>
      <selection pane="topRight" activeCell="C1" sqref="C1"/>
      <selection pane="bottomLeft" activeCell="A7" sqref="A7"/>
      <selection pane="bottomRight" activeCell="B25" sqref="B25"/>
    </sheetView>
  </sheetViews>
  <sheetFormatPr defaultColWidth="9.140625" defaultRowHeight="15" x14ac:dyDescent="0.25"/>
  <cols>
    <col min="1" max="1" width="7.85546875" style="135" customWidth="1"/>
    <col min="2" max="2" width="75.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7109375" style="135" customWidth="1"/>
    <col min="9" max="10" width="12.42578125" style="135" customWidth="1"/>
    <col min="11" max="11" width="15" style="135" customWidth="1"/>
    <col min="12" max="12" width="15.85546875" style="135" bestFit="1" customWidth="1"/>
    <col min="13" max="13" width="19.285156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5.140625" style="135" bestFit="1" customWidth="1"/>
    <col min="19" max="19" width="15" style="135" bestFit="1" customWidth="1"/>
    <col min="20" max="20" width="15.140625" style="135" bestFit="1" customWidth="1"/>
    <col min="21" max="21" width="15.85546875" style="135" customWidth="1"/>
    <col min="22" max="22" width="10" style="135" bestFit="1" customWidth="1"/>
    <col min="23" max="16384" width="9.140625" style="135"/>
  </cols>
  <sheetData>
    <row r="1" spans="1:21" ht="15.75" customHeight="1" x14ac:dyDescent="0.25">
      <c r="A1" s="132" t="s">
        <v>161</v>
      </c>
    </row>
    <row r="2" spans="1:21" ht="15.75" customHeight="1" x14ac:dyDescent="0.25">
      <c r="A2" s="138" t="str">
        <f>('#1461 Inlet Grove Comm HS '!A2)</f>
        <v>Federal Grant Allocations/Reimbursements as of: 12/31/25</v>
      </c>
      <c r="B2" s="189"/>
      <c r="N2" s="139"/>
      <c r="O2" s="139"/>
      <c r="Q2" s="140"/>
    </row>
    <row r="3" spans="1:21" ht="15.75" customHeight="1" x14ac:dyDescent="0.25">
      <c r="A3" s="141" t="s">
        <v>53</v>
      </c>
      <c r="B3" s="132"/>
      <c r="D3" s="132"/>
      <c r="E3" s="132"/>
      <c r="F3" s="131"/>
      <c r="Q3" s="140"/>
      <c r="R3" s="136"/>
      <c r="S3" s="142"/>
    </row>
    <row r="4" spans="1:21" ht="15.75" customHeight="1" x14ac:dyDescent="0.25">
      <c r="A4" s="132" t="s">
        <v>138</v>
      </c>
      <c r="N4" s="238"/>
      <c r="O4" s="238"/>
      <c r="P4" s="238"/>
      <c r="Q4" s="145"/>
      <c r="R4" s="581" t="str">
        <f>'#0040 Palm Beach Prep Char. MS'!R4</f>
        <v>July 1, 2025 - June 30, 2026</v>
      </c>
      <c r="S4" s="581"/>
      <c r="T4" s="581"/>
      <c r="U4" s="146"/>
    </row>
    <row r="5" spans="1:21" ht="15.75" thickBot="1" x14ac:dyDescent="0.3">
      <c r="A5" s="137"/>
      <c r="H5" s="147"/>
      <c r="I5" s="147"/>
      <c r="N5" s="238"/>
      <c r="O5" s="238"/>
      <c r="P5" s="238"/>
      <c r="Q5" s="145"/>
      <c r="R5" s="575"/>
      <c r="S5" s="575"/>
      <c r="T5" s="575"/>
      <c r="U5" s="149"/>
    </row>
    <row r="6" spans="1:21" s="192" customFormat="1" ht="90.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'#3394 Montessori Acad Early  '!U6</f>
        <v>Available Budget as of 12/31/25</v>
      </c>
    </row>
    <row r="7" spans="1:21" ht="15.75" customHeight="1" x14ac:dyDescent="0.25">
      <c r="A7" s="137">
        <v>4201</v>
      </c>
      <c r="B7" s="135" t="s">
        <v>231</v>
      </c>
      <c r="C7" s="326" t="s">
        <v>232</v>
      </c>
      <c r="D7" s="176" t="s">
        <v>221</v>
      </c>
      <c r="E7" s="176" t="s">
        <v>222</v>
      </c>
      <c r="F7" s="137" t="s">
        <v>223</v>
      </c>
      <c r="G7" s="135" t="s">
        <v>6</v>
      </c>
      <c r="H7" s="433">
        <v>2.2100000000000002E-2</v>
      </c>
      <c r="I7" s="433">
        <v>0.16339999999999999</v>
      </c>
      <c r="J7" s="164">
        <v>46203</v>
      </c>
      <c r="K7" s="164">
        <v>46204</v>
      </c>
      <c r="L7" s="164">
        <v>45839</v>
      </c>
      <c r="M7" s="137" t="s">
        <v>224</v>
      </c>
      <c r="N7" s="328">
        <v>294974.75</v>
      </c>
      <c r="O7" s="319"/>
      <c r="P7" s="342">
        <f>N7+O7</f>
        <v>294974.75</v>
      </c>
      <c r="Q7" s="357"/>
      <c r="R7" s="328">
        <v>49875.99</v>
      </c>
      <c r="S7" s="329">
        <v>0</v>
      </c>
      <c r="T7" s="390">
        <f>R7+S7</f>
        <v>49875.99</v>
      </c>
      <c r="U7" s="362">
        <f t="shared" ref="U7:U10" si="0">P7-T7</f>
        <v>245098.76</v>
      </c>
    </row>
    <row r="8" spans="1:21" ht="15.75" customHeight="1" x14ac:dyDescent="0.25">
      <c r="A8" s="137">
        <v>4203</v>
      </c>
      <c r="B8" s="135" t="s">
        <v>202</v>
      </c>
      <c r="C8" s="326" t="s">
        <v>276</v>
      </c>
      <c r="D8" s="176" t="s">
        <v>228</v>
      </c>
      <c r="E8" s="176" t="s">
        <v>229</v>
      </c>
      <c r="F8" s="137" t="s">
        <v>230</v>
      </c>
      <c r="G8" s="135" t="s">
        <v>6</v>
      </c>
      <c r="H8" s="433">
        <v>2.2100000000000002E-2</v>
      </c>
      <c r="I8" s="433">
        <v>0.16339999999999999</v>
      </c>
      <c r="J8" s="164">
        <v>46203</v>
      </c>
      <c r="K8" s="164">
        <v>46204</v>
      </c>
      <c r="L8" s="164">
        <v>45839</v>
      </c>
      <c r="M8" s="137" t="s">
        <v>224</v>
      </c>
      <c r="N8" s="331">
        <v>19673.5</v>
      </c>
      <c r="O8" s="319"/>
      <c r="P8" s="342">
        <f t="shared" ref="P8:P10" si="1">N8+O8</f>
        <v>19673.5</v>
      </c>
      <c r="Q8" s="357"/>
      <c r="R8" s="331">
        <v>4918.38</v>
      </c>
      <c r="S8" s="374"/>
      <c r="T8" s="320">
        <f>R8+S8</f>
        <v>4918.38</v>
      </c>
      <c r="U8" s="327">
        <f t="shared" si="0"/>
        <v>14755.119999999999</v>
      </c>
    </row>
    <row r="9" spans="1:21" s="143" customFormat="1" ht="15.75" customHeight="1" x14ac:dyDescent="0.25">
      <c r="A9" s="156"/>
      <c r="C9" s="355"/>
      <c r="D9" s="158"/>
      <c r="E9" s="158"/>
      <c r="F9" s="156"/>
      <c r="H9" s="433"/>
      <c r="I9" s="433"/>
      <c r="J9" s="159"/>
      <c r="K9" s="159"/>
      <c r="L9" s="159"/>
      <c r="M9" s="156"/>
      <c r="N9" s="318"/>
      <c r="O9" s="319"/>
      <c r="P9" s="342">
        <f t="shared" si="1"/>
        <v>0</v>
      </c>
      <c r="Q9" s="358"/>
      <c r="R9" s="318"/>
      <c r="S9" s="325">
        <v>0</v>
      </c>
      <c r="T9" s="320">
        <f t="shared" ref="T9" si="2">R9+S9</f>
        <v>0</v>
      </c>
      <c r="U9" s="362">
        <f t="shared" si="0"/>
        <v>0</v>
      </c>
    </row>
    <row r="10" spans="1:21" s="143" customFormat="1" ht="15.75" customHeight="1" x14ac:dyDescent="0.25">
      <c r="A10" s="428"/>
      <c r="B10" s="423"/>
      <c r="C10" s="430"/>
      <c r="D10" s="428"/>
      <c r="E10" s="428"/>
      <c r="F10" s="432"/>
      <c r="G10" s="428"/>
      <c r="H10" s="476"/>
      <c r="I10" s="476"/>
      <c r="J10" s="432"/>
      <c r="K10" s="432"/>
      <c r="L10" s="432"/>
      <c r="M10" s="428"/>
      <c r="N10" s="318"/>
      <c r="O10" s="319"/>
      <c r="P10" s="342">
        <f t="shared" si="1"/>
        <v>0</v>
      </c>
      <c r="Q10" s="358"/>
      <c r="R10" s="554">
        <v>0</v>
      </c>
      <c r="S10" s="558"/>
      <c r="T10" s="332">
        <f t="shared" ref="T10" si="3">R10+S10</f>
        <v>0</v>
      </c>
      <c r="U10" s="377">
        <f t="shared" si="0"/>
        <v>0</v>
      </c>
    </row>
    <row r="11" spans="1:21" ht="15.75" customHeight="1" thickBot="1" x14ac:dyDescent="0.3">
      <c r="C11" s="223"/>
      <c r="D11" s="137"/>
      <c r="E11" s="137"/>
      <c r="I11" s="163" t="s">
        <v>88</v>
      </c>
      <c r="J11" s="188"/>
      <c r="K11" s="188"/>
      <c r="L11" s="188"/>
      <c r="M11" s="214" t="s">
        <v>36</v>
      </c>
      <c r="N11" s="321">
        <f>SUM(N7:N10)</f>
        <v>314648.25</v>
      </c>
      <c r="O11" s="322">
        <f>SUM(O7:O10)</f>
        <v>0</v>
      </c>
      <c r="P11" s="323">
        <f>SUM(P7:P10)</f>
        <v>314648.25</v>
      </c>
      <c r="Q11" s="130"/>
      <c r="R11" s="334">
        <f>SUM(R7:R10)</f>
        <v>54794.369999999995</v>
      </c>
      <c r="S11" s="343">
        <f>SUM(S7:S10)</f>
        <v>0</v>
      </c>
      <c r="T11" s="343">
        <f>SUM(T7:T10)</f>
        <v>54794.369999999995</v>
      </c>
      <c r="U11" s="385">
        <f>SUM(U7:U10)</f>
        <v>259853.88</v>
      </c>
    </row>
    <row r="12" spans="1:21" ht="15.75" customHeight="1" thickTop="1" x14ac:dyDescent="0.25">
      <c r="C12" s="176"/>
      <c r="D12" s="176"/>
      <c r="E12" s="176"/>
      <c r="J12" s="188"/>
      <c r="K12" s="188"/>
      <c r="L12" s="188"/>
      <c r="N12" s="166"/>
      <c r="O12" s="166"/>
      <c r="P12" s="166"/>
    </row>
    <row r="13" spans="1:21" ht="15.75" customHeight="1" x14ac:dyDescent="0.25">
      <c r="C13" s="176"/>
      <c r="D13" s="176"/>
      <c r="E13" s="176"/>
      <c r="M13" s="214"/>
      <c r="N13" s="166"/>
      <c r="O13" s="166"/>
      <c r="P13" s="166"/>
    </row>
    <row r="14" spans="1:21" ht="15.75" customHeight="1" x14ac:dyDescent="0.25">
      <c r="C14" s="176"/>
      <c r="D14" s="176"/>
      <c r="E14" s="176"/>
      <c r="M14" s="214"/>
      <c r="N14" s="166"/>
      <c r="O14" s="166"/>
      <c r="P14" s="166"/>
    </row>
    <row r="15" spans="1:21" ht="15.75" customHeight="1" x14ac:dyDescent="0.25">
      <c r="B15" s="132" t="s">
        <v>106</v>
      </c>
      <c r="C15" s="176"/>
      <c r="D15" s="176"/>
      <c r="E15" s="176"/>
      <c r="M15" s="214"/>
      <c r="N15" s="166"/>
      <c r="O15" s="166"/>
      <c r="P15" s="166"/>
    </row>
    <row r="16" spans="1:21" ht="33.75" customHeight="1" x14ac:dyDescent="0.25">
      <c r="B16" s="577" t="s">
        <v>186</v>
      </c>
      <c r="C16" s="577"/>
      <c r="D16" s="577"/>
      <c r="E16" s="577"/>
      <c r="F16" s="577"/>
      <c r="G16" s="577"/>
      <c r="H16" s="171"/>
      <c r="I16" s="171"/>
      <c r="J16" s="171"/>
      <c r="M16" s="214"/>
      <c r="N16" s="166"/>
      <c r="O16" s="166"/>
      <c r="P16" s="166"/>
    </row>
    <row r="17" spans="2:21" ht="15.75" customHeight="1" x14ac:dyDescent="0.25">
      <c r="C17" s="176"/>
      <c r="D17" s="176"/>
      <c r="E17" s="176"/>
      <c r="M17" s="214"/>
      <c r="N17" s="166"/>
      <c r="O17" s="166"/>
      <c r="P17" s="166"/>
    </row>
    <row r="18" spans="2:21" ht="36.75" customHeight="1" x14ac:dyDescent="0.25">
      <c r="B18" s="577" t="s">
        <v>110</v>
      </c>
      <c r="C18" s="577"/>
      <c r="D18" s="577"/>
      <c r="E18" s="577"/>
      <c r="F18" s="577"/>
      <c r="G18" s="577"/>
      <c r="H18" s="171"/>
      <c r="I18" s="171"/>
      <c r="J18" s="171"/>
      <c r="M18" s="214"/>
      <c r="N18" s="166"/>
      <c r="O18" s="166"/>
      <c r="P18" s="166"/>
    </row>
    <row r="19" spans="2:21" ht="15.75" customHeight="1" x14ac:dyDescent="0.25">
      <c r="B19" s="171"/>
      <c r="C19" s="171"/>
      <c r="D19" s="171"/>
      <c r="E19" s="171"/>
      <c r="F19" s="172"/>
      <c r="G19" s="171"/>
      <c r="H19" s="171"/>
      <c r="I19" s="171"/>
      <c r="J19" s="171"/>
      <c r="M19" s="214"/>
      <c r="N19" s="166"/>
      <c r="O19" s="166"/>
      <c r="P19" s="166"/>
    </row>
    <row r="20" spans="2:21" ht="39.75" customHeight="1" x14ac:dyDescent="0.25">
      <c r="B20" s="577" t="s">
        <v>131</v>
      </c>
      <c r="C20" s="577"/>
      <c r="D20" s="577"/>
      <c r="E20" s="577"/>
      <c r="F20" s="577"/>
      <c r="G20" s="577"/>
      <c r="H20" s="171"/>
      <c r="I20" s="171"/>
      <c r="J20" s="171"/>
      <c r="M20" s="214"/>
      <c r="N20" s="166"/>
      <c r="O20" s="166"/>
      <c r="P20" s="166"/>
    </row>
    <row r="21" spans="2:21" ht="15.75" customHeight="1" x14ac:dyDescent="0.25">
      <c r="B21" s="591" t="s">
        <v>130</v>
      </c>
      <c r="C21" s="577"/>
      <c r="D21" s="577"/>
      <c r="E21" s="577"/>
      <c r="F21" s="577"/>
      <c r="G21" s="577"/>
      <c r="H21" s="171"/>
      <c r="I21" s="171"/>
      <c r="J21" s="171"/>
      <c r="M21" s="214"/>
      <c r="N21" s="263"/>
      <c r="O21" s="166"/>
      <c r="P21" s="166"/>
    </row>
    <row r="22" spans="2:21" ht="15.75" customHeight="1" x14ac:dyDescent="0.25">
      <c r="B22" s="171"/>
      <c r="C22" s="171"/>
      <c r="D22" s="171"/>
      <c r="E22" s="171"/>
      <c r="F22" s="172"/>
      <c r="G22" s="171"/>
      <c r="H22" s="171"/>
      <c r="I22" s="171"/>
      <c r="J22" s="171"/>
      <c r="M22" s="214"/>
      <c r="N22" s="166"/>
      <c r="O22" s="166"/>
      <c r="P22" s="166"/>
    </row>
    <row r="23" spans="2:21" ht="15.75" customHeight="1" x14ac:dyDescent="0.25">
      <c r="B23" s="131" t="s">
        <v>95</v>
      </c>
      <c r="C23" s="174" t="s">
        <v>98</v>
      </c>
      <c r="D23" s="174" t="s">
        <v>99</v>
      </c>
      <c r="E23" s="174"/>
      <c r="F23" s="172"/>
      <c r="G23" s="171"/>
      <c r="H23" s="171"/>
      <c r="I23" s="171"/>
      <c r="J23" s="171"/>
      <c r="M23" s="214"/>
      <c r="N23" s="166"/>
      <c r="O23" s="166"/>
      <c r="P23" s="166"/>
    </row>
    <row r="24" spans="2:21" ht="15.75" customHeight="1" x14ac:dyDescent="0.25">
      <c r="B24" s="135" t="s">
        <v>96</v>
      </c>
      <c r="C24" s="176" t="s">
        <v>173</v>
      </c>
      <c r="D24" s="176" t="s">
        <v>174</v>
      </c>
      <c r="E24" s="176"/>
      <c r="M24" s="214"/>
      <c r="N24" s="166"/>
      <c r="O24" s="166"/>
      <c r="P24" s="166"/>
    </row>
    <row r="25" spans="2:21" ht="15.75" customHeight="1" x14ac:dyDescent="0.25">
      <c r="B25" s="135" t="s">
        <v>250</v>
      </c>
      <c r="C25" s="176" t="s">
        <v>141</v>
      </c>
      <c r="D25" s="176" t="s">
        <v>142</v>
      </c>
      <c r="E25" s="176"/>
      <c r="M25" s="214"/>
      <c r="N25" s="166"/>
      <c r="O25" s="166"/>
      <c r="P25" s="166"/>
    </row>
    <row r="26" spans="2:21" ht="15.75" customHeight="1" x14ac:dyDescent="0.25">
      <c r="C26" s="176"/>
      <c r="D26" s="176"/>
      <c r="E26" s="176"/>
      <c r="M26" s="214"/>
      <c r="N26" s="166"/>
      <c r="O26" s="166"/>
      <c r="P26" s="166"/>
    </row>
    <row r="27" spans="2:21" ht="15.75" customHeight="1" x14ac:dyDescent="0.25">
      <c r="E27" s="176"/>
      <c r="M27" s="214"/>
      <c r="N27" s="166"/>
      <c r="O27" s="166"/>
      <c r="P27" s="166"/>
    </row>
    <row r="28" spans="2:21" ht="15.75" customHeight="1" x14ac:dyDescent="0.25">
      <c r="C28" s="176"/>
      <c r="D28" s="176"/>
      <c r="E28" s="176"/>
      <c r="M28" s="214"/>
      <c r="N28" s="166"/>
      <c r="O28" s="166"/>
      <c r="P28" s="166"/>
    </row>
    <row r="29" spans="2:21" ht="15.75" customHeight="1" x14ac:dyDescent="0.25">
      <c r="B29" s="579" t="s">
        <v>219</v>
      </c>
      <c r="C29" s="579"/>
      <c r="D29" s="579"/>
      <c r="E29" s="579"/>
      <c r="F29" s="579"/>
      <c r="G29" s="579"/>
      <c r="H29" s="579"/>
      <c r="I29" s="579"/>
      <c r="T29" s="140"/>
    </row>
    <row r="30" spans="2:21" ht="15.75" customHeight="1" x14ac:dyDescent="0.25">
      <c r="B30" s="516"/>
      <c r="C30" s="176"/>
      <c r="D30" s="176"/>
      <c r="E30" s="176"/>
      <c r="G30" s="137"/>
      <c r="T30" s="140"/>
    </row>
    <row r="31" spans="2:21"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row>
    <row r="32" spans="2:21" ht="15.75" customHeight="1" x14ac:dyDescent="0.25">
      <c r="C32" s="137"/>
      <c r="D32" s="137"/>
      <c r="E32" s="137"/>
      <c r="G32" s="137"/>
      <c r="R32" s="280" t="s">
        <v>189</v>
      </c>
      <c r="S32" s="281"/>
      <c r="T32" s="187"/>
      <c r="U32" s="281"/>
    </row>
    <row r="33" spans="2:21" ht="15.75" customHeight="1" x14ac:dyDescent="0.25">
      <c r="B33" s="180" t="s">
        <v>188</v>
      </c>
      <c r="C33" s="514" t="s">
        <v>1</v>
      </c>
      <c r="D33" s="514"/>
      <c r="E33" s="514"/>
      <c r="F33" s="514" t="s">
        <v>32</v>
      </c>
      <c r="G33" s="514" t="s">
        <v>33</v>
      </c>
      <c r="H33" s="514"/>
      <c r="I33" s="514"/>
      <c r="J33" s="514"/>
      <c r="K33" s="514"/>
      <c r="L33" s="514"/>
      <c r="M33" s="514" t="s">
        <v>34</v>
      </c>
      <c r="N33" s="514" t="s">
        <v>35</v>
      </c>
      <c r="O33" s="182"/>
      <c r="P33" s="182"/>
      <c r="Q33" s="182"/>
      <c r="R33" s="183" t="s">
        <v>78</v>
      </c>
      <c r="S33" s="184"/>
      <c r="T33" s="184"/>
      <c r="U33" s="184"/>
    </row>
    <row r="34" spans="2:21" ht="15.75" customHeight="1" x14ac:dyDescent="0.25">
      <c r="B34" s="185"/>
      <c r="C34" s="145"/>
      <c r="D34" s="145"/>
      <c r="E34" s="145"/>
      <c r="F34" s="435"/>
      <c r="G34" s="145"/>
      <c r="H34" s="145"/>
      <c r="I34" s="145"/>
      <c r="J34" s="145"/>
      <c r="K34" s="145"/>
      <c r="L34" s="145"/>
      <c r="M34" s="145"/>
      <c r="N34" s="145"/>
      <c r="O34" s="136"/>
      <c r="P34" s="136"/>
      <c r="Q34" s="136"/>
    </row>
    <row r="35" spans="2:21" ht="15.75" customHeight="1" x14ac:dyDescent="0.25">
      <c r="B35" s="200"/>
      <c r="C35" s="201"/>
      <c r="D35" s="201"/>
      <c r="E35" s="201"/>
      <c r="F35" s="156"/>
      <c r="G35" s="203"/>
      <c r="H35" s="203"/>
      <c r="I35" s="203"/>
      <c r="J35" s="203"/>
      <c r="K35" s="203"/>
      <c r="L35" s="203"/>
      <c r="M35" s="159"/>
      <c r="N35" s="199"/>
    </row>
    <row r="36" spans="2:21" ht="15.75" customHeight="1" x14ac:dyDescent="0.25">
      <c r="B36" s="200"/>
      <c r="C36" s="201"/>
      <c r="D36" s="201"/>
      <c r="E36" s="201"/>
      <c r="F36" s="156"/>
      <c r="G36" s="203"/>
      <c r="H36" s="203"/>
      <c r="I36" s="203"/>
      <c r="J36" s="203"/>
      <c r="K36" s="203"/>
      <c r="L36" s="203"/>
      <c r="M36" s="159"/>
      <c r="N36" s="199"/>
    </row>
    <row r="37" spans="2:21" ht="15.75" customHeight="1" x14ac:dyDescent="0.25">
      <c r="B37" s="200"/>
      <c r="C37" s="201"/>
      <c r="D37" s="201"/>
      <c r="E37" s="201"/>
      <c r="F37" s="156"/>
      <c r="G37" s="203"/>
      <c r="H37" s="203"/>
      <c r="I37" s="203"/>
      <c r="J37" s="203"/>
      <c r="K37" s="203"/>
      <c r="L37" s="203"/>
      <c r="M37" s="159"/>
      <c r="N37" s="199"/>
    </row>
    <row r="38" spans="2:21" ht="15.75" customHeight="1" x14ac:dyDescent="0.25">
      <c r="B38" s="200"/>
      <c r="C38" s="201"/>
      <c r="D38" s="201"/>
      <c r="E38" s="201"/>
      <c r="F38" s="156"/>
      <c r="G38" s="203"/>
      <c r="H38" s="203"/>
      <c r="I38" s="203"/>
      <c r="J38" s="203"/>
      <c r="K38" s="203"/>
      <c r="L38" s="203"/>
      <c r="M38" s="159"/>
      <c r="N38" s="199"/>
    </row>
    <row r="39" spans="2:21" ht="15.75" customHeight="1" x14ac:dyDescent="0.25">
      <c r="B39" s="200"/>
      <c r="C39" s="201"/>
      <c r="D39" s="201"/>
      <c r="E39" s="201"/>
      <c r="F39" s="156"/>
      <c r="G39" s="203"/>
      <c r="H39" s="203"/>
      <c r="I39" s="203"/>
      <c r="J39" s="203"/>
      <c r="K39" s="203"/>
      <c r="L39" s="203"/>
      <c r="M39" s="159"/>
      <c r="N39" s="199"/>
    </row>
    <row r="40" spans="2:21" ht="15.75" customHeight="1" x14ac:dyDescent="0.25">
      <c r="B40" s="200"/>
      <c r="C40" s="201"/>
      <c r="D40" s="201"/>
      <c r="E40" s="201"/>
      <c r="F40" s="156"/>
      <c r="G40" s="203"/>
      <c r="H40" s="203"/>
      <c r="I40" s="203"/>
      <c r="J40" s="203"/>
      <c r="K40" s="203"/>
      <c r="L40" s="203"/>
      <c r="M40" s="159"/>
      <c r="N40" s="199"/>
    </row>
    <row r="41" spans="2:21" ht="15.75" customHeight="1" x14ac:dyDescent="0.25">
      <c r="B41" s="200"/>
      <c r="C41" s="201"/>
      <c r="D41" s="201"/>
      <c r="E41" s="201"/>
      <c r="F41" s="156"/>
      <c r="G41" s="203"/>
      <c r="H41" s="203"/>
      <c r="I41" s="203"/>
      <c r="J41" s="203"/>
      <c r="K41" s="203"/>
      <c r="L41" s="203"/>
      <c r="M41" s="159"/>
      <c r="N41" s="199"/>
      <c r="P41" s="143"/>
      <c r="Q41" s="143"/>
    </row>
    <row r="42" spans="2:21" ht="15.75" customHeight="1" x14ac:dyDescent="0.25">
      <c r="C42" s="218"/>
      <c r="D42" s="218"/>
      <c r="E42" s="218"/>
      <c r="F42" s="156"/>
      <c r="G42" s="219"/>
      <c r="H42" s="219"/>
      <c r="I42" s="219"/>
      <c r="J42" s="219"/>
      <c r="K42" s="219"/>
      <c r="L42" s="219"/>
      <c r="M42" s="220"/>
      <c r="N42" s="199"/>
      <c r="O42" s="225"/>
      <c r="P42" s="231"/>
      <c r="Q42" s="146"/>
    </row>
    <row r="43" spans="2:21" ht="15.75" customHeight="1" x14ac:dyDescent="0.25">
      <c r="B43" s="223"/>
      <c r="C43" s="218"/>
      <c r="D43" s="218"/>
      <c r="E43" s="218"/>
      <c r="F43" s="156"/>
      <c r="G43" s="224"/>
      <c r="H43" s="224"/>
      <c r="I43" s="224"/>
      <c r="J43" s="224"/>
      <c r="K43" s="224"/>
      <c r="L43" s="224"/>
      <c r="M43" s="220"/>
      <c r="N43" s="199"/>
      <c r="O43" s="225"/>
      <c r="P43" s="225"/>
      <c r="Q43" s="140"/>
    </row>
    <row r="44" spans="2:21" ht="15.75" customHeight="1" x14ac:dyDescent="0.25">
      <c r="B44" s="223"/>
      <c r="C44" s="218"/>
      <c r="D44" s="218"/>
      <c r="E44" s="218"/>
      <c r="F44" s="156"/>
      <c r="G44" s="224"/>
      <c r="H44" s="224"/>
      <c r="I44" s="224"/>
      <c r="J44" s="224"/>
      <c r="K44" s="224"/>
      <c r="L44" s="224"/>
      <c r="M44" s="220"/>
      <c r="N44" s="199"/>
      <c r="O44" s="225"/>
      <c r="P44" s="225"/>
      <c r="Q44" s="140"/>
    </row>
    <row r="45" spans="2:21" ht="15.75" customHeight="1" x14ac:dyDescent="0.25">
      <c r="B45" s="223"/>
      <c r="C45" s="218"/>
      <c r="D45" s="218"/>
      <c r="E45" s="218"/>
      <c r="F45" s="156"/>
      <c r="G45" s="224"/>
      <c r="H45" s="224"/>
      <c r="I45" s="224"/>
      <c r="J45" s="224"/>
      <c r="K45" s="224"/>
      <c r="L45" s="224"/>
      <c r="M45" s="220"/>
      <c r="N45" s="204"/>
      <c r="O45" s="225"/>
      <c r="P45" s="225"/>
      <c r="Q45" s="140"/>
    </row>
    <row r="46" spans="2:21" ht="15.75" customHeight="1" x14ac:dyDescent="0.25">
      <c r="B46" s="223"/>
      <c r="C46" s="218"/>
      <c r="D46" s="218"/>
      <c r="E46" s="218"/>
      <c r="F46" s="156"/>
      <c r="G46" s="224"/>
      <c r="H46" s="224"/>
      <c r="I46" s="224"/>
      <c r="J46" s="224"/>
      <c r="K46" s="224"/>
      <c r="L46" s="224"/>
      <c r="M46" s="226"/>
    </row>
    <row r="47" spans="2:21" ht="15.75" customHeight="1" x14ac:dyDescent="0.25">
      <c r="T47" s="166"/>
    </row>
    <row r="48" spans="2:21" ht="15.75" customHeight="1" x14ac:dyDescent="0.25">
      <c r="F48" s="144"/>
      <c r="G48" s="228"/>
      <c r="H48" s="228"/>
      <c r="I48" s="228"/>
      <c r="J48" s="228"/>
      <c r="K48" s="228"/>
      <c r="L48" s="228"/>
    </row>
    <row r="49" spans="19:20" ht="15.75" customHeight="1" x14ac:dyDescent="0.25"/>
    <row r="50" spans="19:20" ht="15.75" customHeight="1" x14ac:dyDescent="0.25"/>
    <row r="51" spans="19:20" ht="15.75" customHeight="1" x14ac:dyDescent="0.25"/>
    <row r="52" spans="19:20" ht="15.75" customHeight="1" x14ac:dyDescent="0.25">
      <c r="S52" s="360" t="s">
        <v>182</v>
      </c>
      <c r="T52" s="166">
        <f>T11</f>
        <v>54794.369999999995</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7">
    <mergeCell ref="R4:T4"/>
    <mergeCell ref="R5:T5"/>
    <mergeCell ref="B29:I29"/>
    <mergeCell ref="B21:G21"/>
    <mergeCell ref="B16:G16"/>
    <mergeCell ref="B18:G18"/>
    <mergeCell ref="B20:G20"/>
  </mergeCells>
  <conditionalFormatting sqref="A7:P10 R7:U10">
    <cfRule type="expression" dxfId="64" priority="3">
      <formula>MOD(ROW(),2)=0</formula>
    </cfRule>
  </conditionalFormatting>
  <hyperlinks>
    <hyperlink ref="B21" r:id="rId1" xr:uid="{00000000-0004-0000-1200-000000000000}"/>
  </hyperlinks>
  <printOptions horizontalCentered="1" gridLines="1"/>
  <pageMargins left="0" right="0" top="0.75" bottom="0.75" header="0.3" footer="0.3"/>
  <pageSetup scale="42" orientation="landscape" horizontalDpi="1200" verticalDpi="120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CDAF8"/>
    <pageSetUpPr fitToPage="1"/>
  </sheetPr>
  <dimension ref="A1:U60"/>
  <sheetViews>
    <sheetView workbookViewId="0">
      <pane xSplit="2" ySplit="6" topLeftCell="K7" activePane="bottomRight" state="frozen"/>
      <selection pane="topRight" activeCell="C1" sqref="C1"/>
      <selection pane="bottomLeft" activeCell="A7" sqref="A7"/>
      <selection pane="bottomRight" activeCell="S14" sqref="S14"/>
    </sheetView>
  </sheetViews>
  <sheetFormatPr defaultColWidth="9.140625" defaultRowHeight="15" x14ac:dyDescent="0.25"/>
  <cols>
    <col min="1" max="1" width="7.85546875" style="135" customWidth="1"/>
    <col min="2" max="2" width="74.7109375" style="135" bestFit="1" customWidth="1"/>
    <col min="3" max="3" width="36.28515625" style="135" customWidth="1"/>
    <col min="4" max="4" width="14.28515625" style="135" customWidth="1"/>
    <col min="5" max="5" width="8.28515625" style="135" customWidth="1"/>
    <col min="6" max="6" width="19.42578125" style="137" customWidth="1"/>
    <col min="7" max="7" width="23" style="135" customWidth="1"/>
    <col min="8" max="8" width="11.42578125" style="135" customWidth="1"/>
    <col min="9" max="9" width="12.5703125" style="135" customWidth="1"/>
    <col min="10" max="10" width="12.7109375" style="135" customWidth="1"/>
    <col min="11" max="11" width="17" style="135" customWidth="1"/>
    <col min="12" max="12" width="10.28515625" style="135"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5703125" style="135" customWidth="1"/>
    <col min="19" max="19" width="14.85546875" style="135" bestFit="1" customWidth="1"/>
    <col min="20" max="20" width="16.85546875" style="135" customWidth="1"/>
    <col min="21" max="21" width="15.85546875" style="135" bestFit="1" customWidth="1"/>
    <col min="22" max="16384" width="9.140625" style="135"/>
  </cols>
  <sheetData>
    <row r="1" spans="1:21" ht="15.75" customHeight="1" x14ac:dyDescent="0.25">
      <c r="A1" s="132" t="s">
        <v>11</v>
      </c>
    </row>
    <row r="2" spans="1:21" ht="15.75" customHeight="1" x14ac:dyDescent="0.25">
      <c r="A2" s="138" t="str">
        <f>('#1461 Inlet Grove Comm HS '!A2)</f>
        <v>Federal Grant Allocations/Reimbursements as of: 12/31/25</v>
      </c>
      <c r="B2" s="189"/>
      <c r="N2" s="139"/>
      <c r="O2" s="139"/>
      <c r="Q2" s="140"/>
    </row>
    <row r="3" spans="1:21" ht="15.75" customHeight="1" x14ac:dyDescent="0.25">
      <c r="A3" s="141" t="s">
        <v>47</v>
      </c>
      <c r="B3" s="132"/>
      <c r="D3" s="132"/>
      <c r="E3" s="132"/>
      <c r="F3" s="131"/>
      <c r="M3" s="143"/>
      <c r="N3" s="143"/>
      <c r="O3" s="143"/>
      <c r="P3" s="143"/>
      <c r="Q3" s="140"/>
      <c r="R3" s="136"/>
      <c r="S3" s="142"/>
    </row>
    <row r="4" spans="1:21" ht="15.75" customHeight="1" x14ac:dyDescent="0.25">
      <c r="A4" s="132" t="s">
        <v>138</v>
      </c>
      <c r="O4" s="238"/>
      <c r="P4" s="238"/>
      <c r="Q4" s="145"/>
      <c r="R4" s="581" t="str">
        <f>'#0040 Palm Beach Prep Char. MS'!R4</f>
        <v>July 1, 2025 - June 30, 2026</v>
      </c>
      <c r="S4" s="581"/>
      <c r="T4" s="581"/>
      <c r="U4" s="146"/>
    </row>
    <row r="5" spans="1:21" ht="15.75" thickBot="1" x14ac:dyDescent="0.3">
      <c r="H5" s="147"/>
      <c r="I5" s="147"/>
      <c r="N5" s="238"/>
      <c r="O5" s="238"/>
      <c r="P5" s="238"/>
      <c r="Q5" s="145"/>
      <c r="R5" s="575"/>
      <c r="S5" s="575"/>
      <c r="T5" s="575"/>
      <c r="U5" s="149"/>
    </row>
    <row r="6" spans="1:21" s="192" customFormat="1" ht="76.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501" t="s">
        <v>179</v>
      </c>
      <c r="Q6" s="191"/>
      <c r="R6" s="152" t="s">
        <v>180</v>
      </c>
      <c r="S6" s="153" t="s">
        <v>184</v>
      </c>
      <c r="T6" s="154" t="s">
        <v>185</v>
      </c>
      <c r="U6" s="212" t="str">
        <f>'#3395 Somerset Academy JFK '!U6</f>
        <v>Available Budget as of 12/31/25</v>
      </c>
    </row>
    <row r="7" spans="1:21" ht="15.75" customHeight="1" x14ac:dyDescent="0.25">
      <c r="A7" s="137">
        <v>4201</v>
      </c>
      <c r="B7" s="535" t="s">
        <v>231</v>
      </c>
      <c r="C7" s="269" t="s">
        <v>232</v>
      </c>
      <c r="D7" s="137" t="s">
        <v>221</v>
      </c>
      <c r="E7" s="137" t="s">
        <v>222</v>
      </c>
      <c r="F7" s="137" t="s">
        <v>223</v>
      </c>
      <c r="G7" s="135" t="s">
        <v>6</v>
      </c>
      <c r="H7" s="163">
        <v>2.2100000000000002E-2</v>
      </c>
      <c r="I7" s="163">
        <v>0.16339999999999999</v>
      </c>
      <c r="J7" s="164">
        <v>46203</v>
      </c>
      <c r="K7" s="164">
        <v>46204</v>
      </c>
      <c r="L7" s="164">
        <v>45839</v>
      </c>
      <c r="M7" s="137" t="s">
        <v>224</v>
      </c>
      <c r="N7" s="328">
        <v>190006.5</v>
      </c>
      <c r="O7" s="390"/>
      <c r="P7" s="330">
        <f t="shared" ref="P7:P9" si="0">N7+O7</f>
        <v>190006.5</v>
      </c>
      <c r="Q7" s="170"/>
      <c r="R7" s="328">
        <v>32410.880000000001</v>
      </c>
      <c r="S7" s="329"/>
      <c r="T7" s="374">
        <f t="shared" ref="T7:T9" si="1">S7+R7</f>
        <v>32410.880000000001</v>
      </c>
      <c r="U7" s="383">
        <f>P7-T7</f>
        <v>157595.62</v>
      </c>
    </row>
    <row r="8" spans="1:21" ht="15.75" customHeight="1" x14ac:dyDescent="0.25">
      <c r="A8" s="156"/>
      <c r="C8" s="498"/>
      <c r="D8" s="137"/>
      <c r="E8" s="137"/>
      <c r="F8" s="164"/>
      <c r="G8" s="223"/>
      <c r="H8" s="476"/>
      <c r="I8" s="476"/>
      <c r="J8" s="164"/>
      <c r="K8" s="164"/>
      <c r="L8" s="164"/>
      <c r="M8" s="137"/>
      <c r="N8" s="403"/>
      <c r="O8" s="319"/>
      <c r="P8" s="320">
        <f t="shared" si="0"/>
        <v>0</v>
      </c>
      <c r="Q8" s="170"/>
      <c r="R8" s="331"/>
      <c r="S8" s="319"/>
      <c r="T8" s="374">
        <f t="shared" si="1"/>
        <v>0</v>
      </c>
      <c r="U8" s="362">
        <f>P8-T8</f>
        <v>0</v>
      </c>
    </row>
    <row r="9" spans="1:21" ht="15.75" customHeight="1" x14ac:dyDescent="0.25">
      <c r="A9" s="428"/>
      <c r="B9" s="423"/>
      <c r="C9" s="430"/>
      <c r="D9" s="428"/>
      <c r="E9" s="428"/>
      <c r="F9" s="432"/>
      <c r="G9" s="428"/>
      <c r="H9" s="476"/>
      <c r="I9" s="476"/>
      <c r="J9" s="432"/>
      <c r="K9" s="432"/>
      <c r="L9" s="432"/>
      <c r="M9" s="428"/>
      <c r="N9" s="331"/>
      <c r="O9" s="319"/>
      <c r="P9" s="320">
        <f t="shared" si="0"/>
        <v>0</v>
      </c>
      <c r="Q9" s="416"/>
      <c r="R9" s="331"/>
      <c r="S9" s="319"/>
      <c r="T9" s="374">
        <f t="shared" si="1"/>
        <v>0</v>
      </c>
      <c r="U9" s="362">
        <f>P9-T9</f>
        <v>0</v>
      </c>
    </row>
    <row r="10" spans="1:21" ht="15.75" customHeight="1" thickBot="1" x14ac:dyDescent="0.3">
      <c r="C10" s="326"/>
      <c r="D10" s="175"/>
      <c r="E10" s="175"/>
      <c r="J10" s="188"/>
      <c r="K10" s="188"/>
      <c r="L10" s="188"/>
      <c r="M10" s="214" t="s">
        <v>21</v>
      </c>
      <c r="N10" s="321">
        <f>SUM(N7:N9)</f>
        <v>190006.5</v>
      </c>
      <c r="O10" s="322">
        <f>SUM(O7:O9)</f>
        <v>0</v>
      </c>
      <c r="P10" s="323">
        <f>SUM(P7:P9)</f>
        <v>190006.5</v>
      </c>
      <c r="Q10" s="130"/>
      <c r="R10" s="321">
        <f>SUM(R7:R9)</f>
        <v>32410.880000000001</v>
      </c>
      <c r="S10" s="442">
        <f>SUM(S7:S9)</f>
        <v>0</v>
      </c>
      <c r="T10" s="595">
        <f>SUM(T7:T9)</f>
        <v>32410.880000000001</v>
      </c>
      <c r="U10" s="378">
        <f>SUM(U7:U9)</f>
        <v>157595.62</v>
      </c>
    </row>
    <row r="11" spans="1:21" ht="15.75" customHeight="1" thickTop="1" x14ac:dyDescent="0.25">
      <c r="C11" s="175"/>
      <c r="D11" s="175"/>
      <c r="E11" s="175"/>
      <c r="J11" s="188"/>
      <c r="K11" s="188"/>
      <c r="L11" s="188"/>
      <c r="M11" s="214"/>
      <c r="N11" s="166"/>
      <c r="O11" s="166"/>
      <c r="P11" s="166"/>
    </row>
    <row r="12" spans="1:21" ht="15.75" customHeight="1" x14ac:dyDescent="0.25">
      <c r="B12" s="132" t="s">
        <v>106</v>
      </c>
      <c r="C12" s="176"/>
      <c r="D12" s="176"/>
      <c r="E12" s="176"/>
      <c r="M12" s="214"/>
      <c r="N12" s="166"/>
      <c r="O12" s="166"/>
      <c r="P12" s="166"/>
    </row>
    <row r="13" spans="1:21" ht="33.75" customHeight="1" x14ac:dyDescent="0.25">
      <c r="B13" s="577" t="s">
        <v>186</v>
      </c>
      <c r="C13" s="577"/>
      <c r="D13" s="577"/>
      <c r="E13" s="577"/>
      <c r="F13" s="577"/>
      <c r="G13" s="577"/>
      <c r="H13" s="171"/>
      <c r="I13" s="171"/>
      <c r="J13" s="171"/>
      <c r="M13" s="214"/>
      <c r="N13" s="166"/>
      <c r="O13" s="166"/>
      <c r="P13" s="166"/>
      <c r="U13" s="130"/>
    </row>
    <row r="14" spans="1:21" ht="15.75" customHeight="1" x14ac:dyDescent="0.25">
      <c r="C14" s="176"/>
      <c r="D14" s="176"/>
      <c r="E14" s="176"/>
      <c r="M14" s="214"/>
      <c r="N14" s="166"/>
      <c r="O14" s="166"/>
      <c r="P14" s="166"/>
      <c r="U14" s="130"/>
    </row>
    <row r="15" spans="1:21" ht="48.75" customHeight="1" x14ac:dyDescent="0.25">
      <c r="B15" s="577" t="s">
        <v>110</v>
      </c>
      <c r="C15" s="577"/>
      <c r="D15" s="577"/>
      <c r="E15" s="577"/>
      <c r="F15" s="577"/>
      <c r="G15" s="577"/>
      <c r="H15" s="171"/>
      <c r="I15" s="171"/>
      <c r="J15" s="171"/>
      <c r="M15" s="214"/>
      <c r="N15" s="166"/>
      <c r="O15" s="166"/>
      <c r="P15" s="166"/>
      <c r="U15" s="130"/>
    </row>
    <row r="16" spans="1:21" ht="15.75" customHeight="1" x14ac:dyDescent="0.25">
      <c r="B16" s="171"/>
      <c r="C16" s="171"/>
      <c r="D16" s="171"/>
      <c r="E16" s="171"/>
      <c r="F16" s="172"/>
      <c r="G16" s="171"/>
      <c r="H16" s="171"/>
      <c r="I16" s="171"/>
      <c r="J16" s="171"/>
      <c r="M16" s="214"/>
      <c r="N16" s="166"/>
      <c r="O16" s="166"/>
      <c r="P16" s="166"/>
      <c r="U16" s="130"/>
    </row>
    <row r="17" spans="2:21" ht="30.75" customHeight="1" x14ac:dyDescent="0.25">
      <c r="B17" s="577" t="s">
        <v>131</v>
      </c>
      <c r="C17" s="577"/>
      <c r="D17" s="577"/>
      <c r="E17" s="577"/>
      <c r="F17" s="577"/>
      <c r="G17" s="577"/>
      <c r="H17" s="171"/>
      <c r="I17" s="171"/>
      <c r="J17" s="171"/>
      <c r="M17" s="214"/>
      <c r="N17" s="166"/>
      <c r="O17" s="166"/>
      <c r="P17" s="166"/>
      <c r="U17" s="130"/>
    </row>
    <row r="18" spans="2:21" ht="15.75" customHeight="1" x14ac:dyDescent="0.25">
      <c r="B18" s="591" t="s">
        <v>130</v>
      </c>
      <c r="C18" s="577"/>
      <c r="D18" s="577"/>
      <c r="E18" s="577"/>
      <c r="F18" s="577"/>
      <c r="G18" s="577"/>
      <c r="H18" s="171"/>
      <c r="I18" s="171"/>
      <c r="J18" s="171"/>
      <c r="M18" s="214"/>
      <c r="N18" s="166"/>
      <c r="O18" s="166"/>
      <c r="P18" s="166"/>
    </row>
    <row r="19" spans="2:21" ht="15.75" customHeight="1" x14ac:dyDescent="0.25">
      <c r="B19" s="171"/>
      <c r="C19" s="171"/>
      <c r="D19" s="171"/>
      <c r="E19" s="171"/>
      <c r="F19" s="172"/>
      <c r="G19" s="171"/>
      <c r="H19" s="171"/>
      <c r="I19" s="171"/>
      <c r="J19" s="171"/>
      <c r="M19" s="214"/>
      <c r="N19" s="166"/>
      <c r="O19" s="166"/>
      <c r="P19" s="166"/>
    </row>
    <row r="20" spans="2:21" ht="15.75" customHeight="1" x14ac:dyDescent="0.25">
      <c r="B20" s="131" t="s">
        <v>95</v>
      </c>
      <c r="C20" s="174" t="s">
        <v>98</v>
      </c>
      <c r="D20" s="174" t="s">
        <v>99</v>
      </c>
      <c r="E20" s="174"/>
      <c r="F20" s="172"/>
      <c r="G20" s="171"/>
      <c r="H20" s="171"/>
      <c r="I20" s="171"/>
      <c r="J20" s="171"/>
      <c r="M20" s="214"/>
      <c r="N20" s="166"/>
      <c r="O20" s="166"/>
      <c r="P20" s="166"/>
    </row>
    <row r="21" spans="2:21" ht="15.75" customHeight="1" x14ac:dyDescent="0.25">
      <c r="B21" s="168" t="s">
        <v>96</v>
      </c>
      <c r="C21" s="176" t="s">
        <v>173</v>
      </c>
      <c r="D21" s="176" t="s">
        <v>174</v>
      </c>
      <c r="E21" s="176"/>
      <c r="M21" s="214"/>
      <c r="N21" s="166"/>
      <c r="O21" s="166"/>
      <c r="P21" s="166"/>
    </row>
    <row r="22" spans="2:21" ht="15.75" customHeight="1" x14ac:dyDescent="0.25">
      <c r="C22" s="176"/>
      <c r="D22" s="176"/>
      <c r="E22" s="176"/>
      <c r="M22" s="214"/>
      <c r="N22" s="166"/>
      <c r="O22" s="166"/>
      <c r="P22" s="166"/>
    </row>
    <row r="23" spans="2:21" ht="15.75" customHeight="1" x14ac:dyDescent="0.25">
      <c r="E23" s="176"/>
      <c r="M23" s="214"/>
      <c r="N23" s="166"/>
      <c r="O23" s="166"/>
      <c r="P23" s="166"/>
    </row>
    <row r="24" spans="2:21" ht="15.75" customHeight="1" x14ac:dyDescent="0.25">
      <c r="C24" s="176"/>
      <c r="D24" s="176"/>
      <c r="E24" s="176"/>
      <c r="M24" s="214"/>
      <c r="N24" s="166"/>
      <c r="O24" s="166"/>
      <c r="P24" s="166"/>
    </row>
    <row r="25" spans="2:21" ht="15.75" customHeight="1" x14ac:dyDescent="0.25">
      <c r="B25" s="579" t="s">
        <v>219</v>
      </c>
      <c r="C25" s="579"/>
      <c r="D25" s="579"/>
      <c r="E25" s="579"/>
      <c r="F25" s="579"/>
      <c r="G25" s="579"/>
      <c r="H25" s="579"/>
      <c r="I25" s="579"/>
      <c r="T25" s="140"/>
    </row>
    <row r="26" spans="2:21" ht="15.75" customHeight="1" x14ac:dyDescent="0.25">
      <c r="B26" s="516"/>
      <c r="C26" s="176"/>
      <c r="D26" s="176"/>
      <c r="E26" s="176"/>
      <c r="G26" s="137"/>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G28" s="137"/>
      <c r="R28" s="280" t="s">
        <v>189</v>
      </c>
      <c r="S28" s="281"/>
      <c r="T28" s="187"/>
      <c r="U28" s="281"/>
    </row>
    <row r="29" spans="2:21" ht="15.75" customHeight="1" x14ac:dyDescent="0.25">
      <c r="B29" s="180" t="s">
        <v>188</v>
      </c>
      <c r="C29" s="514" t="s">
        <v>1</v>
      </c>
      <c r="D29" s="514"/>
      <c r="E29" s="514"/>
      <c r="F29" s="514" t="s">
        <v>32</v>
      </c>
      <c r="G29" s="514" t="s">
        <v>33</v>
      </c>
      <c r="H29" s="514"/>
      <c r="I29" s="514"/>
      <c r="J29" s="514"/>
      <c r="K29" s="514"/>
      <c r="L29" s="514"/>
      <c r="M29" s="514" t="s">
        <v>34</v>
      </c>
      <c r="N29" s="514" t="s">
        <v>35</v>
      </c>
      <c r="O29" s="182"/>
      <c r="P29" s="182"/>
      <c r="Q29" s="182"/>
      <c r="R29" s="183" t="s">
        <v>78</v>
      </c>
      <c r="S29" s="184"/>
      <c r="T29" s="184"/>
      <c r="U29" s="184"/>
    </row>
    <row r="30" spans="2:21" ht="15.75" customHeight="1" x14ac:dyDescent="0.25">
      <c r="B30" s="185"/>
      <c r="C30" s="145"/>
      <c r="D30" s="145"/>
      <c r="E30" s="145"/>
      <c r="F30" s="145"/>
      <c r="G30" s="145"/>
      <c r="H30" s="145"/>
      <c r="I30" s="145"/>
      <c r="J30" s="145"/>
      <c r="K30" s="145"/>
      <c r="L30" s="145"/>
      <c r="M30" s="145"/>
      <c r="N30" s="145"/>
      <c r="O30" s="136"/>
      <c r="P30" s="136"/>
      <c r="Q30" s="136"/>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185"/>
      <c r="C32" s="145"/>
      <c r="D32" s="145"/>
      <c r="E32" s="145"/>
      <c r="F32" s="145"/>
      <c r="G32" s="145"/>
      <c r="H32" s="145"/>
      <c r="I32" s="145"/>
      <c r="J32" s="145"/>
      <c r="K32" s="145"/>
      <c r="L32" s="145"/>
      <c r="M32" s="145"/>
      <c r="N32" s="145"/>
      <c r="O32" s="136"/>
      <c r="P32" s="136"/>
      <c r="Q32" s="136"/>
    </row>
    <row r="33" spans="2:18" ht="15.75" customHeight="1" x14ac:dyDescent="0.25">
      <c r="B33" s="185"/>
      <c r="C33" s="405"/>
      <c r="D33" s="405"/>
      <c r="E33" s="405"/>
      <c r="F33" s="405"/>
      <c r="G33" s="405"/>
      <c r="H33" s="405"/>
      <c r="I33" s="405"/>
      <c r="J33" s="405"/>
      <c r="K33" s="405"/>
      <c r="L33" s="405"/>
      <c r="M33" s="405"/>
      <c r="N33" s="405"/>
      <c r="O33" s="136"/>
      <c r="P33" s="136"/>
      <c r="Q33" s="136"/>
    </row>
    <row r="34" spans="2:18" ht="15.75" customHeight="1" x14ac:dyDescent="0.25">
      <c r="B34" s="185"/>
      <c r="C34" s="405"/>
      <c r="D34" s="405"/>
      <c r="E34" s="405"/>
      <c r="F34" s="405"/>
      <c r="G34" s="405"/>
      <c r="H34" s="405"/>
      <c r="I34" s="405"/>
      <c r="J34" s="405"/>
      <c r="K34" s="405"/>
      <c r="L34" s="405"/>
      <c r="M34" s="405"/>
      <c r="N34" s="405"/>
      <c r="O34" s="136"/>
      <c r="P34" s="136"/>
      <c r="Q34" s="136"/>
    </row>
    <row r="35" spans="2:18" ht="15.75" customHeight="1" x14ac:dyDescent="0.25">
      <c r="B35" s="185"/>
      <c r="C35" s="405"/>
      <c r="D35" s="405"/>
      <c r="E35" s="405"/>
      <c r="F35" s="405"/>
      <c r="G35" s="405"/>
      <c r="H35" s="405"/>
      <c r="I35" s="405"/>
      <c r="J35" s="405"/>
      <c r="K35" s="405"/>
      <c r="L35" s="405"/>
      <c r="M35" s="405"/>
      <c r="N35" s="405"/>
      <c r="O35" s="136"/>
      <c r="P35" s="136"/>
      <c r="Q35" s="136"/>
    </row>
    <row r="36" spans="2:18" ht="15.75" customHeight="1" x14ac:dyDescent="0.25">
      <c r="B36" s="185"/>
      <c r="C36" s="405"/>
      <c r="D36" s="405"/>
      <c r="E36" s="405"/>
      <c r="F36" s="405"/>
      <c r="G36" s="405"/>
      <c r="H36" s="405"/>
      <c r="I36" s="405"/>
      <c r="J36" s="405"/>
      <c r="K36" s="405"/>
      <c r="L36" s="405"/>
      <c r="M36" s="405"/>
      <c r="N36" s="405"/>
      <c r="O36" s="136"/>
      <c r="P36" s="136"/>
      <c r="Q36" s="136"/>
    </row>
    <row r="37" spans="2:18" ht="15.75" customHeight="1" x14ac:dyDescent="0.25">
      <c r="B37" s="185"/>
      <c r="C37" s="145"/>
      <c r="D37" s="145"/>
      <c r="E37" s="145"/>
      <c r="F37" s="145"/>
      <c r="G37" s="145"/>
      <c r="H37" s="145"/>
      <c r="I37" s="145"/>
      <c r="J37" s="145"/>
      <c r="K37" s="145"/>
      <c r="L37" s="145"/>
      <c r="M37" s="145"/>
      <c r="N37" s="145"/>
      <c r="O37" s="136"/>
      <c r="P37" s="136"/>
      <c r="Q37" s="136"/>
    </row>
    <row r="38" spans="2:18" ht="15.75" customHeight="1" x14ac:dyDescent="0.25">
      <c r="B38" s="185"/>
      <c r="C38" s="412"/>
      <c r="D38" s="412"/>
      <c r="E38" s="412"/>
      <c r="F38" s="412"/>
      <c r="G38" s="412"/>
      <c r="H38" s="412"/>
      <c r="I38" s="412"/>
      <c r="J38" s="412"/>
      <c r="K38" s="412"/>
      <c r="L38" s="412"/>
      <c r="M38" s="412"/>
      <c r="N38" s="412"/>
      <c r="O38" s="136"/>
      <c r="P38" s="136"/>
      <c r="Q38" s="136"/>
    </row>
    <row r="39" spans="2:18" ht="15.75" customHeight="1" x14ac:dyDescent="0.25">
      <c r="B39" s="200"/>
      <c r="C39" s="201"/>
      <c r="D39" s="201"/>
      <c r="E39" s="201"/>
      <c r="F39" s="156"/>
      <c r="G39" s="203"/>
      <c r="H39" s="203"/>
      <c r="I39" s="203"/>
      <c r="J39" s="203"/>
      <c r="K39" s="203"/>
      <c r="L39" s="203"/>
      <c r="M39" s="159"/>
      <c r="N39" s="199"/>
      <c r="O39" s="205"/>
      <c r="P39" s="205"/>
      <c r="Q39" s="205"/>
    </row>
    <row r="40" spans="2:18" ht="15.75" customHeight="1" x14ac:dyDescent="0.25">
      <c r="B40" s="200"/>
      <c r="C40" s="201"/>
      <c r="D40" s="201"/>
      <c r="E40" s="201"/>
      <c r="F40" s="156"/>
      <c r="G40" s="203"/>
      <c r="H40" s="203"/>
      <c r="I40" s="203"/>
      <c r="J40" s="203"/>
      <c r="K40" s="203"/>
      <c r="L40" s="203"/>
      <c r="M40" s="159"/>
      <c r="N40" s="199"/>
      <c r="O40" s="205"/>
      <c r="P40" s="205"/>
      <c r="Q40" s="205"/>
    </row>
    <row r="41" spans="2:18" ht="15.75" customHeight="1" x14ac:dyDescent="0.25">
      <c r="B41" s="200"/>
      <c r="C41" s="201"/>
      <c r="D41" s="201"/>
      <c r="E41" s="201"/>
      <c r="F41" s="156"/>
      <c r="G41" s="203"/>
      <c r="H41" s="203"/>
      <c r="I41" s="203"/>
      <c r="J41" s="203"/>
      <c r="K41" s="203"/>
      <c r="L41" s="203"/>
      <c r="M41" s="159"/>
      <c r="N41" s="199"/>
      <c r="O41" s="205"/>
      <c r="P41" s="205"/>
      <c r="Q41" s="205"/>
    </row>
    <row r="42" spans="2:18" ht="15.75" customHeight="1" x14ac:dyDescent="0.25">
      <c r="B42" s="200"/>
      <c r="C42" s="201"/>
      <c r="D42" s="201"/>
      <c r="E42" s="201"/>
      <c r="F42" s="156"/>
      <c r="G42" s="203"/>
      <c r="H42" s="203"/>
      <c r="I42" s="203"/>
      <c r="J42" s="203"/>
      <c r="K42" s="203"/>
      <c r="L42" s="203"/>
      <c r="M42" s="159"/>
      <c r="N42" s="199"/>
      <c r="O42" s="205"/>
      <c r="P42" s="205"/>
      <c r="Q42" s="205"/>
    </row>
    <row r="43" spans="2:18" ht="15.75" customHeight="1" x14ac:dyDescent="0.25">
      <c r="B43" s="200"/>
      <c r="C43" s="201"/>
      <c r="D43" s="201"/>
      <c r="E43" s="201"/>
      <c r="F43" s="156"/>
      <c r="G43" s="203"/>
      <c r="H43" s="203"/>
      <c r="I43" s="203"/>
      <c r="J43" s="203"/>
      <c r="K43" s="203"/>
      <c r="L43" s="203"/>
      <c r="M43" s="159"/>
      <c r="N43" s="199"/>
      <c r="O43" s="205"/>
      <c r="P43" s="205"/>
      <c r="Q43" s="205"/>
    </row>
    <row r="44" spans="2:18" ht="15.75" customHeight="1" x14ac:dyDescent="0.25">
      <c r="B44" s="200"/>
      <c r="C44" s="201"/>
      <c r="D44" s="201"/>
      <c r="E44" s="201"/>
      <c r="F44" s="156"/>
      <c r="G44" s="203"/>
      <c r="H44" s="203"/>
      <c r="I44" s="203"/>
      <c r="J44" s="203"/>
      <c r="K44" s="203"/>
      <c r="L44" s="203"/>
      <c r="M44" s="159"/>
      <c r="N44" s="199"/>
      <c r="O44" s="205"/>
      <c r="P44" s="205"/>
      <c r="Q44" s="205"/>
    </row>
    <row r="45" spans="2:18" ht="15.75" customHeight="1" x14ac:dyDescent="0.25">
      <c r="P45" s="161"/>
      <c r="Q45" s="143"/>
      <c r="R45" s="143"/>
    </row>
    <row r="46" spans="2:18" ht="15.75" customHeight="1" x14ac:dyDescent="0.25">
      <c r="P46" s="143"/>
      <c r="Q46" s="143"/>
      <c r="R46" s="143"/>
    </row>
    <row r="47" spans="2:18" ht="15.75" customHeight="1" x14ac:dyDescent="0.25">
      <c r="P47" s="143"/>
      <c r="Q47" s="143"/>
      <c r="R47" s="143"/>
    </row>
    <row r="48" spans="2:18" ht="15.75" customHeight="1" x14ac:dyDescent="0.25"/>
    <row r="49" spans="19:20" ht="15.75" customHeight="1" x14ac:dyDescent="0.25"/>
    <row r="50" spans="19:20" ht="15.75" customHeight="1" x14ac:dyDescent="0.25"/>
    <row r="51" spans="19:20" ht="15.75" customHeight="1" x14ac:dyDescent="0.25"/>
    <row r="52" spans="19:20" ht="15.75" customHeight="1" x14ac:dyDescent="0.25">
      <c r="S52" s="361" t="s">
        <v>182</v>
      </c>
      <c r="T52" s="166">
        <f>T10</f>
        <v>32410.880000000001</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R4:T4"/>
    <mergeCell ref="R5:T5"/>
    <mergeCell ref="B25:I25"/>
    <mergeCell ref="B18:G18"/>
    <mergeCell ref="B13:G13"/>
    <mergeCell ref="B15:G15"/>
    <mergeCell ref="B17:G17"/>
  </mergeCells>
  <conditionalFormatting sqref="A7:P9">
    <cfRule type="expression" dxfId="63" priority="2">
      <formula>MOD(ROW(),2)=0</formula>
    </cfRule>
  </conditionalFormatting>
  <conditionalFormatting sqref="R7:U9">
    <cfRule type="expression" dxfId="62" priority="1">
      <formula>MOD(ROW(),2)=0</formula>
    </cfRule>
  </conditionalFormatting>
  <hyperlinks>
    <hyperlink ref="B18" r:id="rId1" xr:uid="{00000000-0004-0000-1300-000000000000}"/>
  </hyperlinks>
  <printOptions horizontalCentered="1" gridLines="1"/>
  <pageMargins left="0" right="0" top="0.75" bottom="0.75" header="0.3" footer="0.3"/>
  <pageSetup scale="44" orientation="landscape" horizontalDpi="1200" verticalDpi="1200" r:id="rId2"/>
  <ignoredErrors>
    <ignoredError sqref="S10"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CDAF8"/>
    <pageSetUpPr fitToPage="1"/>
  </sheetPr>
  <dimension ref="A1:V65"/>
  <sheetViews>
    <sheetView workbookViewId="0">
      <pane xSplit="2" ySplit="6" topLeftCell="J7" activePane="bottomRight" state="frozen"/>
      <selection pane="topRight" activeCell="C1" sqref="C1"/>
      <selection pane="bottomLeft" activeCell="A7" sqref="A7"/>
      <selection pane="bottomRight" activeCell="B26" sqref="B26:D26"/>
    </sheetView>
  </sheetViews>
  <sheetFormatPr defaultColWidth="9.140625" defaultRowHeight="15" x14ac:dyDescent="0.25"/>
  <cols>
    <col min="1" max="1" width="7.85546875" style="135" customWidth="1"/>
    <col min="2" max="2" width="74.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2.42578125" style="135" customWidth="1"/>
    <col min="9" max="9" width="13.85546875" style="135" customWidth="1"/>
    <col min="10" max="10" width="13.140625" style="135" customWidth="1"/>
    <col min="11" max="11" width="15.7109375" style="135" customWidth="1"/>
    <col min="12" max="12" width="15.85546875" style="135" bestFit="1" customWidth="1"/>
    <col min="13" max="13" width="19.28515625" style="135" customWidth="1"/>
    <col min="14" max="14" width="14" style="135" bestFit="1" customWidth="1"/>
    <col min="15" max="15" width="11.7109375" style="135" bestFit="1" customWidth="1"/>
    <col min="16" max="16" width="14" style="135" bestFit="1" customWidth="1"/>
    <col min="17" max="17" width="3.7109375" style="135" customWidth="1"/>
    <col min="18" max="18" width="13.42578125" style="135" bestFit="1" customWidth="1"/>
    <col min="19" max="19" width="14.85546875" style="135" bestFit="1" customWidth="1"/>
    <col min="20" max="20" width="13.42578125" style="135" bestFit="1" customWidth="1"/>
    <col min="21" max="21" width="14.28515625" style="135" customWidth="1"/>
    <col min="22" max="16384" width="9.140625" style="135"/>
  </cols>
  <sheetData>
    <row r="1" spans="1:22" ht="15.75" customHeight="1" x14ac:dyDescent="0.25">
      <c r="A1" s="132" t="s">
        <v>9</v>
      </c>
    </row>
    <row r="2" spans="1:22" ht="15.75" customHeight="1" x14ac:dyDescent="0.25">
      <c r="A2" s="138" t="str">
        <f>('#1461 Inlet Grove Comm HS '!A2)</f>
        <v>Federal Grant Allocations/Reimbursements as of: 12/31/25</v>
      </c>
      <c r="B2" s="189"/>
      <c r="N2" s="139"/>
      <c r="O2" s="139"/>
      <c r="Q2" s="140"/>
    </row>
    <row r="3" spans="1:22" ht="15.75" customHeight="1" x14ac:dyDescent="0.25">
      <c r="A3" s="141" t="s">
        <v>45</v>
      </c>
      <c r="B3" s="132"/>
      <c r="D3" s="132"/>
      <c r="E3" s="132"/>
      <c r="F3" s="131"/>
      <c r="M3" s="143"/>
      <c r="N3" s="143"/>
      <c r="O3" s="143"/>
      <c r="P3" s="143"/>
      <c r="Q3" s="140"/>
      <c r="R3" s="136"/>
      <c r="S3" s="142"/>
    </row>
    <row r="4" spans="1:22" ht="15.75" customHeight="1" x14ac:dyDescent="0.25">
      <c r="A4" s="132" t="s">
        <v>138</v>
      </c>
      <c r="N4" s="144"/>
      <c r="O4" s="144"/>
      <c r="P4" s="144"/>
      <c r="Q4" s="145"/>
      <c r="R4" s="581" t="str">
        <f>'#0040 Palm Beach Prep Char. MS'!R4</f>
        <v>July 1, 2025 - June 30, 2026</v>
      </c>
      <c r="S4" s="581"/>
      <c r="T4" s="581"/>
      <c r="U4" s="146"/>
    </row>
    <row r="5" spans="1:22" ht="15.75" thickBot="1" x14ac:dyDescent="0.3">
      <c r="H5" s="147"/>
      <c r="I5" s="147"/>
      <c r="N5" s="144"/>
      <c r="O5" s="144"/>
      <c r="P5" s="144"/>
      <c r="Q5" s="145"/>
      <c r="R5" s="575"/>
      <c r="S5" s="575"/>
      <c r="T5" s="575"/>
      <c r="U5" s="149"/>
    </row>
    <row r="6" spans="1:22" s="192" customFormat="1" ht="79.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'#3396 G-Star of the Arts '!U6</f>
        <v>Available Budget as of 12/31/25</v>
      </c>
    </row>
    <row r="7" spans="1:22"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536">
        <v>44936.5</v>
      </c>
      <c r="O7" s="329"/>
      <c r="P7" s="330">
        <f t="shared" ref="P7:P12" si="0">N7+O7</f>
        <v>44936.5</v>
      </c>
      <c r="Q7" s="130"/>
      <c r="R7" s="328">
        <v>26449.42</v>
      </c>
      <c r="S7" s="329"/>
      <c r="T7" s="390">
        <f>R7+S7</f>
        <v>26449.42</v>
      </c>
      <c r="U7" s="383">
        <f t="shared" ref="U7:U12" si="1">P7-T7</f>
        <v>18487.080000000002</v>
      </c>
    </row>
    <row r="8" spans="1:22" ht="15.75" customHeight="1" x14ac:dyDescent="0.25">
      <c r="A8" s="156">
        <v>4221</v>
      </c>
      <c r="B8" s="135" t="s">
        <v>234</v>
      </c>
      <c r="C8" s="542" t="s">
        <v>235</v>
      </c>
      <c r="D8" s="137" t="s">
        <v>282</v>
      </c>
      <c r="E8" s="137" t="s">
        <v>283</v>
      </c>
      <c r="F8" s="164" t="s">
        <v>284</v>
      </c>
      <c r="G8" s="137" t="s">
        <v>6</v>
      </c>
      <c r="H8" s="292">
        <v>2.2100000000000002E-2</v>
      </c>
      <c r="I8" s="292">
        <v>0.16339999999999999</v>
      </c>
      <c r="J8" s="164">
        <v>45869</v>
      </c>
      <c r="K8" s="164">
        <v>45870</v>
      </c>
      <c r="L8" s="164">
        <v>45474</v>
      </c>
      <c r="M8" s="137" t="s">
        <v>275</v>
      </c>
      <c r="N8" s="331">
        <v>71077.289999999994</v>
      </c>
      <c r="O8" s="374">
        <v>-63180.93</v>
      </c>
      <c r="P8" s="320">
        <f t="shared" si="0"/>
        <v>7896.3599999999933</v>
      </c>
      <c r="Q8" s="416"/>
      <c r="R8" s="331">
        <v>7896.36</v>
      </c>
      <c r="S8" s="319"/>
      <c r="T8" s="374">
        <f>R8+S8</f>
        <v>7896.36</v>
      </c>
      <c r="U8" s="362">
        <v>0</v>
      </c>
      <c r="V8" s="132" t="s">
        <v>295</v>
      </c>
    </row>
    <row r="9" spans="1:22" ht="15.75" customHeight="1" x14ac:dyDescent="0.25">
      <c r="A9" s="156">
        <v>4221</v>
      </c>
      <c r="B9" s="135" t="s">
        <v>234</v>
      </c>
      <c r="C9" s="542" t="s">
        <v>302</v>
      </c>
      <c r="D9" s="137" t="s">
        <v>221</v>
      </c>
      <c r="E9" s="137" t="s">
        <v>238</v>
      </c>
      <c r="F9" s="164" t="s">
        <v>237</v>
      </c>
      <c r="G9" s="137" t="s">
        <v>6</v>
      </c>
      <c r="H9" s="292">
        <v>2.2100000000000002E-2</v>
      </c>
      <c r="I9" s="292">
        <v>0.16339999999999999</v>
      </c>
      <c r="J9" s="164">
        <v>46234</v>
      </c>
      <c r="K9" s="164">
        <v>46235</v>
      </c>
      <c r="L9" s="164">
        <v>45839</v>
      </c>
      <c r="M9" s="137" t="s">
        <v>236</v>
      </c>
      <c r="N9" s="331">
        <f>237327.29-N8</f>
        <v>166250</v>
      </c>
      <c r="O9" s="374"/>
      <c r="P9" s="320">
        <f t="shared" si="0"/>
        <v>166250</v>
      </c>
      <c r="Q9" s="130"/>
      <c r="R9" s="331">
        <v>11491.63</v>
      </c>
      <c r="S9" s="319"/>
      <c r="T9" s="374">
        <f>R9+S9</f>
        <v>11491.63</v>
      </c>
      <c r="U9" s="362">
        <f t="shared" si="1"/>
        <v>154758.37</v>
      </c>
    </row>
    <row r="10" spans="1:22" ht="15.75" customHeight="1" x14ac:dyDescent="0.25">
      <c r="A10" s="156">
        <v>4253</v>
      </c>
      <c r="B10" s="135" t="s">
        <v>203</v>
      </c>
      <c r="C10" s="429" t="s">
        <v>310</v>
      </c>
      <c r="D10" s="137" t="s">
        <v>240</v>
      </c>
      <c r="E10" s="137" t="s">
        <v>239</v>
      </c>
      <c r="F10" s="164" t="s">
        <v>309</v>
      </c>
      <c r="G10" s="223" t="s">
        <v>6</v>
      </c>
      <c r="H10" s="276">
        <v>2.2100000000000002E-2</v>
      </c>
      <c r="I10" s="276">
        <v>0.16339999999999999</v>
      </c>
      <c r="J10" s="164">
        <v>46203</v>
      </c>
      <c r="K10" s="164">
        <v>46204</v>
      </c>
      <c r="L10" s="164">
        <v>45839</v>
      </c>
      <c r="M10" s="137" t="s">
        <v>224</v>
      </c>
      <c r="N10" s="331">
        <v>4935.09</v>
      </c>
      <c r="O10" s="374"/>
      <c r="P10" s="320">
        <f t="shared" si="0"/>
        <v>4935.09</v>
      </c>
      <c r="Q10" s="416"/>
      <c r="R10" s="331">
        <v>0</v>
      </c>
      <c r="S10" s="319"/>
      <c r="T10" s="374">
        <f>R10</f>
        <v>0</v>
      </c>
      <c r="U10" s="362">
        <f t="shared" si="1"/>
        <v>4935.09</v>
      </c>
    </row>
    <row r="11" spans="1:22" ht="15.75" customHeight="1" x14ac:dyDescent="0.25">
      <c r="A11" s="156"/>
      <c r="C11" s="510"/>
      <c r="D11" s="137"/>
      <c r="E11" s="137"/>
      <c r="F11" s="164"/>
      <c r="G11" s="223"/>
      <c r="H11" s="276"/>
      <c r="I11" s="276"/>
      <c r="J11" s="164"/>
      <c r="K11" s="164"/>
      <c r="L11" s="164"/>
      <c r="M11" s="137"/>
      <c r="N11" s="331"/>
      <c r="O11" s="374"/>
      <c r="P11" s="320">
        <f t="shared" si="0"/>
        <v>0</v>
      </c>
      <c r="Q11" s="416"/>
      <c r="R11" s="331"/>
      <c r="S11" s="319"/>
      <c r="T11" s="374">
        <f>R11</f>
        <v>0</v>
      </c>
      <c r="U11" s="362">
        <f t="shared" si="1"/>
        <v>0</v>
      </c>
    </row>
    <row r="12" spans="1:22" ht="15.75" customHeight="1" x14ac:dyDescent="0.25">
      <c r="A12" s="156"/>
      <c r="B12" s="423"/>
      <c r="C12" s="430"/>
      <c r="D12" s="428"/>
      <c r="E12" s="428"/>
      <c r="F12" s="428"/>
      <c r="G12" s="423"/>
      <c r="H12" s="431"/>
      <c r="I12" s="431"/>
      <c r="J12" s="432"/>
      <c r="K12" s="432"/>
      <c r="L12" s="432"/>
      <c r="M12" s="428"/>
      <c r="N12" s="331"/>
      <c r="O12" s="374"/>
      <c r="P12" s="320">
        <f t="shared" si="0"/>
        <v>0</v>
      </c>
      <c r="Q12" s="416"/>
      <c r="R12" s="403"/>
      <c r="S12" s="319"/>
      <c r="T12" s="374"/>
      <c r="U12" s="377">
        <f t="shared" si="1"/>
        <v>0</v>
      </c>
    </row>
    <row r="13" spans="1:22" ht="15.75" customHeight="1" thickBot="1" x14ac:dyDescent="0.3">
      <c r="C13" s="326"/>
      <c r="D13" s="176"/>
      <c r="E13" s="176"/>
      <c r="J13" s="188"/>
      <c r="K13" s="188"/>
      <c r="L13" s="188"/>
      <c r="M13" s="214" t="s">
        <v>36</v>
      </c>
      <c r="N13" s="321">
        <f>SUM(N7:N12)</f>
        <v>287198.88</v>
      </c>
      <c r="O13" s="322">
        <f>SUM(O7:O12)</f>
        <v>-63180.93</v>
      </c>
      <c r="P13" s="323">
        <f>SUM(P7:P12)</f>
        <v>224017.94999999998</v>
      </c>
      <c r="Q13" s="130"/>
      <c r="R13" s="321">
        <f>SUM(R7:R12)</f>
        <v>45837.409999999996</v>
      </c>
      <c r="S13" s="322">
        <f>SUM(S7:S12)</f>
        <v>0</v>
      </c>
      <c r="T13" s="376">
        <f>SUM(T7:T12)</f>
        <v>45837.409999999996</v>
      </c>
      <c r="U13" s="323">
        <f>SUM(U7:U12)</f>
        <v>178180.54</v>
      </c>
    </row>
    <row r="14" spans="1:22" ht="15.75" customHeight="1" thickTop="1" x14ac:dyDescent="0.25">
      <c r="C14" s="326"/>
      <c r="D14" s="176"/>
      <c r="E14" s="176"/>
      <c r="M14" s="214"/>
      <c r="N14" s="166"/>
      <c r="O14" s="166"/>
      <c r="P14" s="166"/>
    </row>
    <row r="15" spans="1:22" ht="15.75" customHeight="1" x14ac:dyDescent="0.25">
      <c r="C15" s="326"/>
      <c r="D15" s="176"/>
      <c r="E15" s="176"/>
      <c r="M15" s="214"/>
      <c r="N15" s="166"/>
      <c r="O15" s="166"/>
      <c r="P15" s="166"/>
      <c r="R15" s="140"/>
    </row>
    <row r="16" spans="1:22" ht="15.75" customHeight="1" x14ac:dyDescent="0.25">
      <c r="B16" s="132" t="s">
        <v>106</v>
      </c>
      <c r="C16" s="176"/>
      <c r="D16" s="176"/>
      <c r="E16" s="176"/>
      <c r="M16" s="214"/>
      <c r="N16" s="166"/>
      <c r="O16" s="166"/>
      <c r="P16" s="166"/>
      <c r="R16" s="140"/>
    </row>
    <row r="17" spans="2:21" ht="32.25" customHeight="1" x14ac:dyDescent="0.25">
      <c r="B17" s="577" t="s">
        <v>186</v>
      </c>
      <c r="C17" s="577"/>
      <c r="D17" s="577"/>
      <c r="E17" s="577"/>
      <c r="F17" s="577"/>
      <c r="G17" s="577"/>
      <c r="H17" s="171"/>
      <c r="I17" s="171"/>
      <c r="J17" s="171"/>
      <c r="M17" s="214" t="s">
        <v>286</v>
      </c>
      <c r="N17" s="166"/>
      <c r="O17" s="166"/>
      <c r="P17" s="166"/>
      <c r="R17" s="140"/>
    </row>
    <row r="18" spans="2:21" ht="15.75" customHeight="1" x14ac:dyDescent="0.25">
      <c r="C18" s="176"/>
      <c r="D18" s="176"/>
      <c r="E18" s="176"/>
      <c r="M18" s="214"/>
      <c r="N18" s="166"/>
      <c r="O18" s="166"/>
      <c r="P18" s="166"/>
      <c r="R18" s="140"/>
      <c r="S18" s="169">
        <f>P8-R8</f>
        <v>0</v>
      </c>
    </row>
    <row r="19" spans="2:21" ht="37.5" customHeight="1" x14ac:dyDescent="0.25">
      <c r="B19" s="577" t="s">
        <v>110</v>
      </c>
      <c r="C19" s="577"/>
      <c r="D19" s="577"/>
      <c r="E19" s="577"/>
      <c r="F19" s="577"/>
      <c r="G19" s="577"/>
      <c r="H19" s="171"/>
      <c r="I19" s="171"/>
      <c r="J19" s="171"/>
      <c r="M19" s="214"/>
      <c r="N19" s="166"/>
      <c r="O19" s="166"/>
      <c r="P19" s="166"/>
      <c r="R19" s="140"/>
    </row>
    <row r="20" spans="2:21" ht="15.75" customHeight="1" x14ac:dyDescent="0.25">
      <c r="B20" s="171"/>
      <c r="C20" s="171"/>
      <c r="D20" s="171"/>
      <c r="E20" s="171"/>
      <c r="F20" s="172"/>
      <c r="G20" s="171"/>
      <c r="H20" s="171"/>
      <c r="I20" s="171"/>
      <c r="J20" s="171"/>
      <c r="M20" s="214"/>
      <c r="N20" s="166"/>
      <c r="O20" s="166"/>
      <c r="P20" s="166"/>
      <c r="R20" s="140"/>
    </row>
    <row r="21" spans="2:21" ht="33.75" customHeight="1" x14ac:dyDescent="0.25">
      <c r="B21" s="577" t="s">
        <v>131</v>
      </c>
      <c r="C21" s="577"/>
      <c r="D21" s="577"/>
      <c r="E21" s="577"/>
      <c r="F21" s="577"/>
      <c r="G21" s="577"/>
      <c r="H21" s="171"/>
      <c r="I21" s="171"/>
      <c r="J21" s="171"/>
      <c r="M21" s="214"/>
      <c r="N21" s="166"/>
      <c r="O21" s="166"/>
      <c r="P21" s="166"/>
      <c r="R21" s="140"/>
    </row>
    <row r="22" spans="2:21" ht="15.75" customHeight="1" x14ac:dyDescent="0.25">
      <c r="B22" s="591" t="s">
        <v>130</v>
      </c>
      <c r="C22" s="577"/>
      <c r="D22" s="577"/>
      <c r="E22" s="577"/>
      <c r="F22" s="577"/>
      <c r="G22" s="577"/>
      <c r="H22" s="171"/>
      <c r="I22" s="171"/>
      <c r="J22" s="171"/>
      <c r="M22" s="214"/>
      <c r="N22" s="166"/>
      <c r="O22" s="166"/>
      <c r="P22" s="166"/>
      <c r="R22" s="140"/>
    </row>
    <row r="23" spans="2:21" ht="15.75" customHeight="1" x14ac:dyDescent="0.25">
      <c r="B23" s="171"/>
      <c r="C23" s="171"/>
      <c r="D23" s="171"/>
      <c r="E23" s="171"/>
      <c r="F23" s="172"/>
      <c r="G23" s="171"/>
      <c r="H23" s="171"/>
      <c r="I23" s="171"/>
      <c r="J23" s="171"/>
      <c r="M23" s="214"/>
      <c r="N23" s="166"/>
      <c r="O23" s="166"/>
      <c r="P23" s="166"/>
      <c r="R23" s="140"/>
    </row>
    <row r="24" spans="2:21" ht="15.75" customHeight="1" x14ac:dyDescent="0.25">
      <c r="B24" s="131" t="s">
        <v>95</v>
      </c>
      <c r="C24" s="174" t="s">
        <v>98</v>
      </c>
      <c r="D24" s="174" t="s">
        <v>99</v>
      </c>
      <c r="E24" s="174"/>
      <c r="F24" s="172"/>
      <c r="G24" s="171"/>
      <c r="H24" s="171"/>
      <c r="I24" s="171"/>
      <c r="J24" s="171"/>
      <c r="M24" s="214"/>
      <c r="N24" s="166"/>
      <c r="O24" s="166"/>
      <c r="P24" s="166"/>
      <c r="R24" s="140"/>
    </row>
    <row r="25" spans="2:21" ht="15.75" customHeight="1" x14ac:dyDescent="0.25">
      <c r="B25" s="135" t="s">
        <v>96</v>
      </c>
      <c r="C25" s="176" t="s">
        <v>173</v>
      </c>
      <c r="D25" s="176" t="s">
        <v>174</v>
      </c>
      <c r="E25" s="176"/>
      <c r="M25" s="214"/>
      <c r="N25" s="166"/>
      <c r="O25" s="166"/>
      <c r="P25" s="166"/>
      <c r="R25" s="140"/>
    </row>
    <row r="26" spans="2:21" ht="15.75" customHeight="1" x14ac:dyDescent="0.25">
      <c r="B26" s="135" t="s">
        <v>97</v>
      </c>
      <c r="C26" s="176" t="s">
        <v>166</v>
      </c>
      <c r="D26" s="176" t="s">
        <v>261</v>
      </c>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E28" s="176"/>
      <c r="M28" s="214"/>
      <c r="N28" s="166"/>
      <c r="O28" s="166"/>
      <c r="P28" s="166"/>
      <c r="R28" s="140"/>
    </row>
    <row r="29" spans="2:21" ht="15.75" customHeight="1" x14ac:dyDescent="0.25">
      <c r="C29" s="176"/>
      <c r="D29" s="176"/>
      <c r="E29" s="176"/>
      <c r="M29" s="214"/>
      <c r="N29" s="166"/>
      <c r="O29" s="166"/>
      <c r="P29" s="166"/>
      <c r="R29" s="140"/>
    </row>
    <row r="30" spans="2:21" ht="15.75" customHeight="1" x14ac:dyDescent="0.25">
      <c r="B30" s="579" t="s">
        <v>219</v>
      </c>
      <c r="C30" s="579"/>
      <c r="D30" s="579"/>
      <c r="E30" s="579"/>
      <c r="F30" s="579"/>
      <c r="G30" s="579"/>
      <c r="H30" s="579"/>
      <c r="I30" s="579"/>
      <c r="T30" s="140"/>
    </row>
    <row r="31" spans="2:21" ht="15.75" customHeight="1" x14ac:dyDescent="0.25">
      <c r="B31" s="516"/>
      <c r="C31" s="176"/>
      <c r="D31" s="176"/>
      <c r="E31" s="176"/>
      <c r="G31" s="137"/>
      <c r="T31" s="140"/>
    </row>
    <row r="32" spans="2:21" ht="15.75" customHeight="1" x14ac:dyDescent="0.25">
      <c r="B32" s="209"/>
      <c r="C32" s="206"/>
      <c r="D32" s="206"/>
      <c r="E32" s="206"/>
      <c r="F32" s="206"/>
      <c r="G32" s="206"/>
      <c r="H32" s="183"/>
      <c r="I32" s="183"/>
      <c r="J32" s="183"/>
      <c r="K32" s="183"/>
      <c r="L32" s="183"/>
      <c r="M32" s="183"/>
      <c r="N32" s="183"/>
      <c r="O32" s="183"/>
      <c r="P32" s="183"/>
      <c r="Q32" s="183"/>
      <c r="R32" s="183"/>
      <c r="S32" s="183"/>
      <c r="T32" s="183"/>
      <c r="U32" s="183"/>
    </row>
    <row r="33" spans="2:21" ht="15.75" customHeight="1" x14ac:dyDescent="0.25">
      <c r="C33" s="137"/>
      <c r="D33" s="137"/>
      <c r="E33" s="137"/>
      <c r="G33" s="137"/>
      <c r="R33" s="280" t="s">
        <v>189</v>
      </c>
      <c r="S33" s="281"/>
      <c r="T33" s="187"/>
      <c r="U33" s="281"/>
    </row>
    <row r="34" spans="2:21" ht="15.75" customHeight="1" x14ac:dyDescent="0.25">
      <c r="B34" s="180" t="s">
        <v>188</v>
      </c>
      <c r="C34" s="514" t="s">
        <v>1</v>
      </c>
      <c r="D34" s="514"/>
      <c r="E34" s="514"/>
      <c r="F34" s="514" t="s">
        <v>32</v>
      </c>
      <c r="G34" s="514" t="s">
        <v>33</v>
      </c>
      <c r="H34" s="514"/>
      <c r="I34" s="514"/>
      <c r="J34" s="514"/>
      <c r="K34" s="514"/>
      <c r="L34" s="514"/>
      <c r="M34" s="514" t="s">
        <v>34</v>
      </c>
      <c r="N34" s="514" t="s">
        <v>35</v>
      </c>
      <c r="O34" s="182"/>
      <c r="P34" s="182"/>
      <c r="Q34" s="182"/>
      <c r="R34" s="183" t="s">
        <v>78</v>
      </c>
      <c r="S34" s="184"/>
      <c r="T34" s="184"/>
      <c r="U34" s="184"/>
    </row>
    <row r="35" spans="2:21" ht="15.75" customHeight="1" x14ac:dyDescent="0.25">
      <c r="B35" s="185"/>
      <c r="C35" s="145"/>
      <c r="D35" s="145"/>
      <c r="E35" s="145"/>
      <c r="F35" s="435"/>
      <c r="G35" s="145"/>
      <c r="H35" s="145"/>
      <c r="I35" s="145"/>
      <c r="J35" s="145"/>
      <c r="K35" s="145"/>
      <c r="L35" s="145"/>
      <c r="M35" s="145"/>
      <c r="N35" s="145"/>
      <c r="O35" s="136"/>
      <c r="P35" s="136"/>
      <c r="Q35" s="136"/>
    </row>
    <row r="36" spans="2:21" ht="15.75" customHeight="1" x14ac:dyDescent="0.25">
      <c r="B36" s="185"/>
      <c r="C36" s="145"/>
      <c r="D36" s="145"/>
      <c r="E36" s="145"/>
      <c r="F36" s="435"/>
      <c r="G36" s="145"/>
      <c r="H36" s="145"/>
      <c r="I36" s="145"/>
      <c r="J36" s="145"/>
      <c r="K36" s="145"/>
      <c r="L36" s="145"/>
      <c r="M36" s="145"/>
      <c r="N36" s="145"/>
      <c r="O36" s="136"/>
      <c r="P36" s="136"/>
      <c r="Q36" s="136"/>
    </row>
    <row r="37" spans="2:21" ht="15.75" customHeight="1" x14ac:dyDescent="0.25">
      <c r="B37" s="185"/>
      <c r="C37" s="405"/>
      <c r="D37" s="405"/>
      <c r="E37" s="405"/>
      <c r="F37" s="435"/>
      <c r="G37" s="405"/>
      <c r="H37" s="405"/>
      <c r="I37" s="405"/>
      <c r="J37" s="405"/>
      <c r="K37" s="405"/>
      <c r="L37" s="405"/>
      <c r="M37" s="405"/>
      <c r="N37" s="405"/>
      <c r="O37" s="136"/>
      <c r="P37" s="136"/>
      <c r="Q37" s="136"/>
    </row>
    <row r="38" spans="2:21" ht="15.75" customHeight="1" x14ac:dyDescent="0.25">
      <c r="B38" s="185"/>
      <c r="C38" s="405"/>
      <c r="D38" s="405"/>
      <c r="E38" s="405"/>
      <c r="F38" s="435"/>
      <c r="G38" s="405"/>
      <c r="H38" s="405"/>
      <c r="I38" s="405"/>
      <c r="J38" s="405"/>
      <c r="K38" s="405"/>
      <c r="L38" s="405"/>
      <c r="M38" s="405"/>
      <c r="N38" s="405"/>
      <c r="O38" s="136"/>
      <c r="P38" s="136"/>
      <c r="Q38" s="136"/>
    </row>
    <row r="39" spans="2:21" ht="15.75" customHeight="1" x14ac:dyDescent="0.25">
      <c r="B39" s="185"/>
      <c r="C39" s="405"/>
      <c r="D39" s="405"/>
      <c r="E39" s="405"/>
      <c r="F39" s="435"/>
      <c r="G39" s="405"/>
      <c r="H39" s="405"/>
      <c r="I39" s="405"/>
      <c r="J39" s="405"/>
      <c r="K39" s="405"/>
      <c r="L39" s="405"/>
      <c r="M39" s="405"/>
      <c r="N39" s="405"/>
      <c r="O39" s="136"/>
      <c r="P39" s="136"/>
      <c r="Q39" s="136"/>
    </row>
    <row r="40" spans="2:21" ht="15.75" customHeight="1" x14ac:dyDescent="0.25">
      <c r="B40" s="185"/>
      <c r="C40" s="527"/>
      <c r="D40" s="527"/>
      <c r="E40" s="527"/>
      <c r="F40" s="527"/>
      <c r="G40" s="527"/>
      <c r="H40" s="527"/>
      <c r="I40" s="527"/>
      <c r="J40" s="527"/>
      <c r="K40" s="527"/>
      <c r="L40" s="527"/>
      <c r="M40" s="527"/>
      <c r="N40" s="527"/>
      <c r="O40" s="136"/>
      <c r="P40" s="136"/>
      <c r="Q40" s="136"/>
    </row>
    <row r="41" spans="2:21" ht="15.75" customHeight="1" x14ac:dyDescent="0.25">
      <c r="B41" s="185"/>
      <c r="C41" s="527"/>
      <c r="D41" s="527"/>
      <c r="E41" s="527"/>
      <c r="F41" s="527"/>
      <c r="G41" s="527"/>
      <c r="H41" s="527"/>
      <c r="I41" s="527"/>
      <c r="J41" s="527"/>
      <c r="K41" s="527"/>
      <c r="L41" s="527"/>
      <c r="M41" s="527"/>
      <c r="N41" s="527"/>
      <c r="O41" s="136"/>
      <c r="P41" s="136"/>
      <c r="Q41" s="136"/>
    </row>
    <row r="42" spans="2:21" ht="15.75" customHeight="1" x14ac:dyDescent="0.25">
      <c r="B42" s="185"/>
      <c r="C42" s="527"/>
      <c r="D42" s="527"/>
      <c r="E42" s="527"/>
      <c r="F42" s="527"/>
      <c r="G42" s="527"/>
      <c r="H42" s="527"/>
      <c r="I42" s="527"/>
      <c r="J42" s="527"/>
      <c r="K42" s="527"/>
      <c r="L42" s="527"/>
      <c r="M42" s="527"/>
      <c r="N42" s="527"/>
      <c r="O42" s="136"/>
      <c r="P42" s="136"/>
      <c r="Q42" s="136"/>
    </row>
    <row r="43" spans="2:21" ht="15.75" customHeight="1" x14ac:dyDescent="0.25">
      <c r="B43" s="185"/>
      <c r="C43" s="527"/>
      <c r="D43" s="527"/>
      <c r="E43" s="527"/>
      <c r="F43" s="527"/>
      <c r="G43" s="527"/>
      <c r="H43" s="527"/>
      <c r="I43" s="527"/>
      <c r="J43" s="527"/>
      <c r="K43" s="527"/>
      <c r="L43" s="527"/>
      <c r="M43" s="527"/>
      <c r="N43" s="527"/>
      <c r="O43" s="136"/>
      <c r="P43" s="136"/>
      <c r="Q43" s="136"/>
    </row>
    <row r="44" spans="2:21" ht="15.75" customHeight="1" x14ac:dyDescent="0.25">
      <c r="B44" s="185"/>
      <c r="C44" s="527"/>
      <c r="D44" s="527"/>
      <c r="E44" s="527"/>
      <c r="F44" s="527"/>
      <c r="G44" s="527"/>
      <c r="H44" s="527"/>
      <c r="I44" s="527"/>
      <c r="J44" s="527"/>
      <c r="K44" s="527"/>
      <c r="L44" s="527"/>
      <c r="M44" s="527"/>
      <c r="N44" s="527"/>
      <c r="O44" s="136"/>
      <c r="P44" s="136"/>
      <c r="Q44" s="136"/>
    </row>
    <row r="45" spans="2:21" ht="15.75" customHeight="1" x14ac:dyDescent="0.25">
      <c r="B45" s="185"/>
      <c r="C45" s="527"/>
      <c r="D45" s="527"/>
      <c r="E45" s="527"/>
      <c r="F45" s="527"/>
      <c r="G45" s="527"/>
      <c r="H45" s="527"/>
      <c r="I45" s="527"/>
      <c r="J45" s="527"/>
      <c r="K45" s="527"/>
      <c r="L45" s="527"/>
      <c r="M45" s="527"/>
      <c r="N45" s="527"/>
      <c r="O45" s="136"/>
      <c r="P45" s="136"/>
      <c r="Q45" s="136"/>
    </row>
    <row r="46" spans="2:21" ht="15.75" customHeight="1" x14ac:dyDescent="0.25">
      <c r="B46" s="185"/>
      <c r="C46" s="415"/>
      <c r="D46" s="415"/>
      <c r="E46" s="415"/>
      <c r="F46" s="435"/>
      <c r="G46" s="415"/>
      <c r="H46" s="415"/>
      <c r="I46" s="415"/>
      <c r="J46" s="415"/>
      <c r="K46" s="415"/>
      <c r="L46" s="415"/>
      <c r="M46" s="415"/>
      <c r="N46" s="415"/>
      <c r="O46" s="136"/>
      <c r="P46" s="136"/>
      <c r="Q46" s="136"/>
    </row>
    <row r="47" spans="2:21" ht="15.75" customHeight="1" x14ac:dyDescent="0.25">
      <c r="B47" s="185"/>
      <c r="C47" s="405"/>
      <c r="D47" s="405"/>
      <c r="E47" s="405"/>
      <c r="F47" s="435"/>
      <c r="G47" s="405"/>
      <c r="H47" s="405"/>
      <c r="I47" s="405"/>
      <c r="J47" s="405"/>
      <c r="K47" s="405"/>
      <c r="L47" s="405"/>
      <c r="M47" s="405"/>
      <c r="N47" s="405"/>
      <c r="O47" s="136"/>
      <c r="P47" s="136"/>
      <c r="Q47" s="136"/>
    </row>
    <row r="48" spans="2:21" ht="15.75" customHeight="1" x14ac:dyDescent="0.25">
      <c r="B48" s="146"/>
      <c r="C48" s="145"/>
      <c r="D48" s="145"/>
      <c r="E48" s="145"/>
      <c r="F48" s="435"/>
    </row>
    <row r="49" spans="2:20" ht="15.75" customHeight="1" x14ac:dyDescent="0.25">
      <c r="B49" s="146"/>
      <c r="C49" s="145"/>
      <c r="D49" s="145"/>
      <c r="E49" s="145"/>
      <c r="F49" s="435"/>
    </row>
    <row r="50" spans="2:20" ht="15.75" customHeight="1" x14ac:dyDescent="0.25">
      <c r="B50" s="146"/>
      <c r="C50" s="145"/>
      <c r="D50" s="145"/>
      <c r="E50" s="145"/>
      <c r="F50" s="435"/>
      <c r="P50" s="143"/>
      <c r="Q50" s="143"/>
    </row>
    <row r="51" spans="2:20" ht="15.75" customHeight="1" x14ac:dyDescent="0.25">
      <c r="P51" s="161"/>
      <c r="Q51" s="143"/>
    </row>
    <row r="52" spans="2:20" ht="15.75" customHeight="1" x14ac:dyDescent="0.25">
      <c r="S52" s="361" t="s">
        <v>182</v>
      </c>
      <c r="T52" s="166">
        <f>T13</f>
        <v>45837.409999999996</v>
      </c>
    </row>
    <row r="53" spans="2:20" ht="15.75" customHeight="1" x14ac:dyDescent="0.25">
      <c r="S53" s="361"/>
      <c r="T53" s="166"/>
    </row>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row r="65" ht="15.75" customHeight="1" x14ac:dyDescent="0.25"/>
  </sheetData>
  <mergeCells count="7">
    <mergeCell ref="R4:T4"/>
    <mergeCell ref="R5:T5"/>
    <mergeCell ref="B30:I30"/>
    <mergeCell ref="B22:G22"/>
    <mergeCell ref="B17:G17"/>
    <mergeCell ref="B19:G19"/>
    <mergeCell ref="B21:G21"/>
  </mergeCells>
  <conditionalFormatting sqref="A7:P12">
    <cfRule type="expression" dxfId="61" priority="1">
      <formula>MOD(ROW(),2)=0</formula>
    </cfRule>
  </conditionalFormatting>
  <conditionalFormatting sqref="R7:U12">
    <cfRule type="expression" dxfId="60" priority="3">
      <formula>MOD(ROW(),2)=0</formula>
    </cfRule>
  </conditionalFormatting>
  <hyperlinks>
    <hyperlink ref="B22" r:id="rId1" xr:uid="{00000000-0004-0000-1400-000000000000}"/>
  </hyperlinks>
  <printOptions horizontalCentered="1" gridLines="1"/>
  <pageMargins left="0" right="0" top="0.75" bottom="0.75" header="0.3" footer="0.3"/>
  <pageSetup scale="42" orientation="landscape" horizontalDpi="1200" verticalDpi="120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CDAF8"/>
    <pageSetUpPr fitToPage="1"/>
  </sheetPr>
  <dimension ref="A1:V65"/>
  <sheetViews>
    <sheetView workbookViewId="0">
      <pane xSplit="2" ySplit="6" topLeftCell="I7" activePane="bottomRight" state="frozen"/>
      <selection pane="topRight" activeCell="C1" sqref="C1"/>
      <selection pane="bottomLeft" activeCell="A7" sqref="A7"/>
      <selection pane="bottomRight" activeCell="A9" sqref="A9"/>
    </sheetView>
  </sheetViews>
  <sheetFormatPr defaultColWidth="9.140625" defaultRowHeight="15" x14ac:dyDescent="0.25"/>
  <cols>
    <col min="1" max="1" width="7.85546875" style="135" customWidth="1"/>
    <col min="2" max="2" width="62" style="135" customWidth="1"/>
    <col min="3" max="3" width="47.85546875" style="135" bestFit="1" customWidth="1"/>
    <col min="4" max="4" width="14.28515625" style="135" customWidth="1"/>
    <col min="5" max="5" width="10.85546875" style="135" customWidth="1"/>
    <col min="6" max="6" width="19.42578125" style="135" customWidth="1"/>
    <col min="7" max="7" width="23" style="135" customWidth="1"/>
    <col min="8" max="8" width="10.5703125" style="135" customWidth="1"/>
    <col min="9" max="9" width="12.140625" style="135" customWidth="1"/>
    <col min="10" max="10" width="13.7109375" style="135" customWidth="1"/>
    <col min="11" max="11" width="15.85546875" style="135" customWidth="1"/>
    <col min="12" max="12" width="15.85546875" style="135" bestFit="1" customWidth="1"/>
    <col min="13" max="13" width="21" style="135" customWidth="1"/>
    <col min="14" max="14" width="14" style="135" bestFit="1" customWidth="1"/>
    <col min="15" max="15" width="11.7109375" style="135" bestFit="1" customWidth="1"/>
    <col min="16" max="16" width="14" style="135" bestFit="1" customWidth="1"/>
    <col min="17" max="17" width="3.7109375" style="135" customWidth="1"/>
    <col min="18" max="18" width="14" style="135" bestFit="1" customWidth="1"/>
    <col min="19" max="19" width="14.85546875" style="135" bestFit="1" customWidth="1"/>
    <col min="20" max="20" width="14.42578125" style="135" customWidth="1"/>
    <col min="21" max="21" width="14.28515625" style="135" customWidth="1"/>
    <col min="22" max="16384" width="9.140625" style="135"/>
  </cols>
  <sheetData>
    <row r="1" spans="1:22" ht="15.75" customHeight="1" x14ac:dyDescent="0.25">
      <c r="A1" s="132" t="s">
        <v>8</v>
      </c>
    </row>
    <row r="2" spans="1:22" ht="15.75" customHeight="1" x14ac:dyDescent="0.25">
      <c r="A2" s="138" t="str">
        <f>('#1461 Inlet Grove Comm HS '!A2)</f>
        <v>Federal Grant Allocations/Reimbursements as of: 12/31/25</v>
      </c>
      <c r="B2" s="189"/>
      <c r="N2" s="139"/>
      <c r="O2" s="139"/>
      <c r="Q2" s="140"/>
    </row>
    <row r="3" spans="1:22" ht="15.75" customHeight="1" x14ac:dyDescent="0.25">
      <c r="A3" s="141" t="s">
        <v>42</v>
      </c>
      <c r="B3" s="132"/>
      <c r="D3" s="132"/>
      <c r="E3" s="132"/>
      <c r="F3" s="132"/>
      <c r="Q3" s="140"/>
      <c r="R3" s="136"/>
      <c r="S3" s="142"/>
    </row>
    <row r="4" spans="1:22" ht="15.75" customHeight="1" x14ac:dyDescent="0.25">
      <c r="A4" s="132" t="s">
        <v>138</v>
      </c>
      <c r="N4" s="144"/>
      <c r="O4" s="144"/>
      <c r="P4" s="144"/>
      <c r="Q4" s="145"/>
      <c r="R4" s="581" t="str">
        <f>'#0040 Palm Beach Prep Char. MS'!R4</f>
        <v>July 1, 2025 - June 30, 2026</v>
      </c>
      <c r="S4" s="581"/>
      <c r="T4" s="581"/>
      <c r="U4" s="146"/>
    </row>
    <row r="5" spans="1:22" ht="15.75" thickBot="1" x14ac:dyDescent="0.3">
      <c r="H5" s="147"/>
      <c r="I5" s="147"/>
      <c r="N5" s="144"/>
      <c r="O5" s="144"/>
      <c r="P5" s="144"/>
      <c r="Q5" s="145"/>
      <c r="R5" s="575"/>
      <c r="S5" s="575"/>
      <c r="T5" s="575"/>
      <c r="U5" s="149"/>
    </row>
    <row r="6" spans="1:22" s="192" customFormat="1"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506" t="s">
        <v>177</v>
      </c>
      <c r="O6" s="507" t="s">
        <v>178</v>
      </c>
      <c r="P6" s="507" t="s">
        <v>179</v>
      </c>
      <c r="Q6" s="144"/>
      <c r="R6" s="305" t="s">
        <v>180</v>
      </c>
      <c r="S6" s="306" t="s">
        <v>184</v>
      </c>
      <c r="T6" s="307" t="s">
        <v>185</v>
      </c>
      <c r="U6" s="155" t="str">
        <f>'#3398 Everglades Preparatory '!U6</f>
        <v>Available Budget as of 12/31/25</v>
      </c>
      <c r="V6" s="232"/>
    </row>
    <row r="7" spans="1:22" ht="15.75" customHeight="1" x14ac:dyDescent="0.25">
      <c r="A7" s="137">
        <v>4201</v>
      </c>
      <c r="B7" s="223"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508">
        <v>15817.5</v>
      </c>
      <c r="O7" s="537"/>
      <c r="P7" s="538">
        <f t="shared" ref="P7:P10" si="0">N7+O7</f>
        <v>15817.5</v>
      </c>
      <c r="Q7" s="170"/>
      <c r="R7" s="328">
        <v>15817.5</v>
      </c>
      <c r="S7" s="329"/>
      <c r="T7" s="330">
        <f>R7+S7</f>
        <v>15817.5</v>
      </c>
      <c r="U7" s="339">
        <f>P7-T7</f>
        <v>0</v>
      </c>
    </row>
    <row r="8" spans="1:22" ht="15.75" customHeight="1" x14ac:dyDescent="0.25">
      <c r="A8" s="156">
        <v>4221</v>
      </c>
      <c r="B8" s="135" t="s">
        <v>234</v>
      </c>
      <c r="C8" s="542" t="s">
        <v>235</v>
      </c>
      <c r="D8" s="137" t="s">
        <v>282</v>
      </c>
      <c r="E8" s="137" t="s">
        <v>283</v>
      </c>
      <c r="F8" s="164" t="s">
        <v>284</v>
      </c>
      <c r="G8" s="137" t="s">
        <v>6</v>
      </c>
      <c r="H8" s="292">
        <v>2.2100000000000002E-2</v>
      </c>
      <c r="I8" s="292">
        <v>0.16339999999999999</v>
      </c>
      <c r="J8" s="164">
        <v>45869</v>
      </c>
      <c r="K8" s="164">
        <v>45870</v>
      </c>
      <c r="L8" s="164">
        <v>45474</v>
      </c>
      <c r="M8" s="137" t="s">
        <v>275</v>
      </c>
      <c r="N8" s="340">
        <v>12331.6</v>
      </c>
      <c r="O8" s="387"/>
      <c r="P8" s="539">
        <f t="shared" si="0"/>
        <v>12331.6</v>
      </c>
      <c r="Q8" s="170"/>
      <c r="R8" s="331">
        <v>12331.6</v>
      </c>
      <c r="S8" s="319"/>
      <c r="T8" s="374">
        <f t="shared" ref="T8:T9" si="1">R8+S8</f>
        <v>12331.6</v>
      </c>
      <c r="U8" s="352">
        <f>P8-T8</f>
        <v>0</v>
      </c>
      <c r="V8" s="132" t="s">
        <v>295</v>
      </c>
    </row>
    <row r="9" spans="1:22" ht="15.75" customHeight="1" x14ac:dyDescent="0.25">
      <c r="A9" s="156">
        <v>4221</v>
      </c>
      <c r="B9" s="135" t="s">
        <v>234</v>
      </c>
      <c r="C9" s="542" t="s">
        <v>302</v>
      </c>
      <c r="D9" s="137" t="s">
        <v>221</v>
      </c>
      <c r="E9" s="137" t="s">
        <v>238</v>
      </c>
      <c r="F9" s="164" t="s">
        <v>237</v>
      </c>
      <c r="G9" s="137" t="s">
        <v>6</v>
      </c>
      <c r="H9" s="292">
        <v>2.2100000000000002E-2</v>
      </c>
      <c r="I9" s="292">
        <v>0.16339999999999999</v>
      </c>
      <c r="J9" s="164">
        <v>46234</v>
      </c>
      <c r="K9" s="164">
        <v>46235</v>
      </c>
      <c r="L9" s="164">
        <v>45839</v>
      </c>
      <c r="M9" s="137" t="s">
        <v>236</v>
      </c>
      <c r="N9" s="340">
        <f>178581.6-N8</f>
        <v>166250</v>
      </c>
      <c r="O9" s="387"/>
      <c r="P9" s="539">
        <f t="shared" si="0"/>
        <v>166250</v>
      </c>
      <c r="Q9" s="170"/>
      <c r="R9" s="331"/>
      <c r="S9" s="319"/>
      <c r="T9" s="374">
        <f t="shared" si="1"/>
        <v>0</v>
      </c>
      <c r="U9" s="352">
        <f>P9-T9</f>
        <v>166250</v>
      </c>
    </row>
    <row r="10" spans="1:22" ht="15.75" customHeight="1" x14ac:dyDescent="0.25">
      <c r="A10" s="156"/>
      <c r="C10" s="510"/>
      <c r="D10" s="137"/>
      <c r="E10" s="137"/>
      <c r="F10" s="164"/>
      <c r="G10" s="223"/>
      <c r="H10" s="276"/>
      <c r="I10" s="276"/>
      <c r="J10" s="164"/>
      <c r="K10" s="164"/>
      <c r="L10" s="164"/>
      <c r="M10" s="137"/>
      <c r="N10" s="340"/>
      <c r="O10" s="387"/>
      <c r="P10" s="539">
        <f t="shared" si="0"/>
        <v>0</v>
      </c>
      <c r="Q10" s="170"/>
      <c r="R10" s="331"/>
      <c r="S10" s="319"/>
      <c r="T10" s="374">
        <f t="shared" ref="T10" si="2">R10+S10</f>
        <v>0</v>
      </c>
      <c r="U10" s="549">
        <f>P10-T10</f>
        <v>0</v>
      </c>
    </row>
    <row r="11" spans="1:22" ht="15.75" customHeight="1" thickBot="1" x14ac:dyDescent="0.3">
      <c r="B11" s="211"/>
      <c r="C11" s="137"/>
      <c r="D11" s="137"/>
      <c r="E11" s="137"/>
      <c r="H11" s="163"/>
      <c r="I11" s="163"/>
      <c r="J11" s="188"/>
      <c r="K11" s="188"/>
      <c r="L11" s="188"/>
      <c r="M11" s="167" t="s">
        <v>36</v>
      </c>
      <c r="N11" s="540">
        <f>SUM(N7:N10)</f>
        <v>194399.1</v>
      </c>
      <c r="O11" s="541">
        <f>SUM(O7:O10)</f>
        <v>0</v>
      </c>
      <c r="P11" s="541">
        <f>SUM(P7:P10)</f>
        <v>194399.1</v>
      </c>
      <c r="Q11" s="130"/>
      <c r="R11" s="321">
        <f>SUM(R7:R10)</f>
        <v>28149.1</v>
      </c>
      <c r="S11" s="322">
        <f>SUM(S7:S10)</f>
        <v>0</v>
      </c>
      <c r="T11" s="376">
        <f>SUM(T7:T10)</f>
        <v>28149.1</v>
      </c>
      <c r="U11" s="323">
        <f>SUM(U7:U10)</f>
        <v>166250</v>
      </c>
    </row>
    <row r="12" spans="1:22" ht="15.75" customHeight="1" thickTop="1" x14ac:dyDescent="0.25">
      <c r="B12" s="211"/>
      <c r="C12" s="137"/>
      <c r="D12" s="137"/>
      <c r="E12" s="137"/>
      <c r="H12" s="163"/>
      <c r="I12" s="163"/>
      <c r="M12" s="167"/>
      <c r="N12" s="166"/>
      <c r="O12" s="166"/>
      <c r="P12" s="166"/>
      <c r="Q12" s="166"/>
    </row>
    <row r="13" spans="1:22" ht="15.75" customHeight="1" x14ac:dyDescent="0.25">
      <c r="B13" s="211"/>
      <c r="C13" s="137"/>
      <c r="D13" s="137"/>
      <c r="E13" s="137"/>
      <c r="M13" s="167"/>
      <c r="N13" s="166"/>
      <c r="O13" s="166"/>
      <c r="P13" s="166"/>
      <c r="Q13" s="166"/>
    </row>
    <row r="14" spans="1:22" ht="15.75" customHeight="1" x14ac:dyDescent="0.25">
      <c r="B14" s="132" t="s">
        <v>106</v>
      </c>
      <c r="C14" s="176"/>
      <c r="D14" s="176"/>
      <c r="E14" s="176"/>
      <c r="M14" s="167"/>
      <c r="N14" s="166"/>
      <c r="O14" s="166"/>
      <c r="P14" s="166"/>
      <c r="Q14" s="166"/>
    </row>
    <row r="15" spans="1:22" ht="30" customHeight="1" x14ac:dyDescent="0.25">
      <c r="B15" s="577" t="s">
        <v>186</v>
      </c>
      <c r="C15" s="577"/>
      <c r="D15" s="577"/>
      <c r="E15" s="577"/>
      <c r="F15" s="577"/>
      <c r="G15" s="577"/>
      <c r="H15" s="171"/>
      <c r="I15" s="171"/>
      <c r="J15" s="171"/>
      <c r="M15" s="167"/>
      <c r="N15" s="166"/>
      <c r="O15" s="166"/>
      <c r="P15" s="166"/>
      <c r="Q15" s="166"/>
    </row>
    <row r="16" spans="1:22" ht="15.75" customHeight="1" x14ac:dyDescent="0.25">
      <c r="C16" s="176"/>
      <c r="D16" s="176"/>
      <c r="E16" s="176"/>
      <c r="M16" s="167"/>
      <c r="N16" s="166"/>
      <c r="O16" s="166"/>
      <c r="P16" s="166"/>
      <c r="Q16" s="166"/>
    </row>
    <row r="17" spans="2:21" ht="45.75" customHeight="1" x14ac:dyDescent="0.25">
      <c r="B17" s="577" t="s">
        <v>110</v>
      </c>
      <c r="C17" s="577"/>
      <c r="D17" s="577"/>
      <c r="E17" s="577"/>
      <c r="F17" s="577"/>
      <c r="G17" s="577"/>
      <c r="H17" s="171"/>
      <c r="I17" s="171"/>
      <c r="J17" s="171"/>
      <c r="M17" s="167"/>
      <c r="N17" s="166"/>
      <c r="O17" s="166"/>
      <c r="P17" s="166"/>
      <c r="Q17" s="166"/>
    </row>
    <row r="18" spans="2:21" ht="15.75" customHeight="1" x14ac:dyDescent="0.25">
      <c r="B18" s="171"/>
      <c r="C18" s="171"/>
      <c r="D18" s="171"/>
      <c r="E18" s="171"/>
      <c r="F18" s="171"/>
      <c r="G18" s="171"/>
      <c r="H18" s="171"/>
      <c r="I18" s="171"/>
      <c r="J18" s="171"/>
      <c r="M18" s="167"/>
      <c r="N18" s="166"/>
      <c r="O18" s="166"/>
      <c r="P18" s="166"/>
      <c r="Q18" s="166"/>
    </row>
    <row r="19" spans="2:21" ht="35.25" customHeight="1" x14ac:dyDescent="0.25">
      <c r="B19" s="577" t="s">
        <v>131</v>
      </c>
      <c r="C19" s="577"/>
      <c r="D19" s="577"/>
      <c r="E19" s="577"/>
      <c r="F19" s="577"/>
      <c r="G19" s="577"/>
      <c r="H19" s="171"/>
      <c r="I19" s="171"/>
      <c r="J19" s="171"/>
      <c r="M19" s="167"/>
      <c r="N19" s="166"/>
      <c r="O19" s="166"/>
      <c r="P19" s="166"/>
      <c r="Q19" s="166"/>
    </row>
    <row r="20" spans="2:21" ht="15.75" customHeight="1" x14ac:dyDescent="0.25">
      <c r="B20" s="591" t="s">
        <v>130</v>
      </c>
      <c r="C20" s="577"/>
      <c r="D20" s="577"/>
      <c r="E20" s="577"/>
      <c r="F20" s="577"/>
      <c r="G20" s="577"/>
      <c r="H20" s="171"/>
      <c r="I20" s="171"/>
      <c r="J20" s="171"/>
      <c r="M20" s="167"/>
      <c r="N20" s="166"/>
      <c r="O20" s="166"/>
      <c r="P20" s="166"/>
      <c r="Q20" s="166"/>
    </row>
    <row r="21" spans="2:21" ht="15.75" customHeight="1" x14ac:dyDescent="0.25">
      <c r="B21" s="171"/>
      <c r="C21" s="171"/>
      <c r="D21" s="171"/>
      <c r="E21" s="171"/>
      <c r="F21" s="171"/>
      <c r="G21" s="171"/>
      <c r="H21" s="171"/>
      <c r="I21" s="171"/>
      <c r="J21" s="171"/>
      <c r="M21" s="167"/>
      <c r="N21" s="166"/>
      <c r="O21" s="166"/>
      <c r="P21" s="166"/>
      <c r="Q21" s="166"/>
    </row>
    <row r="22" spans="2:21" ht="15.75" customHeight="1" x14ac:dyDescent="0.25">
      <c r="B22" s="131" t="s">
        <v>95</v>
      </c>
      <c r="C22" s="174" t="s">
        <v>98</v>
      </c>
      <c r="D22" s="174" t="s">
        <v>99</v>
      </c>
      <c r="E22" s="174"/>
      <c r="F22" s="171"/>
      <c r="G22" s="171"/>
      <c r="H22" s="171"/>
      <c r="I22" s="171"/>
      <c r="J22" s="171"/>
      <c r="M22" s="167"/>
      <c r="N22" s="166"/>
      <c r="O22" s="166"/>
      <c r="P22" s="166"/>
      <c r="Q22" s="166"/>
    </row>
    <row r="23" spans="2:21" ht="15.75" customHeight="1" x14ac:dyDescent="0.25">
      <c r="B23" s="135" t="s">
        <v>96</v>
      </c>
      <c r="C23" s="176" t="s">
        <v>173</v>
      </c>
      <c r="D23" s="176" t="s">
        <v>174</v>
      </c>
      <c r="E23" s="176"/>
      <c r="M23" s="167"/>
      <c r="N23" s="166"/>
      <c r="O23" s="166"/>
      <c r="P23" s="166"/>
      <c r="Q23" s="166"/>
    </row>
    <row r="24" spans="2:21" ht="15.75" customHeight="1" x14ac:dyDescent="0.25">
      <c r="B24" s="168"/>
      <c r="C24" s="176"/>
      <c r="D24" s="176"/>
      <c r="E24" s="176"/>
      <c r="M24" s="167"/>
      <c r="N24" s="166"/>
      <c r="O24" s="166"/>
      <c r="P24" s="166"/>
      <c r="Q24" s="166"/>
    </row>
    <row r="25" spans="2:21" ht="15.75" customHeight="1" x14ac:dyDescent="0.25">
      <c r="C25" s="176"/>
      <c r="D25" s="176"/>
      <c r="E25" s="176"/>
    </row>
    <row r="26" spans="2:21" ht="15.75" customHeight="1" x14ac:dyDescent="0.25">
      <c r="C26" s="176"/>
      <c r="D26" s="176"/>
      <c r="E26" s="176"/>
    </row>
    <row r="27" spans="2:21" ht="15.75" customHeight="1" x14ac:dyDescent="0.25">
      <c r="B27" s="579" t="s">
        <v>219</v>
      </c>
      <c r="C27" s="579"/>
      <c r="D27" s="579"/>
      <c r="E27" s="579"/>
      <c r="F27" s="579"/>
      <c r="G27" s="579"/>
      <c r="H27" s="579"/>
      <c r="I27" s="579"/>
      <c r="T27" s="140"/>
    </row>
    <row r="28" spans="2:21" ht="15.75" customHeight="1" x14ac:dyDescent="0.25">
      <c r="B28" s="516"/>
      <c r="C28" s="176"/>
      <c r="D28" s="176"/>
      <c r="E28" s="176"/>
      <c r="F28" s="137"/>
      <c r="G28" s="137"/>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F30" s="137"/>
      <c r="G30" s="137"/>
      <c r="R30" s="280" t="s">
        <v>189</v>
      </c>
      <c r="S30" s="281"/>
      <c r="T30" s="187"/>
      <c r="U30" s="281"/>
    </row>
    <row r="31" spans="2:21" ht="15.75" customHeight="1" x14ac:dyDescent="0.25">
      <c r="B31" s="180" t="s">
        <v>188</v>
      </c>
      <c r="C31" s="514" t="s">
        <v>1</v>
      </c>
      <c r="D31" s="514"/>
      <c r="E31" s="514"/>
      <c r="F31" s="514" t="s">
        <v>32</v>
      </c>
      <c r="G31" s="514" t="s">
        <v>33</v>
      </c>
      <c r="H31" s="514"/>
      <c r="I31" s="514"/>
      <c r="J31" s="514"/>
      <c r="K31" s="514"/>
      <c r="L31" s="514"/>
      <c r="M31" s="514" t="s">
        <v>34</v>
      </c>
      <c r="N31" s="514" t="s">
        <v>35</v>
      </c>
      <c r="O31" s="182"/>
      <c r="P31" s="182"/>
      <c r="Q31" s="182"/>
      <c r="R31" s="183" t="s">
        <v>78</v>
      </c>
      <c r="S31" s="184"/>
      <c r="T31" s="184"/>
      <c r="U31" s="184"/>
    </row>
    <row r="32" spans="2:21" ht="15.75" customHeight="1" x14ac:dyDescent="0.25">
      <c r="B32" s="185"/>
      <c r="C32" s="145"/>
      <c r="D32" s="145"/>
      <c r="E32" s="145"/>
      <c r="F32" s="145"/>
      <c r="G32" s="145"/>
      <c r="H32" s="145"/>
      <c r="I32" s="145"/>
      <c r="J32" s="145"/>
      <c r="K32" s="145"/>
      <c r="L32" s="145"/>
      <c r="M32" s="145"/>
      <c r="N32" s="145"/>
      <c r="O32" s="136"/>
      <c r="P32" s="136"/>
      <c r="Q32" s="136"/>
    </row>
    <row r="33" spans="2:17" ht="15.75" customHeight="1" x14ac:dyDescent="0.25">
      <c r="B33" s="185"/>
      <c r="C33" s="145"/>
      <c r="D33" s="145"/>
      <c r="E33" s="145"/>
      <c r="F33" s="145"/>
      <c r="G33" s="145"/>
      <c r="H33" s="145"/>
      <c r="I33" s="145"/>
      <c r="J33" s="145"/>
      <c r="K33" s="145"/>
      <c r="L33" s="145"/>
      <c r="M33" s="145"/>
      <c r="N33" s="145"/>
      <c r="O33" s="136"/>
      <c r="P33" s="136"/>
      <c r="Q33" s="136"/>
    </row>
    <row r="34" spans="2:17" ht="15.75" customHeight="1" x14ac:dyDescent="0.25">
      <c r="B34" s="185"/>
      <c r="C34" s="145"/>
      <c r="D34" s="145"/>
      <c r="E34" s="145"/>
      <c r="F34" s="145"/>
      <c r="G34" s="145"/>
      <c r="H34" s="145"/>
      <c r="I34" s="145"/>
      <c r="J34" s="145"/>
      <c r="K34" s="145"/>
      <c r="L34" s="145"/>
      <c r="M34" s="145"/>
      <c r="N34" s="145"/>
      <c r="O34" s="136"/>
      <c r="P34" s="136"/>
      <c r="Q34" s="136"/>
    </row>
    <row r="35" spans="2:17" ht="15.75" customHeight="1" x14ac:dyDescent="0.25">
      <c r="B35" s="185"/>
      <c r="C35" s="145"/>
      <c r="D35" s="145"/>
      <c r="E35" s="145"/>
      <c r="F35" s="145"/>
      <c r="G35" s="145"/>
      <c r="H35" s="145"/>
      <c r="I35" s="145"/>
      <c r="J35" s="145"/>
      <c r="K35" s="145"/>
      <c r="L35" s="145"/>
      <c r="M35" s="145"/>
      <c r="N35" s="145"/>
      <c r="O35" s="136"/>
      <c r="P35" s="136"/>
      <c r="Q35" s="136"/>
    </row>
    <row r="36" spans="2:17" ht="15.75" customHeight="1" x14ac:dyDescent="0.25">
      <c r="B36" s="185"/>
      <c r="C36" s="405"/>
      <c r="D36" s="405"/>
      <c r="E36" s="405"/>
      <c r="F36" s="405"/>
      <c r="G36" s="405"/>
      <c r="H36" s="405"/>
      <c r="I36" s="405"/>
      <c r="J36" s="405"/>
      <c r="K36" s="405"/>
      <c r="L36" s="405"/>
      <c r="M36" s="405"/>
      <c r="N36" s="405"/>
      <c r="O36" s="136"/>
      <c r="P36" s="136"/>
      <c r="Q36" s="136"/>
    </row>
    <row r="37" spans="2:17" ht="15.75" customHeight="1" x14ac:dyDescent="0.25">
      <c r="B37" s="185"/>
      <c r="C37" s="405"/>
      <c r="D37" s="405"/>
      <c r="E37" s="405"/>
      <c r="F37" s="405"/>
      <c r="G37" s="405"/>
      <c r="H37" s="405"/>
      <c r="I37" s="405"/>
      <c r="J37" s="405"/>
      <c r="K37" s="405"/>
      <c r="L37" s="405"/>
      <c r="M37" s="405"/>
      <c r="N37" s="405"/>
      <c r="O37" s="136"/>
      <c r="P37" s="136"/>
      <c r="Q37" s="136"/>
    </row>
    <row r="38" spans="2:17" ht="15.75" customHeight="1" x14ac:dyDescent="0.25">
      <c r="B38" s="185"/>
      <c r="C38" s="405"/>
      <c r="D38" s="405"/>
      <c r="E38" s="405"/>
      <c r="F38" s="405"/>
      <c r="G38" s="405"/>
      <c r="H38" s="405"/>
      <c r="I38" s="405"/>
      <c r="J38" s="405"/>
      <c r="K38" s="405"/>
      <c r="L38" s="405"/>
      <c r="M38" s="405"/>
      <c r="N38" s="405"/>
      <c r="O38" s="136"/>
      <c r="P38" s="136"/>
      <c r="Q38" s="136"/>
    </row>
    <row r="39" spans="2:17" ht="15.75" customHeight="1" x14ac:dyDescent="0.25">
      <c r="B39" s="185"/>
      <c r="C39" s="405"/>
      <c r="D39" s="405"/>
      <c r="E39" s="405"/>
      <c r="F39" s="405"/>
      <c r="G39" s="405"/>
      <c r="H39" s="405"/>
      <c r="I39" s="405"/>
      <c r="J39" s="405"/>
      <c r="K39" s="405"/>
      <c r="L39" s="405"/>
      <c r="M39" s="405"/>
      <c r="N39" s="405"/>
      <c r="O39" s="136"/>
      <c r="P39" s="136"/>
      <c r="Q39" s="136"/>
    </row>
    <row r="40" spans="2:17" ht="15.75" customHeight="1" x14ac:dyDescent="0.25">
      <c r="B40" s="185"/>
      <c r="C40" s="405"/>
      <c r="D40" s="405"/>
      <c r="E40" s="405"/>
      <c r="F40" s="405"/>
      <c r="G40" s="405"/>
      <c r="H40" s="405"/>
      <c r="I40" s="405"/>
      <c r="J40" s="405"/>
      <c r="K40" s="405"/>
      <c r="L40" s="405"/>
      <c r="M40" s="405"/>
      <c r="N40" s="405"/>
      <c r="O40" s="136"/>
      <c r="P40" s="136"/>
      <c r="Q40" s="136"/>
    </row>
    <row r="41" spans="2:17" ht="15.75" customHeight="1" x14ac:dyDescent="0.25">
      <c r="B41" s="185"/>
      <c r="C41" s="405"/>
      <c r="D41" s="405"/>
      <c r="E41" s="405"/>
      <c r="F41" s="405"/>
      <c r="G41" s="405"/>
      <c r="H41" s="405"/>
      <c r="I41" s="405"/>
      <c r="J41" s="405"/>
      <c r="K41" s="405"/>
      <c r="L41" s="405"/>
      <c r="M41" s="405"/>
      <c r="N41" s="405"/>
      <c r="O41" s="136"/>
      <c r="P41" s="136"/>
      <c r="Q41" s="136"/>
    </row>
    <row r="42" spans="2:17" ht="15.75" customHeight="1" x14ac:dyDescent="0.25">
      <c r="B42" s="185"/>
      <c r="C42" s="145"/>
      <c r="D42" s="145"/>
      <c r="E42" s="145"/>
      <c r="F42" s="145"/>
      <c r="G42" s="145"/>
      <c r="H42" s="145"/>
      <c r="I42" s="145"/>
      <c r="J42" s="145"/>
      <c r="K42" s="145"/>
      <c r="L42" s="145"/>
      <c r="M42" s="145"/>
      <c r="N42" s="145"/>
      <c r="O42" s="136"/>
      <c r="P42" s="136"/>
      <c r="Q42" s="136"/>
    </row>
    <row r="43" spans="2:17" ht="15.75" customHeight="1" x14ac:dyDescent="0.25">
      <c r="B43" s="146"/>
      <c r="C43" s="145"/>
      <c r="D43" s="145"/>
      <c r="E43" s="145"/>
      <c r="F43" s="145"/>
    </row>
    <row r="44" spans="2:17" ht="15.75" customHeight="1" x14ac:dyDescent="0.25">
      <c r="B44" s="146"/>
      <c r="C44" s="527"/>
      <c r="D44" s="527"/>
      <c r="E44" s="527"/>
      <c r="F44" s="527"/>
    </row>
    <row r="45" spans="2:17" ht="15.75" customHeight="1" x14ac:dyDescent="0.25">
      <c r="B45" s="146"/>
      <c r="C45" s="527"/>
      <c r="D45" s="527"/>
      <c r="E45" s="527"/>
      <c r="F45" s="527"/>
    </row>
    <row r="46" spans="2:17" ht="15.75" customHeight="1" x14ac:dyDescent="0.25">
      <c r="B46" s="146"/>
      <c r="C46" s="527"/>
      <c r="D46" s="527"/>
      <c r="E46" s="527"/>
      <c r="F46" s="527"/>
    </row>
    <row r="47" spans="2:17" ht="15.75" customHeight="1" x14ac:dyDescent="0.25"/>
    <row r="48" spans="2:17" ht="15.75" customHeight="1" x14ac:dyDescent="0.25"/>
    <row r="49" spans="15:20" ht="15.75" customHeight="1" x14ac:dyDescent="0.25"/>
    <row r="50" spans="15:20" ht="15.75" customHeight="1" x14ac:dyDescent="0.25"/>
    <row r="51" spans="15:20" ht="15.75" customHeight="1" x14ac:dyDescent="0.25">
      <c r="O51" s="143"/>
      <c r="P51" s="161"/>
      <c r="Q51" s="143"/>
      <c r="R51" s="143"/>
      <c r="T51" s="166"/>
    </row>
    <row r="52" spans="15:20" ht="15.75" customHeight="1" x14ac:dyDescent="0.25">
      <c r="S52" s="361" t="s">
        <v>182</v>
      </c>
      <c r="T52" s="166">
        <f>T11</f>
        <v>28149.1</v>
      </c>
    </row>
    <row r="53" spans="15:20" ht="15.75" customHeight="1" x14ac:dyDescent="0.25">
      <c r="S53" s="361"/>
      <c r="T53" s="166"/>
    </row>
    <row r="54" spans="15:20" ht="15.75" customHeight="1" x14ac:dyDescent="0.25"/>
    <row r="55" spans="15:20" ht="15.75" customHeight="1" x14ac:dyDescent="0.25"/>
    <row r="56" spans="15:20" ht="15.75" customHeight="1" x14ac:dyDescent="0.25"/>
    <row r="57" spans="15:20" ht="15.75" customHeight="1" x14ac:dyDescent="0.25"/>
    <row r="58" spans="15:20" ht="15.75" customHeight="1" x14ac:dyDescent="0.25"/>
    <row r="59" spans="15:20" ht="15.75" customHeight="1" x14ac:dyDescent="0.25"/>
    <row r="60" spans="15:20" ht="15.75" customHeight="1" x14ac:dyDescent="0.25"/>
    <row r="61" spans="15:20" ht="15.75" customHeight="1" x14ac:dyDescent="0.25"/>
    <row r="62" spans="15:20" ht="15.75" customHeight="1" x14ac:dyDescent="0.25"/>
    <row r="63" spans="15:20" ht="15.75" customHeight="1" x14ac:dyDescent="0.25"/>
    <row r="64" spans="15:20" ht="15.75" customHeight="1" x14ac:dyDescent="0.25"/>
    <row r="65" ht="15.75" customHeight="1" x14ac:dyDescent="0.25"/>
  </sheetData>
  <mergeCells count="7">
    <mergeCell ref="R4:T4"/>
    <mergeCell ref="R5:T5"/>
    <mergeCell ref="B27:I27"/>
    <mergeCell ref="B20:G20"/>
    <mergeCell ref="B15:G15"/>
    <mergeCell ref="B17:G17"/>
    <mergeCell ref="B19:G19"/>
  </mergeCells>
  <conditionalFormatting sqref="A7:P10">
    <cfRule type="expression" dxfId="59" priority="1">
      <formula>MOD(ROW(),2)=0</formula>
    </cfRule>
  </conditionalFormatting>
  <conditionalFormatting sqref="R7:U10">
    <cfRule type="expression" dxfId="58" priority="4">
      <formula>MOD(ROW(),2)=0</formula>
    </cfRule>
  </conditionalFormatting>
  <hyperlinks>
    <hyperlink ref="B20" r:id="rId1" xr:uid="{00000000-0004-0000-1500-000000000000}"/>
  </hyperlinks>
  <printOptions horizontalCentered="1" gridLines="1"/>
  <pageMargins left="0" right="0" top="0.75" bottom="0.75" header="0.3" footer="0.3"/>
  <pageSetup scale="44"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CDAF8"/>
    <pageSetUpPr fitToPage="1"/>
  </sheetPr>
  <dimension ref="A1:V61"/>
  <sheetViews>
    <sheetView workbookViewId="0">
      <pane xSplit="2" ySplit="6" topLeftCell="J7" activePane="bottomRight" state="frozen"/>
      <selection pane="topRight" activeCell="C1" sqref="C1"/>
      <selection pane="bottomLeft" activeCell="A7" sqref="A7"/>
      <selection pane="bottomRight" activeCell="A9" sqref="A9"/>
    </sheetView>
  </sheetViews>
  <sheetFormatPr defaultColWidth="9.140625" defaultRowHeight="15" x14ac:dyDescent="0.25"/>
  <cols>
    <col min="1" max="1" width="7.85546875" style="135" customWidth="1"/>
    <col min="2" max="2" width="74.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1" style="135" customWidth="1"/>
    <col min="9" max="9" width="12.7109375" style="135" customWidth="1"/>
    <col min="10" max="10" width="13" style="135" customWidth="1"/>
    <col min="11" max="11" width="16.140625" style="135" customWidth="1"/>
    <col min="12" max="12" width="15.85546875" style="135" bestFit="1" customWidth="1"/>
    <col min="13" max="13" width="20" style="135" customWidth="1"/>
    <col min="14" max="14" width="15.85546875" style="135" bestFit="1" customWidth="1"/>
    <col min="15" max="15" width="12.28515625" style="135" bestFit="1" customWidth="1"/>
    <col min="16" max="16" width="15.85546875" style="135" bestFit="1" customWidth="1"/>
    <col min="17" max="17" width="3.7109375" style="135" customWidth="1"/>
    <col min="18" max="18" width="14.140625" style="135" bestFit="1" customWidth="1"/>
    <col min="19" max="19" width="15" style="135" bestFit="1" customWidth="1"/>
    <col min="20" max="20" width="14.140625" style="135" customWidth="1"/>
    <col min="21" max="21" width="14.28515625" style="135" customWidth="1"/>
    <col min="22" max="16384" width="9.140625" style="135"/>
  </cols>
  <sheetData>
    <row r="1" spans="1:22" ht="15.75" customHeight="1" x14ac:dyDescent="0.25">
      <c r="A1" s="132" t="s">
        <v>17</v>
      </c>
    </row>
    <row r="2" spans="1:22" ht="15.75" customHeight="1" x14ac:dyDescent="0.25">
      <c r="A2" s="138" t="str">
        <f>('#1461 Inlet Grove Comm HS '!A2)</f>
        <v>Federal Grant Allocations/Reimbursements as of: 12/31/25</v>
      </c>
      <c r="B2" s="189"/>
      <c r="N2" s="139"/>
      <c r="O2" s="139"/>
      <c r="Q2" s="140"/>
    </row>
    <row r="3" spans="1:22" ht="15.75" customHeight="1" x14ac:dyDescent="0.25">
      <c r="A3" s="141" t="s">
        <v>59</v>
      </c>
      <c r="B3" s="132"/>
      <c r="D3" s="132"/>
      <c r="E3" s="132"/>
      <c r="F3" s="131"/>
      <c r="Q3" s="140"/>
      <c r="R3" s="136"/>
      <c r="S3" s="142"/>
    </row>
    <row r="4" spans="1:22" ht="15.75" customHeight="1" x14ac:dyDescent="0.25">
      <c r="A4" s="132" t="s">
        <v>138</v>
      </c>
      <c r="N4" s="238"/>
      <c r="O4" s="238"/>
      <c r="P4" s="238"/>
      <c r="Q4" s="145"/>
      <c r="R4" s="581" t="str">
        <f>'#0040 Palm Beach Prep Char. MS'!R4</f>
        <v>July 1, 2025 - June 30, 2026</v>
      </c>
      <c r="S4" s="581"/>
      <c r="T4" s="581"/>
      <c r="U4" s="146"/>
    </row>
    <row r="5" spans="1:22" ht="15.75" thickBot="1" x14ac:dyDescent="0.3">
      <c r="H5" s="147"/>
      <c r="I5" s="147"/>
      <c r="N5" s="238"/>
      <c r="O5" s="238"/>
      <c r="P5" s="238"/>
      <c r="Q5" s="145"/>
      <c r="R5" s="575"/>
      <c r="S5" s="575"/>
      <c r="T5" s="575"/>
      <c r="U5" s="149"/>
    </row>
    <row r="6" spans="1:22" s="192" customFormat="1" ht="80.2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'#3400 Believers Academy '!U6</f>
        <v>Available Budget as of 12/31/25</v>
      </c>
      <c r="V6" s="232"/>
    </row>
    <row r="7" spans="1:22" s="192" customFormat="1" ht="15.75" customHeight="1" x14ac:dyDescent="0.25">
      <c r="A7" s="232">
        <v>4201</v>
      </c>
      <c r="B7" s="192" t="s">
        <v>231</v>
      </c>
      <c r="C7" s="363" t="s">
        <v>232</v>
      </c>
      <c r="D7" s="290" t="s">
        <v>221</v>
      </c>
      <c r="E7" s="290" t="s">
        <v>222</v>
      </c>
      <c r="F7" s="232" t="s">
        <v>223</v>
      </c>
      <c r="G7" s="232" t="s">
        <v>6</v>
      </c>
      <c r="H7" s="364">
        <v>2.2100000000000002E-2</v>
      </c>
      <c r="I7" s="364">
        <v>0.16339999999999999</v>
      </c>
      <c r="J7" s="291">
        <v>46203</v>
      </c>
      <c r="K7" s="291">
        <v>46204</v>
      </c>
      <c r="L7" s="291">
        <v>45839</v>
      </c>
      <c r="M7" s="232" t="s">
        <v>224</v>
      </c>
      <c r="N7" s="366">
        <v>75713.25</v>
      </c>
      <c r="O7" s="367"/>
      <c r="P7" s="368">
        <f t="shared" ref="P7:P10" si="0">N7+O7</f>
        <v>75713.25</v>
      </c>
      <c r="Q7" s="365"/>
      <c r="R7" s="366">
        <v>14478.92</v>
      </c>
      <c r="S7" s="367">
        <v>0</v>
      </c>
      <c r="T7" s="391">
        <f>R7+S7</f>
        <v>14478.92</v>
      </c>
      <c r="U7" s="368">
        <f>P7-T7</f>
        <v>61234.33</v>
      </c>
    </row>
    <row r="8" spans="1:22" s="192" customFormat="1" ht="15.75" customHeight="1" x14ac:dyDescent="0.25">
      <c r="A8" s="156">
        <v>4221</v>
      </c>
      <c r="B8" s="135" t="s">
        <v>234</v>
      </c>
      <c r="C8" s="542" t="s">
        <v>235</v>
      </c>
      <c r="D8" s="137" t="s">
        <v>282</v>
      </c>
      <c r="E8" s="137" t="s">
        <v>283</v>
      </c>
      <c r="F8" s="164" t="s">
        <v>284</v>
      </c>
      <c r="G8" s="137" t="s">
        <v>6</v>
      </c>
      <c r="H8" s="292">
        <v>2.2100000000000002E-2</v>
      </c>
      <c r="I8" s="292">
        <v>0.16339999999999999</v>
      </c>
      <c r="J8" s="164">
        <v>45869</v>
      </c>
      <c r="K8" s="164">
        <v>45870</v>
      </c>
      <c r="L8" s="164">
        <v>45474</v>
      </c>
      <c r="M8" s="137" t="s">
        <v>275</v>
      </c>
      <c r="N8" s="369">
        <v>76390.59</v>
      </c>
      <c r="O8" s="370">
        <v>-10900.01</v>
      </c>
      <c r="P8" s="371">
        <f t="shared" si="0"/>
        <v>65490.579999999994</v>
      </c>
      <c r="Q8" s="365"/>
      <c r="R8" s="369">
        <v>65490.58</v>
      </c>
      <c r="S8" s="370">
        <v>0</v>
      </c>
      <c r="T8" s="392">
        <f>R8+S8</f>
        <v>65490.58</v>
      </c>
      <c r="U8" s="371">
        <v>0</v>
      </c>
      <c r="V8" s="132" t="s">
        <v>295</v>
      </c>
    </row>
    <row r="9" spans="1:22" s="192" customFormat="1" ht="15.75" customHeight="1" x14ac:dyDescent="0.25">
      <c r="A9" s="156">
        <v>4221</v>
      </c>
      <c r="B9" s="135" t="s">
        <v>234</v>
      </c>
      <c r="C9" s="542" t="s">
        <v>302</v>
      </c>
      <c r="D9" s="137" t="s">
        <v>221</v>
      </c>
      <c r="E9" s="137" t="s">
        <v>238</v>
      </c>
      <c r="F9" s="164" t="s">
        <v>237</v>
      </c>
      <c r="G9" s="137" t="s">
        <v>6</v>
      </c>
      <c r="H9" s="292">
        <v>2.2100000000000002E-2</v>
      </c>
      <c r="I9" s="292">
        <v>0.16339999999999999</v>
      </c>
      <c r="J9" s="164">
        <v>46234</v>
      </c>
      <c r="K9" s="164">
        <v>46235</v>
      </c>
      <c r="L9" s="164">
        <v>45839</v>
      </c>
      <c r="M9" s="137" t="s">
        <v>236</v>
      </c>
      <c r="N9" s="369">
        <f>242640.59-N8</f>
        <v>166250</v>
      </c>
      <c r="O9" s="370"/>
      <c r="P9" s="371">
        <f t="shared" si="0"/>
        <v>166250</v>
      </c>
      <c r="Q9" s="365"/>
      <c r="R9" s="369">
        <v>19926.62</v>
      </c>
      <c r="S9" s="370"/>
      <c r="T9" s="392">
        <f t="shared" ref="T9:T10" si="1">R9+S9</f>
        <v>19926.62</v>
      </c>
      <c r="U9" s="371">
        <f>P9-T9</f>
        <v>146323.38</v>
      </c>
    </row>
    <row r="10" spans="1:22" s="192" customFormat="1" ht="15.75" customHeight="1" x14ac:dyDescent="0.25">
      <c r="A10" s="156"/>
      <c r="B10" s="135"/>
      <c r="C10" s="468"/>
      <c r="D10" s="137"/>
      <c r="E10" s="137"/>
      <c r="F10" s="164"/>
      <c r="G10" s="223"/>
      <c r="H10" s="276"/>
      <c r="I10" s="276"/>
      <c r="J10" s="164"/>
      <c r="K10" s="164"/>
      <c r="L10" s="164"/>
      <c r="M10" s="137"/>
      <c r="N10" s="369"/>
      <c r="O10" s="370"/>
      <c r="P10" s="371">
        <f t="shared" si="0"/>
        <v>0</v>
      </c>
      <c r="Q10" s="365"/>
      <c r="R10" s="550"/>
      <c r="S10" s="551"/>
      <c r="T10" s="551">
        <f t="shared" si="1"/>
        <v>0</v>
      </c>
      <c r="U10" s="371">
        <f>P10-T10</f>
        <v>0</v>
      </c>
    </row>
    <row r="11" spans="1:22" ht="15.75" customHeight="1" thickBot="1" x14ac:dyDescent="0.3">
      <c r="C11" s="175"/>
      <c r="D11" s="175"/>
      <c r="E11" s="175"/>
      <c r="H11" s="163"/>
      <c r="I11" s="163"/>
      <c r="J11" s="188"/>
      <c r="K11" s="188"/>
      <c r="L11" s="188"/>
      <c r="M11" s="214" t="s">
        <v>36</v>
      </c>
      <c r="N11" s="321">
        <f>SUM(N7:N10)</f>
        <v>318353.83999999997</v>
      </c>
      <c r="O11" s="322">
        <f>SUM(O7:O10)</f>
        <v>-10900.01</v>
      </c>
      <c r="P11" s="323">
        <f>SUM(P7:P10)</f>
        <v>307453.82999999996</v>
      </c>
      <c r="Q11" s="130"/>
      <c r="R11" s="334">
        <f>SUM(R7:R10)</f>
        <v>99896.12</v>
      </c>
      <c r="S11" s="343">
        <f>SUM(S7:S10)</f>
        <v>0</v>
      </c>
      <c r="T11" s="384">
        <f>SUM(T7:T10)</f>
        <v>99896.12</v>
      </c>
      <c r="U11" s="323">
        <f>SUM(U7:U10)</f>
        <v>207557.71000000002</v>
      </c>
    </row>
    <row r="12" spans="1:22" ht="15.75" customHeight="1" thickTop="1" x14ac:dyDescent="0.25">
      <c r="C12" s="175"/>
      <c r="D12" s="175"/>
      <c r="E12" s="175"/>
      <c r="H12" s="163"/>
      <c r="I12" s="163"/>
      <c r="J12" s="188"/>
      <c r="K12" s="188"/>
      <c r="L12" s="188"/>
      <c r="M12" s="214"/>
      <c r="N12" s="166"/>
      <c r="O12" s="166"/>
      <c r="P12" s="166"/>
    </row>
    <row r="13" spans="1:22" ht="15.75" customHeight="1" x14ac:dyDescent="0.25">
      <c r="C13" s="175"/>
      <c r="D13" s="175"/>
      <c r="E13" s="175"/>
      <c r="M13" s="214"/>
      <c r="N13" s="166"/>
      <c r="O13" s="166"/>
      <c r="P13" s="166"/>
    </row>
    <row r="14" spans="1:22" ht="15.75" customHeight="1" x14ac:dyDescent="0.25">
      <c r="B14" s="132" t="s">
        <v>106</v>
      </c>
      <c r="C14" s="176"/>
      <c r="D14" s="176"/>
      <c r="E14" s="176"/>
      <c r="M14" s="214"/>
      <c r="N14" s="166"/>
      <c r="O14" s="166"/>
      <c r="P14" s="166"/>
      <c r="R14" s="169">
        <f>P8-R8</f>
        <v>0</v>
      </c>
    </row>
    <row r="15" spans="1:22" ht="32.25" customHeight="1" x14ac:dyDescent="0.25">
      <c r="B15" s="577" t="s">
        <v>186</v>
      </c>
      <c r="C15" s="577"/>
      <c r="D15" s="577"/>
      <c r="E15" s="577"/>
      <c r="F15" s="577"/>
      <c r="G15" s="577"/>
      <c r="H15" s="171"/>
      <c r="I15" s="171"/>
      <c r="J15" s="171"/>
      <c r="M15" s="214"/>
      <c r="N15" s="214" t="s">
        <v>286</v>
      </c>
      <c r="O15" s="166"/>
      <c r="P15" s="166"/>
    </row>
    <row r="16" spans="1:22" ht="15.75" customHeight="1" x14ac:dyDescent="0.25">
      <c r="C16" s="176"/>
      <c r="D16" s="176"/>
      <c r="E16" s="176"/>
      <c r="M16" s="214"/>
      <c r="N16" s="166"/>
      <c r="O16" s="166"/>
      <c r="P16" s="166"/>
    </row>
    <row r="17" spans="2:21" ht="33.75" customHeight="1" x14ac:dyDescent="0.25">
      <c r="B17" s="577" t="s">
        <v>110</v>
      </c>
      <c r="C17" s="577"/>
      <c r="D17" s="577"/>
      <c r="E17" s="577"/>
      <c r="F17" s="577"/>
      <c r="G17" s="577"/>
      <c r="H17" s="171"/>
      <c r="I17" s="171"/>
      <c r="J17" s="171"/>
      <c r="M17" s="214"/>
      <c r="N17" s="166"/>
      <c r="O17" s="166"/>
      <c r="P17" s="166"/>
    </row>
    <row r="18" spans="2:21" ht="15.75" customHeight="1" x14ac:dyDescent="0.25">
      <c r="B18" s="171"/>
      <c r="C18" s="171"/>
      <c r="D18" s="171"/>
      <c r="E18" s="171"/>
      <c r="F18" s="172"/>
      <c r="G18" s="171"/>
      <c r="H18" s="171"/>
      <c r="I18" s="171"/>
      <c r="J18" s="171"/>
      <c r="M18" s="214"/>
      <c r="N18" s="166"/>
      <c r="O18" s="166"/>
      <c r="P18" s="166"/>
    </row>
    <row r="19" spans="2:21" ht="36" customHeight="1" x14ac:dyDescent="0.25">
      <c r="B19" s="577" t="s">
        <v>131</v>
      </c>
      <c r="C19" s="577"/>
      <c r="D19" s="577"/>
      <c r="E19" s="577"/>
      <c r="F19" s="577"/>
      <c r="G19" s="577"/>
      <c r="H19" s="171"/>
      <c r="I19" s="171"/>
      <c r="J19" s="171"/>
      <c r="M19" s="214"/>
      <c r="N19" s="166"/>
      <c r="O19" s="166"/>
      <c r="P19" s="166"/>
    </row>
    <row r="20" spans="2:21" ht="15.75" customHeight="1" x14ac:dyDescent="0.25">
      <c r="B20" s="591" t="s">
        <v>130</v>
      </c>
      <c r="C20" s="577"/>
      <c r="D20" s="577"/>
      <c r="E20" s="577"/>
      <c r="F20" s="577"/>
      <c r="G20" s="577"/>
      <c r="H20" s="171"/>
      <c r="I20" s="171"/>
      <c r="J20" s="171"/>
      <c r="M20" s="214"/>
      <c r="N20" s="166"/>
      <c r="O20" s="166"/>
      <c r="P20" s="166"/>
    </row>
    <row r="21" spans="2:21" ht="15.75" customHeight="1" x14ac:dyDescent="0.25">
      <c r="B21" s="171"/>
      <c r="C21" s="171"/>
      <c r="D21" s="171"/>
      <c r="E21" s="171"/>
      <c r="F21" s="172"/>
      <c r="G21" s="171"/>
      <c r="H21" s="171"/>
      <c r="I21" s="171"/>
      <c r="J21" s="171"/>
      <c r="M21" s="214"/>
      <c r="N21" s="166"/>
      <c r="O21" s="166"/>
      <c r="P21" s="166"/>
    </row>
    <row r="22" spans="2:21" ht="15.75" customHeight="1" x14ac:dyDescent="0.25">
      <c r="B22" s="171"/>
      <c r="C22" s="171"/>
      <c r="D22" s="171"/>
      <c r="E22" s="171"/>
      <c r="F22" s="172"/>
      <c r="G22" s="171"/>
      <c r="H22" s="171"/>
      <c r="I22" s="171"/>
      <c r="J22" s="171"/>
      <c r="M22" s="214"/>
      <c r="N22" s="166"/>
      <c r="O22" s="166"/>
      <c r="P22" s="166"/>
    </row>
    <row r="23" spans="2:21" ht="15.75" customHeight="1" x14ac:dyDescent="0.25">
      <c r="B23" s="131" t="s">
        <v>95</v>
      </c>
      <c r="C23" s="174" t="s">
        <v>98</v>
      </c>
      <c r="D23" s="174" t="s">
        <v>99</v>
      </c>
      <c r="E23" s="174"/>
      <c r="F23" s="172"/>
      <c r="G23" s="171"/>
      <c r="H23" s="171"/>
      <c r="I23" s="171"/>
      <c r="J23" s="171"/>
      <c r="M23" s="214"/>
      <c r="N23" s="166"/>
      <c r="O23" s="166"/>
      <c r="P23" s="166"/>
    </row>
    <row r="24" spans="2:21" ht="15.75" customHeight="1" x14ac:dyDescent="0.25">
      <c r="B24" s="135" t="s">
        <v>96</v>
      </c>
      <c r="C24" s="176" t="s">
        <v>173</v>
      </c>
      <c r="D24" s="176" t="s">
        <v>174</v>
      </c>
      <c r="E24" s="176"/>
      <c r="F24" s="172"/>
      <c r="G24" s="171"/>
      <c r="H24" s="171"/>
      <c r="I24" s="171"/>
      <c r="J24" s="171"/>
      <c r="M24" s="214"/>
      <c r="N24" s="166"/>
      <c r="O24" s="166"/>
      <c r="P24" s="166"/>
    </row>
    <row r="25" spans="2:21" ht="15.75" customHeight="1" x14ac:dyDescent="0.25">
      <c r="C25" s="176"/>
      <c r="D25" s="176"/>
      <c r="E25" s="176"/>
      <c r="M25" s="214"/>
      <c r="N25" s="166"/>
      <c r="O25" s="166"/>
      <c r="P25" s="166"/>
    </row>
    <row r="26" spans="2:21" ht="15.75" customHeight="1" x14ac:dyDescent="0.25">
      <c r="C26" s="176"/>
      <c r="D26" s="176"/>
      <c r="E26" s="176"/>
      <c r="M26" s="214"/>
      <c r="N26" s="166"/>
      <c r="O26" s="166"/>
      <c r="P26" s="166"/>
    </row>
    <row r="27" spans="2:21" ht="15.75" customHeight="1" x14ac:dyDescent="0.25">
      <c r="B27" s="579" t="s">
        <v>219</v>
      </c>
      <c r="C27" s="579"/>
      <c r="D27" s="579"/>
      <c r="E27" s="579"/>
      <c r="F27" s="579"/>
      <c r="G27" s="579"/>
      <c r="H27" s="579"/>
      <c r="I27" s="579"/>
      <c r="T27" s="140"/>
    </row>
    <row r="28" spans="2:21" ht="15.75" customHeight="1" x14ac:dyDescent="0.25">
      <c r="B28" s="516"/>
      <c r="C28" s="176"/>
      <c r="D28" s="176"/>
      <c r="E28" s="176"/>
      <c r="G28" s="137"/>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G30" s="137"/>
      <c r="R30" s="280" t="s">
        <v>189</v>
      </c>
      <c r="S30" s="281"/>
      <c r="T30" s="187"/>
      <c r="U30" s="281"/>
    </row>
    <row r="31" spans="2:21" ht="15.75" customHeight="1" x14ac:dyDescent="0.25">
      <c r="B31" s="180" t="s">
        <v>188</v>
      </c>
      <c r="C31" s="514" t="s">
        <v>1</v>
      </c>
      <c r="D31" s="514"/>
      <c r="E31" s="514"/>
      <c r="F31" s="514" t="s">
        <v>32</v>
      </c>
      <c r="G31" s="514" t="s">
        <v>33</v>
      </c>
      <c r="H31" s="514"/>
      <c r="I31" s="514"/>
      <c r="J31" s="514"/>
      <c r="K31" s="514"/>
      <c r="L31" s="514"/>
      <c r="M31" s="514" t="s">
        <v>34</v>
      </c>
      <c r="N31" s="514" t="s">
        <v>35</v>
      </c>
      <c r="O31" s="182"/>
      <c r="P31" s="182"/>
      <c r="Q31" s="182"/>
      <c r="R31" s="183" t="s">
        <v>78</v>
      </c>
      <c r="S31" s="184"/>
      <c r="T31" s="184"/>
      <c r="U31" s="184"/>
    </row>
    <row r="32" spans="2:21" ht="15.75" customHeight="1" x14ac:dyDescent="0.25">
      <c r="B32" s="185"/>
      <c r="C32" s="145"/>
      <c r="D32" s="145"/>
      <c r="E32" s="145"/>
      <c r="F32" s="435"/>
      <c r="G32" s="145"/>
      <c r="H32" s="145"/>
      <c r="I32" s="145"/>
      <c r="J32" s="145"/>
      <c r="K32" s="145"/>
      <c r="L32" s="145"/>
      <c r="M32" s="145"/>
      <c r="N32" s="145"/>
    </row>
    <row r="33" spans="2:17" ht="15.75" customHeight="1" x14ac:dyDescent="0.25">
      <c r="B33" s="185"/>
      <c r="C33" s="145"/>
      <c r="D33" s="145"/>
      <c r="E33" s="145"/>
      <c r="F33" s="435"/>
      <c r="G33" s="145"/>
      <c r="H33" s="145"/>
      <c r="I33" s="145"/>
      <c r="J33" s="145"/>
      <c r="K33" s="145"/>
      <c r="L33" s="145"/>
      <c r="M33" s="145"/>
      <c r="N33" s="145"/>
    </row>
    <row r="34" spans="2:17" ht="15.75" customHeight="1" x14ac:dyDescent="0.25">
      <c r="B34" s="185"/>
      <c r="C34" s="145"/>
      <c r="D34" s="145"/>
      <c r="E34" s="145"/>
      <c r="F34" s="435"/>
      <c r="G34" s="145"/>
      <c r="H34" s="145"/>
      <c r="I34" s="145"/>
      <c r="J34" s="145"/>
      <c r="K34" s="145"/>
      <c r="L34" s="145"/>
      <c r="M34" s="145"/>
      <c r="N34" s="145"/>
    </row>
    <row r="35" spans="2:17" ht="15.75" customHeight="1" x14ac:dyDescent="0.25">
      <c r="B35" s="185"/>
      <c r="C35" s="406"/>
      <c r="D35" s="406"/>
      <c r="E35" s="406"/>
      <c r="F35" s="435"/>
      <c r="G35" s="406"/>
      <c r="H35" s="406"/>
      <c r="I35" s="406"/>
      <c r="J35" s="406"/>
      <c r="K35" s="406"/>
      <c r="L35" s="406"/>
      <c r="M35" s="406"/>
      <c r="N35" s="406"/>
    </row>
    <row r="36" spans="2:17" ht="15.75" customHeight="1" x14ac:dyDescent="0.25">
      <c r="B36" s="185"/>
      <c r="C36" s="145"/>
      <c r="D36" s="145"/>
      <c r="E36" s="145"/>
      <c r="F36" s="435"/>
      <c r="G36" s="145"/>
      <c r="H36" s="145"/>
      <c r="I36" s="145"/>
      <c r="J36" s="145"/>
      <c r="K36" s="145"/>
      <c r="L36" s="145"/>
      <c r="M36" s="145"/>
      <c r="N36" s="145"/>
    </row>
    <row r="37" spans="2:17" ht="15.75" customHeight="1" x14ac:dyDescent="0.25">
      <c r="B37" s="223"/>
      <c r="C37" s="218"/>
      <c r="D37" s="218"/>
      <c r="E37" s="218"/>
      <c r="F37" s="156"/>
      <c r="G37" s="224"/>
      <c r="H37" s="224"/>
      <c r="I37" s="224"/>
      <c r="J37" s="224"/>
      <c r="K37" s="224"/>
      <c r="L37" s="224"/>
      <c r="M37" s="226"/>
      <c r="N37" s="229"/>
      <c r="O37" s="140"/>
      <c r="P37" s="140"/>
      <c r="Q37" s="140"/>
    </row>
    <row r="38" spans="2:17" ht="15.75" customHeight="1" x14ac:dyDescent="0.25">
      <c r="B38" s="223"/>
      <c r="C38" s="218"/>
      <c r="D38" s="218"/>
      <c r="E38" s="218"/>
      <c r="F38" s="156"/>
      <c r="G38" s="224"/>
      <c r="H38" s="224"/>
      <c r="I38" s="224"/>
      <c r="J38" s="224"/>
      <c r="K38" s="224"/>
      <c r="L38" s="224"/>
      <c r="M38" s="226"/>
      <c r="N38" s="229"/>
      <c r="O38" s="140"/>
      <c r="P38" s="140"/>
      <c r="Q38" s="140"/>
    </row>
    <row r="39" spans="2:17" ht="15.75" customHeight="1" x14ac:dyDescent="0.25">
      <c r="B39" s="223"/>
      <c r="C39" s="218"/>
      <c r="D39" s="218"/>
      <c r="E39" s="218"/>
      <c r="F39" s="156"/>
      <c r="G39" s="224"/>
      <c r="H39" s="224"/>
      <c r="I39" s="224"/>
      <c r="J39" s="224"/>
      <c r="K39" s="224"/>
      <c r="L39" s="224"/>
      <c r="M39" s="226"/>
      <c r="N39" s="229"/>
      <c r="O39" s="140"/>
      <c r="P39" s="140"/>
      <c r="Q39" s="140"/>
    </row>
    <row r="40" spans="2:17" ht="15.75" customHeight="1" x14ac:dyDescent="0.25">
      <c r="B40" s="223"/>
      <c r="C40" s="218"/>
      <c r="D40" s="218"/>
      <c r="E40" s="218"/>
      <c r="F40" s="156"/>
      <c r="G40" s="224"/>
      <c r="H40" s="224"/>
      <c r="I40" s="224"/>
      <c r="J40" s="224"/>
      <c r="K40" s="224"/>
      <c r="L40" s="224"/>
      <c r="M40" s="226"/>
      <c r="N40" s="229"/>
      <c r="O40" s="140"/>
      <c r="P40" s="140"/>
      <c r="Q40" s="140"/>
    </row>
    <row r="41" spans="2:17" ht="15.75" customHeight="1" x14ac:dyDescent="0.25">
      <c r="B41" s="223"/>
      <c r="C41" s="218"/>
      <c r="D41" s="218"/>
      <c r="E41" s="218"/>
      <c r="F41" s="156"/>
      <c r="G41" s="224"/>
      <c r="H41" s="224"/>
      <c r="I41" s="224"/>
      <c r="J41" s="224"/>
      <c r="K41" s="224"/>
      <c r="L41" s="224"/>
      <c r="M41" s="226"/>
      <c r="N41" s="229"/>
      <c r="O41" s="140"/>
      <c r="P41" s="140"/>
      <c r="Q41" s="140"/>
    </row>
    <row r="42" spans="2:17" ht="15.75" customHeight="1" x14ac:dyDescent="0.25">
      <c r="B42" s="223"/>
      <c r="C42" s="218"/>
      <c r="D42" s="218"/>
      <c r="E42" s="218"/>
      <c r="F42" s="156"/>
      <c r="G42" s="224"/>
      <c r="H42" s="224"/>
      <c r="I42" s="224"/>
      <c r="J42" s="224"/>
      <c r="K42" s="224"/>
      <c r="L42" s="224"/>
      <c r="M42" s="226"/>
      <c r="N42" s="229"/>
      <c r="O42" s="140"/>
      <c r="P42" s="140"/>
      <c r="Q42" s="140"/>
    </row>
    <row r="43" spans="2:17" ht="15.75" customHeight="1" x14ac:dyDescent="0.25">
      <c r="B43" s="223"/>
      <c r="C43" s="218"/>
      <c r="D43" s="218"/>
      <c r="E43" s="218"/>
      <c r="F43" s="156"/>
      <c r="G43" s="224"/>
      <c r="H43" s="224"/>
      <c r="I43" s="224"/>
      <c r="J43" s="224"/>
      <c r="K43" s="224"/>
      <c r="L43" s="224"/>
      <c r="M43" s="226"/>
      <c r="N43" s="229"/>
      <c r="O43" s="140"/>
      <c r="P43" s="140"/>
      <c r="Q43" s="140"/>
    </row>
    <row r="44" spans="2:17" ht="15.75" customHeight="1" x14ac:dyDescent="0.25">
      <c r="B44" s="223"/>
      <c r="C44" s="218"/>
      <c r="D44" s="218"/>
      <c r="E44" s="218"/>
      <c r="F44" s="156"/>
      <c r="G44" s="224"/>
      <c r="H44" s="224"/>
      <c r="I44" s="224"/>
      <c r="J44" s="224"/>
      <c r="K44" s="224"/>
      <c r="L44" s="224"/>
      <c r="M44" s="226"/>
      <c r="N44" s="229"/>
      <c r="O44" s="140"/>
      <c r="P44" s="140"/>
      <c r="Q44" s="140"/>
    </row>
    <row r="45" spans="2:17" ht="15.75" customHeight="1" x14ac:dyDescent="0.25">
      <c r="B45" s="223"/>
      <c r="C45" s="218"/>
      <c r="D45" s="218"/>
      <c r="E45" s="218"/>
      <c r="F45" s="156"/>
      <c r="G45" s="224"/>
      <c r="H45" s="224"/>
      <c r="I45" s="224"/>
      <c r="J45" s="224"/>
      <c r="K45" s="224"/>
      <c r="L45" s="224"/>
      <c r="M45" s="226"/>
      <c r="N45" s="229"/>
      <c r="O45" s="140"/>
      <c r="P45" s="140"/>
      <c r="Q45" s="140"/>
    </row>
    <row r="46" spans="2:17" ht="15.75" customHeight="1" x14ac:dyDescent="0.25">
      <c r="B46" s="223"/>
      <c r="C46" s="218"/>
      <c r="D46" s="218"/>
      <c r="E46" s="218"/>
      <c r="F46" s="156"/>
      <c r="G46" s="224"/>
      <c r="H46" s="224"/>
      <c r="I46" s="224"/>
      <c r="J46" s="224"/>
      <c r="K46" s="224"/>
      <c r="L46" s="224"/>
      <c r="M46" s="220"/>
      <c r="N46" s="199"/>
      <c r="O46" s="225"/>
      <c r="P46" s="161"/>
      <c r="Q46" s="146"/>
    </row>
    <row r="47" spans="2:17" ht="15.75" customHeight="1" x14ac:dyDescent="0.25">
      <c r="B47" s="223"/>
      <c r="C47" s="218"/>
      <c r="D47" s="218"/>
      <c r="E47" s="218"/>
      <c r="F47" s="156"/>
      <c r="G47" s="224"/>
      <c r="H47" s="224"/>
      <c r="I47" s="224"/>
      <c r="J47" s="224"/>
      <c r="K47" s="224"/>
      <c r="L47" s="224"/>
      <c r="M47" s="220"/>
      <c r="N47" s="199"/>
      <c r="O47" s="225"/>
      <c r="P47" s="225"/>
      <c r="Q47" s="140"/>
    </row>
    <row r="48" spans="2:17" ht="15.75" customHeight="1" x14ac:dyDescent="0.25">
      <c r="B48" s="223"/>
      <c r="C48" s="218"/>
      <c r="D48" s="218"/>
      <c r="E48" s="218"/>
      <c r="F48" s="156"/>
      <c r="G48" s="224"/>
      <c r="H48" s="224"/>
      <c r="I48" s="224"/>
      <c r="J48" s="224"/>
      <c r="K48" s="224"/>
      <c r="L48" s="224"/>
      <c r="M48" s="220"/>
      <c r="N48" s="199"/>
      <c r="O48" s="225"/>
      <c r="P48" s="225"/>
      <c r="Q48" s="140"/>
    </row>
    <row r="49" spans="2:20" ht="15.75" customHeight="1" x14ac:dyDescent="0.25">
      <c r="B49" s="223"/>
      <c r="C49" s="218"/>
      <c r="D49" s="218"/>
      <c r="E49" s="218"/>
      <c r="F49" s="156"/>
      <c r="G49" s="224"/>
      <c r="H49" s="224"/>
      <c r="I49" s="224"/>
      <c r="J49" s="224"/>
      <c r="K49" s="224"/>
      <c r="L49" s="224"/>
      <c r="M49" s="226"/>
      <c r="N49" s="204"/>
      <c r="O49" s="225"/>
      <c r="P49" s="225"/>
      <c r="Q49" s="140"/>
    </row>
    <row r="50" spans="2:20" ht="15.75" customHeight="1" x14ac:dyDescent="0.25"/>
    <row r="51" spans="2:20" ht="15.75" customHeight="1" x14ac:dyDescent="0.25">
      <c r="F51" s="144"/>
      <c r="G51" s="228"/>
      <c r="H51" s="228"/>
      <c r="I51" s="228"/>
      <c r="J51" s="228"/>
      <c r="K51" s="228"/>
      <c r="L51" s="228"/>
    </row>
    <row r="52" spans="2:20" ht="15.75" customHeight="1" x14ac:dyDescent="0.25">
      <c r="S52" s="361" t="s">
        <v>182</v>
      </c>
      <c r="T52" s="166">
        <f>T11</f>
        <v>99896.12</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sheetData>
  <mergeCells count="7">
    <mergeCell ref="R4:T4"/>
    <mergeCell ref="R5:T5"/>
    <mergeCell ref="B27:I27"/>
    <mergeCell ref="B20:G20"/>
    <mergeCell ref="B15:G15"/>
    <mergeCell ref="B17:G17"/>
    <mergeCell ref="B19:G19"/>
  </mergeCells>
  <conditionalFormatting sqref="A7:P10">
    <cfRule type="expression" dxfId="57" priority="1">
      <formula>MOD(ROW(),2)=0</formula>
    </cfRule>
  </conditionalFormatting>
  <conditionalFormatting sqref="R7:U10">
    <cfRule type="expression" dxfId="56" priority="3">
      <formula>MOD(ROW(),2)=0</formula>
    </cfRule>
  </conditionalFormatting>
  <hyperlinks>
    <hyperlink ref="B20" r:id="rId1" xr:uid="{00000000-0004-0000-1600-000000000000}"/>
  </hyperlinks>
  <printOptions horizontalCentered="1" gridLines="1"/>
  <pageMargins left="0" right="0" top="0.75" bottom="0.75" header="0.3" footer="0.3"/>
  <pageSetup scale="42" orientation="landscape" horizontalDpi="1200" verticalDpi="1200"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CDAF8"/>
    <pageSetUpPr fitToPage="1"/>
  </sheetPr>
  <dimension ref="A1:U57"/>
  <sheetViews>
    <sheetView workbookViewId="0">
      <pane xSplit="2" ySplit="6" topLeftCell="C7" activePane="bottomRight" state="frozen"/>
      <selection pane="topRight" activeCell="C1" sqref="C1"/>
      <selection pane="bottomLeft" activeCell="A7" sqref="A7"/>
      <selection pane="bottomRight" activeCell="C7" sqref="C7"/>
    </sheetView>
  </sheetViews>
  <sheetFormatPr defaultColWidth="9.140625" defaultRowHeight="15" x14ac:dyDescent="0.25"/>
  <cols>
    <col min="1" max="1" width="7.85546875" style="135" customWidth="1"/>
    <col min="2" max="2" width="70.7109375" style="135" bestFit="1" customWidth="1"/>
    <col min="3" max="3" width="36.28515625" style="135" customWidth="1"/>
    <col min="4" max="4" width="14.28515625" style="135" customWidth="1"/>
    <col min="5" max="5" width="8.28515625" style="135" customWidth="1"/>
    <col min="6" max="6" width="19.42578125" style="135" customWidth="1"/>
    <col min="7" max="7" width="23" style="135" customWidth="1"/>
    <col min="8" max="8" width="12.42578125" style="135" customWidth="1"/>
    <col min="9" max="10" width="13.28515625" style="135" customWidth="1"/>
    <col min="11" max="11" width="17.85546875" style="135" customWidth="1"/>
    <col min="12" max="12" width="11.7109375" style="135" customWidth="1"/>
    <col min="13" max="13" width="19.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4" style="135" bestFit="1" customWidth="1"/>
    <col min="19" max="19" width="14.85546875" style="135" bestFit="1" customWidth="1"/>
    <col min="20" max="20" width="14" style="135" bestFit="1" customWidth="1"/>
    <col min="21" max="21" width="14.28515625" style="135" customWidth="1"/>
    <col min="22" max="16384" width="9.140625" style="135"/>
  </cols>
  <sheetData>
    <row r="1" spans="1:21" ht="15.75" customHeight="1" x14ac:dyDescent="0.25">
      <c r="A1" s="132" t="s">
        <v>71</v>
      </c>
    </row>
    <row r="2" spans="1:21" ht="15.75" customHeight="1" x14ac:dyDescent="0.25">
      <c r="A2" s="138" t="str">
        <f>('#1461 Inlet Grove Comm HS '!A2)</f>
        <v>Federal Grant Allocations/Reimbursements as of: 12/31/25</v>
      </c>
      <c r="B2" s="189"/>
      <c r="N2" s="139"/>
      <c r="O2" s="139"/>
      <c r="Q2" s="140"/>
    </row>
    <row r="3" spans="1:21" ht="15.75" customHeight="1" x14ac:dyDescent="0.25">
      <c r="A3" s="141" t="s">
        <v>72</v>
      </c>
      <c r="B3" s="132"/>
      <c r="D3" s="132"/>
      <c r="E3" s="132"/>
      <c r="F3" s="132"/>
      <c r="Q3" s="140"/>
      <c r="R3" s="136"/>
      <c r="S3" s="142"/>
    </row>
    <row r="4" spans="1:21" ht="15.75" customHeight="1" x14ac:dyDescent="0.25">
      <c r="A4" s="132" t="s">
        <v>138</v>
      </c>
      <c r="N4" s="144"/>
      <c r="O4" s="144"/>
      <c r="P4" s="144"/>
      <c r="Q4" s="145"/>
      <c r="R4" s="581" t="str">
        <f>'#0040 Palm Beach Prep Char. MS'!R4</f>
        <v>July 1, 2025 - June 30, 2026</v>
      </c>
      <c r="S4" s="581"/>
      <c r="T4" s="581"/>
      <c r="U4" s="146"/>
    </row>
    <row r="5" spans="1:21" ht="15.75" thickBot="1" x14ac:dyDescent="0.3">
      <c r="H5" s="147"/>
      <c r="I5" s="147"/>
      <c r="N5" s="144"/>
      <c r="O5" s="144"/>
      <c r="P5" s="144"/>
      <c r="Q5" s="145"/>
      <c r="R5" s="575"/>
      <c r="S5" s="575"/>
      <c r="T5" s="575"/>
      <c r="U5" s="149"/>
    </row>
    <row r="6" spans="1:21" s="192" customFormat="1" ht="85.5" customHeight="1" thickBot="1" x14ac:dyDescent="0.3">
      <c r="A6" s="150" t="s">
        <v>14</v>
      </c>
      <c r="B6" s="150" t="s">
        <v>176</v>
      </c>
      <c r="C6" s="150" t="s">
        <v>172</v>
      </c>
      <c r="D6" s="150" t="s">
        <v>93</v>
      </c>
      <c r="E6" s="150" t="s">
        <v>175</v>
      </c>
      <c r="F6" s="150" t="s">
        <v>2</v>
      </c>
      <c r="G6" s="150" t="s">
        <v>3</v>
      </c>
      <c r="H6" s="151" t="str">
        <f>'#1461 Inlet Grove Comm HS '!H6</f>
        <v>FY26 Restricted Indirect Cost Rate+</v>
      </c>
      <c r="I6" s="151"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'#3401 Quantum High School '!U6</f>
        <v>Available Budget as of 12/31/25</v>
      </c>
    </row>
    <row r="7" spans="1:21" x14ac:dyDescent="0.25">
      <c r="A7" s="137">
        <v>4204</v>
      </c>
      <c r="B7" s="146" t="s">
        <v>205</v>
      </c>
      <c r="C7" s="157" t="s">
        <v>280</v>
      </c>
      <c r="D7" s="158" t="s">
        <v>206</v>
      </c>
      <c r="E7" s="158" t="s">
        <v>207</v>
      </c>
      <c r="F7" s="156" t="s">
        <v>208</v>
      </c>
      <c r="G7" s="156" t="s">
        <v>6</v>
      </c>
      <c r="H7" s="292">
        <v>2.2100000000000002E-2</v>
      </c>
      <c r="I7" s="292">
        <v>0.16339999999999999</v>
      </c>
      <c r="J7" s="159">
        <v>46295</v>
      </c>
      <c r="K7" s="159">
        <v>46296</v>
      </c>
      <c r="L7" s="159">
        <v>44819</v>
      </c>
      <c r="M7" s="156" t="s">
        <v>209</v>
      </c>
      <c r="N7" s="402">
        <v>2163.69</v>
      </c>
      <c r="O7" s="319"/>
      <c r="P7" s="320">
        <f t="shared" ref="P7:P8" si="0">N7+O7</f>
        <v>2163.69</v>
      </c>
      <c r="Q7" s="416"/>
      <c r="R7" s="422">
        <v>0</v>
      </c>
      <c r="S7" s="319"/>
      <c r="T7" s="374">
        <f>R7+S7</f>
        <v>0</v>
      </c>
      <c r="U7" s="362">
        <f>P7-T7</f>
        <v>2163.69</v>
      </c>
    </row>
    <row r="8" spans="1:21" x14ac:dyDescent="0.25">
      <c r="A8" s="137">
        <v>4383</v>
      </c>
      <c r="B8" s="135" t="s">
        <v>198</v>
      </c>
      <c r="C8" s="326" t="s">
        <v>245</v>
      </c>
      <c r="D8" s="158" t="s">
        <v>199</v>
      </c>
      <c r="E8" s="176" t="s">
        <v>200</v>
      </c>
      <c r="F8" s="137" t="s">
        <v>201</v>
      </c>
      <c r="G8" s="137" t="s">
        <v>6</v>
      </c>
      <c r="H8" s="276">
        <v>2.2100000000000002E-2</v>
      </c>
      <c r="I8" s="276">
        <v>0.16339999999999999</v>
      </c>
      <c r="J8" s="164">
        <v>46203</v>
      </c>
      <c r="K8" s="164">
        <v>46204</v>
      </c>
      <c r="L8" s="164">
        <v>45474</v>
      </c>
      <c r="M8" s="137" t="s">
        <v>263</v>
      </c>
      <c r="N8" s="318">
        <v>2674.65</v>
      </c>
      <c r="O8" s="319"/>
      <c r="P8" s="320">
        <f t="shared" si="0"/>
        <v>2674.65</v>
      </c>
      <c r="Q8" s="416"/>
      <c r="R8" s="331"/>
      <c r="S8" s="319"/>
      <c r="T8" s="374">
        <f>R8+S8</f>
        <v>0</v>
      </c>
      <c r="U8" s="362">
        <f>P8-T8</f>
        <v>2674.65</v>
      </c>
    </row>
    <row r="9" spans="1:21" x14ac:dyDescent="0.25">
      <c r="A9" s="428"/>
      <c r="B9" s="423"/>
      <c r="C9" s="430"/>
      <c r="D9" s="428"/>
      <c r="E9" s="428"/>
      <c r="F9" s="432"/>
      <c r="G9" s="428"/>
      <c r="H9" s="364"/>
      <c r="I9" s="364"/>
      <c r="J9" s="432"/>
      <c r="K9" s="432"/>
      <c r="L9" s="432"/>
      <c r="M9" s="428"/>
      <c r="N9" s="318">
        <v>0</v>
      </c>
      <c r="O9" s="319"/>
      <c r="P9" s="320">
        <f t="shared" ref="P9" si="1">N9+O9</f>
        <v>0</v>
      </c>
      <c r="Q9" s="416"/>
      <c r="R9" s="331"/>
      <c r="S9" s="319"/>
      <c r="T9" s="374">
        <f>R9+S9</f>
        <v>0</v>
      </c>
      <c r="U9" s="362">
        <f>P9-T9</f>
        <v>0</v>
      </c>
    </row>
    <row r="10" spans="1:21" ht="15.75" customHeight="1" thickBot="1" x14ac:dyDescent="0.3">
      <c r="C10" s="176"/>
      <c r="D10" s="176"/>
      <c r="E10" s="176"/>
      <c r="I10" s="163"/>
      <c r="J10" s="188"/>
      <c r="K10" s="188"/>
      <c r="L10" s="188"/>
      <c r="M10" s="131"/>
      <c r="N10" s="449">
        <f>SUM(N7:N9)</f>
        <v>4838.34</v>
      </c>
      <c r="O10" s="546">
        <f>SUM(O7:O9)</f>
        <v>0</v>
      </c>
      <c r="P10" s="452">
        <f>SUM(P7:P9)</f>
        <v>4838.34</v>
      </c>
      <c r="Q10" s="130"/>
      <c r="R10" s="449">
        <f>SUM(R7:R9)</f>
        <v>0</v>
      </c>
      <c r="S10" s="546">
        <f>SUM(S7:S9)</f>
        <v>0</v>
      </c>
      <c r="T10" s="546">
        <f>SUM(T7:T9)</f>
        <v>0</v>
      </c>
      <c r="U10" s="545">
        <f>SUM(U7:U9)</f>
        <v>4838.34</v>
      </c>
    </row>
    <row r="11" spans="1:21" ht="15.75" customHeight="1" thickTop="1" x14ac:dyDescent="0.25">
      <c r="C11" s="176"/>
      <c r="D11" s="176"/>
      <c r="E11" s="176"/>
      <c r="J11" s="188"/>
      <c r="K11" s="188"/>
      <c r="L11" s="188"/>
      <c r="M11" s="214"/>
      <c r="N11" s="166"/>
      <c r="O11" s="166"/>
      <c r="P11" s="166"/>
    </row>
    <row r="12" spans="1:21" ht="15.75" customHeight="1" x14ac:dyDescent="0.25">
      <c r="C12" s="176"/>
      <c r="D12" s="176"/>
      <c r="E12" s="176"/>
      <c r="M12" s="214"/>
      <c r="N12" s="166"/>
      <c r="O12" s="166"/>
      <c r="P12" s="166"/>
    </row>
    <row r="13" spans="1:21" ht="15.75" customHeight="1" x14ac:dyDescent="0.25">
      <c r="C13" s="176"/>
      <c r="D13" s="176"/>
      <c r="E13" s="176"/>
      <c r="M13" s="214"/>
      <c r="N13" s="166"/>
      <c r="O13" s="166"/>
      <c r="P13" s="166"/>
      <c r="R13" s="140"/>
    </row>
    <row r="14" spans="1:21" ht="15.75" customHeight="1" x14ac:dyDescent="0.25">
      <c r="B14" s="132" t="s">
        <v>106</v>
      </c>
      <c r="C14" s="176"/>
      <c r="D14" s="176"/>
      <c r="E14" s="176"/>
      <c r="M14" s="214"/>
      <c r="N14" s="166"/>
      <c r="O14" s="166"/>
      <c r="P14" s="166"/>
      <c r="R14" s="140"/>
    </row>
    <row r="15" spans="1:21" ht="31.5" customHeight="1" x14ac:dyDescent="0.25">
      <c r="B15" s="577" t="s">
        <v>186</v>
      </c>
      <c r="C15" s="577"/>
      <c r="D15" s="577"/>
      <c r="E15" s="577"/>
      <c r="F15" s="577"/>
      <c r="G15" s="577"/>
      <c r="H15" s="171"/>
      <c r="I15" s="171"/>
      <c r="J15" s="171"/>
      <c r="M15" s="214"/>
      <c r="N15" s="166"/>
      <c r="O15" s="166"/>
      <c r="P15" s="166"/>
      <c r="R15" s="140"/>
    </row>
    <row r="16" spans="1:21" ht="15.75" customHeight="1" x14ac:dyDescent="0.25">
      <c r="C16" s="176"/>
      <c r="D16" s="176"/>
      <c r="E16" s="176"/>
      <c r="M16" s="214"/>
      <c r="N16" s="166"/>
      <c r="O16" s="166"/>
      <c r="P16" s="166"/>
      <c r="R16" s="140"/>
    </row>
    <row r="17" spans="2:21" ht="46.5" customHeight="1" x14ac:dyDescent="0.25">
      <c r="B17" s="577" t="s">
        <v>110</v>
      </c>
      <c r="C17" s="577"/>
      <c r="D17" s="577"/>
      <c r="E17" s="577"/>
      <c r="F17" s="577"/>
      <c r="G17" s="577"/>
      <c r="H17" s="171"/>
      <c r="I17" s="171"/>
      <c r="J17" s="171"/>
      <c r="M17" s="214"/>
      <c r="N17" s="166"/>
      <c r="O17" s="166"/>
      <c r="P17" s="166"/>
      <c r="R17" s="140"/>
    </row>
    <row r="18" spans="2:21" ht="15.75" customHeight="1" x14ac:dyDescent="0.25">
      <c r="B18" s="171"/>
      <c r="C18" s="171"/>
      <c r="D18" s="171"/>
      <c r="E18" s="171"/>
      <c r="F18" s="171"/>
      <c r="G18" s="171"/>
      <c r="H18" s="171"/>
      <c r="I18" s="171"/>
      <c r="J18" s="171"/>
      <c r="M18" s="214"/>
      <c r="N18" s="166"/>
      <c r="O18" s="166"/>
      <c r="P18" s="166"/>
      <c r="R18" s="140"/>
    </row>
    <row r="19" spans="2:21" ht="30.75" customHeight="1" x14ac:dyDescent="0.25">
      <c r="B19" s="577" t="s">
        <v>131</v>
      </c>
      <c r="C19" s="577"/>
      <c r="D19" s="577"/>
      <c r="E19" s="577"/>
      <c r="F19" s="577"/>
      <c r="G19" s="577"/>
      <c r="H19" s="171"/>
      <c r="I19" s="171"/>
      <c r="J19" s="171"/>
      <c r="M19" s="214"/>
      <c r="N19" s="166"/>
      <c r="O19" s="166"/>
      <c r="P19" s="166"/>
      <c r="R19" s="140"/>
    </row>
    <row r="20" spans="2:21" ht="15.75" customHeight="1" x14ac:dyDescent="0.25">
      <c r="B20" s="591" t="s">
        <v>130</v>
      </c>
      <c r="C20" s="577"/>
      <c r="D20" s="577"/>
      <c r="E20" s="577"/>
      <c r="F20" s="577"/>
      <c r="G20" s="577"/>
      <c r="H20" s="171"/>
      <c r="I20" s="171"/>
      <c r="J20" s="171"/>
      <c r="M20" s="214"/>
      <c r="N20" s="166"/>
      <c r="O20" s="166"/>
      <c r="P20" s="166"/>
      <c r="R20" s="140"/>
    </row>
    <row r="21" spans="2:21" ht="15.75" customHeight="1" x14ac:dyDescent="0.25">
      <c r="B21" s="171"/>
      <c r="C21" s="171"/>
      <c r="D21" s="171"/>
      <c r="E21" s="171"/>
      <c r="F21" s="171"/>
      <c r="G21" s="171"/>
      <c r="H21" s="171"/>
      <c r="I21" s="171"/>
      <c r="J21" s="171"/>
      <c r="M21" s="214"/>
      <c r="N21" s="166"/>
      <c r="O21" s="166"/>
      <c r="P21" s="166"/>
      <c r="R21" s="140"/>
    </row>
    <row r="22" spans="2:21" ht="15.75" customHeight="1" x14ac:dyDescent="0.25">
      <c r="B22" s="131" t="s">
        <v>95</v>
      </c>
      <c r="C22" s="174" t="s">
        <v>98</v>
      </c>
      <c r="D22" s="174" t="s">
        <v>99</v>
      </c>
      <c r="E22" s="174"/>
      <c r="F22" s="171"/>
      <c r="G22" s="171"/>
      <c r="H22" s="171"/>
      <c r="I22" s="171"/>
      <c r="J22" s="171"/>
      <c r="M22" s="214"/>
      <c r="N22" s="166"/>
      <c r="O22" s="166"/>
      <c r="P22" s="166"/>
      <c r="R22" s="140"/>
    </row>
    <row r="23" spans="2:21" ht="15.75" customHeight="1" x14ac:dyDescent="0.25">
      <c r="B23" s="168" t="s">
        <v>255</v>
      </c>
      <c r="C23" s="176" t="s">
        <v>141</v>
      </c>
      <c r="D23" s="176" t="s">
        <v>142</v>
      </c>
      <c r="E23" s="176"/>
      <c r="M23" s="214"/>
      <c r="N23" s="166"/>
      <c r="O23" s="166"/>
      <c r="P23" s="166"/>
      <c r="R23" s="140"/>
    </row>
    <row r="24" spans="2:21" ht="15.75" customHeight="1" x14ac:dyDescent="0.25">
      <c r="B24" s="135" t="s">
        <v>251</v>
      </c>
      <c r="C24" s="176" t="s">
        <v>252</v>
      </c>
      <c r="D24" s="176" t="s">
        <v>260</v>
      </c>
      <c r="E24" s="176"/>
      <c r="M24" s="214"/>
      <c r="N24" s="166"/>
      <c r="O24" s="166"/>
      <c r="P24" s="166"/>
      <c r="R24" s="140"/>
    </row>
    <row r="25" spans="2:21" ht="15.75" customHeight="1" x14ac:dyDescent="0.25">
      <c r="C25" s="176"/>
      <c r="D25" s="176"/>
      <c r="E25" s="176"/>
      <c r="M25" s="214"/>
      <c r="N25" s="166"/>
      <c r="O25" s="166"/>
      <c r="P25" s="166"/>
      <c r="R25" s="140"/>
    </row>
    <row r="26" spans="2:21" ht="15.75" customHeight="1" x14ac:dyDescent="0.25">
      <c r="B26" s="579" t="s">
        <v>219</v>
      </c>
      <c r="C26" s="579"/>
      <c r="D26" s="579"/>
      <c r="E26" s="579"/>
      <c r="F26" s="579"/>
      <c r="G26" s="579"/>
      <c r="H26" s="579"/>
      <c r="I26" s="579"/>
      <c r="T26" s="140"/>
    </row>
    <row r="27" spans="2:21" ht="15.75" customHeight="1" x14ac:dyDescent="0.25">
      <c r="B27" s="516"/>
      <c r="C27" s="176"/>
      <c r="D27" s="176"/>
      <c r="E27" s="176"/>
      <c r="F27" s="137"/>
      <c r="G27" s="137"/>
      <c r="T27" s="140"/>
    </row>
    <row r="28" spans="2:21"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row>
    <row r="29" spans="2:21" ht="15.75" customHeight="1" x14ac:dyDescent="0.25">
      <c r="C29" s="137"/>
      <c r="D29" s="137"/>
      <c r="E29" s="137"/>
      <c r="F29" s="137"/>
      <c r="G29" s="137"/>
      <c r="R29" s="280" t="s">
        <v>189</v>
      </c>
      <c r="S29" s="281"/>
      <c r="T29" s="187"/>
      <c r="U29" s="281"/>
    </row>
    <row r="30" spans="2:21" ht="15.75" customHeight="1" x14ac:dyDescent="0.25">
      <c r="B30" s="180" t="s">
        <v>188</v>
      </c>
      <c r="C30" s="514" t="s">
        <v>1</v>
      </c>
      <c r="D30" s="514"/>
      <c r="E30" s="514"/>
      <c r="F30" s="514" t="s">
        <v>32</v>
      </c>
      <c r="G30" s="514" t="s">
        <v>33</v>
      </c>
      <c r="H30" s="514"/>
      <c r="I30" s="514"/>
      <c r="J30" s="514"/>
      <c r="K30" s="514"/>
      <c r="L30" s="514"/>
      <c r="M30" s="514" t="s">
        <v>34</v>
      </c>
      <c r="N30" s="514" t="s">
        <v>35</v>
      </c>
      <c r="O30" s="182"/>
      <c r="P30" s="182"/>
      <c r="Q30" s="182"/>
      <c r="R30" s="183" t="s">
        <v>78</v>
      </c>
      <c r="S30" s="184"/>
      <c r="T30" s="184"/>
      <c r="U30" s="184"/>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185"/>
      <c r="C32" s="145"/>
      <c r="D32" s="145"/>
      <c r="E32" s="145"/>
      <c r="F32" s="145"/>
      <c r="G32" s="145"/>
      <c r="H32" s="145"/>
      <c r="I32" s="145"/>
      <c r="J32" s="145"/>
      <c r="K32" s="145"/>
      <c r="L32" s="145"/>
      <c r="M32" s="145"/>
      <c r="N32" s="145"/>
      <c r="O32" s="136"/>
      <c r="P32" s="136"/>
      <c r="Q32" s="136"/>
    </row>
    <row r="33" spans="2:18" ht="15.75" customHeight="1" x14ac:dyDescent="0.25">
      <c r="B33" s="185"/>
      <c r="C33" s="145"/>
      <c r="D33" s="145"/>
      <c r="E33" s="145"/>
      <c r="F33" s="145"/>
      <c r="G33" s="145"/>
      <c r="H33" s="145"/>
      <c r="I33" s="145"/>
      <c r="J33" s="145"/>
      <c r="K33" s="145"/>
      <c r="L33" s="145"/>
      <c r="M33" s="145"/>
      <c r="N33" s="145"/>
      <c r="O33" s="136"/>
      <c r="P33" s="136"/>
      <c r="Q33" s="136"/>
    </row>
    <row r="34" spans="2:18" ht="15.75" customHeight="1" x14ac:dyDescent="0.25">
      <c r="B34" s="185"/>
      <c r="C34" s="406"/>
      <c r="D34" s="406"/>
      <c r="E34" s="406"/>
      <c r="F34" s="406"/>
      <c r="G34" s="406"/>
      <c r="H34" s="406"/>
      <c r="I34" s="406"/>
      <c r="J34" s="406"/>
      <c r="K34" s="406"/>
      <c r="L34" s="406"/>
      <c r="M34" s="406"/>
      <c r="N34" s="406"/>
      <c r="O34" s="136"/>
      <c r="P34" s="136"/>
      <c r="Q34" s="136"/>
    </row>
    <row r="35" spans="2:18" ht="15.75" customHeight="1" x14ac:dyDescent="0.25">
      <c r="B35" s="185"/>
      <c r="C35" s="406"/>
      <c r="D35" s="406"/>
      <c r="E35" s="406"/>
      <c r="F35" s="406"/>
      <c r="G35" s="406"/>
      <c r="H35" s="406"/>
      <c r="I35" s="406"/>
      <c r="J35" s="406"/>
      <c r="K35" s="406"/>
      <c r="L35" s="406"/>
      <c r="M35" s="406"/>
      <c r="N35" s="406"/>
      <c r="O35" s="136"/>
      <c r="P35" s="136"/>
      <c r="Q35" s="136"/>
    </row>
    <row r="36" spans="2:18" ht="15.75" customHeight="1" x14ac:dyDescent="0.25">
      <c r="B36" s="185"/>
      <c r="C36" s="406"/>
      <c r="D36" s="406"/>
      <c r="E36" s="406"/>
      <c r="F36" s="406"/>
      <c r="G36" s="406"/>
      <c r="H36" s="406"/>
      <c r="I36" s="406"/>
      <c r="J36" s="406"/>
      <c r="K36" s="406"/>
      <c r="L36" s="406"/>
      <c r="M36" s="406"/>
      <c r="N36" s="406"/>
      <c r="O36" s="136"/>
      <c r="P36" s="136"/>
      <c r="Q36" s="136"/>
    </row>
    <row r="37" spans="2:18" ht="15.75" customHeight="1" x14ac:dyDescent="0.25">
      <c r="B37" s="185"/>
      <c r="C37" s="406"/>
      <c r="D37" s="406"/>
      <c r="E37" s="406"/>
      <c r="F37" s="406"/>
      <c r="G37" s="406"/>
      <c r="H37" s="406"/>
      <c r="I37" s="406"/>
      <c r="J37" s="406"/>
      <c r="K37" s="406"/>
      <c r="L37" s="406"/>
      <c r="M37" s="406"/>
      <c r="N37" s="406"/>
      <c r="O37" s="136"/>
      <c r="P37" s="136"/>
      <c r="Q37" s="136"/>
    </row>
    <row r="38" spans="2:18" ht="15.75" customHeight="1" x14ac:dyDescent="0.25">
      <c r="B38" s="185"/>
      <c r="C38" s="406"/>
      <c r="D38" s="406"/>
      <c r="E38" s="406"/>
      <c r="F38" s="406"/>
      <c r="G38" s="406"/>
      <c r="H38" s="406"/>
      <c r="I38" s="406"/>
      <c r="J38" s="406"/>
      <c r="K38" s="406"/>
      <c r="L38" s="406"/>
      <c r="M38" s="406"/>
      <c r="N38" s="406"/>
      <c r="O38" s="136"/>
      <c r="P38" s="136"/>
      <c r="Q38" s="136"/>
    </row>
    <row r="39" spans="2:18" ht="15.75" customHeight="1" x14ac:dyDescent="0.25">
      <c r="B39" s="185"/>
      <c r="C39" s="406"/>
      <c r="D39" s="406"/>
      <c r="E39" s="406"/>
      <c r="F39" s="406"/>
      <c r="G39" s="406"/>
      <c r="H39" s="406"/>
      <c r="I39" s="406"/>
      <c r="J39" s="406"/>
      <c r="K39" s="406"/>
      <c r="L39" s="406"/>
      <c r="M39" s="406"/>
      <c r="N39" s="406"/>
      <c r="O39" s="136"/>
      <c r="P39" s="136"/>
      <c r="Q39" s="136"/>
    </row>
    <row r="40" spans="2:18" ht="15.75" customHeight="1" x14ac:dyDescent="0.25">
      <c r="B40" s="185"/>
      <c r="C40" s="406"/>
      <c r="D40" s="406"/>
      <c r="E40" s="406"/>
      <c r="F40" s="406"/>
      <c r="G40" s="406"/>
      <c r="H40" s="406"/>
      <c r="I40" s="406"/>
      <c r="J40" s="406"/>
      <c r="K40" s="406"/>
      <c r="L40" s="406"/>
      <c r="M40" s="406"/>
      <c r="N40" s="406"/>
      <c r="O40" s="136"/>
      <c r="P40" s="136"/>
      <c r="Q40" s="136"/>
    </row>
    <row r="41" spans="2:18" ht="15.75" customHeight="1" x14ac:dyDescent="0.25">
      <c r="B41" s="185"/>
      <c r="C41" s="406"/>
      <c r="D41" s="406"/>
      <c r="E41" s="406"/>
      <c r="F41" s="406"/>
      <c r="G41" s="406"/>
      <c r="H41" s="406"/>
      <c r="I41" s="406"/>
      <c r="J41" s="406"/>
      <c r="K41" s="406"/>
      <c r="L41" s="406"/>
      <c r="M41" s="406"/>
      <c r="N41" s="406"/>
      <c r="O41" s="136"/>
      <c r="P41" s="136"/>
      <c r="Q41" s="136"/>
    </row>
    <row r="42" spans="2:18" ht="15.75" customHeight="1" x14ac:dyDescent="0.25">
      <c r="B42" s="200"/>
      <c r="C42" s="201"/>
      <c r="D42" s="201"/>
      <c r="E42" s="201"/>
      <c r="F42" s="202"/>
      <c r="G42" s="203"/>
      <c r="H42" s="203"/>
      <c r="I42" s="203"/>
      <c r="J42" s="203"/>
      <c r="K42" s="203"/>
      <c r="L42" s="203"/>
      <c r="M42" s="159"/>
      <c r="N42" s="204"/>
      <c r="O42" s="205"/>
      <c r="P42" s="205"/>
      <c r="Q42" s="205"/>
    </row>
    <row r="43" spans="2:18" ht="15.75" customHeight="1" x14ac:dyDescent="0.25">
      <c r="B43" s="200"/>
      <c r="C43" s="201"/>
      <c r="D43" s="201"/>
      <c r="E43" s="201"/>
      <c r="F43" s="202"/>
      <c r="G43" s="203"/>
      <c r="H43" s="203"/>
      <c r="I43" s="203"/>
      <c r="J43" s="203"/>
      <c r="K43" s="203"/>
      <c r="L43" s="203"/>
      <c r="M43" s="159"/>
      <c r="N43" s="204"/>
      <c r="O43" s="205"/>
      <c r="P43" s="205"/>
      <c r="Q43" s="205"/>
    </row>
    <row r="44" spans="2:18" ht="15.75" customHeight="1" x14ac:dyDescent="0.25">
      <c r="B44" s="223"/>
      <c r="C44" s="218"/>
      <c r="D44" s="218"/>
      <c r="E44" s="218"/>
      <c r="F44" s="202"/>
      <c r="G44" s="224"/>
      <c r="H44" s="224"/>
      <c r="I44" s="224"/>
      <c r="J44" s="224"/>
      <c r="K44" s="224"/>
      <c r="L44" s="224"/>
      <c r="M44" s="220"/>
      <c r="N44" s="199"/>
      <c r="O44" s="225"/>
      <c r="P44" s="161"/>
      <c r="Q44" s="146"/>
      <c r="R44" s="143"/>
    </row>
    <row r="45" spans="2:18" ht="15.75" customHeight="1" x14ac:dyDescent="0.25">
      <c r="B45" s="223"/>
      <c r="C45" s="218"/>
      <c r="D45" s="218"/>
      <c r="E45" s="218"/>
      <c r="F45" s="202"/>
      <c r="G45" s="224"/>
      <c r="H45" s="224"/>
      <c r="I45" s="224"/>
      <c r="J45" s="224"/>
      <c r="K45" s="224"/>
      <c r="L45" s="224"/>
      <c r="M45" s="220"/>
      <c r="N45" s="199"/>
      <c r="O45" s="225"/>
      <c r="P45" s="231"/>
      <c r="Q45" s="146"/>
      <c r="R45" s="143"/>
    </row>
    <row r="46" spans="2:18" ht="15.75" customHeight="1" x14ac:dyDescent="0.25">
      <c r="B46" s="223"/>
      <c r="C46" s="218"/>
      <c r="D46" s="218"/>
      <c r="E46" s="218"/>
      <c r="F46" s="202"/>
      <c r="G46" s="224"/>
      <c r="H46" s="224"/>
      <c r="I46" s="224"/>
      <c r="J46" s="224"/>
      <c r="K46" s="224"/>
      <c r="L46" s="224"/>
      <c r="M46" s="220"/>
      <c r="N46" s="199"/>
      <c r="O46" s="225"/>
      <c r="P46" s="225"/>
      <c r="Q46" s="140"/>
    </row>
    <row r="47" spans="2:18" ht="15.75" customHeight="1" x14ac:dyDescent="0.25">
      <c r="B47" s="223"/>
      <c r="C47" s="218"/>
      <c r="D47" s="218"/>
      <c r="E47" s="218"/>
      <c r="F47" s="202"/>
      <c r="G47" s="224"/>
      <c r="H47" s="224"/>
      <c r="I47" s="224"/>
      <c r="J47" s="224"/>
      <c r="K47" s="224"/>
      <c r="L47" s="224"/>
      <c r="M47" s="226"/>
      <c r="N47" s="204"/>
      <c r="O47" s="225"/>
      <c r="P47" s="225"/>
      <c r="Q47" s="140"/>
    </row>
    <row r="48" spans="2:18" ht="15.75" customHeight="1" x14ac:dyDescent="0.25"/>
    <row r="49" spans="6:20" ht="15.75" customHeight="1" x14ac:dyDescent="0.25">
      <c r="F49" s="167"/>
      <c r="G49" s="228"/>
      <c r="H49" s="228"/>
      <c r="I49" s="228"/>
      <c r="J49" s="228"/>
      <c r="K49" s="228"/>
      <c r="L49" s="228"/>
    </row>
    <row r="50" spans="6:20" ht="15.75" customHeight="1" x14ac:dyDescent="0.25"/>
    <row r="51" spans="6:20" ht="15.75" customHeight="1" x14ac:dyDescent="0.25"/>
    <row r="52" spans="6:20" ht="15.75" customHeight="1" x14ac:dyDescent="0.25">
      <c r="S52" s="135" t="s">
        <v>182</v>
      </c>
      <c r="T52" s="166">
        <f>T10</f>
        <v>0</v>
      </c>
    </row>
    <row r="53" spans="6:20" ht="15.75" customHeight="1" x14ac:dyDescent="0.25"/>
    <row r="54" spans="6:20" ht="15.75" customHeight="1" x14ac:dyDescent="0.25"/>
    <row r="55" spans="6:20" ht="15.75" customHeight="1" x14ac:dyDescent="0.25"/>
    <row r="56" spans="6:20" ht="15.75" customHeight="1" x14ac:dyDescent="0.25"/>
    <row r="57" spans="6:20" ht="15.75" customHeight="1" x14ac:dyDescent="0.25"/>
  </sheetData>
  <mergeCells count="7">
    <mergeCell ref="R4:T4"/>
    <mergeCell ref="R5:T5"/>
    <mergeCell ref="B26:I26"/>
    <mergeCell ref="B20:G20"/>
    <mergeCell ref="B15:G15"/>
    <mergeCell ref="B17:G17"/>
    <mergeCell ref="B19:G19"/>
  </mergeCells>
  <conditionalFormatting sqref="A7:P9">
    <cfRule type="expression" dxfId="55" priority="1">
      <formula>MOD(ROW(),2)=0</formula>
    </cfRule>
  </conditionalFormatting>
  <conditionalFormatting sqref="R7:U9">
    <cfRule type="expression" dxfId="54" priority="2">
      <formula>MOD(ROW(),2)=0</formula>
    </cfRule>
  </conditionalFormatting>
  <hyperlinks>
    <hyperlink ref="B20" r:id="rId1" xr:uid="{00000000-0004-0000-1700-000000000000}"/>
  </hyperlinks>
  <printOptions horizontalCentered="1" gridLines="1"/>
  <pageMargins left="0" right="0" top="0.75" bottom="0.75" header="0.3" footer="0.3"/>
  <pageSetup scale="44" orientation="landscape" horizontalDpi="1200" verticalDpi="120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CDAF8"/>
    <pageSetUpPr fitToPage="1"/>
  </sheetPr>
  <dimension ref="A1:AA56"/>
  <sheetViews>
    <sheetView workbookViewId="0">
      <pane xSplit="2" ySplit="6" topLeftCell="J7" activePane="bottomRight" state="frozen"/>
      <selection pane="topRight" activeCell="C1" sqref="C1"/>
      <selection pane="bottomLeft" activeCell="A7" sqref="A7"/>
      <selection pane="bottomRight" activeCell="A9" sqref="A9"/>
    </sheetView>
  </sheetViews>
  <sheetFormatPr defaultColWidth="9.140625" defaultRowHeight="15" x14ac:dyDescent="0.25"/>
  <cols>
    <col min="1" max="1" width="7.85546875" style="135" customWidth="1"/>
    <col min="2" max="2" width="74.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85546875" style="137" customWidth="1"/>
    <col min="9" max="9" width="12.85546875" style="137" customWidth="1"/>
    <col min="10" max="10" width="13.42578125" style="135" customWidth="1"/>
    <col min="11" max="11" width="15.5703125" style="135" customWidth="1"/>
    <col min="12" max="12" width="15.85546875" style="135" bestFit="1" customWidth="1"/>
    <col min="13" max="13" width="20.42578125" style="135" customWidth="1"/>
    <col min="14" max="14" width="15.85546875" style="135" bestFit="1" customWidth="1"/>
    <col min="15" max="15" width="14.140625" style="135" bestFit="1" customWidth="1"/>
    <col min="16" max="16" width="15.85546875" style="135" bestFit="1"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3.42578125" style="135" bestFit="1" customWidth="1"/>
    <col min="25" max="25" width="15" style="135" bestFit="1" customWidth="1"/>
    <col min="26" max="26" width="13.42578125" style="135" bestFit="1" customWidth="1"/>
    <col min="27" max="27" width="14.28515625" style="135" customWidth="1"/>
    <col min="28" max="16384" width="9.140625" style="135"/>
  </cols>
  <sheetData>
    <row r="1" spans="1:27" ht="15.75" customHeight="1" x14ac:dyDescent="0.25">
      <c r="A1" s="132" t="s">
        <v>18</v>
      </c>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68</v>
      </c>
      <c r="B3" s="132"/>
      <c r="D3" s="132"/>
      <c r="E3" s="132"/>
      <c r="F3" s="131"/>
      <c r="Q3" s="140"/>
      <c r="R3" s="140"/>
      <c r="S3" s="140"/>
      <c r="T3" s="140"/>
      <c r="U3" s="140"/>
      <c r="V3" s="140"/>
      <c r="W3" s="140"/>
      <c r="X3" s="136"/>
      <c r="Y3" s="142"/>
    </row>
    <row r="4" spans="1:27" ht="15.75" customHeight="1" x14ac:dyDescent="0.25">
      <c r="A4" s="132" t="s">
        <v>138</v>
      </c>
      <c r="N4" s="144"/>
      <c r="O4" s="144"/>
      <c r="P4" s="144"/>
      <c r="Q4" s="145"/>
      <c r="R4" s="581" t="str">
        <f>'#0040 Palm Beach Prep Char. MS'!R4</f>
        <v>July 1, 2025 - June 30, 2026</v>
      </c>
      <c r="S4" s="581"/>
      <c r="T4" s="581"/>
      <c r="U4" s="140"/>
      <c r="V4" s="140"/>
      <c r="W4" s="145"/>
      <c r="X4" s="523"/>
      <c r="Y4" s="523"/>
      <c r="Z4" s="523"/>
      <c r="AA4" s="146"/>
    </row>
    <row r="5" spans="1:27" ht="15.75" thickBot="1" x14ac:dyDescent="0.3">
      <c r="H5" s="482"/>
      <c r="I5" s="482"/>
      <c r="N5" s="144"/>
      <c r="O5" s="144"/>
      <c r="P5" s="144"/>
      <c r="Q5" s="145"/>
      <c r="R5" s="148"/>
      <c r="S5" s="148"/>
      <c r="T5" s="459"/>
      <c r="U5" s="148"/>
      <c r="V5" s="148"/>
      <c r="W5" s="145"/>
      <c r="X5" s="552"/>
      <c r="Y5" s="552"/>
      <c r="Z5" s="552"/>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'#3413 Somerset Acad Boca East'!U6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37">
        <v>101759.25</v>
      </c>
      <c r="O7" s="338"/>
      <c r="P7" s="330">
        <f t="shared" ref="P7:P9" si="0">N7+O7</f>
        <v>101759.25</v>
      </c>
      <c r="Q7" s="236"/>
      <c r="R7" s="536">
        <v>13476.94</v>
      </c>
      <c r="S7" s="329"/>
      <c r="T7" s="390">
        <f>R7+S7</f>
        <v>13476.94</v>
      </c>
      <c r="U7" s="330">
        <f>P7-T7</f>
        <v>88282.31</v>
      </c>
    </row>
    <row r="8" spans="1:27" ht="15.75" customHeight="1" x14ac:dyDescent="0.25">
      <c r="A8" s="156">
        <v>4221</v>
      </c>
      <c r="B8" s="135" t="s">
        <v>234</v>
      </c>
      <c r="C8" s="542" t="s">
        <v>235</v>
      </c>
      <c r="D8" s="137" t="s">
        <v>282</v>
      </c>
      <c r="E8" s="137" t="s">
        <v>283</v>
      </c>
      <c r="F8" s="164" t="s">
        <v>284</v>
      </c>
      <c r="G8" s="137" t="s">
        <v>6</v>
      </c>
      <c r="H8" s="292">
        <v>2.2100000000000002E-2</v>
      </c>
      <c r="I8" s="292">
        <v>0.16339999999999999</v>
      </c>
      <c r="J8" s="164">
        <v>45869</v>
      </c>
      <c r="K8" s="164">
        <v>45870</v>
      </c>
      <c r="L8" s="164">
        <v>45474</v>
      </c>
      <c r="M8" s="137" t="s">
        <v>275</v>
      </c>
      <c r="N8" s="340">
        <v>43455.63</v>
      </c>
      <c r="O8" s="341">
        <v>-43455.63</v>
      </c>
      <c r="P8" s="320">
        <f t="shared" si="0"/>
        <v>0</v>
      </c>
      <c r="Q8" s="236"/>
      <c r="R8" s="331">
        <v>0</v>
      </c>
      <c r="S8" s="319"/>
      <c r="T8" s="374">
        <f>R8+S8</f>
        <v>0</v>
      </c>
      <c r="U8" s="320">
        <v>0</v>
      </c>
      <c r="V8" s="132" t="s">
        <v>293</v>
      </c>
    </row>
    <row r="9" spans="1:27" ht="15.75" customHeight="1" x14ac:dyDescent="0.25">
      <c r="A9" s="156">
        <v>4221</v>
      </c>
      <c r="B9" s="135" t="s">
        <v>234</v>
      </c>
      <c r="C9" s="542" t="s">
        <v>302</v>
      </c>
      <c r="D9" s="137" t="s">
        <v>221</v>
      </c>
      <c r="E9" s="137" t="s">
        <v>238</v>
      </c>
      <c r="F9" s="164" t="s">
        <v>237</v>
      </c>
      <c r="G9" s="137" t="s">
        <v>6</v>
      </c>
      <c r="H9" s="292">
        <v>2.2100000000000002E-2</v>
      </c>
      <c r="I9" s="292">
        <v>0.16339999999999999</v>
      </c>
      <c r="J9" s="164">
        <v>46234</v>
      </c>
      <c r="K9" s="164">
        <v>46235</v>
      </c>
      <c r="L9" s="164">
        <v>45839</v>
      </c>
      <c r="M9" s="137" t="s">
        <v>236</v>
      </c>
      <c r="N9" s="340">
        <f>257205.63-N8</f>
        <v>213750</v>
      </c>
      <c r="O9" s="341"/>
      <c r="P9" s="320">
        <f t="shared" si="0"/>
        <v>213750</v>
      </c>
      <c r="Q9" s="236"/>
      <c r="R9" s="331">
        <v>22213.11</v>
      </c>
      <c r="S9" s="319"/>
      <c r="T9" s="374">
        <f t="shared" ref="T9" si="1">R9+S9</f>
        <v>22213.11</v>
      </c>
      <c r="U9" s="320">
        <f t="shared" ref="U9:U10" si="2">P9-T9</f>
        <v>191536.89</v>
      </c>
    </row>
    <row r="10" spans="1:27" ht="15.75" customHeight="1" x14ac:dyDescent="0.25">
      <c r="A10" s="137"/>
      <c r="C10" s="481"/>
      <c r="D10" s="137"/>
      <c r="E10" s="137"/>
      <c r="H10" s="276"/>
      <c r="I10" s="276"/>
      <c r="J10" s="164"/>
      <c r="K10" s="164"/>
      <c r="L10" s="164"/>
      <c r="M10" s="137"/>
      <c r="N10" s="318"/>
      <c r="O10" s="319"/>
      <c r="P10" s="320">
        <f t="shared" ref="P10" si="3">N10+O10</f>
        <v>0</v>
      </c>
      <c r="Q10" s="416"/>
      <c r="R10" s="331">
        <v>0</v>
      </c>
      <c r="S10" s="319"/>
      <c r="T10" s="374">
        <f t="shared" ref="T10" si="4">R10+S10</f>
        <v>0</v>
      </c>
      <c r="U10" s="320">
        <f t="shared" si="2"/>
        <v>0</v>
      </c>
    </row>
    <row r="11" spans="1:27" ht="15.75" customHeight="1" thickBot="1" x14ac:dyDescent="0.3">
      <c r="C11" s="176"/>
      <c r="D11" s="176"/>
      <c r="E11" s="176"/>
      <c r="H11" s="276"/>
      <c r="I11" s="276"/>
      <c r="J11" s="188"/>
      <c r="K11" s="188"/>
      <c r="L11" s="188"/>
      <c r="M11" s="214" t="s">
        <v>36</v>
      </c>
      <c r="N11" s="321">
        <f>SUM(N7:N10)</f>
        <v>358964.88</v>
      </c>
      <c r="O11" s="322">
        <f>SUM(O7:O10)</f>
        <v>-43455.63</v>
      </c>
      <c r="P11" s="323">
        <f>SUM(P7:P10)</f>
        <v>315509.25</v>
      </c>
      <c r="Q11" s="170"/>
      <c r="R11" s="321">
        <f>SUM(R7:R10)</f>
        <v>35690.050000000003</v>
      </c>
      <c r="S11" s="322">
        <f>SUM(S7:S10)</f>
        <v>0</v>
      </c>
      <c r="T11" s="376">
        <f>SUM(T7:T10)</f>
        <v>35690.050000000003</v>
      </c>
      <c r="U11" s="323">
        <f>SUM(U7:U10)</f>
        <v>279819.2</v>
      </c>
    </row>
    <row r="12" spans="1:27" ht="15.75" customHeight="1" thickTop="1" x14ac:dyDescent="0.25">
      <c r="C12" s="176"/>
      <c r="D12" s="176"/>
      <c r="E12" s="176"/>
      <c r="H12" s="276"/>
      <c r="I12" s="276"/>
      <c r="J12" s="188"/>
      <c r="K12" s="188"/>
      <c r="L12" s="188"/>
      <c r="M12" s="214"/>
      <c r="N12" s="166"/>
      <c r="O12" s="166"/>
      <c r="P12" s="166"/>
      <c r="R12" s="165"/>
      <c r="S12" s="140"/>
    </row>
    <row r="13" spans="1:27" ht="15.75" customHeight="1" x14ac:dyDescent="0.25">
      <c r="C13" s="176"/>
      <c r="D13" s="176"/>
      <c r="E13" s="176"/>
      <c r="M13" s="214"/>
      <c r="N13" s="166"/>
      <c r="O13" s="166"/>
      <c r="P13" s="166"/>
      <c r="R13" s="166"/>
      <c r="S13" s="166"/>
      <c r="U13" s="166"/>
      <c r="V13" s="166"/>
      <c r="W13" s="165"/>
      <c r="X13" s="140"/>
    </row>
    <row r="14" spans="1:27" ht="15.75" customHeight="1" x14ac:dyDescent="0.25">
      <c r="B14" s="132" t="s">
        <v>106</v>
      </c>
      <c r="C14" s="176"/>
      <c r="D14" s="176"/>
      <c r="E14" s="176"/>
      <c r="M14" s="214"/>
      <c r="N14" s="166"/>
      <c r="O14" s="166"/>
      <c r="P14" s="166"/>
      <c r="R14" s="166"/>
      <c r="S14" s="166"/>
      <c r="U14" s="166"/>
      <c r="V14" s="166"/>
      <c r="W14" s="165"/>
      <c r="X14" s="140"/>
    </row>
    <row r="15" spans="1:27" ht="34.5" customHeight="1" x14ac:dyDescent="0.25">
      <c r="B15" s="577" t="s">
        <v>186</v>
      </c>
      <c r="C15" s="577"/>
      <c r="D15" s="577"/>
      <c r="E15" s="577"/>
      <c r="F15" s="577"/>
      <c r="G15" s="577"/>
      <c r="H15" s="172"/>
      <c r="I15" s="172"/>
      <c r="J15" s="171"/>
      <c r="M15" s="214"/>
      <c r="N15" s="166"/>
      <c r="O15" s="166"/>
      <c r="P15" s="214" t="s">
        <v>286</v>
      </c>
      <c r="R15" s="166"/>
      <c r="S15" s="166"/>
      <c r="U15" s="166"/>
      <c r="V15" s="166"/>
      <c r="W15" s="165"/>
      <c r="X15" s="140"/>
    </row>
    <row r="16" spans="1:27" ht="15.75" customHeight="1" x14ac:dyDescent="0.25">
      <c r="C16" s="176"/>
      <c r="D16" s="176"/>
      <c r="E16" s="176"/>
      <c r="M16" s="214"/>
      <c r="N16" s="166"/>
      <c r="O16" s="166"/>
      <c r="P16" s="166"/>
      <c r="R16" s="166"/>
      <c r="S16" s="166"/>
      <c r="U16" s="166"/>
      <c r="V16" s="166"/>
      <c r="W16" s="165"/>
      <c r="X16" s="140"/>
    </row>
    <row r="17" spans="2:24" ht="36.75" customHeight="1" x14ac:dyDescent="0.25">
      <c r="B17" s="577" t="s">
        <v>110</v>
      </c>
      <c r="C17" s="577"/>
      <c r="D17" s="577"/>
      <c r="E17" s="577"/>
      <c r="F17" s="577"/>
      <c r="G17" s="577"/>
      <c r="H17" s="172"/>
      <c r="I17" s="172"/>
      <c r="J17" s="171"/>
      <c r="M17" s="214"/>
      <c r="N17" s="166"/>
      <c r="O17" s="166"/>
      <c r="P17" s="166"/>
      <c r="R17" s="166"/>
      <c r="S17" s="166"/>
      <c r="U17" s="166"/>
      <c r="V17" s="166"/>
      <c r="W17" s="165"/>
      <c r="X17" s="140"/>
    </row>
    <row r="18" spans="2:24" ht="15.75" customHeight="1" x14ac:dyDescent="0.25">
      <c r="B18" s="171"/>
      <c r="C18" s="171"/>
      <c r="D18" s="171"/>
      <c r="E18" s="171"/>
      <c r="F18" s="172"/>
      <c r="G18" s="171"/>
      <c r="H18" s="172"/>
      <c r="I18" s="172"/>
      <c r="J18" s="171"/>
      <c r="M18" s="214"/>
      <c r="N18" s="166"/>
      <c r="O18" s="166"/>
      <c r="P18" s="166"/>
      <c r="R18" s="166"/>
      <c r="S18" s="166"/>
      <c r="U18" s="166"/>
      <c r="V18" s="166"/>
      <c r="W18" s="165"/>
      <c r="X18" s="140"/>
    </row>
    <row r="19" spans="2:24" ht="31.5" customHeight="1" x14ac:dyDescent="0.25">
      <c r="B19" s="577" t="s">
        <v>131</v>
      </c>
      <c r="C19" s="577"/>
      <c r="D19" s="577"/>
      <c r="E19" s="577"/>
      <c r="F19" s="577"/>
      <c r="G19" s="577"/>
      <c r="H19" s="172"/>
      <c r="I19" s="172"/>
      <c r="J19" s="171"/>
      <c r="M19" s="214"/>
      <c r="N19" s="166"/>
      <c r="O19" s="166"/>
      <c r="P19" s="166"/>
      <c r="R19" s="166"/>
      <c r="S19" s="166"/>
      <c r="U19" s="166"/>
      <c r="V19" s="166"/>
      <c r="W19" s="165"/>
      <c r="X19" s="140"/>
    </row>
    <row r="20" spans="2:24" ht="15.75" customHeight="1" x14ac:dyDescent="0.25">
      <c r="B20" s="591" t="s">
        <v>130</v>
      </c>
      <c r="C20" s="577"/>
      <c r="D20" s="577"/>
      <c r="E20" s="577"/>
      <c r="F20" s="577"/>
      <c r="G20" s="577"/>
      <c r="H20" s="172"/>
      <c r="I20" s="172"/>
      <c r="J20" s="171"/>
      <c r="M20" s="214"/>
      <c r="N20" s="166"/>
      <c r="O20" s="166"/>
      <c r="P20" s="166"/>
      <c r="R20" s="166"/>
      <c r="S20" s="166"/>
      <c r="U20" s="166"/>
      <c r="V20" s="166"/>
      <c r="W20" s="165"/>
      <c r="X20" s="140"/>
    </row>
    <row r="21" spans="2:24" ht="15.75" customHeight="1" x14ac:dyDescent="0.25">
      <c r="B21" s="171"/>
      <c r="C21" s="171"/>
      <c r="D21" s="171"/>
      <c r="E21" s="171"/>
      <c r="F21" s="172"/>
      <c r="G21" s="171"/>
      <c r="H21" s="172"/>
      <c r="I21" s="172"/>
      <c r="J21" s="171"/>
      <c r="M21" s="214"/>
      <c r="N21" s="166"/>
      <c r="O21" s="166"/>
      <c r="P21" s="166"/>
      <c r="R21" s="166"/>
      <c r="S21" s="166"/>
      <c r="U21" s="166"/>
      <c r="V21" s="166"/>
      <c r="W21" s="165"/>
      <c r="X21" s="140"/>
    </row>
    <row r="22" spans="2:24" ht="15.75" customHeight="1" x14ac:dyDescent="0.25">
      <c r="B22" s="171"/>
      <c r="C22" s="171"/>
      <c r="D22" s="171"/>
      <c r="E22" s="171"/>
      <c r="F22" s="172"/>
      <c r="G22" s="171"/>
      <c r="H22" s="172"/>
      <c r="I22" s="172"/>
      <c r="J22" s="171"/>
      <c r="M22" s="214"/>
      <c r="N22" s="166"/>
      <c r="O22" s="166"/>
      <c r="P22" s="166"/>
      <c r="R22" s="166"/>
      <c r="S22" s="166"/>
      <c r="U22" s="166"/>
      <c r="V22" s="166"/>
      <c r="W22" s="165"/>
      <c r="X22" s="140"/>
    </row>
    <row r="23" spans="2:24" ht="15.75" customHeight="1" x14ac:dyDescent="0.25">
      <c r="B23" s="131" t="s">
        <v>95</v>
      </c>
      <c r="C23" s="174" t="s">
        <v>98</v>
      </c>
      <c r="D23" s="174" t="s">
        <v>99</v>
      </c>
      <c r="E23" s="174"/>
      <c r="F23" s="172"/>
      <c r="G23" s="171"/>
      <c r="H23" s="172"/>
      <c r="I23" s="172"/>
      <c r="J23" s="171"/>
      <c r="M23" s="214"/>
      <c r="N23" s="166"/>
      <c r="O23" s="166"/>
      <c r="P23" s="166"/>
      <c r="R23" s="166"/>
      <c r="S23" s="166"/>
      <c r="U23" s="166"/>
      <c r="V23" s="166"/>
      <c r="W23" s="165"/>
      <c r="X23" s="140"/>
    </row>
    <row r="24" spans="2:24" ht="15.75" customHeight="1" x14ac:dyDescent="0.25">
      <c r="B24" s="135" t="s">
        <v>96</v>
      </c>
      <c r="C24" s="176" t="s">
        <v>173</v>
      </c>
      <c r="D24" s="176" t="s">
        <v>174</v>
      </c>
      <c r="E24" s="176"/>
      <c r="F24" s="172"/>
      <c r="G24" s="171"/>
      <c r="H24" s="172"/>
      <c r="I24" s="172"/>
      <c r="J24" s="171"/>
      <c r="M24" s="214"/>
      <c r="N24" s="166"/>
      <c r="O24" s="166"/>
      <c r="P24" s="166"/>
      <c r="R24" s="166"/>
      <c r="S24" s="166"/>
      <c r="U24" s="166"/>
      <c r="V24" s="166"/>
      <c r="W24" s="165"/>
      <c r="X24" s="140"/>
    </row>
    <row r="25" spans="2:24" ht="15.75" customHeight="1" x14ac:dyDescent="0.25">
      <c r="B25" s="168"/>
      <c r="C25" s="176"/>
      <c r="D25" s="176"/>
      <c r="E25" s="176"/>
      <c r="F25" s="172"/>
      <c r="G25" s="171"/>
      <c r="H25" s="172"/>
      <c r="I25" s="172"/>
      <c r="J25" s="171"/>
      <c r="M25" s="214"/>
      <c r="N25" s="166"/>
      <c r="O25" s="166"/>
      <c r="P25" s="166"/>
      <c r="R25" s="166"/>
      <c r="S25" s="166"/>
      <c r="U25" s="166"/>
      <c r="V25" s="166"/>
      <c r="W25" s="165"/>
      <c r="X25" s="140"/>
    </row>
    <row r="26" spans="2:24" ht="15.75" customHeight="1" x14ac:dyDescent="0.25">
      <c r="C26" s="176"/>
      <c r="D26" s="176"/>
      <c r="E26" s="176"/>
      <c r="M26" s="214"/>
      <c r="N26" s="166"/>
      <c r="O26" s="166"/>
      <c r="P26" s="166"/>
      <c r="R26" s="166"/>
      <c r="S26" s="166"/>
      <c r="U26" s="166"/>
      <c r="V26" s="166"/>
      <c r="W26" s="165"/>
      <c r="X26" s="140"/>
    </row>
    <row r="27" spans="2:24" ht="15.75" customHeight="1" x14ac:dyDescent="0.25">
      <c r="C27" s="176"/>
      <c r="D27" s="176"/>
      <c r="E27" s="176"/>
      <c r="M27" s="214"/>
      <c r="N27" s="166"/>
      <c r="O27" s="166"/>
      <c r="P27" s="166"/>
      <c r="R27" s="166"/>
      <c r="S27" s="166"/>
      <c r="U27" s="166"/>
      <c r="V27" s="166"/>
      <c r="W27" s="165"/>
      <c r="X27" s="140"/>
    </row>
    <row r="28" spans="2:24" ht="15.75" customHeight="1" x14ac:dyDescent="0.25">
      <c r="B28" s="579" t="s">
        <v>219</v>
      </c>
      <c r="C28" s="579"/>
      <c r="D28" s="579"/>
      <c r="E28" s="579"/>
      <c r="F28" s="579"/>
      <c r="G28" s="579"/>
      <c r="H28" s="579"/>
      <c r="I28" s="579"/>
      <c r="T28" s="140"/>
      <c r="V28" s="166"/>
      <c r="W28" s="165"/>
      <c r="X28" s="140"/>
    </row>
    <row r="29" spans="2:24" ht="15.75" customHeight="1" x14ac:dyDescent="0.25">
      <c r="B29" s="516"/>
      <c r="C29" s="176"/>
      <c r="D29" s="176"/>
      <c r="E29" s="176"/>
      <c r="G29" s="137"/>
      <c r="H29" s="135"/>
      <c r="I29" s="135"/>
      <c r="T29" s="140"/>
      <c r="V29" s="166"/>
      <c r="W29" s="165"/>
      <c r="X29" s="140"/>
    </row>
    <row r="30" spans="2:24"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c r="V30" s="184"/>
      <c r="W30" s="184"/>
      <c r="X30" s="140"/>
    </row>
    <row r="31" spans="2:24" ht="15.75" customHeight="1" x14ac:dyDescent="0.25">
      <c r="C31" s="137"/>
      <c r="D31" s="137"/>
      <c r="E31" s="137"/>
      <c r="G31" s="137"/>
      <c r="H31" s="135"/>
      <c r="I31" s="135"/>
      <c r="R31" s="280" t="s">
        <v>189</v>
      </c>
      <c r="S31" s="281"/>
      <c r="T31" s="187"/>
      <c r="U31" s="281"/>
      <c r="V31" s="187"/>
      <c r="W31" s="288"/>
    </row>
    <row r="32" spans="2:24" ht="15.75" customHeight="1" x14ac:dyDescent="0.25">
      <c r="B32" s="180" t="s">
        <v>188</v>
      </c>
      <c r="C32" s="514" t="s">
        <v>1</v>
      </c>
      <c r="D32" s="514"/>
      <c r="E32" s="514"/>
      <c r="F32" s="514" t="s">
        <v>32</v>
      </c>
      <c r="G32" s="514" t="s">
        <v>33</v>
      </c>
      <c r="H32" s="514"/>
      <c r="I32" s="514"/>
      <c r="J32" s="514"/>
      <c r="K32" s="514"/>
      <c r="L32" s="514"/>
      <c r="M32" s="514" t="s">
        <v>34</v>
      </c>
      <c r="N32" s="514" t="s">
        <v>35</v>
      </c>
      <c r="O32" s="182"/>
      <c r="P32" s="182"/>
      <c r="Q32" s="182"/>
      <c r="R32" s="183" t="s">
        <v>78</v>
      </c>
      <c r="S32" s="184"/>
      <c r="T32" s="184"/>
      <c r="U32" s="184"/>
      <c r="V32" s="184"/>
      <c r="W32" s="279"/>
    </row>
    <row r="33" spans="2:23" ht="15.75" customHeight="1" x14ac:dyDescent="0.25">
      <c r="B33" s="185"/>
      <c r="C33" s="145"/>
      <c r="D33" s="145"/>
      <c r="E33" s="145"/>
      <c r="F33" s="435"/>
      <c r="G33" s="145"/>
      <c r="H33" s="484"/>
      <c r="I33" s="484"/>
      <c r="J33" s="145"/>
      <c r="K33" s="145"/>
      <c r="L33" s="145"/>
      <c r="M33" s="145"/>
      <c r="N33" s="145"/>
      <c r="R33" s="280"/>
      <c r="S33" s="187"/>
      <c r="U33" s="187"/>
      <c r="V33" s="187"/>
      <c r="W33" s="187"/>
    </row>
    <row r="34" spans="2:23" ht="15.75" customHeight="1" x14ac:dyDescent="0.25">
      <c r="B34" s="185"/>
      <c r="C34" s="145"/>
      <c r="D34" s="145"/>
      <c r="E34" s="145"/>
      <c r="F34" s="435"/>
      <c r="G34" s="145"/>
      <c r="H34" s="484"/>
      <c r="I34" s="484"/>
      <c r="J34" s="145"/>
      <c r="K34" s="145"/>
      <c r="L34" s="145"/>
      <c r="M34" s="145"/>
      <c r="N34" s="145"/>
      <c r="R34" s="280"/>
      <c r="S34" s="187"/>
      <c r="U34" s="187"/>
      <c r="V34" s="187"/>
      <c r="W34" s="187"/>
    </row>
    <row r="35" spans="2:23" ht="15.75" customHeight="1" x14ac:dyDescent="0.25">
      <c r="B35" s="185"/>
      <c r="C35" s="406"/>
      <c r="D35" s="406"/>
      <c r="E35" s="406"/>
      <c r="F35" s="435"/>
      <c r="G35" s="406"/>
      <c r="H35" s="484"/>
      <c r="I35" s="484"/>
      <c r="J35" s="406"/>
      <c r="K35" s="406"/>
      <c r="L35" s="406"/>
      <c r="M35" s="406"/>
      <c r="N35" s="406"/>
      <c r="R35" s="280"/>
      <c r="S35" s="187"/>
      <c r="U35" s="187"/>
      <c r="V35" s="187"/>
      <c r="W35" s="187"/>
    </row>
    <row r="36" spans="2:23" ht="15.75" customHeight="1" x14ac:dyDescent="0.25">
      <c r="B36" s="185"/>
      <c r="C36" s="406"/>
      <c r="D36" s="406"/>
      <c r="E36" s="406"/>
      <c r="F36" s="435"/>
      <c r="G36" s="406"/>
      <c r="H36" s="484"/>
      <c r="I36" s="484"/>
      <c r="J36" s="406"/>
      <c r="K36" s="406"/>
      <c r="L36" s="406"/>
      <c r="M36" s="406"/>
      <c r="N36" s="406"/>
      <c r="R36" s="280"/>
      <c r="S36" s="187"/>
      <c r="U36" s="187"/>
      <c r="V36" s="187"/>
      <c r="W36" s="187"/>
    </row>
    <row r="37" spans="2:23" ht="15.75" customHeight="1" x14ac:dyDescent="0.25">
      <c r="B37" s="185"/>
      <c r="C37" s="415"/>
      <c r="D37" s="415"/>
      <c r="E37" s="415"/>
      <c r="F37" s="435"/>
      <c r="G37" s="415"/>
      <c r="H37" s="484"/>
      <c r="I37" s="484"/>
      <c r="J37" s="415"/>
      <c r="K37" s="415"/>
      <c r="L37" s="415"/>
      <c r="M37" s="415"/>
      <c r="N37" s="415"/>
      <c r="R37" s="280"/>
      <c r="S37" s="187"/>
      <c r="U37" s="187"/>
      <c r="V37" s="187"/>
      <c r="W37" s="187"/>
    </row>
    <row r="38" spans="2:23" ht="15.75" customHeight="1" x14ac:dyDescent="0.25">
      <c r="B38" s="200"/>
      <c r="C38" s="201"/>
      <c r="D38" s="201"/>
      <c r="E38" s="201"/>
      <c r="F38" s="156"/>
      <c r="G38" s="203"/>
      <c r="H38" s="203"/>
      <c r="I38" s="203"/>
      <c r="J38" s="203"/>
      <c r="K38" s="203"/>
      <c r="L38" s="203"/>
      <c r="M38" s="220"/>
      <c r="N38" s="199"/>
      <c r="O38" s="146"/>
      <c r="P38" s="146"/>
      <c r="Q38" s="205"/>
      <c r="R38" s="143"/>
      <c r="S38" s="143"/>
      <c r="T38" s="205"/>
      <c r="U38" s="143"/>
      <c r="V38" s="143"/>
      <c r="W38" s="143"/>
    </row>
    <row r="39" spans="2:23" ht="15.75" customHeight="1" x14ac:dyDescent="0.25">
      <c r="B39" s="200"/>
      <c r="C39" s="201"/>
      <c r="D39" s="201"/>
      <c r="E39" s="201"/>
      <c r="F39" s="156"/>
      <c r="G39" s="203"/>
      <c r="H39" s="203"/>
      <c r="I39" s="203"/>
      <c r="J39" s="203"/>
      <c r="K39" s="203"/>
      <c r="L39" s="203"/>
      <c r="M39" s="220"/>
      <c r="N39" s="199"/>
      <c r="O39" s="146"/>
      <c r="P39" s="146"/>
      <c r="Q39" s="205"/>
      <c r="R39" s="143"/>
      <c r="S39" s="143"/>
      <c r="T39" s="205"/>
      <c r="U39" s="143"/>
      <c r="V39" s="143"/>
      <c r="W39" s="143"/>
    </row>
    <row r="40" spans="2:23" ht="15.75" customHeight="1" x14ac:dyDescent="0.25">
      <c r="B40" s="200"/>
      <c r="C40" s="201"/>
      <c r="D40" s="201"/>
      <c r="E40" s="201"/>
      <c r="F40" s="156"/>
      <c r="G40" s="203"/>
      <c r="H40" s="203"/>
      <c r="I40" s="203"/>
      <c r="J40" s="203"/>
      <c r="K40" s="203"/>
      <c r="L40" s="203"/>
      <c r="M40" s="220"/>
      <c r="N40" s="199"/>
      <c r="O40" s="146"/>
      <c r="P40" s="146"/>
      <c r="Q40" s="205"/>
      <c r="R40" s="143"/>
      <c r="S40" s="143"/>
      <c r="T40" s="205"/>
      <c r="U40" s="143"/>
      <c r="V40" s="143"/>
      <c r="W40" s="143"/>
    </row>
    <row r="41" spans="2:23" ht="15.75" customHeight="1" x14ac:dyDescent="0.25">
      <c r="F41" s="144"/>
      <c r="G41" s="228"/>
      <c r="H41" s="227"/>
      <c r="I41" s="227"/>
      <c r="J41" s="228"/>
      <c r="K41" s="228"/>
      <c r="L41" s="228"/>
      <c r="O41" s="143"/>
      <c r="P41" s="161"/>
      <c r="Q41" s="143"/>
      <c r="R41" s="143"/>
      <c r="S41" s="143"/>
      <c r="T41" s="143"/>
      <c r="U41" s="143"/>
      <c r="V41" s="143"/>
      <c r="W41" s="161"/>
    </row>
    <row r="42" spans="2:23" ht="15.75" customHeight="1" x14ac:dyDescent="0.25">
      <c r="O42" s="143"/>
      <c r="P42" s="143"/>
      <c r="Q42" s="143"/>
      <c r="R42" s="143"/>
      <c r="S42" s="143"/>
      <c r="T42" s="143"/>
      <c r="U42" s="143"/>
      <c r="V42" s="143"/>
      <c r="W42" s="143"/>
    </row>
    <row r="43" spans="2:23" ht="15.75" customHeight="1" x14ac:dyDescent="0.25">
      <c r="O43" s="143"/>
      <c r="P43" s="143"/>
      <c r="Q43" s="143"/>
      <c r="R43" s="143"/>
      <c r="S43" s="143"/>
      <c r="T43" s="143"/>
      <c r="U43" s="143"/>
      <c r="V43" s="143"/>
      <c r="W43" s="143"/>
    </row>
    <row r="44" spans="2:23" ht="15.75" customHeight="1" x14ac:dyDescent="0.25">
      <c r="O44" s="143"/>
      <c r="P44" s="143"/>
      <c r="Q44" s="143"/>
      <c r="R44" s="143"/>
      <c r="S44" s="143"/>
      <c r="T44" s="143"/>
      <c r="U44" s="143"/>
      <c r="V44" s="143"/>
      <c r="W44" s="143"/>
    </row>
    <row r="45" spans="2:23" ht="15.75" customHeight="1" x14ac:dyDescent="0.25">
      <c r="O45" s="143"/>
      <c r="P45" s="143"/>
      <c r="Q45" s="143"/>
      <c r="R45" s="143"/>
      <c r="S45" s="143"/>
      <c r="T45" s="143"/>
      <c r="U45" s="143"/>
      <c r="V45" s="143"/>
      <c r="W45" s="143"/>
    </row>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361" t="s">
        <v>182</v>
      </c>
      <c r="T52" s="166">
        <f>T11</f>
        <v>35690.050000000003</v>
      </c>
    </row>
    <row r="53" spans="19:20" ht="15.75" customHeight="1" x14ac:dyDescent="0.25"/>
    <row r="54" spans="19:20" ht="15.75" customHeight="1" x14ac:dyDescent="0.25"/>
    <row r="55" spans="19:20" ht="15.75" customHeight="1" x14ac:dyDescent="0.25"/>
    <row r="56" spans="19:20" ht="15.75" customHeight="1" x14ac:dyDescent="0.25"/>
  </sheetData>
  <mergeCells count="6">
    <mergeCell ref="R4:T4"/>
    <mergeCell ref="B28:I28"/>
    <mergeCell ref="B20:G20"/>
    <mergeCell ref="B15:G15"/>
    <mergeCell ref="B17:G17"/>
    <mergeCell ref="B19:G19"/>
  </mergeCells>
  <conditionalFormatting sqref="A7:P10">
    <cfRule type="expression" dxfId="53" priority="1">
      <formula>MOD(ROW(),2)=0</formula>
    </cfRule>
  </conditionalFormatting>
  <conditionalFormatting sqref="R7:U10">
    <cfRule type="expression" dxfId="52" priority="3">
      <formula>MOD(ROW(),2)=0</formula>
    </cfRule>
  </conditionalFormatting>
  <hyperlinks>
    <hyperlink ref="B20" r:id="rId1" xr:uid="{00000000-0004-0000-1800-000000000000}"/>
  </hyperlinks>
  <printOptions horizontalCentered="1" gridLines="1"/>
  <pageMargins left="0" right="0" top="0.75" bottom="0.75" header="0.3" footer="0.3"/>
  <pageSetup scale="34" orientation="landscape" horizontalDpi="1200" verticalDpi="1200"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CDAF8"/>
    <pageSetUpPr fitToPage="1"/>
  </sheetPr>
  <dimension ref="A1:AA54"/>
  <sheetViews>
    <sheetView workbookViewId="0">
      <pane xSplit="2" ySplit="6" topLeftCell="J7" activePane="bottomRight" state="frozen"/>
      <selection pane="topRight" activeCell="C1" sqref="C1"/>
      <selection pane="bottomLeft" activeCell="A7" sqref="A7"/>
      <selection pane="bottomRight" activeCell="T52" sqref="T52"/>
    </sheetView>
  </sheetViews>
  <sheetFormatPr defaultColWidth="9.140625" defaultRowHeight="15" x14ac:dyDescent="0.25"/>
  <cols>
    <col min="1" max="1" width="7.85546875" style="135" customWidth="1"/>
    <col min="2" max="2" width="74.7109375" style="135" bestFit="1" customWidth="1"/>
    <col min="3" max="3" width="26.85546875" style="135" customWidth="1"/>
    <col min="4" max="4" width="14.28515625" style="135" customWidth="1"/>
    <col min="5" max="5" width="9.28515625" style="135" customWidth="1"/>
    <col min="6" max="6" width="19.28515625" style="137" customWidth="1"/>
    <col min="7" max="7" width="23" style="135" customWidth="1"/>
    <col min="8" max="8" width="10.85546875" style="135" customWidth="1"/>
    <col min="9" max="10" width="13" style="135" customWidth="1"/>
    <col min="11" max="11" width="16.140625" style="135" customWidth="1"/>
    <col min="12" max="12" width="14.85546875" style="135" customWidth="1"/>
    <col min="13" max="13" width="20.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6.140625" style="135" customWidth="1"/>
    <col min="20" max="20" width="12.28515625" style="135" bestFit="1" customWidth="1"/>
    <col min="21" max="22" width="16.140625" style="135" customWidth="1"/>
    <col min="23" max="23" width="3.7109375" style="140" customWidth="1"/>
    <col min="24" max="24" width="15.140625" style="135" bestFit="1" customWidth="1"/>
    <col min="25" max="25" width="15" style="135" bestFit="1" customWidth="1"/>
    <col min="26" max="26" width="15.140625" style="135" bestFit="1" customWidth="1"/>
    <col min="27" max="27" width="15.85546875" style="135" bestFit="1" customWidth="1"/>
    <col min="28" max="28" width="11.7109375" style="135" bestFit="1" customWidth="1"/>
    <col min="29" max="16384" width="9.140625" style="135"/>
  </cols>
  <sheetData>
    <row r="1" spans="1:27" ht="15.75" customHeight="1" x14ac:dyDescent="0.25">
      <c r="A1" s="132" t="s">
        <v>19</v>
      </c>
    </row>
    <row r="2" spans="1:27" ht="15.75" customHeight="1" x14ac:dyDescent="0.25">
      <c r="A2" s="138" t="str">
        <f>('#1461 Inlet Grove Comm HS '!A2)</f>
        <v>Federal Grant Allocations/Reimbursements as of: 12/31/25</v>
      </c>
      <c r="B2" s="189"/>
      <c r="E2" s="176"/>
      <c r="N2" s="139"/>
      <c r="O2" s="139"/>
      <c r="Q2" s="140"/>
      <c r="R2" s="140"/>
      <c r="S2" s="140"/>
      <c r="T2" s="140"/>
      <c r="U2" s="140"/>
      <c r="V2" s="140"/>
    </row>
    <row r="3" spans="1:27" ht="15.75" customHeight="1" x14ac:dyDescent="0.25">
      <c r="A3" s="141" t="s">
        <v>61</v>
      </c>
      <c r="B3" s="132"/>
      <c r="D3" s="132"/>
      <c r="E3" s="132"/>
      <c r="F3" s="131"/>
      <c r="O3" s="143"/>
      <c r="P3" s="143"/>
      <c r="Q3" s="146"/>
      <c r="R3" s="146"/>
      <c r="S3" s="146"/>
      <c r="T3" s="146"/>
      <c r="U3" s="146"/>
      <c r="V3" s="146"/>
      <c r="X3" s="136"/>
      <c r="Y3" s="142"/>
    </row>
    <row r="4" spans="1:27" ht="15.75" customHeight="1" x14ac:dyDescent="0.25">
      <c r="A4" s="132" t="s">
        <v>138</v>
      </c>
      <c r="N4" s="144"/>
      <c r="O4" s="144"/>
      <c r="P4" s="144"/>
      <c r="Q4" s="145"/>
      <c r="R4" s="581" t="str">
        <f>'#0040 Palm Beach Prep Char. MS'!R4</f>
        <v>July 1, 2025 - June 30, 2026</v>
      </c>
      <c r="S4" s="581"/>
      <c r="T4" s="581"/>
      <c r="U4" s="140"/>
      <c r="V4" s="140"/>
      <c r="W4" s="145"/>
      <c r="AA4" s="146"/>
    </row>
    <row r="5" spans="1:27" ht="15.75" thickBot="1" x14ac:dyDescent="0.3">
      <c r="H5" s="147"/>
      <c r="I5" s="147"/>
      <c r="N5" s="144"/>
      <c r="O5" s="144"/>
      <c r="P5" s="144"/>
      <c r="Q5" s="145"/>
      <c r="R5" s="148"/>
      <c r="S5" s="148"/>
      <c r="T5" s="459"/>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'#3421 Worthington High School'!U6</f>
        <v>Available Budget as of 12/31/25</v>
      </c>
    </row>
    <row r="7" spans="1:27" ht="15.75" customHeight="1" x14ac:dyDescent="0.25">
      <c r="A7" s="137">
        <v>4201</v>
      </c>
      <c r="B7" s="135" t="s">
        <v>231</v>
      </c>
      <c r="C7" s="326" t="s">
        <v>232</v>
      </c>
      <c r="D7" s="176" t="s">
        <v>221</v>
      </c>
      <c r="E7" s="176" t="s">
        <v>222</v>
      </c>
      <c r="F7" s="137" t="s">
        <v>223</v>
      </c>
      <c r="G7" s="137" t="s">
        <v>6</v>
      </c>
      <c r="H7" s="163">
        <v>2.2100000000000002E-2</v>
      </c>
      <c r="I7" s="163">
        <v>0.16339999999999999</v>
      </c>
      <c r="J7" s="164">
        <v>46203</v>
      </c>
      <c r="K7" s="164">
        <v>46204</v>
      </c>
      <c r="L7" s="164">
        <v>45839</v>
      </c>
      <c r="M7" s="137" t="s">
        <v>224</v>
      </c>
      <c r="N7" s="337">
        <v>522504.75</v>
      </c>
      <c r="O7" s="338"/>
      <c r="P7" s="330">
        <f t="shared" ref="P7:P8" si="0">N7+O7</f>
        <v>522504.75</v>
      </c>
      <c r="Q7" s="357"/>
      <c r="R7" s="422">
        <v>85467.93</v>
      </c>
      <c r="S7" s="329"/>
      <c r="T7" s="390">
        <f>R7+S7</f>
        <v>85467.93</v>
      </c>
      <c r="U7" s="383">
        <f>P7-T7</f>
        <v>437036.82</v>
      </c>
      <c r="W7" s="135"/>
    </row>
    <row r="8" spans="1:27" ht="15.75" customHeight="1" x14ac:dyDescent="0.25">
      <c r="A8" s="156"/>
      <c r="B8" s="146"/>
      <c r="C8" s="498"/>
      <c r="D8" s="137"/>
      <c r="E8" s="137"/>
      <c r="H8" s="433"/>
      <c r="I8" s="433"/>
      <c r="J8" s="164"/>
      <c r="K8" s="164"/>
      <c r="L8" s="164"/>
      <c r="M8" s="137"/>
      <c r="N8" s="340">
        <v>0</v>
      </c>
      <c r="O8" s="341">
        <v>0</v>
      </c>
      <c r="P8" s="320">
        <f t="shared" si="0"/>
        <v>0</v>
      </c>
      <c r="Q8" s="357"/>
      <c r="R8" s="331"/>
      <c r="S8" s="319"/>
      <c r="T8" s="374">
        <f t="shared" ref="T8" si="1">R8+S8</f>
        <v>0</v>
      </c>
      <c r="U8" s="377">
        <f t="shared" ref="U8" si="2">P8-T8</f>
        <v>0</v>
      </c>
      <c r="W8" s="135"/>
    </row>
    <row r="9" spans="1:27" ht="15.75" customHeight="1" thickBot="1" x14ac:dyDescent="0.3">
      <c r="C9" s="176"/>
      <c r="D9" s="176"/>
      <c r="E9" s="176"/>
      <c r="J9" s="188"/>
      <c r="K9" s="188"/>
      <c r="L9" s="188"/>
      <c r="M9" s="214" t="s">
        <v>36</v>
      </c>
      <c r="N9" s="321">
        <f>SUM(N7:N8)</f>
        <v>522504.75</v>
      </c>
      <c r="O9" s="322">
        <f>SUM(O7:O8)</f>
        <v>0</v>
      </c>
      <c r="P9" s="323">
        <f>SUM(P7:P8)</f>
        <v>522504.75</v>
      </c>
      <c r="Q9" s="130"/>
      <c r="R9" s="321">
        <f>SUM(R7:R8)</f>
        <v>85467.93</v>
      </c>
      <c r="S9" s="322">
        <f>SUM(S7:S8)</f>
        <v>0</v>
      </c>
      <c r="T9" s="322">
        <f>SUM(T7:T8)</f>
        <v>85467.93</v>
      </c>
      <c r="U9" s="378">
        <f>SUM(U7:U8)</f>
        <v>437036.82</v>
      </c>
      <c r="W9" s="135"/>
    </row>
    <row r="10" spans="1:27" ht="15.75" customHeight="1" thickTop="1" x14ac:dyDescent="0.25">
      <c r="C10" s="176"/>
      <c r="D10" s="176"/>
      <c r="E10" s="176"/>
      <c r="M10" s="214"/>
      <c r="N10" s="166"/>
      <c r="O10" s="166"/>
      <c r="P10" s="166"/>
      <c r="R10" s="166"/>
      <c r="S10" s="166"/>
      <c r="U10" s="166"/>
      <c r="V10" s="166"/>
      <c r="W10" s="165"/>
    </row>
    <row r="11" spans="1:27" ht="15.75" customHeight="1" x14ac:dyDescent="0.25">
      <c r="C11" s="176"/>
      <c r="D11" s="176"/>
      <c r="E11" s="176"/>
      <c r="M11" s="214"/>
      <c r="N11" s="166"/>
      <c r="O11" s="166"/>
      <c r="P11" s="166"/>
      <c r="R11" s="166"/>
      <c r="S11" s="166"/>
      <c r="U11" s="166"/>
      <c r="V11" s="166"/>
      <c r="W11" s="165"/>
    </row>
    <row r="12" spans="1:27" ht="15.75" customHeight="1" x14ac:dyDescent="0.25">
      <c r="B12" s="132" t="s">
        <v>106</v>
      </c>
      <c r="C12" s="176"/>
      <c r="D12" s="176"/>
      <c r="E12" s="176"/>
      <c r="M12" s="214"/>
      <c r="N12" s="166"/>
      <c r="O12" s="166"/>
      <c r="P12" s="166"/>
      <c r="R12" s="166"/>
      <c r="S12" s="166"/>
      <c r="U12" s="166"/>
      <c r="V12" s="166"/>
      <c r="W12" s="165"/>
    </row>
    <row r="13" spans="1:27" ht="33.75" customHeight="1" x14ac:dyDescent="0.25">
      <c r="B13" s="577" t="s">
        <v>186</v>
      </c>
      <c r="C13" s="577"/>
      <c r="D13" s="577"/>
      <c r="E13" s="577"/>
      <c r="F13" s="577"/>
      <c r="G13" s="577"/>
      <c r="H13" s="171"/>
      <c r="I13" s="171"/>
      <c r="J13" s="171"/>
      <c r="M13" s="214"/>
      <c r="N13" s="166"/>
      <c r="O13" s="166"/>
      <c r="P13" s="166"/>
      <c r="R13" s="166"/>
      <c r="S13" s="166"/>
      <c r="U13" s="166"/>
      <c r="V13" s="166"/>
      <c r="W13" s="165"/>
    </row>
    <row r="14" spans="1:27" ht="15.75" customHeight="1" x14ac:dyDescent="0.25">
      <c r="C14" s="176"/>
      <c r="D14" s="176"/>
      <c r="E14" s="176"/>
      <c r="M14" s="214"/>
      <c r="N14" s="166"/>
      <c r="O14" s="166"/>
      <c r="P14" s="166"/>
      <c r="R14" s="166"/>
      <c r="S14" s="166"/>
      <c r="U14" s="166"/>
      <c r="V14" s="166"/>
      <c r="W14" s="165"/>
    </row>
    <row r="15" spans="1:27" ht="47.25" customHeight="1" x14ac:dyDescent="0.25">
      <c r="B15" s="577" t="s">
        <v>110</v>
      </c>
      <c r="C15" s="577"/>
      <c r="D15" s="577"/>
      <c r="E15" s="577"/>
      <c r="F15" s="577"/>
      <c r="G15" s="577"/>
      <c r="H15" s="171"/>
      <c r="I15" s="171"/>
      <c r="J15" s="171"/>
      <c r="M15" s="214"/>
      <c r="N15" s="166"/>
      <c r="O15" s="166"/>
      <c r="P15" s="166"/>
      <c r="R15" s="166"/>
      <c r="S15" s="166"/>
      <c r="U15" s="166"/>
      <c r="V15" s="166"/>
      <c r="W15" s="165"/>
    </row>
    <row r="16" spans="1:27" ht="15.75" customHeight="1" x14ac:dyDescent="0.25">
      <c r="B16" s="171"/>
      <c r="C16" s="171"/>
      <c r="D16" s="171"/>
      <c r="E16" s="171"/>
      <c r="F16" s="172"/>
      <c r="G16" s="171"/>
      <c r="H16" s="171"/>
      <c r="I16" s="171"/>
      <c r="J16" s="171"/>
      <c r="M16" s="214"/>
      <c r="N16" s="166"/>
      <c r="O16" s="166"/>
      <c r="P16" s="166"/>
      <c r="R16" s="166"/>
      <c r="S16" s="166"/>
      <c r="U16" s="166"/>
      <c r="V16" s="166"/>
      <c r="W16" s="165"/>
    </row>
    <row r="17" spans="2:23" ht="30.75" customHeight="1" x14ac:dyDescent="0.25">
      <c r="B17" s="577" t="s">
        <v>131</v>
      </c>
      <c r="C17" s="577"/>
      <c r="D17" s="577"/>
      <c r="E17" s="577"/>
      <c r="F17" s="577"/>
      <c r="G17" s="577"/>
      <c r="H17" s="171"/>
      <c r="I17" s="171"/>
      <c r="J17" s="171"/>
      <c r="M17" s="214"/>
      <c r="N17" s="166"/>
      <c r="O17" s="166"/>
      <c r="P17" s="166"/>
      <c r="R17" s="166"/>
      <c r="S17" s="166"/>
      <c r="U17" s="166"/>
      <c r="V17" s="166"/>
      <c r="W17" s="165"/>
    </row>
    <row r="18" spans="2:23" ht="15.75" customHeight="1" x14ac:dyDescent="0.25">
      <c r="B18" s="591" t="s">
        <v>130</v>
      </c>
      <c r="C18" s="577"/>
      <c r="D18" s="577"/>
      <c r="E18" s="577"/>
      <c r="F18" s="577"/>
      <c r="G18" s="577"/>
      <c r="H18" s="171"/>
      <c r="I18" s="171"/>
      <c r="J18" s="171"/>
      <c r="M18" s="214"/>
      <c r="N18" s="166"/>
      <c r="O18" s="166"/>
      <c r="P18" s="166"/>
      <c r="R18" s="166"/>
      <c r="S18" s="166"/>
      <c r="U18" s="166"/>
      <c r="V18" s="166"/>
      <c r="W18" s="165"/>
    </row>
    <row r="19" spans="2:23" ht="15.75" customHeight="1" x14ac:dyDescent="0.25">
      <c r="B19" s="171"/>
      <c r="C19" s="171"/>
      <c r="D19" s="171"/>
      <c r="E19" s="171"/>
      <c r="F19" s="172"/>
      <c r="G19" s="171"/>
      <c r="H19" s="171"/>
      <c r="I19" s="171"/>
      <c r="J19" s="171"/>
      <c r="M19" s="214"/>
      <c r="N19" s="166"/>
      <c r="O19" s="166"/>
      <c r="P19" s="166"/>
      <c r="R19" s="166"/>
      <c r="S19" s="166"/>
      <c r="U19" s="166"/>
      <c r="V19" s="166"/>
      <c r="W19" s="165"/>
    </row>
    <row r="20" spans="2:23" ht="15.75" customHeight="1" x14ac:dyDescent="0.25">
      <c r="B20" s="131" t="s">
        <v>95</v>
      </c>
      <c r="C20" s="174" t="s">
        <v>98</v>
      </c>
      <c r="D20" s="174" t="s">
        <v>99</v>
      </c>
      <c r="E20" s="174"/>
      <c r="F20" s="172"/>
      <c r="G20" s="171"/>
      <c r="H20" s="171"/>
      <c r="I20" s="171"/>
      <c r="J20" s="171"/>
      <c r="M20" s="214"/>
      <c r="N20" s="166"/>
      <c r="O20" s="166"/>
      <c r="P20" s="166"/>
      <c r="R20" s="166"/>
      <c r="S20" s="166"/>
      <c r="U20" s="166"/>
      <c r="V20" s="166"/>
      <c r="W20" s="165"/>
    </row>
    <row r="21" spans="2:23" ht="15.75" customHeight="1" x14ac:dyDescent="0.25">
      <c r="B21" s="135" t="s">
        <v>96</v>
      </c>
      <c r="C21" s="176" t="s">
        <v>173</v>
      </c>
      <c r="D21" s="176" t="s">
        <v>174</v>
      </c>
      <c r="E21" s="176"/>
      <c r="F21" s="172"/>
      <c r="G21" s="171"/>
      <c r="H21" s="171"/>
      <c r="I21" s="171"/>
      <c r="J21" s="171"/>
      <c r="M21" s="214"/>
      <c r="N21" s="166"/>
      <c r="O21" s="166"/>
      <c r="P21" s="166"/>
      <c r="R21" s="166"/>
      <c r="S21" s="166"/>
      <c r="U21" s="166"/>
      <c r="V21" s="166"/>
      <c r="W21" s="165"/>
    </row>
    <row r="22" spans="2:23" ht="15.75" customHeight="1" x14ac:dyDescent="0.25">
      <c r="C22" s="176"/>
      <c r="D22" s="176"/>
      <c r="E22" s="176"/>
      <c r="F22" s="172"/>
      <c r="G22" s="171"/>
      <c r="H22" s="171"/>
      <c r="I22" s="171"/>
      <c r="J22" s="171"/>
      <c r="M22" s="214"/>
      <c r="N22" s="166"/>
      <c r="O22" s="166"/>
      <c r="P22" s="166"/>
      <c r="R22" s="166"/>
      <c r="S22" s="166"/>
      <c r="U22" s="166"/>
      <c r="V22" s="166"/>
      <c r="W22" s="165"/>
    </row>
    <row r="23" spans="2:23" ht="15.75" customHeight="1" x14ac:dyDescent="0.25">
      <c r="C23" s="176"/>
      <c r="D23" s="176"/>
      <c r="E23" s="176"/>
      <c r="M23" s="214"/>
      <c r="N23" s="166"/>
      <c r="O23" s="166"/>
      <c r="P23" s="166"/>
      <c r="R23" s="166"/>
      <c r="S23" s="166"/>
      <c r="U23" s="166"/>
      <c r="V23" s="166"/>
      <c r="W23" s="165"/>
    </row>
    <row r="24" spans="2:23" ht="15.75" customHeight="1" x14ac:dyDescent="0.25">
      <c r="C24" s="176"/>
      <c r="D24" s="176"/>
      <c r="E24" s="176"/>
      <c r="M24" s="214"/>
      <c r="N24" s="166"/>
      <c r="O24" s="166"/>
      <c r="P24" s="166"/>
      <c r="R24" s="166"/>
      <c r="S24" s="166"/>
      <c r="U24" s="166"/>
      <c r="V24" s="166"/>
      <c r="W24" s="165"/>
    </row>
    <row r="25" spans="2:23" ht="15.75" customHeight="1" x14ac:dyDescent="0.25">
      <c r="C25" s="176"/>
      <c r="D25" s="176"/>
      <c r="E25" s="176"/>
      <c r="M25" s="214"/>
      <c r="N25" s="166"/>
      <c r="O25" s="166"/>
      <c r="P25" s="166"/>
      <c r="R25" s="166"/>
      <c r="S25" s="166"/>
      <c r="U25" s="166"/>
      <c r="V25" s="166"/>
      <c r="W25" s="165"/>
    </row>
    <row r="26" spans="2:23" ht="15.75" customHeight="1" x14ac:dyDescent="0.25">
      <c r="C26" s="176"/>
      <c r="D26" s="176"/>
      <c r="E26" s="176"/>
      <c r="M26" s="214"/>
      <c r="N26" s="166"/>
      <c r="O26" s="166"/>
      <c r="P26" s="166"/>
      <c r="R26" s="166"/>
      <c r="S26" s="166"/>
      <c r="U26" s="166"/>
      <c r="V26" s="166"/>
      <c r="W26" s="165"/>
    </row>
    <row r="27" spans="2:23" ht="15.75" customHeight="1" x14ac:dyDescent="0.25">
      <c r="B27" s="579" t="s">
        <v>219</v>
      </c>
      <c r="C27" s="579"/>
      <c r="D27" s="579"/>
      <c r="E27" s="579"/>
      <c r="F27" s="579"/>
      <c r="G27" s="579"/>
      <c r="H27" s="579"/>
      <c r="I27" s="579"/>
      <c r="T27" s="140"/>
      <c r="V27" s="166"/>
      <c r="W27" s="165"/>
    </row>
    <row r="28" spans="2:23" ht="15.75" customHeight="1" x14ac:dyDescent="0.25">
      <c r="B28" s="516"/>
      <c r="C28" s="176"/>
      <c r="D28" s="176"/>
      <c r="E28" s="176"/>
      <c r="G28" s="137"/>
      <c r="T28" s="140"/>
      <c r="V28" s="166"/>
      <c r="W28" s="165"/>
    </row>
    <row r="29" spans="2:23"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c r="V29" s="140"/>
    </row>
    <row r="30" spans="2:23" ht="15.75" customHeight="1" x14ac:dyDescent="0.25">
      <c r="C30" s="137"/>
      <c r="D30" s="137"/>
      <c r="E30" s="137"/>
      <c r="G30" s="137"/>
      <c r="R30" s="280" t="s">
        <v>189</v>
      </c>
      <c r="S30" s="281"/>
      <c r="T30" s="187"/>
      <c r="U30" s="281"/>
      <c r="V30" s="471"/>
    </row>
    <row r="31" spans="2:23" ht="15.75" customHeight="1" x14ac:dyDescent="0.25">
      <c r="B31" s="180" t="s">
        <v>188</v>
      </c>
      <c r="C31" s="514" t="s">
        <v>1</v>
      </c>
      <c r="D31" s="514"/>
      <c r="E31" s="514"/>
      <c r="F31" s="514" t="s">
        <v>32</v>
      </c>
      <c r="G31" s="514" t="s">
        <v>33</v>
      </c>
      <c r="H31" s="514"/>
      <c r="I31" s="514"/>
      <c r="J31" s="514"/>
      <c r="K31" s="514"/>
      <c r="L31" s="514"/>
      <c r="M31" s="514" t="s">
        <v>34</v>
      </c>
      <c r="N31" s="514" t="s">
        <v>35</v>
      </c>
      <c r="O31" s="182"/>
      <c r="P31" s="182"/>
      <c r="Q31" s="182"/>
      <c r="R31" s="183" t="s">
        <v>78</v>
      </c>
      <c r="S31" s="184"/>
      <c r="T31" s="184"/>
      <c r="U31" s="184"/>
      <c r="V31" s="471"/>
    </row>
    <row r="32" spans="2:23" ht="15.75" customHeight="1" x14ac:dyDescent="0.25">
      <c r="B32" s="185"/>
      <c r="C32" s="145"/>
      <c r="D32" s="145"/>
      <c r="E32" s="145"/>
      <c r="F32" s="435"/>
      <c r="G32" s="145"/>
      <c r="H32" s="145"/>
      <c r="I32" s="145"/>
      <c r="J32" s="145"/>
      <c r="K32" s="145"/>
      <c r="L32" s="145"/>
      <c r="M32" s="145"/>
      <c r="N32" s="145"/>
      <c r="O32" s="140"/>
      <c r="P32" s="140"/>
      <c r="Q32" s="140"/>
      <c r="R32" s="140"/>
      <c r="S32" s="140"/>
      <c r="T32" s="140"/>
      <c r="U32" s="140"/>
      <c r="V32" s="140"/>
    </row>
    <row r="33" spans="2:27" ht="15.75" customHeight="1" x14ac:dyDescent="0.25">
      <c r="B33" s="185"/>
      <c r="C33" s="145"/>
      <c r="D33" s="145"/>
      <c r="E33" s="145"/>
      <c r="F33" s="435"/>
      <c r="G33" s="145"/>
      <c r="H33" s="145"/>
      <c r="I33" s="145"/>
      <c r="J33" s="145"/>
      <c r="K33" s="145"/>
      <c r="L33" s="145"/>
      <c r="M33" s="145"/>
      <c r="N33" s="145"/>
      <c r="O33" s="140"/>
      <c r="P33" s="140"/>
      <c r="Q33" s="140"/>
      <c r="R33" s="140"/>
      <c r="S33" s="140"/>
      <c r="T33" s="140"/>
      <c r="U33" s="140"/>
      <c r="V33" s="140"/>
    </row>
    <row r="34" spans="2:27" ht="15.75" customHeight="1" x14ac:dyDescent="0.25">
      <c r="B34" s="185"/>
      <c r="C34" s="406"/>
      <c r="D34" s="406"/>
      <c r="E34" s="406"/>
      <c r="F34" s="435"/>
      <c r="G34" s="406"/>
      <c r="H34" s="406"/>
      <c r="I34" s="406"/>
      <c r="J34" s="406"/>
      <c r="K34" s="406"/>
      <c r="L34" s="406"/>
      <c r="M34" s="406"/>
      <c r="N34" s="406"/>
      <c r="O34" s="140"/>
      <c r="P34" s="140"/>
      <c r="Q34" s="140"/>
      <c r="R34" s="140"/>
      <c r="S34" s="140"/>
      <c r="T34" s="140"/>
      <c r="U34" s="140"/>
      <c r="V34" s="140"/>
    </row>
    <row r="35" spans="2:27" ht="15.75" customHeight="1" x14ac:dyDescent="0.25">
      <c r="B35" s="185"/>
      <c r="C35" s="406"/>
      <c r="D35" s="406"/>
      <c r="E35" s="406"/>
      <c r="F35" s="435"/>
      <c r="G35" s="406"/>
      <c r="H35" s="406"/>
      <c r="I35" s="406"/>
      <c r="J35" s="406"/>
      <c r="K35" s="406"/>
      <c r="L35" s="406"/>
      <c r="M35" s="406"/>
      <c r="N35" s="406"/>
      <c r="O35" s="140"/>
      <c r="P35" s="140"/>
      <c r="Q35" s="140"/>
      <c r="R35" s="140"/>
      <c r="S35" s="140"/>
      <c r="T35" s="140"/>
      <c r="U35" s="140"/>
      <c r="V35" s="140"/>
    </row>
    <row r="36" spans="2:27" ht="15.75" customHeight="1" x14ac:dyDescent="0.25">
      <c r="B36" s="185"/>
      <c r="C36" s="406"/>
      <c r="D36" s="406"/>
      <c r="E36" s="406"/>
      <c r="F36" s="435"/>
      <c r="G36" s="406"/>
      <c r="H36" s="406"/>
      <c r="I36" s="406"/>
      <c r="J36" s="406"/>
      <c r="K36" s="406"/>
      <c r="L36" s="406"/>
      <c r="M36" s="406"/>
      <c r="N36" s="406"/>
      <c r="O36" s="140"/>
      <c r="P36" s="140"/>
      <c r="Q36" s="140"/>
      <c r="R36" s="140"/>
      <c r="S36" s="140"/>
      <c r="T36" s="140"/>
      <c r="U36" s="140"/>
      <c r="V36" s="140"/>
    </row>
    <row r="37" spans="2:27" ht="15.75" customHeight="1" x14ac:dyDescent="0.25">
      <c r="B37" s="185"/>
      <c r="C37" s="406"/>
      <c r="D37" s="406"/>
      <c r="E37" s="406"/>
      <c r="F37" s="435"/>
      <c r="G37" s="406"/>
      <c r="H37" s="406"/>
      <c r="I37" s="406"/>
      <c r="J37" s="406"/>
      <c r="K37" s="406"/>
      <c r="L37" s="406"/>
      <c r="M37" s="406"/>
      <c r="N37" s="406"/>
      <c r="O37" s="140"/>
      <c r="P37" s="140"/>
      <c r="Q37" s="140"/>
      <c r="R37" s="140"/>
      <c r="S37" s="140"/>
      <c r="T37" s="140"/>
      <c r="U37" s="140"/>
      <c r="V37" s="140"/>
    </row>
    <row r="38" spans="2:27" ht="15.75" customHeight="1" x14ac:dyDescent="0.25">
      <c r="B38" s="185"/>
      <c r="C38" s="145"/>
      <c r="D38" s="145"/>
      <c r="E38" s="145"/>
      <c r="F38" s="435"/>
      <c r="G38" s="145"/>
      <c r="H38" s="145"/>
      <c r="I38" s="145"/>
      <c r="J38" s="145"/>
      <c r="K38" s="145"/>
      <c r="L38" s="145"/>
      <c r="M38" s="145"/>
      <c r="N38" s="145"/>
      <c r="O38" s="140"/>
      <c r="P38" s="140"/>
      <c r="Q38" s="140"/>
      <c r="R38" s="140"/>
      <c r="S38" s="140"/>
      <c r="T38" s="140"/>
      <c r="U38" s="140"/>
      <c r="V38" s="140"/>
    </row>
    <row r="39" spans="2:27" ht="15.75" customHeight="1" x14ac:dyDescent="0.25">
      <c r="B39" s="185"/>
      <c r="C39" s="145"/>
      <c r="D39" s="145"/>
      <c r="E39" s="145"/>
      <c r="F39" s="435"/>
      <c r="G39" s="145"/>
      <c r="H39" s="145"/>
      <c r="I39" s="145"/>
      <c r="J39" s="145"/>
      <c r="K39" s="145"/>
      <c r="L39" s="145"/>
      <c r="M39" s="145"/>
      <c r="N39" s="145"/>
      <c r="O39" s="140"/>
      <c r="P39" s="146"/>
      <c r="Q39" s="146"/>
      <c r="R39" s="146"/>
      <c r="S39" s="146"/>
      <c r="T39" s="146"/>
      <c r="U39" s="146"/>
      <c r="V39" s="146"/>
      <c r="W39" s="146"/>
      <c r="X39" s="143"/>
    </row>
    <row r="40" spans="2:27" ht="15.75" customHeight="1" x14ac:dyDescent="0.25">
      <c r="B40" s="185"/>
      <c r="C40" s="145"/>
      <c r="D40" s="145"/>
      <c r="E40" s="145"/>
      <c r="F40" s="435"/>
      <c r="G40" s="145"/>
      <c r="H40" s="145"/>
      <c r="I40" s="145"/>
      <c r="J40" s="145"/>
      <c r="K40" s="145"/>
      <c r="L40" s="145"/>
      <c r="M40" s="145"/>
      <c r="N40" s="145"/>
      <c r="P40" s="143"/>
      <c r="Q40" s="143"/>
      <c r="R40" s="285"/>
      <c r="S40" s="143"/>
      <c r="T40" s="143"/>
      <c r="U40" s="143"/>
      <c r="V40" s="143"/>
      <c r="W40" s="146"/>
      <c r="X40" s="143"/>
      <c r="AA40" s="166"/>
    </row>
    <row r="41" spans="2:27" ht="15.75" customHeight="1" x14ac:dyDescent="0.25">
      <c r="B41" s="200"/>
      <c r="C41" s="201"/>
      <c r="D41" s="201"/>
      <c r="E41" s="201"/>
      <c r="F41" s="156"/>
      <c r="G41" s="203"/>
      <c r="H41" s="203"/>
      <c r="I41" s="203"/>
      <c r="J41" s="203"/>
      <c r="K41" s="203"/>
      <c r="L41" s="203"/>
      <c r="M41" s="159"/>
      <c r="N41" s="204"/>
      <c r="O41" s="162"/>
      <c r="P41" s="161"/>
      <c r="Q41" s="162"/>
      <c r="R41" s="143"/>
      <c r="S41" s="143"/>
      <c r="T41" s="162"/>
      <c r="U41" s="143"/>
      <c r="V41" s="143"/>
      <c r="W41" s="160"/>
      <c r="X41" s="143"/>
      <c r="Z41" s="166"/>
    </row>
    <row r="42" spans="2:27" ht="15.75" customHeight="1" x14ac:dyDescent="0.25">
      <c r="B42" s="223"/>
      <c r="C42" s="218"/>
      <c r="D42" s="218"/>
      <c r="E42" s="218"/>
      <c r="F42" s="156"/>
      <c r="G42" s="224"/>
      <c r="H42" s="224"/>
      <c r="I42" s="224"/>
      <c r="J42" s="224"/>
      <c r="K42" s="224"/>
      <c r="L42" s="224"/>
      <c r="M42" s="226"/>
      <c r="N42" s="229"/>
      <c r="O42" s="140"/>
      <c r="P42" s="146"/>
      <c r="Q42" s="146"/>
      <c r="R42" s="143"/>
      <c r="S42" s="143"/>
      <c r="T42" s="146"/>
      <c r="U42" s="143"/>
      <c r="V42" s="143"/>
      <c r="W42" s="160"/>
      <c r="X42" s="143"/>
    </row>
    <row r="43" spans="2:27" ht="15.75" customHeight="1" x14ac:dyDescent="0.25">
      <c r="C43" s="218"/>
      <c r="D43" s="218"/>
      <c r="E43" s="218"/>
      <c r="F43" s="156"/>
      <c r="G43" s="219"/>
      <c r="H43" s="219"/>
      <c r="I43" s="219"/>
      <c r="J43" s="219"/>
      <c r="K43" s="219"/>
      <c r="L43" s="219"/>
      <c r="M43" s="220"/>
      <c r="N43" s="199"/>
      <c r="O43" s="140"/>
      <c r="P43" s="143"/>
      <c r="Q43" s="143"/>
      <c r="R43" s="143"/>
      <c r="S43" s="143"/>
      <c r="T43" s="143"/>
      <c r="U43" s="143"/>
      <c r="V43" s="143"/>
      <c r="W43" s="160"/>
      <c r="X43" s="143"/>
    </row>
    <row r="44" spans="2:27" ht="15.75" customHeight="1" x14ac:dyDescent="0.25">
      <c r="C44" s="218"/>
      <c r="D44" s="218"/>
      <c r="E44" s="218"/>
      <c r="F44" s="156"/>
      <c r="G44" s="219"/>
      <c r="H44" s="219"/>
      <c r="I44" s="219"/>
      <c r="J44" s="219"/>
      <c r="K44" s="219"/>
      <c r="L44" s="219"/>
      <c r="M44" s="220"/>
      <c r="N44" s="199"/>
      <c r="O44" s="230"/>
      <c r="P44" s="143"/>
      <c r="Q44" s="143"/>
      <c r="R44" s="143"/>
      <c r="S44" s="143"/>
      <c r="T44" s="143"/>
      <c r="U44" s="143"/>
      <c r="V44" s="143"/>
      <c r="W44" s="146"/>
      <c r="X44" s="143"/>
    </row>
    <row r="45" spans="2:27" ht="15.75" customHeight="1" x14ac:dyDescent="0.25">
      <c r="B45" s="223"/>
      <c r="C45" s="218"/>
      <c r="D45" s="218"/>
      <c r="E45" s="218"/>
      <c r="F45" s="156"/>
      <c r="G45" s="224"/>
      <c r="H45" s="224"/>
      <c r="I45" s="224"/>
      <c r="J45" s="224"/>
      <c r="K45" s="224"/>
      <c r="L45" s="224"/>
      <c r="M45" s="220"/>
      <c r="N45" s="199"/>
      <c r="O45" s="225"/>
      <c r="P45" s="231"/>
      <c r="Q45" s="146"/>
      <c r="R45" s="143"/>
      <c r="S45" s="143"/>
      <c r="T45" s="146"/>
      <c r="U45" s="143"/>
      <c r="V45" s="143"/>
      <c r="W45" s="146"/>
      <c r="X45" s="143"/>
    </row>
    <row r="46" spans="2:27" ht="15.75" customHeight="1" x14ac:dyDescent="0.25">
      <c r="B46" s="223"/>
      <c r="C46" s="218"/>
      <c r="D46" s="218"/>
      <c r="E46" s="218"/>
      <c r="F46" s="156"/>
      <c r="G46" s="224"/>
      <c r="H46" s="224"/>
      <c r="I46" s="224"/>
      <c r="J46" s="224"/>
      <c r="K46" s="224"/>
      <c r="L46" s="224"/>
      <c r="M46" s="220"/>
      <c r="N46" s="199"/>
      <c r="O46" s="225"/>
      <c r="P46" s="231"/>
      <c r="Q46" s="146"/>
      <c r="R46" s="143"/>
      <c r="S46" s="143"/>
      <c r="T46" s="146"/>
      <c r="U46" s="143"/>
      <c r="V46" s="143"/>
      <c r="W46" s="146"/>
      <c r="X46" s="143"/>
    </row>
    <row r="47" spans="2:27" ht="15.75" customHeight="1" x14ac:dyDescent="0.25">
      <c r="B47" s="223"/>
      <c r="C47" s="218"/>
      <c r="D47" s="218"/>
      <c r="E47" s="218"/>
      <c r="F47" s="156"/>
      <c r="G47" s="224"/>
      <c r="H47" s="224"/>
      <c r="I47" s="224"/>
      <c r="J47" s="224"/>
      <c r="K47" s="224"/>
      <c r="L47" s="224"/>
      <c r="M47" s="220"/>
      <c r="N47" s="199"/>
      <c r="O47" s="225"/>
      <c r="P47" s="225"/>
      <c r="Q47" s="140"/>
      <c r="T47" s="140"/>
    </row>
    <row r="48" spans="2:27" ht="15.75" customHeight="1" x14ac:dyDescent="0.25">
      <c r="B48" s="223"/>
      <c r="C48" s="218"/>
      <c r="D48" s="218"/>
      <c r="E48" s="218"/>
      <c r="F48" s="156"/>
      <c r="G48" s="224"/>
      <c r="H48" s="224"/>
      <c r="I48" s="224"/>
      <c r="J48" s="224"/>
      <c r="K48" s="224"/>
      <c r="L48" s="224"/>
      <c r="M48" s="226"/>
      <c r="N48" s="204"/>
      <c r="O48" s="225"/>
      <c r="P48" s="225"/>
      <c r="Q48" s="140"/>
      <c r="T48" s="140"/>
    </row>
    <row r="49" spans="6:20" ht="15.75" customHeight="1" x14ac:dyDescent="0.25"/>
    <row r="50" spans="6:20" ht="15.75" customHeight="1" x14ac:dyDescent="0.25">
      <c r="F50" s="144"/>
      <c r="G50" s="228"/>
      <c r="H50" s="228"/>
      <c r="I50" s="228"/>
      <c r="J50" s="228"/>
      <c r="K50" s="228"/>
      <c r="L50" s="228"/>
    </row>
    <row r="51" spans="6:20" ht="15.75" customHeight="1" x14ac:dyDescent="0.25"/>
    <row r="52" spans="6:20" ht="15.75" customHeight="1" x14ac:dyDescent="0.25">
      <c r="S52" s="361" t="s">
        <v>182</v>
      </c>
      <c r="T52" s="166">
        <f>T9</f>
        <v>85467.93</v>
      </c>
    </row>
    <row r="53" spans="6:20" ht="15.75" customHeight="1" x14ac:dyDescent="0.25"/>
    <row r="54" spans="6:20" ht="15.75" customHeight="1" x14ac:dyDescent="0.25"/>
  </sheetData>
  <mergeCells count="7">
    <mergeCell ref="B27:I27"/>
    <mergeCell ref="R4:T4"/>
    <mergeCell ref="X5:Z5"/>
    <mergeCell ref="B18:G18"/>
    <mergeCell ref="B13:G13"/>
    <mergeCell ref="B15:G15"/>
    <mergeCell ref="B17:G17"/>
  </mergeCells>
  <conditionalFormatting sqref="A7:P8">
    <cfRule type="expression" dxfId="51" priority="2">
      <formula>MOD(ROW(),2)=0</formula>
    </cfRule>
  </conditionalFormatting>
  <conditionalFormatting sqref="R7:U8">
    <cfRule type="expression" dxfId="50" priority="1">
      <formula>MOD(ROW(),2)=0</formula>
    </cfRule>
  </conditionalFormatting>
  <hyperlinks>
    <hyperlink ref="B18" r:id="rId1" xr:uid="{00000000-0004-0000-1900-000000000000}"/>
  </hyperlinks>
  <printOptions horizontalCentered="1" gridLines="1"/>
  <pageMargins left="0" right="0" top="0.75" bottom="0.75" header="0.3" footer="0.3"/>
  <pageSetup scale="35" orientation="landscape" horizontalDpi="1200" verticalDpi="120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CDAF8"/>
    <pageSetUpPr fitToPage="1"/>
  </sheetPr>
  <dimension ref="A1:X66"/>
  <sheetViews>
    <sheetView workbookViewId="0">
      <pane xSplit="2" ySplit="6" topLeftCell="I7" activePane="bottomRight" state="frozen"/>
      <selection pane="topRight" activeCell="C1" sqref="C1"/>
      <selection pane="bottomLeft" activeCell="A7" sqref="A7"/>
      <selection pane="bottomRight" activeCell="U12" sqref="U12"/>
    </sheetView>
  </sheetViews>
  <sheetFormatPr defaultColWidth="9.140625" defaultRowHeight="15" x14ac:dyDescent="0.25"/>
  <cols>
    <col min="1" max="1" width="7.85546875" style="135" customWidth="1"/>
    <col min="2" max="2" width="73.140625" style="135" bestFit="1" customWidth="1"/>
    <col min="3" max="3" width="40.140625" style="135" bestFit="1" customWidth="1"/>
    <col min="4" max="4" width="12.5703125" style="135" bestFit="1" customWidth="1"/>
    <col min="5" max="5" width="7.140625" style="135" bestFit="1" customWidth="1"/>
    <col min="6" max="6" width="15.7109375" style="135" bestFit="1" customWidth="1"/>
    <col min="7" max="7" width="21.5703125" style="135" bestFit="1" customWidth="1"/>
    <col min="8" max="8" width="12.28515625" style="135" customWidth="1"/>
    <col min="9" max="9" width="12.140625" style="135" customWidth="1"/>
    <col min="10" max="10" width="12.7109375" style="135" customWidth="1"/>
    <col min="11" max="11" width="16.140625" style="135" customWidth="1"/>
    <col min="12" max="12" width="14" style="135" bestFit="1" customWidth="1"/>
    <col min="13" max="13" width="18.28515625" style="135" bestFit="1" customWidth="1"/>
    <col min="14" max="14" width="13.7109375" style="135" customWidth="1"/>
    <col min="15" max="15" width="14.42578125" style="135" customWidth="1"/>
    <col min="16" max="16" width="12.140625" style="135" customWidth="1"/>
    <col min="17" max="17" width="3.7109375" style="146" customWidth="1"/>
    <col min="18" max="18" width="16.42578125" style="135" customWidth="1"/>
    <col min="19" max="19" width="14.140625" style="135" customWidth="1"/>
    <col min="20" max="20" width="11.42578125" style="135" customWidth="1"/>
    <col min="21" max="21" width="11.5703125" style="135" customWidth="1"/>
    <col min="22" max="22" width="14.85546875" style="135" bestFit="1" customWidth="1"/>
    <col min="23" max="23" width="10" style="135" customWidth="1"/>
    <col min="24" max="24" width="14.28515625" style="135" customWidth="1"/>
    <col min="25" max="16384" width="9.140625" style="135"/>
  </cols>
  <sheetData>
    <row r="1" spans="1:24" ht="15.75" customHeight="1" x14ac:dyDescent="0.25">
      <c r="A1" s="134" t="s">
        <v>191</v>
      </c>
      <c r="T1" s="140"/>
    </row>
    <row r="2" spans="1:24" ht="15.75" customHeight="1" x14ac:dyDescent="0.25">
      <c r="A2" s="138" t="str">
        <f>('#1461 Inlet Grove Comm HS '!A2)</f>
        <v>Federal Grant Allocations/Reimbursements as of: 12/31/25</v>
      </c>
      <c r="B2" s="189"/>
      <c r="M2" s="139"/>
      <c r="N2" s="139"/>
      <c r="P2" s="140"/>
      <c r="R2" s="140"/>
      <c r="S2" s="140"/>
      <c r="T2" s="140"/>
    </row>
    <row r="3" spans="1:24" ht="15.75" customHeight="1" x14ac:dyDescent="0.25">
      <c r="A3" s="141" t="s">
        <v>66</v>
      </c>
      <c r="B3" s="132"/>
      <c r="D3" s="132"/>
      <c r="E3" s="132"/>
      <c r="P3" s="140"/>
      <c r="R3" s="140"/>
      <c r="S3" s="140"/>
      <c r="T3" s="140"/>
      <c r="U3" s="136"/>
      <c r="V3" s="142"/>
    </row>
    <row r="4" spans="1:24" ht="15.75" customHeight="1" x14ac:dyDescent="0.25">
      <c r="A4" s="122" t="s">
        <v>140</v>
      </c>
      <c r="M4" s="144"/>
      <c r="N4" s="144"/>
      <c r="O4" s="144"/>
      <c r="P4" s="145"/>
      <c r="Q4" s="144"/>
      <c r="R4" s="581" t="str">
        <f>'#0040 Palm Beach Prep Char. MS'!R4</f>
        <v>July 1, 2025 - June 30, 2026</v>
      </c>
      <c r="S4" s="581"/>
      <c r="T4" s="581"/>
      <c r="X4" s="146"/>
    </row>
    <row r="5" spans="1:24" ht="15.75" thickBot="1" x14ac:dyDescent="0.3">
      <c r="G5" s="147"/>
      <c r="H5" s="147"/>
      <c r="M5" s="144"/>
      <c r="N5" s="144"/>
      <c r="O5" s="144"/>
      <c r="P5" s="145"/>
      <c r="Q5" s="144"/>
      <c r="R5" s="148"/>
      <c r="S5" s="148"/>
      <c r="T5" s="145"/>
      <c r="U5" s="575"/>
      <c r="V5" s="575"/>
      <c r="W5" s="575"/>
      <c r="X5" s="149"/>
    </row>
    <row r="6" spans="1:24" s="232" customFormat="1"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299"/>
      <c r="R6" s="305" t="s">
        <v>180</v>
      </c>
      <c r="S6" s="306" t="s">
        <v>184</v>
      </c>
      <c r="T6" s="307" t="s">
        <v>185</v>
      </c>
      <c r="U6" s="155" t="str">
        <f>' #3431 Renaissance CS @ WPB'!U6</f>
        <v>Available Budget as of 12/31/25</v>
      </c>
    </row>
    <row r="7" spans="1:24" ht="15.75" customHeight="1" x14ac:dyDescent="0.25">
      <c r="A7" s="156">
        <v>4451</v>
      </c>
      <c r="B7" s="146" t="s">
        <v>287</v>
      </c>
      <c r="C7" s="223" t="s">
        <v>288</v>
      </c>
      <c r="D7" s="137" t="s">
        <v>289</v>
      </c>
      <c r="E7" s="137" t="s">
        <v>290</v>
      </c>
      <c r="F7" s="164" t="s">
        <v>291</v>
      </c>
      <c r="G7" s="137" t="s">
        <v>6</v>
      </c>
      <c r="H7" s="292">
        <v>2.2100000000000002E-2</v>
      </c>
      <c r="I7" s="292">
        <v>0.16339999999999999</v>
      </c>
      <c r="J7" s="164">
        <v>46203</v>
      </c>
      <c r="K7" s="164">
        <v>46204</v>
      </c>
      <c r="L7" s="164">
        <v>45839</v>
      </c>
      <c r="M7" s="137" t="s">
        <v>224</v>
      </c>
      <c r="N7" s="337">
        <v>839</v>
      </c>
      <c r="O7" s="329">
        <v>0</v>
      </c>
      <c r="P7" s="339">
        <f>N7+O7</f>
        <v>839</v>
      </c>
      <c r="Q7" s="347"/>
      <c r="R7" s="328">
        <v>0</v>
      </c>
      <c r="S7" s="329">
        <v>0</v>
      </c>
      <c r="T7" s="390">
        <f>R7+S7</f>
        <v>0</v>
      </c>
      <c r="U7" s="383">
        <f>P7-T7</f>
        <v>839</v>
      </c>
    </row>
    <row r="8" spans="1:24" ht="15.75" customHeight="1" x14ac:dyDescent="0.25">
      <c r="C8" s="176"/>
      <c r="D8" s="176"/>
      <c r="G8" s="163"/>
      <c r="H8" s="163"/>
      <c r="I8" s="188"/>
      <c r="J8" s="188"/>
      <c r="K8" s="188"/>
      <c r="L8" s="137"/>
      <c r="M8" s="137"/>
      <c r="N8" s="340"/>
      <c r="O8" s="319"/>
      <c r="P8" s="342"/>
      <c r="Q8" s="347"/>
      <c r="R8" s="349"/>
      <c r="S8" s="332"/>
      <c r="T8" s="375"/>
      <c r="U8" s="377"/>
    </row>
    <row r="9" spans="1:24" ht="15.75" customHeight="1" thickBot="1" x14ac:dyDescent="0.3">
      <c r="B9" s="140"/>
      <c r="C9" s="176"/>
      <c r="D9" s="176"/>
      <c r="G9" s="163"/>
      <c r="H9" s="163"/>
      <c r="L9" s="214"/>
      <c r="M9" s="214" t="s">
        <v>36</v>
      </c>
      <c r="N9" s="321">
        <f>SUM(N7:N8)</f>
        <v>839</v>
      </c>
      <c r="O9" s="322">
        <f>SUM(O7:O8)</f>
        <v>0</v>
      </c>
      <c r="P9" s="323">
        <f>SUM(P7:P8)</f>
        <v>839</v>
      </c>
      <c r="Q9" s="265"/>
      <c r="R9" s="321">
        <f t="shared" ref="R9:U9" si="0">SUM(R7:R8)</f>
        <v>0</v>
      </c>
      <c r="S9" s="322">
        <f t="shared" si="0"/>
        <v>0</v>
      </c>
      <c r="T9" s="376">
        <f t="shared" si="0"/>
        <v>0</v>
      </c>
      <c r="U9" s="378">
        <f t="shared" si="0"/>
        <v>839</v>
      </c>
    </row>
    <row r="10" spans="1:24" ht="15.75" customHeight="1" thickTop="1" x14ac:dyDescent="0.25">
      <c r="B10" s="140"/>
      <c r="C10" s="176"/>
      <c r="D10" s="176"/>
      <c r="G10" s="163"/>
      <c r="H10" s="163"/>
      <c r="L10" s="214"/>
      <c r="M10" s="166"/>
      <c r="N10" s="166"/>
      <c r="O10" s="166"/>
      <c r="P10" s="140"/>
      <c r="R10" s="166"/>
      <c r="S10" s="166"/>
      <c r="T10" s="165"/>
      <c r="U10" s="140"/>
    </row>
    <row r="11" spans="1:24" ht="15.75" customHeight="1" x14ac:dyDescent="0.25">
      <c r="B11" s="132" t="s">
        <v>106</v>
      </c>
      <c r="C11" s="176"/>
      <c r="D11" s="176"/>
      <c r="G11" s="163"/>
      <c r="H11" s="163"/>
      <c r="L11" s="214"/>
      <c r="M11" s="166"/>
      <c r="N11" s="166"/>
      <c r="O11" s="166"/>
      <c r="P11" s="140"/>
      <c r="R11" s="166"/>
      <c r="S11" s="166"/>
      <c r="T11" s="165"/>
      <c r="U11" s="140"/>
    </row>
    <row r="12" spans="1:24" ht="33" customHeight="1" x14ac:dyDescent="0.25">
      <c r="B12" s="590" t="s">
        <v>186</v>
      </c>
      <c r="C12" s="590"/>
      <c r="D12" s="590"/>
      <c r="E12" s="590"/>
      <c r="F12" s="590"/>
      <c r="G12" s="163"/>
      <c r="H12" s="163"/>
      <c r="I12" s="193"/>
      <c r="L12" s="214"/>
      <c r="T12" s="140"/>
      <c r="U12" s="140"/>
    </row>
    <row r="13" spans="1:24" ht="15.75" customHeight="1" x14ac:dyDescent="0.25">
      <c r="C13" s="176"/>
      <c r="D13" s="176"/>
      <c r="G13" s="163"/>
      <c r="H13" s="163"/>
      <c r="L13" s="214"/>
      <c r="M13" s="166"/>
      <c r="N13" s="166"/>
      <c r="O13" s="166"/>
      <c r="R13" s="166"/>
      <c r="S13" s="166"/>
      <c r="T13" s="165"/>
      <c r="U13" s="140"/>
    </row>
    <row r="14" spans="1:24" ht="61.5" customHeight="1" x14ac:dyDescent="0.25">
      <c r="B14" s="577" t="s">
        <v>110</v>
      </c>
      <c r="C14" s="577"/>
      <c r="D14" s="577"/>
      <c r="E14" s="577"/>
      <c r="F14" s="577"/>
      <c r="G14" s="163"/>
      <c r="H14" s="163"/>
      <c r="I14" s="171"/>
      <c r="L14" s="214"/>
      <c r="M14" s="166"/>
      <c r="N14" s="166"/>
      <c r="O14" s="166"/>
      <c r="R14" s="166"/>
      <c r="S14" s="166"/>
      <c r="T14" s="165"/>
      <c r="U14" s="140"/>
    </row>
    <row r="15" spans="1:24" ht="15.75" customHeight="1" x14ac:dyDescent="0.25">
      <c r="B15" s="171"/>
      <c r="C15" s="171"/>
      <c r="D15" s="171"/>
      <c r="E15" s="171"/>
      <c r="F15" s="171"/>
      <c r="G15" s="163"/>
      <c r="H15" s="163"/>
      <c r="I15" s="171"/>
      <c r="L15" s="214"/>
      <c r="M15" s="166"/>
      <c r="N15" s="166"/>
      <c r="O15" s="166"/>
      <c r="R15" s="166"/>
      <c r="S15" s="166"/>
      <c r="T15" s="165"/>
      <c r="U15" s="140"/>
    </row>
    <row r="16" spans="1:24" ht="49.5" customHeight="1" x14ac:dyDescent="0.25">
      <c r="B16" s="577" t="s">
        <v>131</v>
      </c>
      <c r="C16" s="577"/>
      <c r="D16" s="577"/>
      <c r="E16" s="577"/>
      <c r="F16" s="577"/>
      <c r="G16" s="163"/>
      <c r="H16" s="163"/>
      <c r="I16" s="171"/>
      <c r="L16" s="214"/>
      <c r="M16" s="166"/>
      <c r="N16" s="166"/>
      <c r="O16" s="166"/>
      <c r="R16" s="166"/>
      <c r="S16" s="166"/>
      <c r="T16" s="165"/>
      <c r="U16" s="140"/>
    </row>
    <row r="17" spans="1:23" ht="15.75" customHeight="1" x14ac:dyDescent="0.25">
      <c r="B17" s="591" t="s">
        <v>130</v>
      </c>
      <c r="C17" s="591"/>
      <c r="D17" s="591"/>
      <c r="E17" s="591"/>
      <c r="F17" s="591"/>
      <c r="G17" s="163"/>
      <c r="H17" s="163"/>
      <c r="I17" s="171"/>
      <c r="L17" s="214"/>
      <c r="M17" s="166"/>
      <c r="N17" s="166"/>
      <c r="O17" s="166"/>
      <c r="R17" s="166"/>
      <c r="S17" s="166"/>
      <c r="T17" s="165"/>
      <c r="U17" s="140"/>
    </row>
    <row r="18" spans="1:23" ht="15.75" customHeight="1" x14ac:dyDescent="0.25">
      <c r="B18" s="171"/>
      <c r="C18" s="171"/>
      <c r="D18" s="171"/>
      <c r="E18" s="171"/>
      <c r="F18" s="171"/>
      <c r="G18" s="163"/>
      <c r="H18" s="163"/>
      <c r="I18" s="171"/>
      <c r="L18" s="214"/>
      <c r="M18" s="166"/>
      <c r="N18" s="166"/>
      <c r="O18" s="166"/>
      <c r="R18" s="166"/>
      <c r="S18" s="166"/>
      <c r="T18" s="165"/>
      <c r="U18" s="140"/>
    </row>
    <row r="19" spans="1:23" ht="15.75" customHeight="1" x14ac:dyDescent="0.25">
      <c r="B19" s="131" t="s">
        <v>95</v>
      </c>
      <c r="C19" s="174" t="s">
        <v>98</v>
      </c>
      <c r="D19" s="174" t="s">
        <v>99</v>
      </c>
      <c r="E19" s="171"/>
      <c r="F19" s="171"/>
      <c r="G19" s="171"/>
      <c r="H19" s="171"/>
      <c r="I19" s="171"/>
      <c r="L19" s="214"/>
      <c r="M19" s="166"/>
      <c r="N19" s="166"/>
      <c r="O19" s="166"/>
      <c r="R19" s="166"/>
      <c r="S19" s="166"/>
      <c r="T19" s="165"/>
      <c r="U19" s="140"/>
    </row>
    <row r="20" spans="1:23" ht="15.75" customHeight="1" x14ac:dyDescent="0.25">
      <c r="B20" s="135" t="s">
        <v>296</v>
      </c>
      <c r="C20" s="176" t="s">
        <v>297</v>
      </c>
      <c r="D20" s="176" t="s">
        <v>298</v>
      </c>
      <c r="E20" s="171"/>
      <c r="F20" s="171"/>
      <c r="G20" s="171"/>
      <c r="H20" s="171"/>
      <c r="I20" s="171"/>
      <c r="L20" s="214"/>
      <c r="M20" s="166"/>
      <c r="N20" s="166"/>
      <c r="O20" s="166"/>
      <c r="R20" s="166"/>
      <c r="S20" s="166"/>
      <c r="T20" s="165"/>
      <c r="U20" s="140"/>
    </row>
    <row r="21" spans="1:23" ht="15.75" customHeight="1" x14ac:dyDescent="0.25">
      <c r="C21" s="176"/>
      <c r="D21" s="176"/>
      <c r="L21" s="214"/>
      <c r="M21" s="166"/>
      <c r="N21" s="166"/>
      <c r="O21" s="166"/>
      <c r="R21" s="166"/>
      <c r="S21" s="166"/>
      <c r="T21" s="165"/>
      <c r="U21" s="140"/>
    </row>
    <row r="22" spans="1:23" ht="15.75" customHeight="1" x14ac:dyDescent="0.25">
      <c r="B22" s="579" t="s">
        <v>219</v>
      </c>
      <c r="C22" s="579"/>
      <c r="D22" s="579"/>
      <c r="E22" s="579"/>
      <c r="F22" s="579"/>
      <c r="G22" s="579"/>
      <c r="H22" s="579"/>
      <c r="I22" s="579"/>
      <c r="Q22" s="135"/>
      <c r="T22" s="140"/>
    </row>
    <row r="23" spans="1:23" ht="15.75" customHeight="1" x14ac:dyDescent="0.25">
      <c r="B23" s="516"/>
      <c r="C23" s="176"/>
      <c r="D23" s="176"/>
      <c r="E23" s="176"/>
      <c r="F23" s="137"/>
      <c r="G23" s="137"/>
      <c r="Q23" s="135"/>
      <c r="T23" s="140"/>
    </row>
    <row r="24" spans="1:23" ht="15.75" customHeight="1" x14ac:dyDescent="0.25">
      <c r="B24" s="209"/>
      <c r="C24" s="206"/>
      <c r="D24" s="206"/>
      <c r="E24" s="206"/>
      <c r="F24" s="206"/>
      <c r="G24" s="206"/>
      <c r="H24" s="183"/>
      <c r="I24" s="183"/>
      <c r="J24" s="183"/>
      <c r="K24" s="183"/>
      <c r="L24" s="183"/>
      <c r="M24" s="183"/>
      <c r="N24" s="183"/>
      <c r="O24" s="183"/>
      <c r="P24" s="183"/>
      <c r="Q24" s="183"/>
      <c r="R24" s="183"/>
      <c r="S24" s="183"/>
      <c r="T24" s="183"/>
      <c r="U24" s="183"/>
    </row>
    <row r="25" spans="1:23" ht="15.75" customHeight="1" x14ac:dyDescent="0.25">
      <c r="C25" s="137"/>
      <c r="D25" s="137"/>
      <c r="E25" s="137"/>
      <c r="F25" s="137"/>
      <c r="G25" s="137"/>
      <c r="Q25" s="135"/>
      <c r="R25" s="280" t="s">
        <v>189</v>
      </c>
      <c r="S25" s="281"/>
      <c r="T25" s="187"/>
      <c r="U25" s="281"/>
      <c r="V25" s="140"/>
    </row>
    <row r="26" spans="1:23" ht="15.75" customHeight="1" x14ac:dyDescent="0.25">
      <c r="B26" s="180" t="s">
        <v>188</v>
      </c>
      <c r="C26" s="514" t="s">
        <v>1</v>
      </c>
      <c r="D26" s="514"/>
      <c r="E26" s="514"/>
      <c r="F26" s="514" t="s">
        <v>32</v>
      </c>
      <c r="G26" s="514" t="s">
        <v>33</v>
      </c>
      <c r="H26" s="514"/>
      <c r="I26" s="514"/>
      <c r="J26" s="514"/>
      <c r="K26" s="514"/>
      <c r="L26" s="514"/>
      <c r="M26" s="514" t="s">
        <v>34</v>
      </c>
      <c r="N26" s="514" t="s">
        <v>35</v>
      </c>
      <c r="O26" s="182"/>
      <c r="P26" s="182"/>
      <c r="Q26" s="182"/>
      <c r="R26" s="183" t="s">
        <v>78</v>
      </c>
      <c r="S26" s="184"/>
      <c r="T26" s="184"/>
      <c r="U26" s="184"/>
      <c r="V26" s="140"/>
      <c r="W26" s="140"/>
    </row>
    <row r="27" spans="1:23" ht="15.75" customHeight="1" x14ac:dyDescent="0.25">
      <c r="A27" s="140"/>
      <c r="C27" s="248"/>
      <c r="D27" s="249"/>
      <c r="E27" s="250"/>
      <c r="F27" s="251"/>
      <c r="G27" s="593"/>
      <c r="H27" s="593"/>
      <c r="I27" s="593"/>
      <c r="J27" s="593"/>
      <c r="K27" s="252"/>
      <c r="L27" s="253"/>
      <c r="M27" s="254"/>
      <c r="N27" s="254"/>
      <c r="O27" s="205"/>
      <c r="P27" s="205"/>
      <c r="Q27" s="255"/>
    </row>
    <row r="28" spans="1:23" ht="15.75" customHeight="1" x14ac:dyDescent="0.25">
      <c r="B28" s="223"/>
      <c r="C28" s="256"/>
      <c r="D28" s="257"/>
      <c r="E28" s="258"/>
      <c r="F28" s="203"/>
      <c r="G28" s="224"/>
      <c r="H28" s="224"/>
      <c r="I28" s="224"/>
      <c r="J28" s="224"/>
      <c r="K28" s="224"/>
      <c r="L28" s="220"/>
      <c r="M28" s="199"/>
      <c r="N28" s="225"/>
    </row>
    <row r="29" spans="1:23" ht="15.75" customHeight="1" x14ac:dyDescent="0.25">
      <c r="C29" s="259"/>
      <c r="D29" s="257"/>
      <c r="E29" s="258"/>
      <c r="F29" s="260"/>
      <c r="G29" s="224"/>
      <c r="H29" s="224"/>
      <c r="I29" s="224"/>
      <c r="J29" s="224"/>
      <c r="K29" s="224"/>
      <c r="L29" s="226"/>
      <c r="M29" s="204"/>
      <c r="N29" s="225"/>
      <c r="O29" s="225"/>
      <c r="P29" s="140"/>
    </row>
    <row r="30" spans="1:23" ht="15.75" customHeight="1" x14ac:dyDescent="0.25">
      <c r="D30" s="136"/>
      <c r="E30" s="130"/>
      <c r="F30" s="137"/>
    </row>
    <row r="31" spans="1:23" ht="15.75" customHeight="1" x14ac:dyDescent="0.25">
      <c r="D31" s="136"/>
      <c r="E31" s="261"/>
      <c r="F31" s="227"/>
      <c r="G31" s="228"/>
      <c r="H31" s="228"/>
      <c r="I31" s="228"/>
      <c r="J31" s="228"/>
      <c r="K31" s="228"/>
    </row>
    <row r="32" spans="1:23" ht="15.75" customHeight="1" x14ac:dyDescent="0.25">
      <c r="D32" s="136"/>
      <c r="E32" s="261"/>
      <c r="F32" s="227"/>
      <c r="G32" s="228"/>
      <c r="H32" s="228"/>
      <c r="I32" s="228"/>
      <c r="J32" s="228"/>
      <c r="K32" s="228"/>
    </row>
    <row r="33" spans="3:15" ht="15.75" customHeight="1" x14ac:dyDescent="0.25">
      <c r="C33" s="259"/>
      <c r="D33" s="136"/>
      <c r="E33" s="130"/>
      <c r="F33" s="262"/>
    </row>
    <row r="34" spans="3:15" ht="15.75" customHeight="1" x14ac:dyDescent="0.25">
      <c r="D34" s="136"/>
      <c r="E34" s="130"/>
      <c r="F34" s="137"/>
    </row>
    <row r="35" spans="3:15" ht="15.75" customHeight="1" x14ac:dyDescent="0.25">
      <c r="D35" s="136"/>
      <c r="E35" s="130"/>
      <c r="F35" s="137"/>
    </row>
    <row r="36" spans="3:15" ht="15.75" customHeight="1" x14ac:dyDescent="0.25">
      <c r="D36" s="136"/>
      <c r="E36" s="130"/>
      <c r="F36" s="137"/>
    </row>
    <row r="37" spans="3:15" ht="15.75" customHeight="1" x14ac:dyDescent="0.25">
      <c r="D37" s="136"/>
      <c r="E37" s="130"/>
      <c r="F37" s="137"/>
    </row>
    <row r="38" spans="3:15" ht="15.75" customHeight="1" x14ac:dyDescent="0.25">
      <c r="D38" s="136"/>
      <c r="E38" s="130"/>
      <c r="F38" s="137"/>
    </row>
    <row r="39" spans="3:15" ht="15.75" customHeight="1" x14ac:dyDescent="0.25">
      <c r="E39" s="168"/>
      <c r="F39" s="168"/>
      <c r="G39" s="168"/>
      <c r="H39" s="168"/>
      <c r="I39" s="168"/>
      <c r="J39" s="168"/>
      <c r="K39" s="168"/>
      <c r="L39" s="168"/>
      <c r="M39" s="168"/>
      <c r="N39" s="168"/>
      <c r="O39" s="168"/>
    </row>
    <row r="40" spans="3:15" ht="15.75" customHeight="1" x14ac:dyDescent="0.25"/>
    <row r="41" spans="3:15" ht="15.75" customHeight="1" x14ac:dyDescent="0.25"/>
    <row r="42" spans="3:15" ht="15.75" customHeight="1" x14ac:dyDescent="0.25"/>
    <row r="43" spans="3:15" ht="15.75" customHeight="1" x14ac:dyDescent="0.25"/>
    <row r="44" spans="3:15" ht="15.75" customHeight="1" x14ac:dyDescent="0.25"/>
    <row r="45" spans="3:15" ht="15.75" customHeight="1" x14ac:dyDescent="0.25"/>
    <row r="46" spans="3:15" ht="15.75" customHeight="1" x14ac:dyDescent="0.25"/>
    <row r="47" spans="3:15" ht="15.75" customHeight="1" x14ac:dyDescent="0.25"/>
    <row r="48" spans="3:15" ht="15.75" customHeight="1" x14ac:dyDescent="0.25"/>
    <row r="49" spans="16:21" ht="15.75" customHeight="1" x14ac:dyDescent="0.25">
      <c r="P49" s="143"/>
      <c r="R49" s="143"/>
      <c r="S49" s="143"/>
      <c r="T49" s="143"/>
      <c r="U49" s="143"/>
    </row>
    <row r="50" spans="16:21" ht="15.75" customHeight="1" x14ac:dyDescent="0.25">
      <c r="P50" s="143"/>
      <c r="R50" s="143"/>
      <c r="S50" s="143"/>
      <c r="T50" s="143"/>
      <c r="U50" s="143"/>
    </row>
    <row r="51" spans="16:21" ht="15.75" customHeight="1" x14ac:dyDescent="0.25">
      <c r="P51" s="161"/>
      <c r="R51" s="143"/>
      <c r="S51" s="143"/>
      <c r="T51" s="161"/>
      <c r="U51" s="143"/>
    </row>
    <row r="52" spans="16:21" ht="15.75" customHeight="1" x14ac:dyDescent="0.25">
      <c r="P52" s="143"/>
      <c r="R52" s="143"/>
      <c r="S52" s="135" t="s">
        <v>182</v>
      </c>
      <c r="T52" s="166">
        <f>T9</f>
        <v>0</v>
      </c>
      <c r="U52" s="143"/>
    </row>
    <row r="53" spans="16:21" ht="15.75" customHeight="1" x14ac:dyDescent="0.25">
      <c r="P53" s="143"/>
      <c r="R53" s="143"/>
      <c r="S53" s="143"/>
      <c r="T53" s="143"/>
      <c r="U53" s="143"/>
    </row>
    <row r="54" spans="16:21" ht="15.75" customHeight="1" x14ac:dyDescent="0.25">
      <c r="P54" s="143"/>
      <c r="R54" s="143"/>
      <c r="S54" s="143"/>
      <c r="T54" s="143"/>
      <c r="U54" s="143"/>
    </row>
    <row r="55" spans="16:21" ht="15.75" customHeight="1" x14ac:dyDescent="0.25"/>
    <row r="56" spans="16:21" ht="15.75" customHeight="1" x14ac:dyDescent="0.25"/>
    <row r="57" spans="16:21" ht="15.75" customHeight="1" x14ac:dyDescent="0.25"/>
    <row r="58" spans="16:21" ht="15.75" customHeight="1" x14ac:dyDescent="0.25"/>
    <row r="59" spans="16:21" ht="15.75" customHeight="1" x14ac:dyDescent="0.25"/>
    <row r="60" spans="16:21" ht="15.75" customHeight="1" x14ac:dyDescent="0.25"/>
    <row r="61" spans="16:21" ht="15.75" customHeight="1" x14ac:dyDescent="0.25"/>
    <row r="62" spans="16:21" ht="15.75" customHeight="1" x14ac:dyDescent="0.25"/>
    <row r="63" spans="16:21" ht="15.75" customHeight="1" x14ac:dyDescent="0.25"/>
    <row r="64" spans="16:21" ht="15.75" customHeight="1" x14ac:dyDescent="0.25"/>
    <row r="65" ht="15.75" customHeight="1" x14ac:dyDescent="0.25"/>
    <row r="66" ht="15.75" customHeight="1" x14ac:dyDescent="0.25"/>
  </sheetData>
  <mergeCells count="8">
    <mergeCell ref="R4:T4"/>
    <mergeCell ref="U5:W5"/>
    <mergeCell ref="G27:J27"/>
    <mergeCell ref="B12:F12"/>
    <mergeCell ref="B14:F14"/>
    <mergeCell ref="B16:F16"/>
    <mergeCell ref="B17:F17"/>
    <mergeCell ref="B22:I22"/>
  </mergeCells>
  <conditionalFormatting sqref="A7:M7">
    <cfRule type="expression" dxfId="49" priority="1">
      <formula>MOD(ROW(),2)=0</formula>
    </cfRule>
  </conditionalFormatting>
  <hyperlinks>
    <hyperlink ref="B17" r:id="rId1" xr:uid="{00000000-0004-0000-1A00-000000000000}"/>
  </hyperlinks>
  <printOptions horizontalCentered="1" gridLines="1"/>
  <pageMargins left="0" right="0" top="0.75" bottom="0.75" header="0.3" footer="0.3"/>
  <pageSetup scale="46" orientation="landscape" horizontalDpi="1200" verticalDpi="120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CDAF8"/>
    <pageSetUpPr fitToPage="1"/>
  </sheetPr>
  <dimension ref="A1:AA56"/>
  <sheetViews>
    <sheetView workbookViewId="0">
      <pane xSplit="2" ySplit="6" topLeftCell="C7" activePane="bottomRight" state="frozen"/>
      <selection pane="topRight" activeCell="C1" sqref="C1"/>
      <selection pane="bottomLeft" activeCell="A7" sqref="A7"/>
      <selection pane="bottomRight" activeCell="C8" sqref="C8"/>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5.5703125" style="135" customWidth="1"/>
    <col min="5" max="5" width="8.28515625" style="135" customWidth="1"/>
    <col min="6" max="6" width="20.5703125" style="135" customWidth="1"/>
    <col min="7" max="7" width="24.5703125" style="135" customWidth="1"/>
    <col min="8" max="8" width="10.85546875" style="135" customWidth="1"/>
    <col min="9" max="9" width="12.85546875" style="135" customWidth="1"/>
    <col min="10" max="10" width="13.5703125" style="135" customWidth="1"/>
    <col min="11" max="11" width="15.7109375" style="135" customWidth="1"/>
    <col min="12" max="12" width="15.85546875" style="135" bestFit="1" customWidth="1"/>
    <col min="13" max="13" width="21.28515625" style="135" customWidth="1"/>
    <col min="14" max="14" width="14" style="135" bestFit="1" customWidth="1"/>
    <col min="15" max="15" width="11.7109375" style="135" bestFit="1" customWidth="1"/>
    <col min="16" max="16" width="14" style="135" bestFit="1" customWidth="1"/>
    <col min="17" max="17" width="3.7109375" style="135" customWidth="1"/>
    <col min="18" max="18" width="17" style="135" customWidth="1"/>
    <col min="19" max="19" width="14.140625" style="135" customWidth="1"/>
    <col min="20" max="20" width="12.28515625" style="135" bestFit="1" customWidth="1"/>
    <col min="21" max="22" width="14.140625" style="135" customWidth="1"/>
    <col min="23" max="23" width="3.7109375" style="135" customWidth="1"/>
    <col min="24" max="24" width="14.5703125" style="135"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169</v>
      </c>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85</v>
      </c>
      <c r="B3" s="132"/>
      <c r="D3" s="132"/>
      <c r="E3" s="132"/>
      <c r="F3" s="132"/>
      <c r="Q3" s="140"/>
      <c r="R3" s="140"/>
      <c r="S3" s="140"/>
      <c r="T3" s="140"/>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09" t="s">
        <v>179</v>
      </c>
      <c r="Q6" s="144"/>
      <c r="R6" s="305" t="s">
        <v>180</v>
      </c>
      <c r="S6" s="306" t="s">
        <v>184</v>
      </c>
      <c r="T6" s="307" t="s">
        <v>185</v>
      </c>
      <c r="U6" s="155" t="str">
        <f>'#3441 South Tech Prep Acd '!U6</f>
        <v>Available Budget as of 12/31/25</v>
      </c>
    </row>
    <row r="7" spans="1:27" s="143" customFormat="1" ht="16.5" customHeight="1" x14ac:dyDescent="0.25">
      <c r="A7" s="156">
        <v>4201</v>
      </c>
      <c r="B7" s="143" t="s">
        <v>231</v>
      </c>
      <c r="C7" s="355" t="s">
        <v>232</v>
      </c>
      <c r="D7" s="158" t="s">
        <v>221</v>
      </c>
      <c r="E7" s="158" t="s">
        <v>222</v>
      </c>
      <c r="F7" s="156" t="s">
        <v>223</v>
      </c>
      <c r="G7" s="156" t="s">
        <v>6</v>
      </c>
      <c r="H7" s="292">
        <v>2.2100000000000002E-2</v>
      </c>
      <c r="I7" s="292">
        <v>0.16339999999999999</v>
      </c>
      <c r="J7" s="159">
        <v>46203</v>
      </c>
      <c r="K7" s="159">
        <v>46204</v>
      </c>
      <c r="L7" s="159">
        <v>45839</v>
      </c>
      <c r="M7" s="156" t="s">
        <v>224</v>
      </c>
      <c r="N7" s="333">
        <v>183737.25</v>
      </c>
      <c r="O7" s="372"/>
      <c r="P7" s="571">
        <f>N7+O7</f>
        <v>183737.25</v>
      </c>
      <c r="Q7" s="265"/>
      <c r="R7" s="333">
        <v>15276.57</v>
      </c>
      <c r="S7" s="336"/>
      <c r="T7" s="372">
        <f>S7+R7</f>
        <v>15276.57</v>
      </c>
      <c r="U7" s="553">
        <f>P7-T7</f>
        <v>168460.68</v>
      </c>
    </row>
    <row r="8" spans="1:27" s="143" customFormat="1" ht="16.5" customHeight="1" x14ac:dyDescent="0.25">
      <c r="A8" s="156">
        <v>4204</v>
      </c>
      <c r="B8" s="135" t="s">
        <v>205</v>
      </c>
      <c r="C8" s="326" t="s">
        <v>233</v>
      </c>
      <c r="D8" s="158" t="s">
        <v>206</v>
      </c>
      <c r="E8" s="176" t="s">
        <v>207</v>
      </c>
      <c r="F8" s="137" t="s">
        <v>208</v>
      </c>
      <c r="G8" s="137" t="s">
        <v>6</v>
      </c>
      <c r="H8" s="276">
        <v>2.2100000000000002E-2</v>
      </c>
      <c r="I8" s="276">
        <v>0.16339999999999999</v>
      </c>
      <c r="J8" s="164">
        <v>46295</v>
      </c>
      <c r="K8" s="164">
        <v>46296</v>
      </c>
      <c r="L8" s="164">
        <v>44819</v>
      </c>
      <c r="M8" s="137" t="s">
        <v>209</v>
      </c>
      <c r="N8" s="318">
        <v>3274.3</v>
      </c>
      <c r="O8" s="325">
        <v>2689.09</v>
      </c>
      <c r="P8" s="324">
        <f>N8+O8</f>
        <v>5963.39</v>
      </c>
      <c r="Q8" s="265"/>
      <c r="R8" s="318">
        <v>0</v>
      </c>
      <c r="S8" s="325"/>
      <c r="T8" s="374">
        <f t="shared" ref="T8:T9" si="0">S8+R8</f>
        <v>0</v>
      </c>
      <c r="U8" s="353">
        <f t="shared" ref="U8:U10" si="1">P8-T8</f>
        <v>5963.39</v>
      </c>
    </row>
    <row r="9" spans="1:27" s="143" customFormat="1" ht="16.5" customHeight="1" x14ac:dyDescent="0.25">
      <c r="A9" s="156"/>
      <c r="B9" s="135"/>
      <c r="C9" s="429"/>
      <c r="D9" s="137"/>
      <c r="E9" s="137"/>
      <c r="F9" s="164"/>
      <c r="G9" s="137"/>
      <c r="H9" s="276"/>
      <c r="I9" s="276"/>
      <c r="J9" s="164"/>
      <c r="K9" s="164"/>
      <c r="L9" s="164"/>
      <c r="M9" s="137"/>
      <c r="N9" s="318"/>
      <c r="O9" s="325"/>
      <c r="P9" s="324"/>
      <c r="Q9" s="265"/>
      <c r="R9" s="318"/>
      <c r="S9" s="325"/>
      <c r="T9" s="374"/>
      <c r="U9" s="353">
        <f t="shared" si="1"/>
        <v>0</v>
      </c>
    </row>
    <row r="10" spans="1:27" s="143" customFormat="1" ht="16.5" customHeight="1" x14ac:dyDescent="0.25">
      <c r="A10" s="156"/>
      <c r="B10" s="146"/>
      <c r="C10" s="498"/>
      <c r="D10" s="137"/>
      <c r="E10" s="137"/>
      <c r="F10" s="137"/>
      <c r="G10" s="137"/>
      <c r="H10" s="276"/>
      <c r="I10" s="276"/>
      <c r="J10" s="164"/>
      <c r="K10" s="164"/>
      <c r="L10" s="164"/>
      <c r="M10" s="137"/>
      <c r="N10" s="318"/>
      <c r="O10" s="325"/>
      <c r="P10" s="324"/>
      <c r="Q10" s="265"/>
      <c r="R10" s="318"/>
      <c r="S10" s="325"/>
      <c r="T10" s="374"/>
      <c r="U10" s="548">
        <f t="shared" si="1"/>
        <v>0</v>
      </c>
    </row>
    <row r="11" spans="1:27" ht="15.75" customHeight="1" thickBot="1" x14ac:dyDescent="0.3">
      <c r="C11" s="326"/>
      <c r="D11" s="176"/>
      <c r="E11" s="176"/>
      <c r="J11" s="188"/>
      <c r="K11" s="188"/>
      <c r="L11" s="188"/>
      <c r="M11" s="214" t="s">
        <v>36</v>
      </c>
      <c r="N11" s="321">
        <f>SUM(N7:N10)</f>
        <v>187011.55</v>
      </c>
      <c r="O11" s="322">
        <f>SUM(O7:O10)</f>
        <v>2689.09</v>
      </c>
      <c r="P11" s="323">
        <f>SUM(P7:P10)</f>
        <v>189700.64</v>
      </c>
      <c r="Q11" s="130"/>
      <c r="R11" s="321">
        <f>SUM(R7:R10)</f>
        <v>15276.57</v>
      </c>
      <c r="S11" s="322">
        <f>SUM(S7:S10)</f>
        <v>0</v>
      </c>
      <c r="T11" s="376">
        <f>SUM(T7:T10)</f>
        <v>15276.57</v>
      </c>
      <c r="U11" s="378">
        <f>SUM(U7:U10)</f>
        <v>174424.07</v>
      </c>
    </row>
    <row r="12" spans="1:27" ht="15.75" customHeight="1" thickTop="1" x14ac:dyDescent="0.25">
      <c r="C12" s="176"/>
      <c r="D12" s="176"/>
      <c r="E12" s="176"/>
      <c r="J12" s="188"/>
      <c r="K12" s="188"/>
      <c r="L12" s="188"/>
      <c r="M12" s="214"/>
      <c r="N12" s="166"/>
      <c r="O12" s="166"/>
      <c r="P12" s="166"/>
      <c r="R12" s="166"/>
      <c r="S12" s="166"/>
      <c r="U12" s="166"/>
      <c r="V12" s="166"/>
      <c r="W12" s="165"/>
    </row>
    <row r="13" spans="1:27" ht="15.75" customHeight="1" x14ac:dyDescent="0.25">
      <c r="C13" s="176"/>
      <c r="D13" s="176"/>
      <c r="E13" s="176"/>
      <c r="J13" s="188"/>
      <c r="K13" s="188"/>
      <c r="L13" s="188"/>
      <c r="M13" s="214"/>
      <c r="N13" s="166"/>
      <c r="O13" s="166"/>
      <c r="P13" s="166"/>
      <c r="R13" s="166"/>
      <c r="S13" s="166"/>
      <c r="U13" s="166"/>
      <c r="V13" s="166"/>
      <c r="W13" s="165"/>
    </row>
    <row r="14" spans="1:27" ht="15.75" customHeight="1" x14ac:dyDescent="0.25">
      <c r="B14" s="132" t="s">
        <v>106</v>
      </c>
      <c r="C14" s="176"/>
      <c r="D14" s="176"/>
      <c r="E14" s="176"/>
      <c r="M14" s="214"/>
      <c r="N14" s="166"/>
      <c r="O14" s="166"/>
      <c r="P14" s="166"/>
      <c r="R14" s="166"/>
      <c r="S14" s="165"/>
      <c r="U14" s="165"/>
      <c r="V14" s="165"/>
      <c r="W14" s="165"/>
      <c r="X14" s="140"/>
    </row>
    <row r="15" spans="1:27" ht="15.75" customHeight="1" x14ac:dyDescent="0.25">
      <c r="B15" s="577" t="s">
        <v>186</v>
      </c>
      <c r="C15" s="577"/>
      <c r="D15" s="577"/>
      <c r="E15" s="577"/>
      <c r="F15" s="577"/>
      <c r="G15" s="577"/>
      <c r="H15" s="171"/>
      <c r="I15" s="171"/>
      <c r="J15" s="171"/>
      <c r="M15" s="214"/>
      <c r="N15" s="166"/>
      <c r="O15" s="166"/>
      <c r="P15" s="166"/>
      <c r="R15" s="166"/>
      <c r="S15" s="165"/>
      <c r="U15" s="165"/>
      <c r="V15" s="165"/>
      <c r="W15" s="165"/>
      <c r="X15" s="140"/>
    </row>
    <row r="16" spans="1:27" ht="15.75" customHeight="1" x14ac:dyDescent="0.25">
      <c r="C16" s="176"/>
      <c r="D16" s="176"/>
      <c r="E16" s="176"/>
      <c r="M16" s="214"/>
      <c r="N16" s="166"/>
      <c r="O16" s="166"/>
      <c r="P16" s="166"/>
      <c r="R16" s="166"/>
      <c r="S16" s="165"/>
      <c r="U16" s="165"/>
      <c r="V16" s="165"/>
      <c r="W16" s="165"/>
      <c r="X16" s="140"/>
    </row>
    <row r="17" spans="2:24" ht="15.75" customHeight="1" x14ac:dyDescent="0.25">
      <c r="B17" s="577" t="s">
        <v>110</v>
      </c>
      <c r="C17" s="577"/>
      <c r="D17" s="577"/>
      <c r="E17" s="577"/>
      <c r="F17" s="577"/>
      <c r="G17" s="577"/>
      <c r="H17" s="171"/>
      <c r="I17" s="171"/>
      <c r="J17" s="171"/>
      <c r="M17" s="214"/>
      <c r="N17" s="166"/>
      <c r="O17" s="166"/>
      <c r="P17" s="166"/>
      <c r="R17" s="166"/>
      <c r="S17" s="165"/>
      <c r="U17" s="165"/>
      <c r="V17" s="165"/>
      <c r="W17" s="165"/>
      <c r="X17" s="140"/>
    </row>
    <row r="18" spans="2:24" ht="15.75" customHeight="1" x14ac:dyDescent="0.25">
      <c r="B18" s="171"/>
      <c r="C18" s="171"/>
      <c r="D18" s="171"/>
      <c r="E18" s="171"/>
      <c r="F18" s="171"/>
      <c r="G18" s="171"/>
      <c r="H18" s="171"/>
      <c r="I18" s="171"/>
      <c r="J18" s="171"/>
      <c r="M18" s="214"/>
      <c r="N18" s="166"/>
      <c r="O18" s="166"/>
      <c r="P18" s="166"/>
      <c r="R18" s="166"/>
      <c r="S18" s="165"/>
      <c r="U18" s="165"/>
      <c r="V18" s="165"/>
      <c r="W18" s="165"/>
      <c r="X18" s="140"/>
    </row>
    <row r="19" spans="2:24" ht="15.75" customHeight="1" x14ac:dyDescent="0.25">
      <c r="B19" s="577" t="s">
        <v>131</v>
      </c>
      <c r="C19" s="577"/>
      <c r="D19" s="577"/>
      <c r="E19" s="577"/>
      <c r="F19" s="577"/>
      <c r="G19" s="577"/>
      <c r="H19" s="171"/>
      <c r="I19" s="171"/>
      <c r="J19" s="171"/>
      <c r="M19" s="214"/>
      <c r="N19" s="166"/>
      <c r="O19" s="166"/>
      <c r="P19" s="166"/>
      <c r="R19" s="166"/>
      <c r="S19" s="165"/>
      <c r="U19" s="165"/>
      <c r="V19" s="165"/>
      <c r="W19" s="165"/>
      <c r="X19" s="140"/>
    </row>
    <row r="20" spans="2:24" ht="15.75" customHeight="1" x14ac:dyDescent="0.25">
      <c r="B20" s="591" t="s">
        <v>130</v>
      </c>
      <c r="C20" s="577"/>
      <c r="D20" s="577"/>
      <c r="E20" s="577"/>
      <c r="F20" s="577"/>
      <c r="G20" s="577"/>
      <c r="H20" s="171"/>
      <c r="I20" s="171"/>
      <c r="J20" s="171"/>
      <c r="M20" s="214"/>
      <c r="N20" s="166"/>
      <c r="O20" s="166"/>
      <c r="P20" s="166"/>
      <c r="R20" s="166"/>
      <c r="S20" s="165"/>
      <c r="U20" s="165"/>
      <c r="V20" s="165"/>
      <c r="W20" s="165"/>
      <c r="X20" s="140"/>
    </row>
    <row r="21" spans="2:24" ht="15.75" customHeight="1" x14ac:dyDescent="0.25">
      <c r="B21" s="171"/>
      <c r="C21" s="171"/>
      <c r="D21" s="171"/>
      <c r="E21" s="171"/>
      <c r="F21" s="171"/>
      <c r="G21" s="171"/>
      <c r="H21" s="171"/>
      <c r="I21" s="171"/>
      <c r="J21" s="171"/>
      <c r="M21" s="214"/>
      <c r="N21" s="166"/>
      <c r="O21" s="166"/>
      <c r="P21" s="166"/>
      <c r="R21" s="166"/>
      <c r="S21" s="165"/>
      <c r="U21" s="165"/>
      <c r="V21" s="165"/>
      <c r="W21" s="165"/>
      <c r="X21" s="140"/>
    </row>
    <row r="22" spans="2:24" ht="15.75" customHeight="1" x14ac:dyDescent="0.25">
      <c r="B22" s="131" t="s">
        <v>95</v>
      </c>
      <c r="C22" s="174" t="s">
        <v>98</v>
      </c>
      <c r="D22" s="174" t="s">
        <v>99</v>
      </c>
      <c r="E22" s="174"/>
      <c r="F22" s="171"/>
      <c r="G22" s="171"/>
      <c r="H22" s="171"/>
      <c r="I22" s="171"/>
      <c r="J22" s="171"/>
      <c r="M22" s="214"/>
      <c r="N22" s="166"/>
      <c r="O22" s="166"/>
      <c r="P22" s="166"/>
      <c r="R22" s="166"/>
      <c r="S22" s="165"/>
      <c r="U22" s="165"/>
      <c r="V22" s="165"/>
      <c r="W22" s="165"/>
      <c r="X22" s="140"/>
    </row>
    <row r="23" spans="2:24" ht="15.75" customHeight="1" x14ac:dyDescent="0.25">
      <c r="B23" s="135" t="s">
        <v>96</v>
      </c>
      <c r="C23" s="176" t="s">
        <v>173</v>
      </c>
      <c r="D23" s="176" t="s">
        <v>174</v>
      </c>
      <c r="E23" s="176"/>
      <c r="F23" s="171"/>
      <c r="G23" s="171"/>
      <c r="H23" s="171"/>
      <c r="I23" s="171"/>
      <c r="J23" s="171"/>
      <c r="M23" s="214"/>
      <c r="N23" s="166"/>
      <c r="O23" s="166"/>
      <c r="P23" s="166"/>
      <c r="R23" s="166"/>
      <c r="S23" s="165"/>
      <c r="U23" s="165"/>
      <c r="V23" s="165"/>
      <c r="W23" s="165"/>
      <c r="X23" s="140"/>
    </row>
    <row r="24" spans="2:24" ht="15.75" customHeight="1" x14ac:dyDescent="0.25">
      <c r="B24" s="135" t="s">
        <v>265</v>
      </c>
      <c r="C24" s="176" t="s">
        <v>252</v>
      </c>
      <c r="D24" s="176" t="s">
        <v>260</v>
      </c>
      <c r="E24" s="176"/>
      <c r="M24" s="214"/>
      <c r="N24" s="166"/>
      <c r="O24" s="166"/>
      <c r="P24" s="166"/>
      <c r="R24" s="166"/>
      <c r="S24" s="165"/>
      <c r="U24" s="165"/>
      <c r="V24" s="165"/>
      <c r="W24" s="165"/>
      <c r="X24" s="140"/>
    </row>
    <row r="25" spans="2:24" ht="15.75" customHeight="1" x14ac:dyDescent="0.25">
      <c r="C25" s="176"/>
      <c r="D25" s="176"/>
      <c r="E25" s="176"/>
      <c r="M25" s="214"/>
      <c r="N25" s="166"/>
      <c r="O25" s="166"/>
      <c r="P25" s="166"/>
      <c r="R25" s="166"/>
      <c r="S25" s="165"/>
      <c r="U25" s="165"/>
      <c r="V25" s="165"/>
      <c r="W25" s="165"/>
      <c r="X25" s="140"/>
    </row>
    <row r="26" spans="2:24" ht="15.75" customHeight="1" x14ac:dyDescent="0.25">
      <c r="B26" s="579" t="s">
        <v>219</v>
      </c>
      <c r="C26" s="579"/>
      <c r="D26" s="579"/>
      <c r="E26" s="579"/>
      <c r="F26" s="579"/>
      <c r="G26" s="579"/>
      <c r="H26" s="579"/>
      <c r="I26" s="579"/>
      <c r="M26" s="214"/>
      <c r="N26" s="166"/>
      <c r="O26" s="166"/>
      <c r="P26" s="166"/>
      <c r="R26" s="166"/>
      <c r="S26" s="165"/>
      <c r="U26" s="165"/>
      <c r="V26" s="165"/>
      <c r="W26" s="165"/>
      <c r="X26" s="140"/>
    </row>
    <row r="27" spans="2:24" ht="15.75" customHeight="1" x14ac:dyDescent="0.25">
      <c r="B27" s="128"/>
      <c r="C27" s="176"/>
      <c r="D27" s="176"/>
      <c r="E27" s="176"/>
      <c r="J27" s="140"/>
      <c r="K27" s="140"/>
      <c r="L27" s="140"/>
      <c r="M27" s="140"/>
      <c r="N27" s="140"/>
      <c r="O27" s="140"/>
      <c r="P27" s="140"/>
      <c r="Q27" s="140"/>
      <c r="R27" s="140"/>
      <c r="S27" s="140"/>
      <c r="T27" s="140"/>
      <c r="U27" s="140"/>
      <c r="V27" s="140"/>
      <c r="W27" s="140"/>
      <c r="X27" s="140"/>
    </row>
    <row r="28" spans="2:24" ht="15.75" customHeight="1" x14ac:dyDescent="0.25">
      <c r="B28" s="140"/>
      <c r="C28" s="195"/>
      <c r="D28" s="195"/>
      <c r="E28" s="195"/>
      <c r="F28" s="140"/>
      <c r="G28" s="140"/>
      <c r="H28" s="140"/>
      <c r="I28" s="140"/>
      <c r="J28" s="140"/>
      <c r="K28" s="140"/>
      <c r="L28" s="140"/>
      <c r="M28" s="140"/>
      <c r="N28" s="140"/>
      <c r="O28" s="140"/>
      <c r="P28" s="140"/>
      <c r="Q28" s="140"/>
      <c r="R28" s="140"/>
      <c r="S28" s="140"/>
      <c r="T28" s="140"/>
      <c r="U28" s="140"/>
      <c r="V28" s="140"/>
      <c r="W28" s="140"/>
      <c r="X28" s="140"/>
    </row>
    <row r="29" spans="2:24" ht="15.75" customHeight="1" x14ac:dyDescent="0.25">
      <c r="B29" s="177"/>
      <c r="C29" s="177"/>
      <c r="D29" s="177"/>
      <c r="E29" s="177"/>
      <c r="F29" s="177"/>
      <c r="G29" s="177"/>
      <c r="H29" s="177"/>
      <c r="I29" s="177"/>
      <c r="J29" s="177"/>
      <c r="K29" s="177"/>
      <c r="L29" s="177"/>
      <c r="M29" s="177"/>
      <c r="N29" s="177"/>
      <c r="O29" s="177"/>
      <c r="P29" s="177"/>
      <c r="Q29" s="177"/>
      <c r="R29" s="277" t="s">
        <v>189</v>
      </c>
      <c r="S29" s="179"/>
      <c r="T29" s="177"/>
      <c r="U29" s="179"/>
      <c r="V29" s="179"/>
      <c r="W29" s="288"/>
    </row>
    <row r="30" spans="2:24" ht="15.75" customHeight="1" x14ac:dyDescent="0.25">
      <c r="B30" s="180" t="s">
        <v>188</v>
      </c>
      <c r="C30" s="181" t="s">
        <v>1</v>
      </c>
      <c r="D30" s="181"/>
      <c r="E30" s="181"/>
      <c r="F30" s="181" t="s">
        <v>32</v>
      </c>
      <c r="G30" s="181" t="s">
        <v>33</v>
      </c>
      <c r="H30" s="181"/>
      <c r="I30" s="181"/>
      <c r="J30" s="181"/>
      <c r="K30" s="181"/>
      <c r="L30" s="181"/>
      <c r="M30" s="181" t="s">
        <v>34</v>
      </c>
      <c r="N30" s="181" t="s">
        <v>35</v>
      </c>
      <c r="O30" s="182"/>
      <c r="P30" s="182"/>
      <c r="Q30" s="182"/>
      <c r="R30" s="183" t="s">
        <v>78</v>
      </c>
      <c r="S30" s="184"/>
      <c r="T30" s="182"/>
      <c r="U30" s="184"/>
      <c r="V30" s="184"/>
      <c r="W30" s="279"/>
    </row>
    <row r="31" spans="2:24" ht="15.75" customHeight="1" x14ac:dyDescent="0.25">
      <c r="B31" s="185"/>
      <c r="C31" s="408"/>
      <c r="D31" s="408"/>
      <c r="E31" s="408"/>
      <c r="F31" s="408"/>
      <c r="G31" s="408"/>
      <c r="H31" s="408"/>
      <c r="I31" s="408"/>
      <c r="J31" s="408"/>
      <c r="K31" s="408"/>
      <c r="L31" s="408"/>
      <c r="M31" s="408"/>
      <c r="N31" s="408"/>
      <c r="O31" s="186"/>
      <c r="P31" s="186"/>
      <c r="Q31" s="186"/>
      <c r="R31" s="140"/>
      <c r="S31" s="187"/>
      <c r="T31" s="186"/>
      <c r="U31" s="187"/>
      <c r="V31" s="187"/>
      <c r="W31" s="187"/>
    </row>
    <row r="32" spans="2:24" ht="15.75" customHeight="1" x14ac:dyDescent="0.25">
      <c r="B32" s="185"/>
      <c r="C32" s="408"/>
      <c r="D32" s="408"/>
      <c r="E32" s="408"/>
      <c r="F32" s="408"/>
      <c r="G32" s="408"/>
      <c r="H32" s="408"/>
      <c r="I32" s="408"/>
      <c r="J32" s="408"/>
      <c r="K32" s="408"/>
      <c r="L32" s="408"/>
      <c r="M32" s="408"/>
      <c r="N32" s="408"/>
      <c r="O32" s="186"/>
      <c r="P32" s="186"/>
      <c r="Q32" s="186"/>
      <c r="R32" s="140"/>
      <c r="S32" s="187"/>
      <c r="T32" s="186"/>
      <c r="U32" s="187"/>
      <c r="V32" s="187"/>
      <c r="W32" s="187"/>
    </row>
    <row r="33" spans="2:23" ht="15.75" customHeight="1" x14ac:dyDescent="0.25">
      <c r="B33" s="185"/>
      <c r="C33" s="408"/>
      <c r="D33" s="408"/>
      <c r="E33" s="408"/>
      <c r="F33" s="408"/>
      <c r="G33" s="408"/>
      <c r="H33" s="408"/>
      <c r="I33" s="408"/>
      <c r="J33" s="408"/>
      <c r="K33" s="408"/>
      <c r="L33" s="408"/>
      <c r="M33" s="408"/>
      <c r="N33" s="408"/>
      <c r="O33" s="186"/>
      <c r="P33" s="186"/>
      <c r="Q33" s="186"/>
      <c r="R33" s="140"/>
      <c r="S33" s="187"/>
      <c r="T33" s="186"/>
      <c r="U33" s="187"/>
      <c r="V33" s="187"/>
      <c r="W33" s="187"/>
    </row>
    <row r="34" spans="2:23" ht="15.75" customHeight="1" x14ac:dyDescent="0.25">
      <c r="B34" s="185"/>
      <c r="C34" s="408"/>
      <c r="D34" s="408"/>
      <c r="E34" s="408"/>
      <c r="F34" s="408"/>
      <c r="G34" s="408"/>
      <c r="H34" s="408"/>
      <c r="I34" s="408"/>
      <c r="J34" s="408"/>
      <c r="K34" s="408"/>
      <c r="L34" s="408"/>
      <c r="M34" s="408"/>
      <c r="N34" s="408"/>
      <c r="O34" s="186"/>
      <c r="P34" s="186"/>
      <c r="Q34" s="186"/>
      <c r="R34" s="140"/>
      <c r="S34" s="187"/>
      <c r="T34" s="186"/>
      <c r="U34" s="187"/>
      <c r="V34" s="187"/>
      <c r="W34" s="187"/>
    </row>
    <row r="35" spans="2:23" ht="15.75" customHeight="1" x14ac:dyDescent="0.25">
      <c r="B35" s="185"/>
      <c r="C35" s="408"/>
      <c r="D35" s="408"/>
      <c r="E35" s="408"/>
      <c r="F35" s="408"/>
      <c r="G35" s="408"/>
      <c r="H35" s="408"/>
      <c r="I35" s="408"/>
      <c r="J35" s="408"/>
      <c r="K35" s="408"/>
      <c r="L35" s="408"/>
      <c r="M35" s="408"/>
      <c r="N35" s="408"/>
      <c r="O35" s="186"/>
      <c r="P35" s="186"/>
      <c r="Q35" s="186"/>
      <c r="R35" s="140"/>
      <c r="S35" s="187"/>
      <c r="T35" s="186"/>
      <c r="U35" s="187"/>
      <c r="V35" s="187"/>
      <c r="W35" s="187"/>
    </row>
    <row r="36" spans="2:23" ht="15.75" customHeight="1" x14ac:dyDescent="0.25">
      <c r="B36" s="185"/>
      <c r="C36" s="408"/>
      <c r="D36" s="408"/>
      <c r="E36" s="408"/>
      <c r="F36" s="408"/>
      <c r="G36" s="408"/>
      <c r="H36" s="408"/>
      <c r="I36" s="408"/>
      <c r="J36" s="408"/>
      <c r="K36" s="408"/>
      <c r="L36" s="408"/>
      <c r="M36" s="408"/>
      <c r="N36" s="408"/>
      <c r="O36" s="186"/>
      <c r="P36" s="186"/>
      <c r="Q36" s="186"/>
      <c r="R36" s="140"/>
      <c r="S36" s="187"/>
      <c r="T36" s="186"/>
      <c r="U36" s="187"/>
      <c r="V36" s="187"/>
      <c r="W36" s="187"/>
    </row>
    <row r="37" spans="2:23" ht="15.75" customHeight="1" x14ac:dyDescent="0.25">
      <c r="B37" s="185"/>
      <c r="C37" s="408"/>
      <c r="D37" s="408"/>
      <c r="E37" s="408"/>
      <c r="F37" s="408"/>
      <c r="G37" s="408"/>
      <c r="H37" s="408"/>
      <c r="I37" s="408"/>
      <c r="J37" s="408"/>
      <c r="K37" s="408"/>
      <c r="L37" s="408"/>
      <c r="M37" s="408"/>
      <c r="N37" s="408"/>
      <c r="O37" s="186"/>
      <c r="P37" s="186"/>
      <c r="Q37" s="186"/>
      <c r="R37" s="140"/>
      <c r="S37" s="187"/>
      <c r="T37" s="186"/>
      <c r="U37" s="187"/>
      <c r="V37" s="187"/>
      <c r="W37" s="187"/>
    </row>
    <row r="38" spans="2:23" ht="15.75" customHeight="1" x14ac:dyDescent="0.25">
      <c r="B38" s="200"/>
      <c r="C38" s="201"/>
      <c r="D38" s="201"/>
      <c r="E38" s="201"/>
      <c r="F38" s="202"/>
      <c r="G38" s="203"/>
      <c r="H38" s="203"/>
      <c r="I38" s="203"/>
      <c r="J38" s="203"/>
      <c r="K38" s="203"/>
      <c r="L38" s="203"/>
      <c r="M38" s="159"/>
      <c r="N38" s="199"/>
    </row>
    <row r="39" spans="2:23" ht="15.75" customHeight="1" x14ac:dyDescent="0.25">
      <c r="B39" s="200"/>
      <c r="C39" s="201"/>
      <c r="D39" s="201"/>
      <c r="E39" s="201"/>
      <c r="F39" s="202"/>
      <c r="G39" s="203"/>
      <c r="H39" s="203"/>
      <c r="I39" s="203"/>
      <c r="J39" s="203"/>
      <c r="K39" s="203"/>
      <c r="L39" s="203"/>
      <c r="M39" s="159"/>
      <c r="N39" s="199"/>
    </row>
    <row r="40" spans="2:23" ht="15.75" customHeight="1" x14ac:dyDescent="0.25">
      <c r="B40" s="200"/>
      <c r="C40" s="201"/>
      <c r="D40" s="201"/>
      <c r="E40" s="201"/>
      <c r="F40" s="202"/>
      <c r="G40" s="203"/>
      <c r="H40" s="203"/>
      <c r="I40" s="203"/>
      <c r="J40" s="203"/>
      <c r="K40" s="203"/>
      <c r="L40" s="203"/>
      <c r="M40" s="159"/>
      <c r="N40" s="204"/>
      <c r="O40" s="205"/>
      <c r="P40" s="205"/>
      <c r="Q40" s="205"/>
      <c r="T40" s="205"/>
    </row>
    <row r="41" spans="2:23" ht="15.75" customHeight="1" x14ac:dyDescent="0.25">
      <c r="B41" s="200"/>
      <c r="C41" s="201"/>
      <c r="D41" s="201"/>
      <c r="E41" s="201"/>
      <c r="F41" s="202"/>
      <c r="G41" s="203"/>
      <c r="H41" s="203"/>
      <c r="I41" s="203"/>
      <c r="J41" s="203"/>
      <c r="K41" s="203"/>
      <c r="L41" s="203"/>
      <c r="M41" s="159"/>
      <c r="N41" s="204"/>
      <c r="O41" s="205"/>
      <c r="P41" s="205"/>
      <c r="Q41" s="205"/>
      <c r="R41" s="143"/>
      <c r="S41" s="143"/>
      <c r="T41" s="205"/>
      <c r="U41" s="143"/>
      <c r="V41" s="143"/>
      <c r="W41" s="143"/>
    </row>
    <row r="42" spans="2:23" ht="15.75" customHeight="1" x14ac:dyDescent="0.25">
      <c r="B42" s="223"/>
      <c r="C42" s="218"/>
      <c r="D42" s="218"/>
      <c r="E42" s="218"/>
      <c r="F42" s="202"/>
      <c r="G42" s="224"/>
      <c r="H42" s="224"/>
      <c r="I42" s="224"/>
      <c r="J42" s="224"/>
      <c r="K42" s="224"/>
      <c r="L42" s="224"/>
      <c r="M42" s="220"/>
      <c r="N42" s="199"/>
      <c r="O42" s="225"/>
      <c r="P42" s="161"/>
      <c r="Q42" s="146"/>
      <c r="R42" s="143"/>
      <c r="S42" s="143"/>
      <c r="T42" s="146"/>
      <c r="U42" s="143"/>
      <c r="V42" s="143"/>
      <c r="W42" s="161"/>
    </row>
    <row r="43" spans="2:23" ht="15.75" customHeight="1" x14ac:dyDescent="0.25">
      <c r="B43" s="223"/>
      <c r="C43" s="218"/>
      <c r="D43" s="218"/>
      <c r="E43" s="218"/>
      <c r="F43" s="202"/>
      <c r="G43" s="224"/>
      <c r="H43" s="224"/>
      <c r="I43" s="224"/>
      <c r="J43" s="224"/>
      <c r="K43" s="224"/>
      <c r="L43" s="224"/>
      <c r="M43" s="220"/>
      <c r="N43" s="199"/>
      <c r="O43" s="225"/>
      <c r="P43" s="225"/>
      <c r="Q43" s="140"/>
      <c r="T43" s="140"/>
    </row>
    <row r="44" spans="2:23" ht="15.75" customHeight="1" x14ac:dyDescent="0.25">
      <c r="B44" s="223"/>
      <c r="C44" s="218"/>
      <c r="D44" s="218"/>
      <c r="E44" s="218"/>
      <c r="F44" s="202"/>
      <c r="G44" s="224"/>
      <c r="H44" s="224"/>
      <c r="I44" s="224"/>
      <c r="J44" s="224"/>
      <c r="K44" s="224"/>
      <c r="L44" s="224"/>
      <c r="M44" s="226"/>
      <c r="N44" s="204"/>
      <c r="O44" s="225"/>
      <c r="P44" s="225"/>
      <c r="Q44" s="140"/>
      <c r="T44" s="140"/>
    </row>
    <row r="45" spans="2:23" ht="15.75" customHeight="1" x14ac:dyDescent="0.25"/>
    <row r="46" spans="2:23" ht="15.75" customHeight="1" x14ac:dyDescent="0.25">
      <c r="F46" s="167"/>
      <c r="G46" s="228"/>
      <c r="H46" s="228"/>
      <c r="I46" s="228"/>
      <c r="J46" s="228"/>
      <c r="K46" s="228"/>
      <c r="L46" s="228"/>
    </row>
    <row r="47" spans="2:23" ht="15.75" customHeight="1" x14ac:dyDescent="0.25"/>
    <row r="48" spans="2:23" ht="15.75" customHeight="1" x14ac:dyDescent="0.25"/>
    <row r="49" spans="19:26" ht="15.75" customHeight="1" x14ac:dyDescent="0.25"/>
    <row r="50" spans="19:26" ht="15.75" customHeight="1" x14ac:dyDescent="0.25">
      <c r="Z50" s="166"/>
    </row>
    <row r="51" spans="19:26" ht="15.75" customHeight="1" x14ac:dyDescent="0.25"/>
    <row r="52" spans="19:26" ht="15.75" customHeight="1" x14ac:dyDescent="0.25">
      <c r="S52" s="361" t="s">
        <v>182</v>
      </c>
      <c r="T52" s="166">
        <f>T11</f>
        <v>15276.57</v>
      </c>
    </row>
    <row r="53" spans="19:26" ht="15.75" customHeight="1" x14ac:dyDescent="0.25"/>
    <row r="54" spans="19:26" ht="15.75" customHeight="1" x14ac:dyDescent="0.25"/>
    <row r="55" spans="19:26" ht="15.75" customHeight="1" x14ac:dyDescent="0.25"/>
    <row r="56" spans="19:26" ht="15.75" customHeight="1" x14ac:dyDescent="0.25"/>
  </sheetData>
  <mergeCells count="8">
    <mergeCell ref="X4:Z4"/>
    <mergeCell ref="X5:Z5"/>
    <mergeCell ref="B26:I26"/>
    <mergeCell ref="B20:G20"/>
    <mergeCell ref="B15:G15"/>
    <mergeCell ref="B17:G17"/>
    <mergeCell ref="B19:G19"/>
    <mergeCell ref="R4:T4"/>
  </mergeCells>
  <conditionalFormatting sqref="A7:P10">
    <cfRule type="expression" dxfId="48" priority="2">
      <formula>MOD(ROW(),2)=0</formula>
    </cfRule>
  </conditionalFormatting>
  <conditionalFormatting sqref="R7:U10">
    <cfRule type="expression" dxfId="47" priority="1">
      <formula>MOD(ROW(),2)=0</formula>
    </cfRule>
  </conditionalFormatting>
  <hyperlinks>
    <hyperlink ref="B20" r:id="rId1" xr:uid="{00000000-0004-0000-1B00-000000000000}"/>
  </hyperlinks>
  <printOptions horizontalCentered="1" gridLines="1"/>
  <pageMargins left="0" right="0" top="0.75" bottom="0.75" header="0.3" footer="0.3"/>
  <pageSetup scale="34" orientation="landscape" horizontalDpi="1200" verticalDpi="120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CDAF8"/>
    <pageSetUpPr fitToPage="1"/>
  </sheetPr>
  <dimension ref="A1:AA53"/>
  <sheetViews>
    <sheetView workbookViewId="0"/>
  </sheetViews>
  <sheetFormatPr defaultColWidth="9.140625" defaultRowHeight="15" x14ac:dyDescent="0.25"/>
  <cols>
    <col min="1" max="1" width="7.85546875" style="135" customWidth="1"/>
    <col min="2" max="2" width="70.7109375" style="135" customWidth="1"/>
    <col min="3" max="3" width="35.85546875" style="135" bestFit="1" customWidth="1"/>
    <col min="4" max="4" width="14.28515625" style="135" bestFit="1" customWidth="1"/>
    <col min="5" max="5" width="10.5703125" style="135" customWidth="1"/>
    <col min="6" max="6" width="19.42578125" style="137" bestFit="1" customWidth="1"/>
    <col min="7" max="7" width="22.28515625" style="135" bestFit="1" customWidth="1"/>
    <col min="8" max="8" width="10.5703125" style="135" customWidth="1"/>
    <col min="9" max="9" width="12.5703125" style="135" customWidth="1"/>
    <col min="10" max="10" width="13.42578125" style="135" customWidth="1"/>
    <col min="11" max="11" width="15.42578125" style="135" customWidth="1"/>
    <col min="12" max="12" width="10.5703125" style="135" customWidth="1"/>
    <col min="13" max="13" width="19.28515625" style="135" bestFit="1" customWidth="1"/>
    <col min="14" max="14" width="14" style="135" bestFit="1" customWidth="1"/>
    <col min="15" max="15" width="13.7109375" style="135" customWidth="1"/>
    <col min="16" max="16" width="14" style="135" bestFit="1" customWidth="1"/>
    <col min="17" max="17" width="3.140625" style="135" customWidth="1"/>
    <col min="18" max="18" width="15.85546875" style="135" customWidth="1"/>
    <col min="19" max="19" width="14.140625" style="135" customWidth="1"/>
    <col min="20" max="20" width="11.28515625" style="135" bestFit="1" customWidth="1"/>
    <col min="21" max="22" width="14.140625" style="135" customWidth="1"/>
    <col min="23" max="23" width="4.28515625" style="135" customWidth="1"/>
    <col min="24" max="24" width="13.42578125" style="135" bestFit="1" customWidth="1"/>
    <col min="25" max="25" width="14.85546875" style="135" bestFit="1" customWidth="1"/>
    <col min="26" max="26" width="13.42578125" style="135" bestFit="1" customWidth="1"/>
    <col min="27" max="27" width="14.28515625" style="135" customWidth="1"/>
    <col min="28" max="16384" width="9.140625" style="135"/>
  </cols>
  <sheetData>
    <row r="1" spans="1:27" ht="15.75" customHeight="1" x14ac:dyDescent="0.25">
      <c r="A1" s="132" t="s">
        <v>15</v>
      </c>
      <c r="C1" s="143"/>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43</v>
      </c>
      <c r="B3" s="132"/>
      <c r="D3" s="132"/>
      <c r="E3" s="132"/>
      <c r="F3" s="131"/>
      <c r="Q3" s="140"/>
      <c r="R3" s="140"/>
      <c r="S3" s="140"/>
      <c r="T3" s="140"/>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243" t="s">
        <v>4</v>
      </c>
      <c r="N6" s="308" t="s">
        <v>177</v>
      </c>
      <c r="O6" s="309" t="s">
        <v>178</v>
      </c>
      <c r="P6" s="310" t="s">
        <v>179</v>
      </c>
      <c r="Q6" s="144"/>
      <c r="R6" s="305" t="s">
        <v>180</v>
      </c>
      <c r="S6" s="306" t="s">
        <v>184</v>
      </c>
      <c r="T6" s="307" t="s">
        <v>185</v>
      </c>
      <c r="U6" s="155" t="str">
        <f>'#3924 PB Maritime Acd Second '!U6</f>
        <v>Available Budget as of 12/31/25</v>
      </c>
    </row>
    <row r="7" spans="1:27" ht="15.75" customHeight="1" x14ac:dyDescent="0.25">
      <c r="A7" s="137"/>
      <c r="C7" s="326"/>
      <c r="D7" s="158"/>
      <c r="E7" s="176"/>
      <c r="G7" s="136"/>
      <c r="H7" s="276"/>
      <c r="I7" s="276"/>
      <c r="J7" s="164"/>
      <c r="K7" s="164"/>
      <c r="L7" s="164"/>
      <c r="M7" s="137"/>
      <c r="N7" s="402">
        <v>0</v>
      </c>
      <c r="O7" s="319"/>
      <c r="P7" s="393">
        <f>N7+O7</f>
        <v>0</v>
      </c>
      <c r="Q7" s="416"/>
      <c r="R7" s="422">
        <v>0</v>
      </c>
      <c r="S7" s="319"/>
      <c r="T7" s="374">
        <f t="shared" ref="T7" si="0">SUM(R7:S7)</f>
        <v>0</v>
      </c>
      <c r="U7" s="394">
        <f>P7-T7</f>
        <v>0</v>
      </c>
    </row>
    <row r="8" spans="1:27" ht="15.75" customHeight="1" x14ac:dyDescent="0.25">
      <c r="A8" s="156"/>
      <c r="B8" s="146"/>
      <c r="C8" s="498"/>
      <c r="D8" s="137"/>
      <c r="E8" s="137"/>
      <c r="H8" s="276"/>
      <c r="I8" s="276"/>
      <c r="J8" s="164"/>
      <c r="K8" s="164"/>
      <c r="L8" s="164"/>
      <c r="M8" s="137"/>
      <c r="N8" s="318"/>
      <c r="O8" s="319"/>
      <c r="P8" s="393">
        <f>N8+O8</f>
        <v>0</v>
      </c>
      <c r="Q8" s="416"/>
      <c r="R8" s="422"/>
      <c r="S8" s="319"/>
      <c r="T8" s="374">
        <f t="shared" ref="T8" si="1">SUM(R8:S8)</f>
        <v>0</v>
      </c>
      <c r="U8" s="394">
        <f t="shared" ref="U8:U9" si="2">P8-T8</f>
        <v>0</v>
      </c>
    </row>
    <row r="9" spans="1:27" ht="15.75" customHeight="1" x14ac:dyDescent="0.25">
      <c r="A9" s="428"/>
      <c r="B9" s="423"/>
      <c r="C9" s="430"/>
      <c r="D9" s="428"/>
      <c r="E9" s="428"/>
      <c r="F9" s="432"/>
      <c r="G9" s="428"/>
      <c r="H9" s="276"/>
      <c r="I9" s="276"/>
      <c r="J9" s="432"/>
      <c r="K9" s="432"/>
      <c r="L9" s="432"/>
      <c r="M9" s="428"/>
      <c r="N9" s="318"/>
      <c r="O9" s="319"/>
      <c r="P9" s="393">
        <f>N9+O9</f>
        <v>0</v>
      </c>
      <c r="Q9" s="416"/>
      <c r="R9" s="422"/>
      <c r="S9" s="319"/>
      <c r="T9" s="374">
        <f t="shared" ref="T9" si="3">SUM(R9:S9)</f>
        <v>0</v>
      </c>
      <c r="U9" s="394">
        <f t="shared" si="2"/>
        <v>0</v>
      </c>
    </row>
    <row r="10" spans="1:27" ht="15.75" customHeight="1" thickBot="1" x14ac:dyDescent="0.3">
      <c r="C10" s="136"/>
      <c r="D10" s="137"/>
      <c r="E10" s="137"/>
      <c r="I10" s="163" t="s">
        <v>88</v>
      </c>
      <c r="J10" s="188"/>
      <c r="K10" s="188"/>
      <c r="L10" s="188"/>
      <c r="M10" s="167" t="s">
        <v>36</v>
      </c>
      <c r="N10" s="321">
        <f>SUM(N7:N9)</f>
        <v>0</v>
      </c>
      <c r="O10" s="322">
        <f>SUM(O7:O9)</f>
        <v>0</v>
      </c>
      <c r="P10" s="323">
        <f>SUM(P7:P9)</f>
        <v>0</v>
      </c>
      <c r="Q10" s="416"/>
      <c r="R10" s="321">
        <f>SUM(R7:R9)</f>
        <v>0</v>
      </c>
      <c r="S10" s="322">
        <f>SUM(S7:S9)</f>
        <v>0</v>
      </c>
      <c r="T10" s="376">
        <f>SUM(T7:T9)</f>
        <v>0</v>
      </c>
      <c r="U10" s="378">
        <f>SUM(U7:U9)</f>
        <v>0</v>
      </c>
    </row>
    <row r="11" spans="1:27" ht="15.75" customHeight="1" thickTop="1" x14ac:dyDescent="0.25">
      <c r="C11" s="136"/>
      <c r="D11" s="137"/>
      <c r="E11" s="137"/>
      <c r="J11" s="188"/>
      <c r="K11" s="188"/>
      <c r="L11" s="188"/>
      <c r="W11" s="140"/>
      <c r="X11" s="140"/>
    </row>
    <row r="12" spans="1:27" ht="15.75" customHeight="1" x14ac:dyDescent="0.25">
      <c r="C12" s="137"/>
      <c r="D12" s="137"/>
      <c r="E12" s="137"/>
      <c r="J12" s="188"/>
      <c r="K12" s="188"/>
      <c r="L12" s="188"/>
      <c r="W12" s="140"/>
      <c r="X12" s="140"/>
    </row>
    <row r="13" spans="1:27" ht="15.75" customHeight="1" x14ac:dyDescent="0.25">
      <c r="B13" s="132" t="s">
        <v>106</v>
      </c>
      <c r="C13" s="176"/>
      <c r="D13" s="176"/>
      <c r="E13" s="176"/>
      <c r="R13" s="130"/>
      <c r="S13" s="130"/>
      <c r="U13" s="416"/>
      <c r="V13" s="416"/>
      <c r="W13" s="140"/>
      <c r="X13" s="140"/>
    </row>
    <row r="14" spans="1:27" ht="33" customHeight="1" x14ac:dyDescent="0.25">
      <c r="B14" s="577" t="s">
        <v>186</v>
      </c>
      <c r="C14" s="577"/>
      <c r="D14" s="577"/>
      <c r="E14" s="577"/>
      <c r="F14" s="577"/>
      <c r="G14" s="577"/>
      <c r="H14" s="171"/>
      <c r="I14" s="171"/>
      <c r="J14" s="171"/>
      <c r="R14" s="130"/>
      <c r="S14" s="130"/>
      <c r="U14" s="416"/>
      <c r="V14" s="416"/>
      <c r="W14" s="140"/>
      <c r="X14" s="140"/>
    </row>
    <row r="15" spans="1:27" ht="15.75" customHeight="1" x14ac:dyDescent="0.25">
      <c r="C15" s="176"/>
      <c r="D15" s="176"/>
      <c r="E15" s="176"/>
      <c r="R15" s="130"/>
      <c r="S15" s="130"/>
      <c r="U15" s="416"/>
      <c r="V15" s="416"/>
      <c r="W15" s="140"/>
      <c r="X15" s="140"/>
    </row>
    <row r="16" spans="1:27" ht="50.25" customHeight="1" x14ac:dyDescent="0.25">
      <c r="B16" s="577" t="s">
        <v>110</v>
      </c>
      <c r="C16" s="577"/>
      <c r="D16" s="577"/>
      <c r="E16" s="577"/>
      <c r="F16" s="577"/>
      <c r="G16" s="577"/>
      <c r="H16" s="171"/>
      <c r="I16" s="171"/>
      <c r="J16" s="171"/>
      <c r="N16" s="244"/>
      <c r="R16" s="130"/>
      <c r="S16" s="130"/>
      <c r="U16" s="416"/>
      <c r="V16" s="416"/>
      <c r="W16" s="140"/>
      <c r="X16" s="140"/>
    </row>
    <row r="17" spans="2:24" ht="15.75" customHeight="1" x14ac:dyDescent="0.25">
      <c r="B17" s="171"/>
      <c r="C17" s="171"/>
      <c r="D17" s="171"/>
      <c r="E17" s="171"/>
      <c r="F17" s="172"/>
      <c r="G17" s="171"/>
      <c r="H17" s="171"/>
      <c r="I17" s="171"/>
      <c r="J17" s="171"/>
      <c r="R17" s="130"/>
      <c r="S17" s="130"/>
      <c r="U17" s="416"/>
      <c r="V17" s="416"/>
      <c r="W17" s="140"/>
      <c r="X17" s="140"/>
    </row>
    <row r="18" spans="2:24" ht="39.75" customHeight="1" x14ac:dyDescent="0.25">
      <c r="B18" s="577" t="s">
        <v>131</v>
      </c>
      <c r="C18" s="577"/>
      <c r="D18" s="577"/>
      <c r="E18" s="577"/>
      <c r="F18" s="577"/>
      <c r="G18" s="577"/>
      <c r="H18" s="171"/>
      <c r="I18" s="171"/>
      <c r="J18" s="171"/>
      <c r="R18" s="130"/>
      <c r="S18" s="130"/>
      <c r="U18" s="416"/>
      <c r="V18" s="416"/>
      <c r="W18" s="140"/>
      <c r="X18" s="140"/>
    </row>
    <row r="19" spans="2:24" ht="15.75" customHeight="1" x14ac:dyDescent="0.25">
      <c r="B19" s="591" t="s">
        <v>130</v>
      </c>
      <c r="C19" s="577"/>
      <c r="D19" s="577"/>
      <c r="E19" s="577"/>
      <c r="F19" s="577"/>
      <c r="G19" s="577"/>
      <c r="H19" s="171"/>
      <c r="I19" s="171"/>
      <c r="J19" s="171"/>
      <c r="W19" s="140"/>
      <c r="X19" s="140"/>
    </row>
    <row r="20" spans="2:24" ht="15.75" customHeight="1" x14ac:dyDescent="0.25">
      <c r="B20" s="171"/>
      <c r="C20" s="171"/>
      <c r="D20" s="171"/>
      <c r="E20" s="171"/>
      <c r="F20" s="172"/>
      <c r="G20" s="171"/>
      <c r="H20" s="171"/>
      <c r="I20" s="171"/>
      <c r="J20" s="171"/>
      <c r="W20" s="140"/>
      <c r="X20" s="140"/>
    </row>
    <row r="21" spans="2:24" ht="15.75" customHeight="1" x14ac:dyDescent="0.25">
      <c r="B21" s="131" t="s">
        <v>95</v>
      </c>
      <c r="C21" s="174" t="s">
        <v>98</v>
      </c>
      <c r="D21" s="174" t="s">
        <v>99</v>
      </c>
      <c r="E21" s="174"/>
      <c r="F21" s="172"/>
      <c r="G21" s="171"/>
      <c r="H21" s="171"/>
      <c r="I21" s="171"/>
      <c r="J21" s="171"/>
      <c r="W21" s="140"/>
      <c r="X21" s="140"/>
    </row>
    <row r="22" spans="2:24" ht="15.75" customHeight="1" x14ac:dyDescent="0.25">
      <c r="C22" s="176"/>
      <c r="D22" s="176"/>
      <c r="E22" s="176"/>
      <c r="F22" s="172"/>
      <c r="G22" s="171"/>
      <c r="H22" s="171"/>
      <c r="I22" s="171"/>
      <c r="J22" s="171"/>
      <c r="W22" s="140"/>
      <c r="X22" s="140"/>
    </row>
    <row r="23" spans="2:24" ht="15.75" customHeight="1" x14ac:dyDescent="0.25">
      <c r="B23" s="168"/>
      <c r="C23" s="176"/>
      <c r="D23" s="176"/>
      <c r="E23" s="176"/>
      <c r="W23" s="140"/>
      <c r="X23" s="140"/>
    </row>
    <row r="24" spans="2:24" ht="15.75" customHeight="1" x14ac:dyDescent="0.25">
      <c r="C24" s="176"/>
      <c r="D24" s="176"/>
      <c r="E24" s="176"/>
      <c r="W24" s="140"/>
      <c r="X24" s="140"/>
    </row>
    <row r="25" spans="2:24" ht="15.75" customHeight="1" x14ac:dyDescent="0.25">
      <c r="C25" s="176"/>
      <c r="D25" s="176"/>
      <c r="E25" s="176"/>
      <c r="W25" s="140"/>
      <c r="X25" s="140"/>
    </row>
    <row r="26" spans="2:24" ht="15.75" customHeight="1" x14ac:dyDescent="0.25">
      <c r="B26" s="579" t="s">
        <v>219</v>
      </c>
      <c r="C26" s="579"/>
      <c r="D26" s="579"/>
      <c r="E26" s="579"/>
      <c r="F26" s="579"/>
      <c r="G26" s="579"/>
      <c r="H26" s="579"/>
      <c r="I26" s="579"/>
      <c r="W26" s="140"/>
      <c r="X26" s="140"/>
    </row>
    <row r="27" spans="2:24" ht="15.75" customHeight="1" x14ac:dyDescent="0.25">
      <c r="B27" s="128"/>
      <c r="C27" s="176"/>
      <c r="D27" s="176"/>
      <c r="E27" s="176"/>
      <c r="J27" s="140"/>
      <c r="K27" s="140"/>
      <c r="L27" s="140"/>
      <c r="M27" s="140"/>
      <c r="N27" s="140"/>
      <c r="O27" s="140"/>
      <c r="P27" s="140"/>
      <c r="Q27" s="140"/>
      <c r="R27" s="140"/>
      <c r="S27" s="140"/>
      <c r="T27" s="140"/>
      <c r="U27" s="140"/>
      <c r="V27" s="140"/>
      <c r="W27" s="140"/>
      <c r="X27" s="140"/>
    </row>
    <row r="28" spans="2:24" ht="15.75" customHeight="1" x14ac:dyDescent="0.25">
      <c r="B28" s="140"/>
      <c r="C28" s="195"/>
      <c r="D28" s="195"/>
      <c r="E28" s="195"/>
      <c r="F28" s="195"/>
      <c r="G28" s="140"/>
      <c r="H28" s="140"/>
      <c r="I28" s="140"/>
      <c r="J28" s="140"/>
      <c r="K28" s="140"/>
      <c r="L28" s="140"/>
      <c r="M28" s="140"/>
      <c r="N28" s="140"/>
      <c r="O28" s="140"/>
      <c r="P28" s="140"/>
      <c r="Q28" s="140"/>
      <c r="R28" s="140"/>
      <c r="S28" s="140"/>
      <c r="T28" s="140"/>
      <c r="U28" s="140"/>
      <c r="V28" s="140"/>
      <c r="W28" s="140"/>
      <c r="X28" s="140"/>
    </row>
    <row r="29" spans="2:24" ht="15.75" customHeight="1" x14ac:dyDescent="0.25">
      <c r="B29" s="177"/>
      <c r="C29" s="178"/>
      <c r="D29" s="178"/>
      <c r="E29" s="178"/>
      <c r="F29" s="178"/>
      <c r="G29" s="177"/>
      <c r="H29" s="177"/>
      <c r="I29" s="177"/>
      <c r="J29" s="177"/>
      <c r="K29" s="177"/>
      <c r="L29" s="177"/>
      <c r="M29" s="177"/>
      <c r="N29" s="177"/>
      <c r="O29" s="177"/>
      <c r="P29" s="177"/>
      <c r="Q29" s="177"/>
      <c r="R29" s="179" t="s">
        <v>187</v>
      </c>
      <c r="S29" s="179"/>
      <c r="T29" s="177"/>
      <c r="U29" s="179"/>
      <c r="V29" s="179"/>
      <c r="W29" s="288"/>
    </row>
    <row r="30" spans="2:24" ht="15.75" customHeight="1" x14ac:dyDescent="0.25">
      <c r="B30" s="180" t="s">
        <v>188</v>
      </c>
      <c r="C30" s="181" t="s">
        <v>1</v>
      </c>
      <c r="D30" s="181"/>
      <c r="E30" s="181"/>
      <c r="F30" s="434" t="s">
        <v>32</v>
      </c>
      <c r="G30" s="181" t="s">
        <v>33</v>
      </c>
      <c r="H30" s="181"/>
      <c r="I30" s="181"/>
      <c r="J30" s="181"/>
      <c r="K30" s="181"/>
      <c r="L30" s="181"/>
      <c r="M30" s="181" t="s">
        <v>34</v>
      </c>
      <c r="N30" s="181" t="s">
        <v>35</v>
      </c>
      <c r="O30" s="183"/>
      <c r="P30" s="183"/>
      <c r="Q30" s="183"/>
      <c r="R30" s="183" t="s">
        <v>78</v>
      </c>
      <c r="S30" s="184"/>
      <c r="T30" s="183"/>
      <c r="U30" s="184"/>
      <c r="V30" s="184"/>
      <c r="W30" s="279"/>
    </row>
    <row r="31" spans="2:24" ht="15.75" customHeight="1" x14ac:dyDescent="0.25">
      <c r="B31" s="185"/>
      <c r="C31" s="145"/>
      <c r="D31" s="145"/>
      <c r="E31" s="145"/>
      <c r="F31" s="435"/>
      <c r="G31" s="145"/>
      <c r="H31" s="145"/>
      <c r="I31" s="145"/>
      <c r="J31" s="145"/>
      <c r="K31" s="145"/>
      <c r="L31" s="145"/>
      <c r="M31" s="145"/>
      <c r="N31" s="145"/>
      <c r="R31" s="187"/>
      <c r="S31" s="281"/>
      <c r="U31" s="281"/>
      <c r="V31" s="281"/>
      <c r="W31" s="281"/>
    </row>
    <row r="32" spans="2:24" ht="15.75" customHeight="1" x14ac:dyDescent="0.25">
      <c r="B32" s="185"/>
      <c r="C32" s="145"/>
      <c r="D32" s="145"/>
      <c r="E32" s="145"/>
      <c r="F32" s="435"/>
      <c r="G32" s="145"/>
      <c r="H32" s="145"/>
      <c r="I32" s="145"/>
      <c r="J32" s="145"/>
      <c r="K32" s="145"/>
      <c r="L32" s="145"/>
      <c r="M32" s="145"/>
      <c r="N32" s="145"/>
    </row>
    <row r="33" spans="2:20" ht="15.75" customHeight="1" x14ac:dyDescent="0.25">
      <c r="B33" s="185"/>
      <c r="C33" s="408"/>
      <c r="D33" s="408"/>
      <c r="E33" s="408"/>
      <c r="F33" s="435"/>
      <c r="G33" s="408"/>
      <c r="H33" s="408"/>
      <c r="I33" s="408"/>
      <c r="J33" s="408"/>
      <c r="K33" s="408"/>
      <c r="L33" s="408"/>
      <c r="M33" s="408"/>
      <c r="N33" s="408"/>
    </row>
    <row r="34" spans="2:20" ht="15.75" customHeight="1" x14ac:dyDescent="0.25">
      <c r="B34" s="185"/>
      <c r="C34" s="408"/>
      <c r="D34" s="408"/>
      <c r="E34" s="408"/>
      <c r="F34" s="435"/>
      <c r="G34" s="408"/>
      <c r="H34" s="408"/>
      <c r="I34" s="408"/>
      <c r="J34" s="408"/>
      <c r="K34" s="408"/>
      <c r="L34" s="408"/>
      <c r="M34" s="408"/>
      <c r="N34" s="408"/>
    </row>
    <row r="35" spans="2:20" ht="15.75" customHeight="1" x14ac:dyDescent="0.25">
      <c r="B35" s="185"/>
      <c r="C35" s="408"/>
      <c r="D35" s="408"/>
      <c r="E35" s="408"/>
      <c r="F35" s="435"/>
      <c r="G35" s="408"/>
      <c r="H35" s="408"/>
      <c r="I35" s="408"/>
      <c r="J35" s="408"/>
      <c r="K35" s="408"/>
      <c r="L35" s="408"/>
      <c r="M35" s="408"/>
      <c r="N35" s="408"/>
    </row>
    <row r="36" spans="2:20" ht="15.75" customHeight="1" x14ac:dyDescent="0.25">
      <c r="B36" s="185"/>
      <c r="C36" s="408"/>
      <c r="D36" s="408"/>
      <c r="E36" s="408"/>
      <c r="F36" s="435"/>
      <c r="G36" s="408"/>
      <c r="H36" s="408"/>
      <c r="I36" s="408"/>
      <c r="J36" s="408"/>
      <c r="K36" s="408"/>
      <c r="L36" s="408"/>
      <c r="M36" s="408"/>
      <c r="N36" s="408"/>
    </row>
    <row r="37" spans="2:20" ht="15.75" customHeight="1" x14ac:dyDescent="0.25">
      <c r="B37" s="146"/>
      <c r="C37" s="145"/>
      <c r="D37" s="145"/>
      <c r="E37" s="145"/>
      <c r="F37" s="435"/>
    </row>
    <row r="38" spans="2:20" ht="15.75" customHeight="1" x14ac:dyDescent="0.25">
      <c r="B38" s="200"/>
      <c r="C38" s="201"/>
      <c r="D38" s="201"/>
      <c r="E38" s="201"/>
      <c r="F38" s="156"/>
      <c r="G38" s="203"/>
      <c r="H38" s="203"/>
      <c r="I38" s="203"/>
      <c r="J38" s="203"/>
      <c r="K38" s="203"/>
      <c r="L38" s="203"/>
      <c r="M38" s="159"/>
      <c r="N38" s="204"/>
      <c r="O38" s="205"/>
      <c r="P38" s="205"/>
      <c r="Q38" s="205"/>
      <c r="T38" s="205"/>
    </row>
    <row r="39" spans="2:20" ht="15.75" customHeight="1" x14ac:dyDescent="0.25">
      <c r="B39" s="200"/>
      <c r="C39" s="201"/>
      <c r="D39" s="201"/>
      <c r="E39" s="201"/>
      <c r="F39" s="156"/>
      <c r="G39" s="203"/>
      <c r="H39" s="203"/>
      <c r="I39" s="203"/>
      <c r="J39" s="203"/>
      <c r="K39" s="203"/>
      <c r="L39" s="203"/>
      <c r="M39" s="159"/>
      <c r="N39" s="204"/>
      <c r="O39" s="205"/>
      <c r="P39" s="205"/>
      <c r="Q39" s="205"/>
      <c r="T39" s="205"/>
    </row>
    <row r="40" spans="2:20" ht="15.75" customHeight="1" x14ac:dyDescent="0.25">
      <c r="B40" s="200"/>
      <c r="C40" s="201"/>
      <c r="D40" s="201"/>
      <c r="E40" s="201"/>
      <c r="F40" s="156"/>
      <c r="G40" s="203"/>
      <c r="H40" s="203"/>
      <c r="I40" s="203"/>
      <c r="J40" s="203"/>
      <c r="K40" s="203"/>
      <c r="L40" s="203"/>
      <c r="M40" s="159"/>
      <c r="N40" s="204"/>
      <c r="O40" s="205"/>
      <c r="P40" s="205"/>
      <c r="Q40" s="205"/>
      <c r="T40" s="205"/>
    </row>
    <row r="41" spans="2:20" ht="15.75" customHeight="1" x14ac:dyDescent="0.25">
      <c r="B41" s="200"/>
      <c r="C41" s="201"/>
      <c r="D41" s="201"/>
      <c r="E41" s="201"/>
      <c r="F41" s="156"/>
      <c r="G41" s="203"/>
      <c r="H41" s="203"/>
      <c r="I41" s="203"/>
      <c r="J41" s="203"/>
      <c r="K41" s="203"/>
      <c r="L41" s="203"/>
      <c r="M41" s="159"/>
      <c r="N41" s="204"/>
      <c r="O41" s="205"/>
      <c r="P41" s="205"/>
      <c r="Q41" s="205"/>
      <c r="T41" s="205"/>
    </row>
    <row r="42" spans="2:20" ht="15.75" customHeight="1" x14ac:dyDescent="0.25"/>
    <row r="43" spans="2:20" ht="15.75" customHeight="1" x14ac:dyDescent="0.25"/>
    <row r="44" spans="2:20" ht="15.75" customHeight="1" x14ac:dyDescent="0.25"/>
    <row r="45" spans="2:20" ht="15.75" customHeight="1" x14ac:dyDescent="0.25"/>
    <row r="46" spans="2:20" ht="15.75" customHeight="1" x14ac:dyDescent="0.25"/>
    <row r="47" spans="2:20" ht="15.75" customHeight="1" x14ac:dyDescent="0.25"/>
    <row r="48" spans="2:20" ht="15.75" customHeight="1" x14ac:dyDescent="0.25"/>
    <row r="49" spans="19:20" ht="15.75" customHeight="1" x14ac:dyDescent="0.25"/>
    <row r="50" spans="19:20" ht="15.75" customHeight="1" x14ac:dyDescent="0.25"/>
    <row r="51" spans="19:20" ht="15.75" customHeight="1" x14ac:dyDescent="0.25"/>
    <row r="52" spans="19:20" ht="15.75" customHeight="1" x14ac:dyDescent="0.25">
      <c r="S52" s="361" t="s">
        <v>182</v>
      </c>
      <c r="T52" s="166">
        <f>T10</f>
        <v>0</v>
      </c>
    </row>
    <row r="53" spans="19:20" ht="15.75" customHeight="1" x14ac:dyDescent="0.25"/>
  </sheetData>
  <mergeCells count="8">
    <mergeCell ref="X4:Z4"/>
    <mergeCell ref="X5:Z5"/>
    <mergeCell ref="B26:I26"/>
    <mergeCell ref="B19:G19"/>
    <mergeCell ref="B14:G14"/>
    <mergeCell ref="B16:G16"/>
    <mergeCell ref="B18:G18"/>
    <mergeCell ref="R4:T4"/>
  </mergeCells>
  <conditionalFormatting sqref="A7:U9">
    <cfRule type="expression" dxfId="46" priority="4">
      <formula>MOD(ROW(),2)=0</formula>
    </cfRule>
  </conditionalFormatting>
  <hyperlinks>
    <hyperlink ref="B19" r:id="rId1" xr:uid="{00000000-0004-0000-1C00-000000000000}"/>
  </hyperlinks>
  <printOptions horizontalCentered="1" gridLines="1"/>
  <pageMargins left="0" right="0" top="0.75" bottom="0.75" header="0.3" footer="0.3"/>
  <pageSetup scale="36" orientation="landscape"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pageSetUpPr fitToPage="1"/>
  </sheetPr>
  <dimension ref="A1:AA60"/>
  <sheetViews>
    <sheetView workbookViewId="0">
      <selection activeCell="G9" sqref="G9"/>
    </sheetView>
  </sheetViews>
  <sheetFormatPr defaultColWidth="9.140625" defaultRowHeight="15" x14ac:dyDescent="0.25"/>
  <cols>
    <col min="1" max="1" width="7.85546875" style="135" customWidth="1"/>
    <col min="2" max="2" width="70.7109375" style="135" customWidth="1"/>
    <col min="3" max="3" width="55" style="135" bestFit="1" customWidth="1"/>
    <col min="4" max="5" width="13.7109375" style="135" customWidth="1"/>
    <col min="6" max="6" width="18.140625" style="137" customWidth="1"/>
    <col min="7" max="7" width="23" style="135" bestFit="1" customWidth="1"/>
    <col min="8" max="8" width="11.28515625" style="135" customWidth="1"/>
    <col min="9" max="9" width="13.85546875" style="135" customWidth="1"/>
    <col min="10" max="10" width="14.140625" style="135" customWidth="1"/>
    <col min="11" max="11" width="16.5703125" style="135" customWidth="1"/>
    <col min="12" max="12" width="15.85546875" style="135" bestFit="1" customWidth="1"/>
    <col min="13" max="13" width="20.710937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4" style="135" bestFit="1" customWidth="1"/>
    <col min="25" max="25" width="15" style="135" bestFit="1" customWidth="1"/>
    <col min="26" max="26" width="14" style="135" bestFit="1" customWidth="1"/>
    <col min="27" max="27" width="14.28515625" style="135" customWidth="1"/>
    <col min="28" max="16384" width="9.140625" style="135"/>
  </cols>
  <sheetData>
    <row r="1" spans="1:27" ht="15.75" customHeight="1" x14ac:dyDescent="0.25">
      <c r="A1" s="132" t="s">
        <v>16</v>
      </c>
      <c r="W1" s="140"/>
    </row>
    <row r="2" spans="1:27" ht="15.75" customHeight="1" x14ac:dyDescent="0.25">
      <c r="A2" s="138" t="str">
        <f>('#1461 Inlet Grove Comm HS '!A2)</f>
        <v>Federal Grant Allocations/Reimbursements as of: 12/31/25</v>
      </c>
      <c r="B2" s="189"/>
      <c r="L2" s="441" t="s">
        <v>217</v>
      </c>
      <c r="N2" s="139"/>
      <c r="O2" s="139"/>
      <c r="Q2" s="140"/>
      <c r="R2" s="140"/>
      <c r="S2" s="140"/>
      <c r="T2" s="140"/>
      <c r="U2" s="140"/>
      <c r="V2" s="140"/>
      <c r="W2" s="140"/>
    </row>
    <row r="3" spans="1:27" ht="15.75" customHeight="1" x14ac:dyDescent="0.25">
      <c r="A3" s="141" t="s">
        <v>48</v>
      </c>
      <c r="B3" s="132"/>
      <c r="D3" s="132"/>
      <c r="E3" s="132"/>
      <c r="F3" s="131"/>
      <c r="Q3" s="140"/>
      <c r="R3" s="140"/>
      <c r="S3" s="140"/>
      <c r="T3" s="140"/>
      <c r="U3" s="140"/>
      <c r="V3" s="140"/>
      <c r="W3" s="140"/>
      <c r="X3" s="136"/>
      <c r="Y3" s="142"/>
    </row>
    <row r="4" spans="1:27" ht="15.75" customHeight="1" x14ac:dyDescent="0.25">
      <c r="A4" s="132" t="s">
        <v>138</v>
      </c>
      <c r="N4" s="144"/>
      <c r="O4" s="144"/>
      <c r="P4" s="144"/>
      <c r="Q4" s="145"/>
      <c r="R4" s="140" t="str">
        <f>'#0040 Palm Beach Prep Char. MS'!R4</f>
        <v>July 1, 2025 - June 30, 2026</v>
      </c>
      <c r="S4" s="140"/>
      <c r="T4" s="459"/>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ht="75.75" thickBot="1" x14ac:dyDescent="0.3">
      <c r="A6" s="245" t="s">
        <v>14</v>
      </c>
      <c r="B6" s="245" t="s">
        <v>176</v>
      </c>
      <c r="C6" s="245" t="s">
        <v>172</v>
      </c>
      <c r="D6" s="245" t="s">
        <v>93</v>
      </c>
      <c r="E6" s="245" t="s">
        <v>175</v>
      </c>
      <c r="F6" s="245" t="s">
        <v>2</v>
      </c>
      <c r="G6" s="245" t="s">
        <v>3</v>
      </c>
      <c r="H6" s="300" t="str">
        <f>'#1461 Inlet Grove Comm HS '!H6</f>
        <v>FY26 Restricted Indirect Cost Rate+</v>
      </c>
      <c r="I6" s="300" t="str">
        <f>'#1461 Inlet Grove Comm HS '!I6</f>
        <v>FY26 Unrestricted Indirect Cost Rate+</v>
      </c>
      <c r="J6" s="246" t="s">
        <v>112</v>
      </c>
      <c r="K6" s="246" t="s">
        <v>113</v>
      </c>
      <c r="L6" s="246" t="s">
        <v>102</v>
      </c>
      <c r="M6" s="246" t="s">
        <v>4</v>
      </c>
      <c r="N6" s="308" t="s">
        <v>177</v>
      </c>
      <c r="O6" s="309" t="s">
        <v>178</v>
      </c>
      <c r="P6" s="310" t="s">
        <v>179</v>
      </c>
      <c r="Q6" s="144"/>
      <c r="R6" s="305" t="s">
        <v>180</v>
      </c>
      <c r="S6" s="306" t="s">
        <v>184</v>
      </c>
      <c r="T6" s="307" t="s">
        <v>185</v>
      </c>
      <c r="U6" s="155" t="str">
        <f>'#3941 Ben Gamla '!U6</f>
        <v>Available Budget as of 12/31/25</v>
      </c>
      <c r="V6" s="232"/>
    </row>
    <row r="7" spans="1:27" ht="15.75" customHeight="1" x14ac:dyDescent="0.25">
      <c r="A7" s="156"/>
      <c r="C7" s="445"/>
      <c r="D7" s="137"/>
      <c r="E7" s="137"/>
      <c r="F7" s="164"/>
      <c r="G7" s="223"/>
      <c r="H7" s="276"/>
      <c r="I7" s="276"/>
      <c r="J7" s="164"/>
      <c r="K7" s="164"/>
      <c r="L7" s="164"/>
      <c r="M7" s="137"/>
      <c r="N7" s="318"/>
      <c r="O7" s="319"/>
      <c r="P7" s="395">
        <f t="shared" ref="P7:P8" si="0">N7+O7</f>
        <v>0</v>
      </c>
      <c r="Q7" s="416"/>
      <c r="R7" s="422"/>
      <c r="S7" s="319"/>
      <c r="T7" s="320">
        <f t="shared" ref="T7:T8" si="1">R7+S7</f>
        <v>0</v>
      </c>
      <c r="U7" s="396">
        <f>P7-T7</f>
        <v>0</v>
      </c>
    </row>
    <row r="8" spans="1:27" ht="15.75" customHeight="1" x14ac:dyDescent="0.25">
      <c r="A8" s="156"/>
      <c r="B8" s="146"/>
      <c r="C8" s="468"/>
      <c r="D8" s="137"/>
      <c r="E8" s="137"/>
      <c r="H8" s="276"/>
      <c r="I8" s="276"/>
      <c r="J8" s="164"/>
      <c r="K8" s="164"/>
      <c r="L8" s="164"/>
      <c r="M8" s="137"/>
      <c r="N8" s="318"/>
      <c r="O8" s="319"/>
      <c r="P8" s="395">
        <f t="shared" si="0"/>
        <v>0</v>
      </c>
      <c r="Q8" s="416"/>
      <c r="R8" s="331"/>
      <c r="S8" s="319"/>
      <c r="T8" s="320">
        <f t="shared" si="1"/>
        <v>0</v>
      </c>
      <c r="U8" s="396">
        <f>P8-T8</f>
        <v>0</v>
      </c>
    </row>
    <row r="9" spans="1:27" ht="15.75" customHeight="1" thickBot="1" x14ac:dyDescent="0.3">
      <c r="C9" s="326"/>
      <c r="D9" s="176"/>
      <c r="E9" s="176"/>
      <c r="I9" s="163"/>
      <c r="J9" s="188"/>
      <c r="K9" s="188"/>
      <c r="L9" s="188"/>
      <c r="M9" s="167" t="s">
        <v>36</v>
      </c>
      <c r="N9" s="321">
        <f>SUM(N7:N8)</f>
        <v>0</v>
      </c>
      <c r="O9" s="322">
        <f>SUM(O7:O8)</f>
        <v>0</v>
      </c>
      <c r="P9" s="323">
        <f>SUM(P7:P8)</f>
        <v>0</v>
      </c>
      <c r="Q9" s="130"/>
      <c r="R9" s="321">
        <f>SUM(R7:R8)</f>
        <v>0</v>
      </c>
      <c r="S9" s="322">
        <f>SUM(S7:S8)</f>
        <v>0</v>
      </c>
      <c r="T9" s="323">
        <f>SUM(T7:T8)</f>
        <v>0</v>
      </c>
      <c r="U9" s="378">
        <f>SUM(U7:U8)</f>
        <v>0</v>
      </c>
    </row>
    <row r="10" spans="1:27" ht="13.5" customHeight="1" thickTop="1" x14ac:dyDescent="0.25">
      <c r="B10" s="140"/>
      <c r="C10" s="176"/>
      <c r="D10" s="176"/>
      <c r="E10" s="176"/>
      <c r="J10" s="188"/>
      <c r="K10" s="188"/>
      <c r="L10" s="188"/>
      <c r="M10" s="214"/>
      <c r="N10" s="166"/>
      <c r="O10" s="166"/>
      <c r="P10" s="166"/>
      <c r="R10" s="166"/>
      <c r="S10" s="166"/>
      <c r="U10" s="166"/>
      <c r="V10" s="166"/>
      <c r="W10" s="165"/>
    </row>
    <row r="11" spans="1:27" ht="15.75" customHeight="1" x14ac:dyDescent="0.25">
      <c r="B11" s="140"/>
      <c r="C11" s="176"/>
      <c r="D11" s="176"/>
      <c r="E11" s="176"/>
      <c r="J11" s="188"/>
      <c r="K11" s="188"/>
      <c r="L11" s="188"/>
      <c r="M11" s="214"/>
      <c r="N11" s="166"/>
      <c r="O11" s="166"/>
      <c r="P11" s="166"/>
      <c r="R11" s="166"/>
      <c r="S11" s="166"/>
      <c r="U11" s="166"/>
      <c r="V11" s="166"/>
      <c r="W11" s="165"/>
    </row>
    <row r="12" spans="1:27" ht="15.75" customHeight="1" x14ac:dyDescent="0.25">
      <c r="B12" s="132" t="s">
        <v>106</v>
      </c>
      <c r="C12" s="176"/>
      <c r="D12" s="176"/>
      <c r="E12" s="176"/>
      <c r="M12" s="214"/>
      <c r="N12" s="166"/>
      <c r="O12" s="166"/>
      <c r="P12" s="166"/>
      <c r="Q12" s="140"/>
      <c r="R12" s="166"/>
      <c r="S12" s="166"/>
      <c r="T12" s="140"/>
      <c r="U12" s="166"/>
      <c r="V12" s="166"/>
      <c r="W12" s="165"/>
    </row>
    <row r="13" spans="1:27" ht="33" customHeight="1" x14ac:dyDescent="0.25">
      <c r="B13" s="577" t="s">
        <v>186</v>
      </c>
      <c r="C13" s="577"/>
      <c r="D13" s="577"/>
      <c r="E13" s="577"/>
      <c r="F13" s="577"/>
      <c r="G13" s="577"/>
      <c r="H13" s="171"/>
      <c r="I13" s="171"/>
      <c r="J13" s="171"/>
      <c r="M13" s="214"/>
      <c r="N13" s="166"/>
      <c r="O13" s="166"/>
      <c r="P13" s="166"/>
      <c r="Q13" s="140"/>
      <c r="R13" s="166"/>
      <c r="S13" s="166"/>
      <c r="T13" s="140"/>
      <c r="U13" s="166"/>
      <c r="V13" s="166"/>
      <c r="W13" s="165"/>
    </row>
    <row r="14" spans="1:27" ht="15.75" customHeight="1" x14ac:dyDescent="0.25">
      <c r="C14" s="176"/>
      <c r="D14" s="176"/>
      <c r="E14" s="176"/>
      <c r="M14" s="214"/>
      <c r="N14" s="166"/>
      <c r="O14" s="166"/>
      <c r="P14" s="166"/>
      <c r="Q14" s="140"/>
      <c r="R14" s="166"/>
      <c r="S14" s="166"/>
      <c r="T14" s="140"/>
      <c r="U14" s="166"/>
      <c r="V14" s="166"/>
      <c r="W14" s="165"/>
    </row>
    <row r="15" spans="1:27" ht="36.75" customHeight="1" x14ac:dyDescent="0.25">
      <c r="B15" s="577" t="s">
        <v>110</v>
      </c>
      <c r="C15" s="577"/>
      <c r="D15" s="577"/>
      <c r="E15" s="577"/>
      <c r="F15" s="577"/>
      <c r="G15" s="577"/>
      <c r="H15" s="171"/>
      <c r="I15" s="171"/>
      <c r="J15" s="171"/>
      <c r="M15" s="214"/>
      <c r="N15" s="166"/>
      <c r="O15" s="166"/>
      <c r="P15" s="166"/>
      <c r="Q15" s="140"/>
      <c r="R15" s="166"/>
      <c r="S15" s="166"/>
      <c r="T15" s="140"/>
      <c r="U15" s="166"/>
      <c r="V15" s="166"/>
      <c r="W15" s="165"/>
    </row>
    <row r="16" spans="1:27" ht="15.75" customHeight="1" x14ac:dyDescent="0.25">
      <c r="B16" s="171"/>
      <c r="C16" s="171"/>
      <c r="D16" s="171"/>
      <c r="E16" s="171"/>
      <c r="F16" s="172"/>
      <c r="G16" s="171"/>
      <c r="H16" s="171"/>
      <c r="I16" s="171"/>
      <c r="J16" s="171"/>
      <c r="M16" s="214"/>
      <c r="N16" s="166"/>
      <c r="O16" s="166"/>
      <c r="P16" s="166"/>
      <c r="Q16" s="140"/>
      <c r="R16" s="166"/>
      <c r="S16" s="166"/>
      <c r="T16" s="140"/>
      <c r="U16" s="166"/>
      <c r="V16" s="166"/>
      <c r="W16" s="165"/>
    </row>
    <row r="17" spans="2:23" ht="30" customHeight="1" x14ac:dyDescent="0.25">
      <c r="B17" s="577" t="s">
        <v>131</v>
      </c>
      <c r="C17" s="577"/>
      <c r="D17" s="577"/>
      <c r="E17" s="577"/>
      <c r="F17" s="577"/>
      <c r="G17" s="577"/>
      <c r="H17" s="171"/>
      <c r="I17" s="171"/>
      <c r="J17" s="171"/>
      <c r="M17" s="214"/>
      <c r="N17" s="166"/>
      <c r="O17" s="166"/>
      <c r="P17" s="166"/>
      <c r="Q17" s="140"/>
      <c r="R17" s="166"/>
      <c r="S17" s="166"/>
      <c r="T17" s="140"/>
      <c r="U17" s="166"/>
      <c r="V17" s="166"/>
      <c r="W17" s="165"/>
    </row>
    <row r="18" spans="2:23" ht="15.75" customHeight="1" x14ac:dyDescent="0.25">
      <c r="B18" s="591" t="s">
        <v>130</v>
      </c>
      <c r="C18" s="577"/>
      <c r="D18" s="577"/>
      <c r="E18" s="577"/>
      <c r="F18" s="577"/>
      <c r="G18" s="577"/>
      <c r="H18" s="171"/>
      <c r="I18" s="171"/>
      <c r="J18" s="171"/>
      <c r="M18" s="214"/>
      <c r="N18" s="166"/>
      <c r="O18" s="166"/>
      <c r="P18" s="166"/>
      <c r="Q18" s="140"/>
      <c r="R18" s="166"/>
      <c r="S18" s="166"/>
      <c r="T18" s="140"/>
      <c r="U18" s="166"/>
      <c r="V18" s="166"/>
      <c r="W18" s="165"/>
    </row>
    <row r="19" spans="2:23" ht="15.75" customHeight="1" x14ac:dyDescent="0.25">
      <c r="B19" s="171"/>
      <c r="C19" s="171"/>
      <c r="D19" s="171"/>
      <c r="E19" s="171"/>
      <c r="F19" s="172"/>
      <c r="G19" s="171"/>
      <c r="H19" s="171"/>
      <c r="I19" s="171"/>
      <c r="J19" s="171"/>
      <c r="M19" s="214"/>
      <c r="N19" s="166"/>
      <c r="O19" s="166"/>
      <c r="P19" s="166"/>
      <c r="Q19" s="140"/>
      <c r="R19" s="166"/>
      <c r="S19" s="166"/>
      <c r="T19" s="140"/>
      <c r="U19" s="166"/>
      <c r="V19" s="166"/>
      <c r="W19" s="165"/>
    </row>
    <row r="20" spans="2:23" ht="15.75" customHeight="1" x14ac:dyDescent="0.25">
      <c r="B20" s="171"/>
      <c r="C20" s="171"/>
      <c r="D20" s="171"/>
      <c r="E20" s="171"/>
      <c r="F20" s="172"/>
      <c r="G20" s="171"/>
      <c r="H20" s="171"/>
      <c r="I20" s="171"/>
      <c r="J20" s="171"/>
      <c r="M20" s="214"/>
      <c r="N20" s="166"/>
      <c r="O20" s="166"/>
      <c r="P20" s="166"/>
      <c r="Q20" s="140"/>
      <c r="R20" s="166"/>
      <c r="S20" s="166"/>
      <c r="T20" s="140"/>
      <c r="U20" s="166"/>
      <c r="V20" s="166"/>
      <c r="W20" s="165"/>
    </row>
    <row r="21" spans="2:23" ht="15.75" customHeight="1" x14ac:dyDescent="0.25">
      <c r="B21" s="131" t="s">
        <v>95</v>
      </c>
      <c r="C21" s="174" t="s">
        <v>98</v>
      </c>
      <c r="D21" s="174" t="s">
        <v>99</v>
      </c>
      <c r="E21" s="174"/>
      <c r="F21" s="172"/>
      <c r="G21" s="171"/>
      <c r="H21" s="171"/>
      <c r="I21" s="171"/>
      <c r="J21" s="171"/>
      <c r="M21" s="214"/>
      <c r="N21" s="166"/>
      <c r="O21" s="166"/>
      <c r="P21" s="166"/>
      <c r="Q21" s="140"/>
      <c r="R21" s="166"/>
      <c r="S21" s="166"/>
      <c r="T21" s="140"/>
      <c r="U21" s="166"/>
      <c r="V21" s="166"/>
      <c r="W21" s="165"/>
    </row>
    <row r="22" spans="2:23" ht="15.75" customHeight="1" x14ac:dyDescent="0.25">
      <c r="C22" s="176"/>
      <c r="D22" s="176"/>
      <c r="E22" s="176"/>
      <c r="F22" s="172"/>
      <c r="G22" s="171"/>
      <c r="H22" s="171"/>
      <c r="I22" s="171"/>
      <c r="J22" s="171"/>
      <c r="M22" s="214"/>
      <c r="N22" s="166"/>
      <c r="O22" s="166"/>
      <c r="P22" s="166"/>
      <c r="Q22" s="140"/>
      <c r="R22" s="166"/>
      <c r="S22" s="166"/>
      <c r="T22" s="140"/>
      <c r="U22" s="166"/>
      <c r="V22" s="166"/>
      <c r="W22" s="165"/>
    </row>
    <row r="23" spans="2:23" ht="15.75" customHeight="1" x14ac:dyDescent="0.25">
      <c r="B23" s="168"/>
      <c r="C23" s="176"/>
      <c r="D23" s="176"/>
      <c r="E23" s="176"/>
      <c r="M23" s="214"/>
      <c r="N23" s="166"/>
      <c r="O23" s="166"/>
      <c r="P23" s="166"/>
      <c r="Q23" s="140"/>
      <c r="R23" s="166"/>
      <c r="S23" s="166"/>
      <c r="T23" s="140"/>
      <c r="U23" s="166"/>
      <c r="V23" s="166"/>
      <c r="W23" s="165"/>
    </row>
    <row r="24" spans="2:23" ht="15.75" customHeight="1" x14ac:dyDescent="0.25">
      <c r="C24" s="176"/>
      <c r="D24" s="176"/>
      <c r="E24" s="176"/>
      <c r="M24" s="214"/>
      <c r="N24" s="166"/>
      <c r="O24" s="166"/>
      <c r="P24" s="166"/>
      <c r="Q24" s="140"/>
      <c r="R24" s="166"/>
      <c r="S24" s="166"/>
      <c r="T24" s="140"/>
      <c r="U24" s="166"/>
      <c r="V24" s="166"/>
      <c r="W24" s="165"/>
    </row>
    <row r="25" spans="2:23" ht="15.75" customHeight="1" x14ac:dyDescent="0.25">
      <c r="C25" s="176"/>
      <c r="D25" s="176"/>
      <c r="E25" s="176"/>
      <c r="M25" s="214"/>
      <c r="N25" s="166"/>
      <c r="O25" s="166"/>
      <c r="P25" s="166"/>
      <c r="Q25" s="140"/>
      <c r="R25" s="166"/>
      <c r="S25" s="166"/>
      <c r="T25" s="140"/>
      <c r="U25" s="166"/>
      <c r="V25" s="166"/>
      <c r="W25" s="165"/>
    </row>
    <row r="26" spans="2:23" ht="15.75" customHeight="1" x14ac:dyDescent="0.25">
      <c r="B26" s="579" t="s">
        <v>219</v>
      </c>
      <c r="C26" s="579"/>
      <c r="D26" s="579"/>
      <c r="E26" s="579"/>
      <c r="F26" s="579"/>
      <c r="G26" s="579"/>
      <c r="H26" s="579"/>
      <c r="I26" s="579"/>
      <c r="M26" s="214"/>
      <c r="N26" s="166"/>
      <c r="O26" s="166"/>
      <c r="P26" s="166"/>
      <c r="Q26" s="140"/>
      <c r="R26" s="166"/>
      <c r="S26" s="166"/>
      <c r="T26" s="140"/>
      <c r="U26" s="166"/>
      <c r="V26" s="166"/>
      <c r="W26" s="165"/>
    </row>
    <row r="27" spans="2:23" ht="15.75" customHeight="1" x14ac:dyDescent="0.25">
      <c r="B27" s="128"/>
      <c r="C27" s="176"/>
      <c r="D27" s="176"/>
      <c r="E27" s="176"/>
      <c r="M27" s="214"/>
      <c r="N27" s="166"/>
      <c r="O27" s="166"/>
      <c r="P27" s="166"/>
      <c r="Q27" s="140"/>
      <c r="R27" s="166"/>
      <c r="S27" s="166"/>
      <c r="T27" s="140"/>
      <c r="U27" s="166"/>
      <c r="V27" s="166"/>
      <c r="W27" s="165"/>
    </row>
    <row r="28" spans="2:23" ht="15.75" customHeight="1" x14ac:dyDescent="0.25">
      <c r="B28" s="183"/>
      <c r="C28" s="206"/>
      <c r="D28" s="206"/>
      <c r="E28" s="206"/>
      <c r="F28" s="206"/>
      <c r="G28" s="183"/>
      <c r="H28" s="183"/>
      <c r="I28" s="183"/>
      <c r="J28" s="183"/>
      <c r="K28" s="183"/>
      <c r="L28" s="183"/>
      <c r="M28" s="183"/>
      <c r="N28" s="183"/>
      <c r="O28" s="183"/>
      <c r="P28" s="183"/>
      <c r="Q28" s="183"/>
      <c r="R28" s="183"/>
      <c r="S28" s="183"/>
      <c r="T28" s="183"/>
      <c r="U28" s="183"/>
      <c r="V28" s="183"/>
      <c r="W28" s="183"/>
    </row>
    <row r="29" spans="2:23" ht="15.75" customHeight="1" x14ac:dyDescent="0.25">
      <c r="R29" s="280" t="s">
        <v>189</v>
      </c>
      <c r="S29" s="281"/>
      <c r="U29" s="281"/>
      <c r="V29" s="281"/>
      <c r="W29" s="278"/>
    </row>
    <row r="30" spans="2:23" ht="15.75" customHeight="1" x14ac:dyDescent="0.25">
      <c r="B30" s="180" t="s">
        <v>188</v>
      </c>
      <c r="C30" s="181" t="s">
        <v>1</v>
      </c>
      <c r="D30" s="181"/>
      <c r="E30" s="181"/>
      <c r="F30" s="434" t="s">
        <v>32</v>
      </c>
      <c r="G30" s="181" t="s">
        <v>33</v>
      </c>
      <c r="H30" s="181"/>
      <c r="I30" s="181"/>
      <c r="J30" s="181"/>
      <c r="K30" s="181"/>
      <c r="L30" s="181"/>
      <c r="M30" s="181" t="s">
        <v>34</v>
      </c>
      <c r="N30" s="181" t="s">
        <v>35</v>
      </c>
      <c r="O30" s="182"/>
      <c r="P30" s="182"/>
      <c r="Q30" s="182"/>
      <c r="R30" s="183" t="s">
        <v>78</v>
      </c>
      <c r="S30" s="184"/>
      <c r="T30" s="182"/>
      <c r="U30" s="184"/>
      <c r="V30" s="184"/>
      <c r="W30" s="279"/>
    </row>
    <row r="31" spans="2:23" ht="15.75" customHeight="1" x14ac:dyDescent="0.25">
      <c r="B31" s="185"/>
      <c r="C31" s="145"/>
      <c r="D31" s="145"/>
      <c r="E31" s="145"/>
      <c r="F31" s="435"/>
      <c r="G31" s="145"/>
      <c r="H31" s="145"/>
      <c r="I31" s="145"/>
      <c r="J31" s="145"/>
      <c r="K31" s="145"/>
      <c r="L31" s="145"/>
      <c r="M31" s="145"/>
      <c r="N31" s="145"/>
      <c r="O31" s="136"/>
      <c r="P31" s="136"/>
      <c r="Q31" s="136"/>
      <c r="R31" s="280"/>
      <c r="S31" s="281"/>
      <c r="T31" s="136"/>
      <c r="U31" s="281"/>
      <c r="V31" s="281"/>
      <c r="W31" s="281"/>
    </row>
    <row r="32" spans="2:23" ht="15.75" customHeight="1" x14ac:dyDescent="0.25">
      <c r="B32" s="185"/>
      <c r="C32" s="145"/>
      <c r="D32" s="145"/>
      <c r="E32" s="145"/>
      <c r="F32" s="435"/>
      <c r="G32" s="145"/>
      <c r="H32" s="145"/>
      <c r="I32" s="145"/>
      <c r="J32" s="145"/>
      <c r="K32" s="145"/>
      <c r="L32" s="145"/>
      <c r="M32" s="145"/>
      <c r="N32" s="145"/>
      <c r="O32" s="136"/>
      <c r="P32" s="136"/>
      <c r="Q32" s="136"/>
      <c r="R32" s="280"/>
      <c r="S32" s="281"/>
      <c r="T32" s="136"/>
      <c r="U32" s="281"/>
      <c r="V32" s="281"/>
      <c r="W32" s="281"/>
    </row>
    <row r="33" spans="2:26" ht="15.75" customHeight="1" x14ac:dyDescent="0.25">
      <c r="B33" s="185"/>
      <c r="C33" s="145"/>
      <c r="D33" s="145"/>
      <c r="E33" s="145"/>
      <c r="F33" s="435"/>
      <c r="G33" s="145"/>
      <c r="H33" s="145"/>
      <c r="I33" s="145"/>
      <c r="J33" s="145"/>
      <c r="K33" s="145"/>
      <c r="L33" s="145"/>
      <c r="M33" s="145"/>
      <c r="N33" s="145"/>
      <c r="O33" s="136"/>
      <c r="P33" s="136"/>
      <c r="Q33" s="136"/>
      <c r="R33" s="280"/>
      <c r="S33" s="281"/>
      <c r="T33" s="136"/>
      <c r="U33" s="281"/>
      <c r="V33" s="281"/>
      <c r="W33" s="281"/>
    </row>
    <row r="34" spans="2:26" ht="15.75" customHeight="1" x14ac:dyDescent="0.25">
      <c r="B34" s="185"/>
      <c r="C34" s="408"/>
      <c r="D34" s="408"/>
      <c r="E34" s="408"/>
      <c r="F34" s="435"/>
      <c r="G34" s="408"/>
      <c r="H34" s="408"/>
      <c r="I34" s="408"/>
      <c r="J34" s="408"/>
      <c r="K34" s="408"/>
      <c r="L34" s="408"/>
      <c r="M34" s="408"/>
      <c r="N34" s="408"/>
      <c r="O34" s="136"/>
      <c r="P34" s="136"/>
      <c r="Q34" s="136"/>
      <c r="R34" s="280"/>
      <c r="S34" s="281"/>
      <c r="T34" s="136"/>
      <c r="U34" s="281"/>
      <c r="V34" s="281"/>
      <c r="W34" s="281"/>
    </row>
    <row r="35" spans="2:26" ht="15.75" customHeight="1" x14ac:dyDescent="0.25">
      <c r="B35" s="185"/>
      <c r="C35" s="424"/>
      <c r="D35" s="424"/>
      <c r="E35" s="424"/>
      <c r="F35" s="435"/>
      <c r="G35" s="424"/>
      <c r="H35" s="424"/>
      <c r="I35" s="424"/>
      <c r="J35" s="424"/>
      <c r="K35" s="424"/>
      <c r="L35" s="424"/>
      <c r="M35" s="424"/>
      <c r="N35" s="424"/>
      <c r="O35" s="136"/>
      <c r="P35" s="136"/>
      <c r="Q35" s="136"/>
      <c r="R35" s="280"/>
      <c r="S35" s="281"/>
      <c r="T35" s="136"/>
      <c r="U35" s="281"/>
      <c r="V35" s="281"/>
      <c r="W35" s="281"/>
    </row>
    <row r="36" spans="2:26" ht="15.75" customHeight="1" x14ac:dyDescent="0.25">
      <c r="B36" s="185"/>
      <c r="C36" s="408"/>
      <c r="D36" s="408"/>
      <c r="E36" s="408"/>
      <c r="F36" s="435"/>
      <c r="G36" s="408"/>
      <c r="H36" s="408"/>
      <c r="I36" s="408"/>
      <c r="J36" s="408"/>
      <c r="K36" s="408"/>
      <c r="L36" s="408"/>
      <c r="M36" s="408"/>
      <c r="N36" s="408"/>
      <c r="O36" s="136"/>
      <c r="P36" s="136"/>
      <c r="Q36" s="136"/>
      <c r="R36" s="280"/>
      <c r="S36" s="281"/>
      <c r="T36" s="136"/>
      <c r="U36" s="281"/>
      <c r="V36" s="281"/>
      <c r="W36" s="281"/>
    </row>
    <row r="37" spans="2:26" ht="15.75" customHeight="1" x14ac:dyDescent="0.25">
      <c r="B37" s="185"/>
      <c r="C37" s="408"/>
      <c r="D37" s="408"/>
      <c r="E37" s="408"/>
      <c r="F37" s="435"/>
      <c r="G37" s="408"/>
      <c r="H37" s="408"/>
      <c r="I37" s="408"/>
      <c r="J37" s="408"/>
      <c r="K37" s="408"/>
      <c r="L37" s="408"/>
      <c r="M37" s="408"/>
      <c r="N37" s="408"/>
      <c r="O37" s="136"/>
      <c r="P37" s="136"/>
      <c r="Q37" s="136"/>
      <c r="R37" s="280"/>
      <c r="S37" s="281"/>
      <c r="T37" s="136"/>
      <c r="U37" s="281"/>
      <c r="V37" s="281"/>
      <c r="W37" s="281"/>
    </row>
    <row r="38" spans="2:26" ht="15.75" customHeight="1" x14ac:dyDescent="0.25">
      <c r="B38" s="185"/>
      <c r="C38" s="408"/>
      <c r="D38" s="408"/>
      <c r="E38" s="408"/>
      <c r="F38" s="435"/>
      <c r="G38" s="408"/>
      <c r="H38" s="408"/>
      <c r="I38" s="408"/>
      <c r="J38" s="408"/>
      <c r="K38" s="408"/>
      <c r="L38" s="408"/>
      <c r="M38" s="408"/>
      <c r="N38" s="408"/>
      <c r="O38" s="136"/>
      <c r="P38" s="136"/>
      <c r="Q38" s="136"/>
      <c r="R38" s="280"/>
      <c r="S38" s="281"/>
      <c r="T38" s="136"/>
      <c r="U38" s="281"/>
      <c r="V38" s="281"/>
      <c r="W38" s="281"/>
    </row>
    <row r="39" spans="2:26" ht="15.75" customHeight="1" x14ac:dyDescent="0.25">
      <c r="B39" s="185"/>
      <c r="C39" s="408"/>
      <c r="D39" s="408"/>
      <c r="E39" s="408"/>
      <c r="F39" s="435"/>
      <c r="G39" s="408"/>
      <c r="H39" s="408"/>
      <c r="I39" s="408"/>
      <c r="J39" s="408"/>
      <c r="K39" s="408"/>
      <c r="L39" s="408"/>
      <c r="M39" s="408"/>
      <c r="N39" s="408"/>
      <c r="O39" s="136"/>
      <c r="P39" s="136"/>
      <c r="Q39" s="136"/>
      <c r="R39" s="280"/>
      <c r="S39" s="281"/>
      <c r="T39" s="136"/>
      <c r="U39" s="281"/>
      <c r="V39" s="281"/>
      <c r="W39" s="281"/>
    </row>
    <row r="40" spans="2:26" ht="15.75" customHeight="1" x14ac:dyDescent="0.25">
      <c r="B40" s="185"/>
      <c r="C40" s="408"/>
      <c r="D40" s="408"/>
      <c r="E40" s="408"/>
      <c r="F40" s="435"/>
      <c r="G40" s="408"/>
      <c r="H40" s="408"/>
      <c r="I40" s="408"/>
      <c r="J40" s="408"/>
      <c r="K40" s="408"/>
      <c r="L40" s="408"/>
      <c r="M40" s="408"/>
      <c r="N40" s="408"/>
      <c r="O40" s="136"/>
      <c r="P40" s="136"/>
      <c r="Q40" s="136"/>
      <c r="R40" s="280"/>
      <c r="S40" s="281"/>
      <c r="T40" s="136"/>
      <c r="U40" s="281"/>
      <c r="V40" s="281"/>
      <c r="W40" s="281"/>
    </row>
    <row r="41" spans="2:26" ht="15.75" customHeight="1" x14ac:dyDescent="0.25">
      <c r="B41" s="185"/>
      <c r="C41" s="145"/>
      <c r="D41" s="145"/>
      <c r="E41" s="145"/>
      <c r="F41" s="435"/>
      <c r="G41" s="145"/>
      <c r="H41" s="145"/>
      <c r="I41" s="145"/>
      <c r="J41" s="145"/>
      <c r="K41" s="145"/>
      <c r="L41" s="145"/>
      <c r="M41" s="145"/>
      <c r="N41" s="145"/>
      <c r="O41" s="136"/>
      <c r="P41" s="136"/>
      <c r="Q41" s="136"/>
      <c r="R41" s="280"/>
      <c r="S41" s="281"/>
      <c r="T41" s="136"/>
      <c r="U41" s="281"/>
      <c r="V41" s="281"/>
      <c r="W41" s="281"/>
    </row>
    <row r="42" spans="2:26" ht="15.75" customHeight="1" x14ac:dyDescent="0.25">
      <c r="C42" s="201"/>
      <c r="D42" s="201"/>
      <c r="E42" s="201"/>
      <c r="F42" s="156"/>
      <c r="G42" s="219"/>
      <c r="H42" s="219"/>
      <c r="I42" s="219"/>
      <c r="J42" s="219"/>
      <c r="K42" s="219"/>
      <c r="L42" s="219"/>
      <c r="M42" s="220"/>
      <c r="N42" s="199"/>
    </row>
    <row r="43" spans="2:26" ht="15.75" customHeight="1" x14ac:dyDescent="0.25">
      <c r="C43" s="201"/>
      <c r="D43" s="201"/>
      <c r="E43" s="201"/>
      <c r="F43" s="156"/>
      <c r="G43" s="219"/>
      <c r="H43" s="219"/>
      <c r="I43" s="219"/>
      <c r="J43" s="219"/>
      <c r="K43" s="219"/>
      <c r="L43" s="219"/>
      <c r="M43" s="220"/>
      <c r="N43" s="199"/>
    </row>
    <row r="44" spans="2:26" ht="15.75" customHeight="1" x14ac:dyDescent="0.25">
      <c r="C44" s="201"/>
      <c r="D44" s="201"/>
      <c r="E44" s="201"/>
      <c r="F44" s="156"/>
      <c r="G44" s="219"/>
      <c r="H44" s="219"/>
      <c r="I44" s="219"/>
      <c r="J44" s="219"/>
      <c r="K44" s="219"/>
      <c r="L44" s="219"/>
      <c r="M44" s="220"/>
      <c r="N44" s="199"/>
      <c r="P44" s="143"/>
      <c r="Q44" s="143"/>
      <c r="R44" s="143"/>
      <c r="S44" s="143"/>
      <c r="T44" s="143"/>
      <c r="U44" s="143"/>
      <c r="V44" s="143"/>
      <c r="W44" s="143"/>
    </row>
    <row r="45" spans="2:26" ht="15.75" customHeight="1" x14ac:dyDescent="0.25">
      <c r="P45" s="161"/>
      <c r="Q45" s="143"/>
      <c r="R45" s="143"/>
      <c r="S45" s="143"/>
      <c r="T45" s="143"/>
      <c r="U45" s="143"/>
      <c r="V45" s="143"/>
      <c r="W45" s="161"/>
    </row>
    <row r="46" spans="2:26" ht="15.75" customHeight="1" x14ac:dyDescent="0.25">
      <c r="P46" s="143"/>
      <c r="Q46" s="143"/>
      <c r="R46" s="143"/>
      <c r="S46" s="143"/>
      <c r="T46" s="143"/>
      <c r="U46" s="143"/>
      <c r="V46" s="143"/>
      <c r="W46" s="143"/>
    </row>
    <row r="47" spans="2:26" ht="15.75" customHeight="1" x14ac:dyDescent="0.25"/>
    <row r="48" spans="2:26" ht="15.75" customHeight="1" x14ac:dyDescent="0.25">
      <c r="Y48" s="135" t="s">
        <v>182</v>
      </c>
      <c r="Z48" s="166">
        <f>T9</f>
        <v>0</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sheetData>
  <mergeCells count="7">
    <mergeCell ref="X4:Z4"/>
    <mergeCell ref="X5:Z5"/>
    <mergeCell ref="B26:I26"/>
    <mergeCell ref="B18:G18"/>
    <mergeCell ref="B13:G13"/>
    <mergeCell ref="B15:G15"/>
    <mergeCell ref="B17:G17"/>
  </mergeCells>
  <conditionalFormatting sqref="A7:P8">
    <cfRule type="expression" dxfId="45" priority="1">
      <formula>MOD(ROW(),2)=0</formula>
    </cfRule>
  </conditionalFormatting>
  <conditionalFormatting sqref="R7:U8">
    <cfRule type="expression" dxfId="44" priority="23">
      <formula>MOD(ROW(),2)=0</formula>
    </cfRule>
  </conditionalFormatting>
  <hyperlinks>
    <hyperlink ref="B18" r:id="rId1" xr:uid="{00000000-0004-0000-1D00-000000000000}"/>
  </hyperlinks>
  <printOptions horizontalCentered="1" gridLines="1"/>
  <pageMargins left="0" right="0" top="0.75" bottom="0.75" header="0.3" footer="0.3"/>
  <pageSetup scale="33" orientation="landscape" horizontalDpi="1200" verticalDpi="1200" r:id="rId2"/>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CDAF8"/>
    <pageSetUpPr fitToPage="1"/>
  </sheetPr>
  <dimension ref="A1:AA55"/>
  <sheetViews>
    <sheetView workbookViewId="0">
      <pane xSplit="2" ySplit="6" topLeftCell="K7" activePane="bottomRight" state="frozen"/>
      <selection pane="topRight" activeCell="C1" sqref="C1"/>
      <selection pane="bottomLeft" activeCell="A7" sqref="A7"/>
      <selection pane="bottomRight" activeCell="A9" sqref="A9"/>
    </sheetView>
  </sheetViews>
  <sheetFormatPr defaultColWidth="9.140625" defaultRowHeight="15" x14ac:dyDescent="0.25"/>
  <cols>
    <col min="1" max="1" width="7.85546875" style="135" customWidth="1"/>
    <col min="2" max="2" width="70.7109375" style="135" bestFit="1" customWidth="1"/>
    <col min="3" max="3" width="47.85546875" style="135" bestFit="1" customWidth="1"/>
    <col min="4" max="4" width="14.28515625" style="135" customWidth="1"/>
    <col min="5" max="5" width="8.28515625" style="135" customWidth="1"/>
    <col min="6" max="6" width="19.42578125" style="137" customWidth="1"/>
    <col min="7" max="7" width="23" style="135" customWidth="1"/>
    <col min="8" max="8" width="10.85546875" style="135" customWidth="1"/>
    <col min="9" max="9" width="11.7109375" style="135" customWidth="1"/>
    <col min="10" max="10" width="13.7109375" style="135" customWidth="1"/>
    <col min="11" max="11" width="16" style="135" customWidth="1"/>
    <col min="12" max="12" width="15.85546875" style="135" bestFit="1" customWidth="1"/>
    <col min="13" max="13" width="20.1406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5.85546875" style="135" customWidth="1"/>
    <col min="19" max="19" width="15.85546875" style="135" bestFit="1" customWidth="1"/>
    <col min="20" max="20" width="12.28515625" style="135" bestFit="1" customWidth="1"/>
    <col min="21" max="22" width="15.85546875" style="135" customWidth="1"/>
    <col min="23" max="23" width="3.7109375" style="140" customWidth="1"/>
    <col min="24" max="24" width="14" style="135" bestFit="1" customWidth="1"/>
    <col min="25" max="25" width="15" style="135" bestFit="1" customWidth="1"/>
    <col min="26" max="26" width="14" style="135" bestFit="1" customWidth="1"/>
    <col min="27" max="27" width="14.28515625" style="135" customWidth="1"/>
    <col min="28" max="16384" width="9.140625" style="135"/>
  </cols>
  <sheetData>
    <row r="1" spans="1:27" ht="15.75" customHeight="1" x14ac:dyDescent="0.25">
      <c r="A1" s="132" t="s">
        <v>163</v>
      </c>
    </row>
    <row r="2" spans="1:27" ht="15.75" customHeight="1" x14ac:dyDescent="0.25">
      <c r="A2" s="138" t="str">
        <f>('#1461 Inlet Grove Comm HS '!A2)</f>
        <v>Federal Grant Allocations/Reimbursements as of: 12/31/25</v>
      </c>
      <c r="B2" s="189"/>
      <c r="N2" s="139"/>
      <c r="O2" s="139"/>
      <c r="Q2" s="140"/>
      <c r="R2" s="140"/>
      <c r="S2" s="140"/>
      <c r="T2" s="140"/>
      <c r="U2" s="140"/>
      <c r="V2" s="140"/>
    </row>
    <row r="3" spans="1:27" ht="15.75" customHeight="1" x14ac:dyDescent="0.25">
      <c r="A3" s="141" t="s">
        <v>54</v>
      </c>
      <c r="B3" s="132"/>
      <c r="D3" s="132"/>
      <c r="E3" s="132"/>
      <c r="F3" s="131"/>
      <c r="Q3" s="140"/>
      <c r="R3" s="140"/>
      <c r="S3" s="140"/>
      <c r="T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s="192" customFormat="1" ht="7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'#3961 Gardens Schl Tech Arts'!U6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v>155280.25</v>
      </c>
      <c r="O7" s="329"/>
      <c r="P7" s="330">
        <f>N7+O7</f>
        <v>155280.25</v>
      </c>
      <c r="Q7" s="170"/>
      <c r="R7" s="328"/>
      <c r="S7" s="329"/>
      <c r="T7" s="390">
        <f>R7+S7</f>
        <v>0</v>
      </c>
      <c r="U7" s="362">
        <f>P7-T7</f>
        <v>155280.25</v>
      </c>
      <c r="W7" s="135"/>
    </row>
    <row r="8" spans="1:27" ht="15.75" customHeight="1" x14ac:dyDescent="0.25">
      <c r="A8" s="156">
        <v>4221</v>
      </c>
      <c r="B8" s="135" t="s">
        <v>234</v>
      </c>
      <c r="C8" s="542" t="s">
        <v>235</v>
      </c>
      <c r="D8" s="137" t="s">
        <v>282</v>
      </c>
      <c r="E8" s="137" t="s">
        <v>283</v>
      </c>
      <c r="F8" s="164" t="s">
        <v>284</v>
      </c>
      <c r="G8" s="137" t="s">
        <v>6</v>
      </c>
      <c r="H8" s="292">
        <v>2.2100000000000002E-2</v>
      </c>
      <c r="I8" s="292">
        <v>0.16339999999999999</v>
      </c>
      <c r="J8" s="164">
        <v>45869</v>
      </c>
      <c r="K8" s="164">
        <v>45870</v>
      </c>
      <c r="L8" s="164">
        <v>45474</v>
      </c>
      <c r="M8" s="137" t="s">
        <v>275</v>
      </c>
      <c r="N8" s="331">
        <v>138796.84</v>
      </c>
      <c r="O8" s="374">
        <v>-138796.84</v>
      </c>
      <c r="P8" s="320">
        <f>N8+O8</f>
        <v>0</v>
      </c>
      <c r="Q8" s="170"/>
      <c r="R8" s="331"/>
      <c r="S8" s="319"/>
      <c r="T8" s="374">
        <f>R8+S8</f>
        <v>0</v>
      </c>
      <c r="U8" s="362">
        <v>0</v>
      </c>
      <c r="V8" s="132" t="s">
        <v>293</v>
      </c>
      <c r="W8" s="135"/>
    </row>
    <row r="9" spans="1:27" s="143" customFormat="1" ht="15.75" customHeight="1" x14ac:dyDescent="0.25">
      <c r="A9" s="156">
        <v>4221</v>
      </c>
      <c r="B9" s="135" t="s">
        <v>234</v>
      </c>
      <c r="C9" s="542" t="s">
        <v>302</v>
      </c>
      <c r="D9" s="137" t="s">
        <v>221</v>
      </c>
      <c r="E9" s="137" t="s">
        <v>238</v>
      </c>
      <c r="F9" s="164" t="s">
        <v>237</v>
      </c>
      <c r="G9" s="137" t="s">
        <v>6</v>
      </c>
      <c r="H9" s="292">
        <v>2.2100000000000002E-2</v>
      </c>
      <c r="I9" s="292">
        <v>0.16339999999999999</v>
      </c>
      <c r="J9" s="164">
        <v>46234</v>
      </c>
      <c r="K9" s="164">
        <v>46235</v>
      </c>
      <c r="L9" s="164">
        <v>45839</v>
      </c>
      <c r="M9" s="137" t="s">
        <v>236</v>
      </c>
      <c r="N9" s="318">
        <f>352546.84-N8</f>
        <v>213750.00000000003</v>
      </c>
      <c r="O9" s="373"/>
      <c r="P9" s="320">
        <f>N9+O9</f>
        <v>213750.00000000003</v>
      </c>
      <c r="Q9" s="265"/>
      <c r="R9" s="318"/>
      <c r="S9" s="325"/>
      <c r="T9" s="374">
        <f t="shared" ref="T9" si="0">R9+S9</f>
        <v>0</v>
      </c>
      <c r="U9" s="362">
        <f t="shared" ref="U9:U10" si="1">P9-T9</f>
        <v>213750.00000000003</v>
      </c>
    </row>
    <row r="10" spans="1:27" s="143" customFormat="1" ht="15.75" customHeight="1" x14ac:dyDescent="0.25">
      <c r="A10" s="156"/>
      <c r="B10" s="135"/>
      <c r="C10" s="510"/>
      <c r="D10" s="137"/>
      <c r="E10" s="137"/>
      <c r="F10" s="164"/>
      <c r="G10" s="223"/>
      <c r="H10" s="276"/>
      <c r="I10" s="276"/>
      <c r="J10" s="164"/>
      <c r="K10" s="164"/>
      <c r="L10" s="164"/>
      <c r="M10" s="137"/>
      <c r="N10" s="554">
        <v>0</v>
      </c>
      <c r="O10" s="555"/>
      <c r="P10" s="556">
        <f t="shared" ref="P10" si="2">N10+O10</f>
        <v>0</v>
      </c>
      <c r="Q10" s="265"/>
      <c r="R10" s="318"/>
      <c r="S10" s="325"/>
      <c r="T10" s="374">
        <f t="shared" ref="T10" si="3">R10+S10</f>
        <v>0</v>
      </c>
      <c r="U10" s="362">
        <f t="shared" si="1"/>
        <v>0</v>
      </c>
    </row>
    <row r="11" spans="1:27" ht="15.75" customHeight="1" thickBot="1" x14ac:dyDescent="0.3">
      <c r="C11" s="176"/>
      <c r="D11" s="176"/>
      <c r="E11" s="176"/>
      <c r="H11" s="163"/>
      <c r="I11" s="163"/>
      <c r="J11" s="188"/>
      <c r="K11" s="188"/>
      <c r="L11" s="188"/>
      <c r="M11" s="214" t="s">
        <v>36</v>
      </c>
      <c r="N11" s="334">
        <f>SUM(N7:N10)</f>
        <v>507827.08999999997</v>
      </c>
      <c r="O11" s="343">
        <f>SUM(O7:O10)</f>
        <v>-138796.84</v>
      </c>
      <c r="P11" s="335">
        <f>SUM(P7:P10)</f>
        <v>369030.25</v>
      </c>
      <c r="Q11" s="130"/>
      <c r="R11" s="321">
        <f>SUM(R7:R10)</f>
        <v>0</v>
      </c>
      <c r="S11" s="322">
        <f>SUM(S7:S10)</f>
        <v>0</v>
      </c>
      <c r="T11" s="376">
        <f>SUM(T7:T10)</f>
        <v>0</v>
      </c>
      <c r="U11" s="378">
        <f>SUM(U7:U10)</f>
        <v>369030.25</v>
      </c>
      <c r="W11" s="135"/>
    </row>
    <row r="12" spans="1:27" ht="15.75" customHeight="1" thickTop="1" x14ac:dyDescent="0.25">
      <c r="C12" s="176"/>
      <c r="D12" s="176"/>
      <c r="E12" s="176"/>
      <c r="H12" s="163"/>
      <c r="I12" s="163"/>
      <c r="J12" s="188"/>
      <c r="K12" s="188"/>
      <c r="L12" s="188"/>
      <c r="M12" s="214"/>
      <c r="N12" s="166"/>
      <c r="O12" s="166"/>
      <c r="P12" s="166"/>
      <c r="R12" s="166"/>
      <c r="S12" s="166"/>
      <c r="U12" s="166"/>
      <c r="V12" s="166"/>
      <c r="W12" s="165"/>
    </row>
    <row r="13" spans="1:27" ht="15.75" customHeight="1" x14ac:dyDescent="0.25">
      <c r="B13" s="132" t="s">
        <v>106</v>
      </c>
      <c r="C13" s="176"/>
      <c r="D13" s="176"/>
      <c r="E13" s="176"/>
      <c r="M13" s="214"/>
      <c r="N13" s="166"/>
      <c r="O13" s="166"/>
      <c r="P13" s="166"/>
      <c r="R13" s="166"/>
      <c r="S13" s="166"/>
      <c r="U13" s="166"/>
      <c r="V13" s="166"/>
      <c r="W13" s="165"/>
    </row>
    <row r="14" spans="1:27" ht="33" customHeight="1" x14ac:dyDescent="0.25">
      <c r="B14" s="577" t="s">
        <v>186</v>
      </c>
      <c r="C14" s="577"/>
      <c r="D14" s="577"/>
      <c r="E14" s="577"/>
      <c r="F14" s="577"/>
      <c r="G14" s="577"/>
      <c r="H14" s="171"/>
      <c r="I14" s="171"/>
      <c r="J14" s="171"/>
      <c r="M14" s="214"/>
      <c r="N14" s="166"/>
      <c r="O14" s="166"/>
      <c r="P14" s="214" t="s">
        <v>286</v>
      </c>
      <c r="R14" s="130"/>
      <c r="S14" s="130"/>
      <c r="U14" s="416"/>
      <c r="V14" s="416"/>
      <c r="W14" s="170"/>
      <c r="X14" s="130"/>
    </row>
    <row r="15" spans="1:27" ht="15.75" customHeight="1" x14ac:dyDescent="0.25">
      <c r="C15" s="176"/>
      <c r="D15" s="176"/>
      <c r="E15" s="176"/>
      <c r="M15" s="214"/>
      <c r="N15" s="166"/>
      <c r="O15" s="166"/>
      <c r="P15" s="166"/>
      <c r="R15" s="130"/>
      <c r="S15" s="130"/>
      <c r="U15" s="416"/>
      <c r="V15" s="416"/>
      <c r="W15" s="170"/>
      <c r="X15" s="130"/>
    </row>
    <row r="16" spans="1:27" ht="37.5" customHeight="1" x14ac:dyDescent="0.25">
      <c r="B16" s="577" t="s">
        <v>110</v>
      </c>
      <c r="C16" s="577"/>
      <c r="D16" s="577"/>
      <c r="E16" s="577"/>
      <c r="F16" s="577"/>
      <c r="G16" s="577"/>
      <c r="H16" s="171"/>
      <c r="I16" s="171"/>
      <c r="J16" s="171"/>
      <c r="M16" s="214"/>
      <c r="N16" s="166"/>
      <c r="O16" s="166"/>
      <c r="P16" s="166"/>
      <c r="R16" s="130"/>
      <c r="S16" s="130"/>
      <c r="U16" s="416"/>
      <c r="V16" s="416"/>
      <c r="W16" s="170"/>
      <c r="X16" s="130"/>
    </row>
    <row r="17" spans="2:24" ht="15.75" customHeight="1" x14ac:dyDescent="0.25">
      <c r="B17" s="171"/>
      <c r="C17" s="171"/>
      <c r="D17" s="171"/>
      <c r="E17" s="171"/>
      <c r="F17" s="172"/>
      <c r="G17" s="171"/>
      <c r="H17" s="171"/>
      <c r="I17" s="171"/>
      <c r="J17" s="171"/>
      <c r="M17" s="214"/>
      <c r="N17" s="166"/>
      <c r="O17" s="166"/>
      <c r="P17" s="166"/>
      <c r="R17" s="130"/>
      <c r="S17" s="130"/>
      <c r="U17" s="416"/>
      <c r="V17" s="416"/>
      <c r="W17" s="170"/>
      <c r="X17" s="130"/>
    </row>
    <row r="18" spans="2:24" ht="35.25" customHeight="1" x14ac:dyDescent="0.25">
      <c r="B18" s="577" t="s">
        <v>131</v>
      </c>
      <c r="C18" s="577"/>
      <c r="D18" s="577"/>
      <c r="E18" s="577"/>
      <c r="F18" s="577"/>
      <c r="G18" s="577"/>
      <c r="H18" s="171"/>
      <c r="I18" s="171"/>
      <c r="J18" s="171"/>
      <c r="M18" s="214"/>
      <c r="N18" s="166"/>
      <c r="O18" s="166"/>
      <c r="P18" s="166"/>
      <c r="R18" s="130"/>
      <c r="S18" s="130"/>
      <c r="U18" s="416"/>
      <c r="V18" s="416"/>
      <c r="W18" s="170"/>
      <c r="X18" s="130"/>
    </row>
    <row r="19" spans="2:24" ht="15.75" customHeight="1" x14ac:dyDescent="0.25">
      <c r="B19" s="591" t="s">
        <v>130</v>
      </c>
      <c r="C19" s="577"/>
      <c r="D19" s="577"/>
      <c r="E19" s="577"/>
      <c r="F19" s="577"/>
      <c r="G19" s="577"/>
      <c r="H19" s="171"/>
      <c r="I19" s="171"/>
      <c r="J19" s="171"/>
      <c r="M19" s="214"/>
      <c r="N19" s="166"/>
      <c r="O19" s="166"/>
      <c r="P19" s="166"/>
      <c r="R19" s="130"/>
      <c r="S19" s="130"/>
      <c r="U19" s="416"/>
      <c r="V19" s="416"/>
      <c r="W19" s="170"/>
      <c r="X19" s="130"/>
    </row>
    <row r="20" spans="2:24" ht="15.75" customHeight="1" x14ac:dyDescent="0.25">
      <c r="B20" s="171"/>
      <c r="C20" s="171"/>
      <c r="D20" s="171"/>
      <c r="E20" s="171"/>
      <c r="F20" s="172"/>
      <c r="G20" s="171"/>
      <c r="H20" s="171"/>
      <c r="I20" s="171"/>
      <c r="J20" s="171"/>
      <c r="M20" s="214"/>
      <c r="N20" s="166"/>
      <c r="O20" s="166"/>
      <c r="P20" s="166"/>
      <c r="R20" s="130"/>
      <c r="S20" s="130"/>
      <c r="U20" s="416"/>
      <c r="V20" s="416"/>
      <c r="W20" s="170"/>
      <c r="X20" s="130"/>
    </row>
    <row r="21" spans="2:24" ht="15.75" customHeight="1" x14ac:dyDescent="0.25">
      <c r="B21" s="171"/>
      <c r="C21" s="171"/>
      <c r="D21" s="171"/>
      <c r="E21" s="171"/>
      <c r="F21" s="172"/>
      <c r="G21" s="171"/>
      <c r="H21" s="171"/>
      <c r="I21" s="171"/>
      <c r="J21" s="171"/>
      <c r="M21" s="214"/>
      <c r="N21" s="166"/>
      <c r="O21" s="166"/>
      <c r="P21" s="166"/>
      <c r="R21" s="130"/>
      <c r="S21" s="130"/>
      <c r="U21" s="416"/>
      <c r="V21" s="416"/>
      <c r="W21" s="170"/>
      <c r="X21" s="130"/>
    </row>
    <row r="22" spans="2:24" ht="15.75" customHeight="1" x14ac:dyDescent="0.25">
      <c r="B22" s="131" t="s">
        <v>95</v>
      </c>
      <c r="C22" s="174" t="s">
        <v>98</v>
      </c>
      <c r="D22" s="174" t="s">
        <v>99</v>
      </c>
      <c r="E22" s="174"/>
      <c r="F22" s="172"/>
      <c r="G22" s="171"/>
      <c r="H22" s="171"/>
      <c r="I22" s="171"/>
      <c r="J22" s="171"/>
      <c r="M22" s="214"/>
      <c r="N22" s="166"/>
      <c r="O22" s="166"/>
      <c r="P22" s="166"/>
      <c r="R22" s="130"/>
      <c r="S22" s="130"/>
      <c r="U22" s="416"/>
      <c r="V22" s="416"/>
      <c r="W22" s="170"/>
      <c r="X22" s="130"/>
    </row>
    <row r="23" spans="2:24" ht="15.75" customHeight="1" x14ac:dyDescent="0.25">
      <c r="B23" s="135" t="s">
        <v>96</v>
      </c>
      <c r="C23" s="176" t="s">
        <v>173</v>
      </c>
      <c r="D23" s="176" t="s">
        <v>174</v>
      </c>
      <c r="E23" s="176"/>
      <c r="F23" s="172"/>
      <c r="G23" s="171"/>
      <c r="H23" s="171"/>
      <c r="I23" s="171"/>
      <c r="J23" s="171"/>
      <c r="M23" s="214"/>
      <c r="N23" s="166"/>
      <c r="O23" s="166"/>
      <c r="P23" s="166"/>
      <c r="R23" s="130"/>
      <c r="S23" s="130"/>
      <c r="U23" s="416"/>
      <c r="V23" s="416"/>
      <c r="W23" s="170"/>
      <c r="X23" s="130"/>
    </row>
    <row r="24" spans="2:24" ht="15.75" customHeight="1" x14ac:dyDescent="0.25">
      <c r="B24" s="168"/>
      <c r="C24" s="176"/>
      <c r="D24" s="176"/>
      <c r="E24" s="176"/>
      <c r="M24" s="214"/>
      <c r="N24" s="166"/>
      <c r="O24" s="166"/>
      <c r="P24" s="166"/>
      <c r="R24" s="166"/>
      <c r="S24" s="166"/>
      <c r="U24" s="166"/>
      <c r="V24" s="166"/>
      <c r="W24" s="165"/>
    </row>
    <row r="25" spans="2:24" ht="15.75" customHeight="1" x14ac:dyDescent="0.25">
      <c r="C25" s="176"/>
      <c r="D25" s="176"/>
      <c r="E25" s="176"/>
      <c r="M25" s="214"/>
      <c r="N25" s="166"/>
      <c r="O25" s="166"/>
      <c r="P25" s="166"/>
      <c r="R25" s="166"/>
      <c r="S25" s="166"/>
      <c r="U25" s="166"/>
      <c r="V25" s="166"/>
      <c r="W25" s="165"/>
    </row>
    <row r="26" spans="2:24" ht="15.75" customHeight="1" x14ac:dyDescent="0.25">
      <c r="C26" s="176"/>
      <c r="D26" s="176"/>
      <c r="E26" s="176"/>
      <c r="M26" s="214"/>
      <c r="N26" s="166"/>
      <c r="O26" s="166"/>
      <c r="P26" s="166"/>
      <c r="R26" s="166"/>
      <c r="S26" s="166"/>
      <c r="U26" s="166"/>
      <c r="V26" s="166"/>
      <c r="W26" s="165"/>
    </row>
    <row r="27" spans="2:24" ht="15.75" customHeight="1" x14ac:dyDescent="0.25">
      <c r="B27" s="579" t="s">
        <v>219</v>
      </c>
      <c r="C27" s="579"/>
      <c r="D27" s="579"/>
      <c r="E27" s="579"/>
      <c r="F27" s="579"/>
      <c r="G27" s="579"/>
      <c r="H27" s="579"/>
      <c r="I27" s="579"/>
      <c r="M27" s="214"/>
      <c r="N27" s="166"/>
      <c r="O27" s="166"/>
      <c r="P27" s="166"/>
      <c r="R27" s="166"/>
      <c r="S27" s="166"/>
      <c r="U27" s="166"/>
      <c r="V27" s="166"/>
      <c r="W27" s="165"/>
    </row>
    <row r="28" spans="2:24" ht="15.75" customHeight="1" x14ac:dyDescent="0.25">
      <c r="B28" s="128"/>
      <c r="C28" s="176"/>
      <c r="D28" s="176"/>
      <c r="E28" s="176"/>
      <c r="M28" s="214"/>
      <c r="N28" s="166"/>
      <c r="O28" s="166"/>
      <c r="P28" s="166"/>
      <c r="R28" s="166"/>
      <c r="S28" s="166"/>
      <c r="U28" s="166"/>
      <c r="V28" s="166"/>
      <c r="W28" s="165"/>
    </row>
    <row r="29" spans="2:24" ht="15.75" customHeight="1" x14ac:dyDescent="0.25">
      <c r="B29" s="183"/>
      <c r="C29" s="206"/>
      <c r="D29" s="206"/>
      <c r="E29" s="206"/>
      <c r="F29" s="206"/>
      <c r="G29" s="183"/>
      <c r="H29" s="183"/>
      <c r="I29" s="183"/>
      <c r="J29" s="183"/>
      <c r="K29" s="183"/>
      <c r="L29" s="183"/>
      <c r="M29" s="183"/>
      <c r="N29" s="183"/>
      <c r="O29" s="183"/>
      <c r="P29" s="183"/>
      <c r="Q29" s="183"/>
      <c r="R29" s="183"/>
      <c r="S29" s="183"/>
      <c r="T29" s="183"/>
      <c r="U29" s="183"/>
      <c r="V29" s="140"/>
    </row>
    <row r="30" spans="2:24" ht="15.75" customHeight="1" x14ac:dyDescent="0.25">
      <c r="R30" s="280" t="s">
        <v>189</v>
      </c>
      <c r="S30" s="281"/>
      <c r="U30" s="281"/>
      <c r="V30" s="470"/>
      <c r="W30" s="187"/>
    </row>
    <row r="31" spans="2:24" ht="15.75" customHeight="1" x14ac:dyDescent="0.25">
      <c r="B31" s="180" t="s">
        <v>188</v>
      </c>
      <c r="C31" s="181" t="s">
        <v>1</v>
      </c>
      <c r="D31" s="181"/>
      <c r="E31" s="181"/>
      <c r="F31" s="434" t="s">
        <v>32</v>
      </c>
      <c r="G31" s="181" t="s">
        <v>33</v>
      </c>
      <c r="H31" s="181"/>
      <c r="I31" s="181"/>
      <c r="J31" s="181"/>
      <c r="K31" s="181"/>
      <c r="L31" s="181"/>
      <c r="M31" s="181" t="s">
        <v>34</v>
      </c>
      <c r="N31" s="181" t="s">
        <v>35</v>
      </c>
      <c r="O31" s="182"/>
      <c r="P31" s="182"/>
      <c r="Q31" s="182"/>
      <c r="R31" s="183" t="s">
        <v>78</v>
      </c>
      <c r="S31" s="184"/>
      <c r="T31" s="182"/>
      <c r="U31" s="184"/>
      <c r="V31" s="470"/>
      <c r="W31" s="187"/>
    </row>
    <row r="32" spans="2:24" ht="15.75" customHeight="1" x14ac:dyDescent="0.25">
      <c r="B32" s="185"/>
      <c r="C32" s="145"/>
      <c r="D32" s="145"/>
      <c r="E32" s="145"/>
      <c r="F32" s="435"/>
      <c r="G32" s="145"/>
      <c r="H32" s="145"/>
      <c r="I32" s="145"/>
      <c r="J32" s="145"/>
      <c r="K32" s="145"/>
      <c r="L32" s="145"/>
      <c r="M32" s="145"/>
      <c r="N32" s="145"/>
      <c r="O32" s="136"/>
      <c r="P32" s="136"/>
      <c r="Q32" s="136"/>
      <c r="R32" s="280"/>
      <c r="S32" s="281"/>
      <c r="T32" s="136"/>
      <c r="U32" s="281"/>
      <c r="V32" s="281"/>
      <c r="W32" s="187"/>
    </row>
    <row r="33" spans="2:26" ht="15.75" customHeight="1" x14ac:dyDescent="0.25">
      <c r="B33" s="185"/>
      <c r="C33" s="145"/>
      <c r="D33" s="145"/>
      <c r="E33" s="145"/>
      <c r="F33" s="435"/>
      <c r="G33" s="145"/>
      <c r="H33" s="145"/>
      <c r="I33" s="145"/>
      <c r="J33" s="145"/>
      <c r="K33" s="145"/>
      <c r="L33" s="145"/>
      <c r="M33" s="145"/>
      <c r="N33" s="145"/>
      <c r="O33" s="136"/>
      <c r="P33" s="136"/>
      <c r="Q33" s="136"/>
      <c r="T33" s="136"/>
    </row>
    <row r="34" spans="2:26" ht="15.75" customHeight="1" x14ac:dyDescent="0.25">
      <c r="B34" s="185"/>
      <c r="C34" s="408"/>
      <c r="D34" s="408"/>
      <c r="E34" s="408"/>
      <c r="F34" s="435"/>
      <c r="G34" s="408"/>
      <c r="H34" s="408"/>
      <c r="I34" s="408"/>
      <c r="J34" s="408"/>
      <c r="K34" s="408"/>
      <c r="L34" s="408"/>
      <c r="M34" s="408"/>
      <c r="N34" s="408"/>
      <c r="O34" s="136"/>
      <c r="P34" s="136"/>
      <c r="Q34" s="136"/>
      <c r="T34" s="136"/>
    </row>
    <row r="35" spans="2:26" ht="15.75" customHeight="1" x14ac:dyDescent="0.25">
      <c r="B35" s="185"/>
      <c r="C35" s="408"/>
      <c r="D35" s="408"/>
      <c r="E35" s="408"/>
      <c r="F35" s="435"/>
      <c r="G35" s="408"/>
      <c r="H35" s="408"/>
      <c r="I35" s="408"/>
      <c r="J35" s="408"/>
      <c r="K35" s="408"/>
      <c r="L35" s="408"/>
      <c r="M35" s="408"/>
      <c r="N35" s="408"/>
      <c r="O35" s="136"/>
      <c r="P35" s="136"/>
      <c r="Q35" s="136"/>
      <c r="T35" s="136"/>
    </row>
    <row r="36" spans="2:26" ht="15.75" customHeight="1" x14ac:dyDescent="0.25">
      <c r="B36" s="185"/>
      <c r="C36" s="408"/>
      <c r="D36" s="408"/>
      <c r="E36" s="408"/>
      <c r="F36" s="435"/>
      <c r="G36" s="408"/>
      <c r="H36" s="408"/>
      <c r="I36" s="408"/>
      <c r="J36" s="408"/>
      <c r="K36" s="408"/>
      <c r="L36" s="408"/>
      <c r="M36" s="408"/>
      <c r="N36" s="408"/>
      <c r="O36" s="136"/>
      <c r="P36" s="136"/>
      <c r="Q36" s="136"/>
      <c r="T36" s="136"/>
    </row>
    <row r="37" spans="2:26" ht="15.75" customHeight="1" x14ac:dyDescent="0.25">
      <c r="B37" s="200"/>
      <c r="C37" s="201"/>
      <c r="D37" s="201"/>
      <c r="E37" s="201"/>
      <c r="F37" s="156"/>
      <c r="G37" s="203"/>
      <c r="H37" s="203"/>
      <c r="I37" s="203"/>
      <c r="J37" s="203"/>
      <c r="K37" s="203"/>
      <c r="L37" s="203"/>
      <c r="M37" s="159"/>
      <c r="N37" s="199"/>
    </row>
    <row r="38" spans="2:26" ht="15.75" customHeight="1" x14ac:dyDescent="0.25">
      <c r="B38" s="200"/>
      <c r="C38" s="201"/>
      <c r="D38" s="201"/>
      <c r="E38" s="201"/>
      <c r="F38" s="156"/>
      <c r="G38" s="203"/>
      <c r="H38" s="203"/>
      <c r="I38" s="203"/>
      <c r="J38" s="203"/>
      <c r="K38" s="203"/>
      <c r="L38" s="203"/>
      <c r="M38" s="159"/>
      <c r="N38" s="199"/>
    </row>
    <row r="39" spans="2:26" ht="15.75" customHeight="1" x14ac:dyDescent="0.25">
      <c r="B39" s="223"/>
      <c r="C39" s="218"/>
      <c r="D39" s="218"/>
      <c r="E39" s="218"/>
      <c r="F39" s="156"/>
      <c r="G39" s="224"/>
      <c r="H39" s="224"/>
      <c r="I39" s="224"/>
      <c r="J39" s="224"/>
      <c r="K39" s="224"/>
      <c r="L39" s="224"/>
      <c r="M39" s="226"/>
      <c r="N39" s="229"/>
      <c r="O39" s="140"/>
      <c r="P39" s="140"/>
      <c r="Q39" s="140"/>
      <c r="T39" s="140"/>
    </row>
    <row r="40" spans="2:26" ht="15.75" customHeight="1" x14ac:dyDescent="0.25">
      <c r="B40" s="223"/>
      <c r="C40" s="218"/>
      <c r="D40" s="218"/>
      <c r="E40" s="218"/>
      <c r="F40" s="156"/>
      <c r="G40" s="224"/>
      <c r="H40" s="224"/>
      <c r="I40" s="224"/>
      <c r="J40" s="224"/>
      <c r="K40" s="224"/>
      <c r="L40" s="224"/>
      <c r="M40" s="226"/>
      <c r="N40" s="229"/>
      <c r="O40" s="140"/>
      <c r="P40" s="140"/>
      <c r="Q40" s="140"/>
      <c r="T40" s="140"/>
    </row>
    <row r="41" spans="2:26" ht="15.75" customHeight="1" x14ac:dyDescent="0.25">
      <c r="B41" s="223"/>
      <c r="C41" s="218"/>
      <c r="D41" s="218"/>
      <c r="E41" s="218"/>
      <c r="F41" s="156"/>
      <c r="G41" s="224"/>
      <c r="H41" s="224"/>
      <c r="I41" s="224"/>
      <c r="J41" s="224"/>
      <c r="K41" s="224"/>
      <c r="L41" s="224"/>
      <c r="M41" s="226"/>
      <c r="N41" s="229"/>
      <c r="O41" s="140"/>
      <c r="P41" s="140"/>
      <c r="Q41" s="140"/>
      <c r="T41" s="140"/>
    </row>
    <row r="42" spans="2:26" ht="15.75" customHeight="1" x14ac:dyDescent="0.25">
      <c r="B42" s="223"/>
      <c r="C42" s="218"/>
      <c r="D42" s="218"/>
      <c r="E42" s="218"/>
      <c r="F42" s="156"/>
      <c r="G42" s="224"/>
      <c r="H42" s="224"/>
      <c r="I42" s="224"/>
      <c r="J42" s="224"/>
      <c r="K42" s="224"/>
      <c r="L42" s="224"/>
      <c r="M42" s="220"/>
      <c r="N42" s="199"/>
      <c r="O42" s="225"/>
      <c r="P42" s="225"/>
      <c r="Q42" s="140"/>
      <c r="T42" s="140"/>
    </row>
    <row r="43" spans="2:26" ht="15.75" customHeight="1" x14ac:dyDescent="0.25">
      <c r="B43" s="223"/>
      <c r="C43" s="218"/>
      <c r="D43" s="218"/>
      <c r="E43" s="218"/>
      <c r="F43" s="156"/>
      <c r="G43" s="224"/>
      <c r="H43" s="224"/>
      <c r="I43" s="224"/>
      <c r="J43" s="224"/>
      <c r="K43" s="224"/>
      <c r="L43" s="224"/>
      <c r="M43" s="226"/>
      <c r="N43" s="204"/>
      <c r="O43" s="225"/>
      <c r="P43" s="225"/>
      <c r="Q43" s="140"/>
      <c r="T43" s="140"/>
    </row>
    <row r="44" spans="2:26" ht="15.75" customHeight="1" x14ac:dyDescent="0.25"/>
    <row r="45" spans="2:26" ht="15.75" customHeight="1" x14ac:dyDescent="0.25">
      <c r="F45" s="144"/>
      <c r="G45" s="228"/>
      <c r="H45" s="228"/>
      <c r="I45" s="228"/>
      <c r="J45" s="228"/>
      <c r="K45" s="228"/>
      <c r="L45" s="228"/>
    </row>
    <row r="46" spans="2:26" ht="15.75" customHeight="1" x14ac:dyDescent="0.25"/>
    <row r="47" spans="2:26" ht="15.75" customHeight="1" x14ac:dyDescent="0.25">
      <c r="Z47" s="166"/>
    </row>
    <row r="48" spans="2:26" ht="15.75" customHeight="1" x14ac:dyDescent="0.25"/>
    <row r="49" spans="19:20" ht="15.75" customHeight="1" x14ac:dyDescent="0.25"/>
    <row r="50" spans="19:20" ht="15.75" customHeight="1" x14ac:dyDescent="0.25"/>
    <row r="51" spans="19:20" ht="15.75" customHeight="1" x14ac:dyDescent="0.25"/>
    <row r="52" spans="19:20" ht="15.75" customHeight="1" x14ac:dyDescent="0.25">
      <c r="S52" s="361" t="s">
        <v>182</v>
      </c>
      <c r="T52" s="166">
        <f>T11</f>
        <v>0</v>
      </c>
    </row>
    <row r="53" spans="19:20" ht="15.75" customHeight="1" x14ac:dyDescent="0.25"/>
    <row r="54" spans="19:20" ht="15.75" customHeight="1" x14ac:dyDescent="0.25"/>
    <row r="55" spans="19:20" ht="15.75" customHeight="1" x14ac:dyDescent="0.25"/>
  </sheetData>
  <mergeCells count="8">
    <mergeCell ref="X4:Z4"/>
    <mergeCell ref="X5:Z5"/>
    <mergeCell ref="B27:I27"/>
    <mergeCell ref="B19:G19"/>
    <mergeCell ref="B14:G14"/>
    <mergeCell ref="B16:G16"/>
    <mergeCell ref="B18:G18"/>
    <mergeCell ref="R4:T4"/>
  </mergeCells>
  <conditionalFormatting sqref="A7:P10">
    <cfRule type="expression" dxfId="43" priority="1">
      <formula>MOD(ROW(),2)=0</formula>
    </cfRule>
  </conditionalFormatting>
  <conditionalFormatting sqref="R7:U10">
    <cfRule type="expression" dxfId="42" priority="14">
      <formula>MOD(ROW(),2)=0</formula>
    </cfRule>
  </conditionalFormatting>
  <hyperlinks>
    <hyperlink ref="B19" r:id="rId1" xr:uid="{00000000-0004-0000-1E00-000000000000}"/>
  </hyperlinks>
  <printOptions horizontalCentered="1" gridLines="1"/>
  <pageMargins left="0" right="0" top="0.75" bottom="0.75" header="0.3" footer="0.3"/>
  <pageSetup scale="34" orientation="landscape" horizontalDpi="1200" verticalDpi="1200"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CDAF8"/>
    <pageSetUpPr fitToPage="1"/>
  </sheetPr>
  <dimension ref="A1:AA57"/>
  <sheetViews>
    <sheetView workbookViewId="0">
      <pane xSplit="2" ySplit="6" topLeftCell="J12" activePane="bottomRight" state="frozen"/>
      <selection pane="topRight" activeCell="C1" sqref="C1"/>
      <selection pane="bottomLeft" activeCell="A7" sqref="A7"/>
      <selection pane="bottomRight" activeCell="B24" sqref="B24:D24"/>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5.85546875" style="135" customWidth="1"/>
    <col min="5" max="5" width="10.7109375" style="135" customWidth="1"/>
    <col min="6" max="6" width="19.42578125" style="137" customWidth="1"/>
    <col min="7" max="7" width="24.42578125" style="137" customWidth="1"/>
    <col min="8" max="8" width="11.28515625" style="135" customWidth="1"/>
    <col min="9" max="9" width="13.28515625" style="135" customWidth="1"/>
    <col min="10" max="10" width="13.7109375" style="135" customWidth="1"/>
    <col min="11" max="11" width="15.85546875" style="135" customWidth="1"/>
    <col min="12" max="12" width="15.85546875" style="135" bestFit="1" customWidth="1"/>
    <col min="13" max="13" width="20.5703125" style="135" customWidth="1"/>
    <col min="14" max="14" width="15.85546875" style="135" bestFit="1" customWidth="1"/>
    <col min="15" max="15" width="13" style="135" bestFit="1" customWidth="1"/>
    <col min="16" max="16" width="15.85546875" style="135" bestFit="1" customWidth="1"/>
    <col min="17" max="17" width="3.7109375" style="135" customWidth="1"/>
    <col min="18" max="18" width="16.85546875" style="135" customWidth="1"/>
    <col min="19" max="19" width="15.85546875" style="135" bestFit="1" customWidth="1"/>
    <col min="20" max="20" width="12.28515625" style="135" bestFit="1" customWidth="1"/>
    <col min="21" max="22" width="15.85546875" style="135" customWidth="1"/>
    <col min="23" max="23" width="3.7109375" style="140" customWidth="1"/>
    <col min="24" max="24" width="15.140625" style="135" bestFit="1" customWidth="1"/>
    <col min="25" max="25" width="15" style="135" bestFit="1" customWidth="1"/>
    <col min="26" max="26" width="14" style="135" bestFit="1" customWidth="1"/>
    <col min="27" max="27" width="15.85546875" style="135" bestFit="1" customWidth="1"/>
    <col min="28" max="16384" width="9.140625" style="135"/>
  </cols>
  <sheetData>
    <row r="1" spans="1:27" ht="15.75" customHeight="1" x14ac:dyDescent="0.25">
      <c r="A1" s="132" t="s">
        <v>80</v>
      </c>
    </row>
    <row r="2" spans="1:27" ht="15.75" customHeight="1" x14ac:dyDescent="0.25">
      <c r="A2" s="138" t="str">
        <f>('#1461 Inlet Grove Comm HS '!A2)</f>
        <v>Federal Grant Allocations/Reimbursements as of: 12/31/25</v>
      </c>
      <c r="B2" s="189"/>
      <c r="N2" s="139"/>
      <c r="O2" s="139"/>
      <c r="Q2" s="140"/>
      <c r="R2" s="140"/>
      <c r="S2" s="140"/>
      <c r="T2" s="140"/>
      <c r="U2" s="140"/>
      <c r="V2" s="140"/>
    </row>
    <row r="3" spans="1:27" ht="15.75" customHeight="1" x14ac:dyDescent="0.25">
      <c r="A3" s="141" t="s">
        <v>77</v>
      </c>
      <c r="B3" s="132"/>
      <c r="D3" s="132"/>
      <c r="E3" s="132"/>
      <c r="F3" s="131"/>
      <c r="Q3" s="140"/>
      <c r="R3" s="140"/>
      <c r="S3" s="140"/>
      <c r="T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'#3971 Palm Beach Preparatory  '!U6</f>
        <v>Available Budget as of 12/31/25</v>
      </c>
      <c r="W6" s="135"/>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v>411715.5</v>
      </c>
      <c r="O7" s="397"/>
      <c r="P7" s="330">
        <f t="shared" ref="P7" si="0">N7+O7</f>
        <v>411715.5</v>
      </c>
      <c r="Q7" s="170"/>
      <c r="R7" s="328">
        <v>42522.25</v>
      </c>
      <c r="S7" s="329"/>
      <c r="T7" s="390">
        <f>R7+S7</f>
        <v>42522.25</v>
      </c>
      <c r="U7" s="383">
        <f>P7-T7</f>
        <v>369193.25</v>
      </c>
      <c r="W7" s="135"/>
    </row>
    <row r="8" spans="1:27" ht="15.75" customHeight="1" x14ac:dyDescent="0.25">
      <c r="A8" s="428">
        <v>4253</v>
      </c>
      <c r="B8" s="423" t="s">
        <v>203</v>
      </c>
      <c r="C8" s="430" t="s">
        <v>310</v>
      </c>
      <c r="D8" s="428" t="s">
        <v>240</v>
      </c>
      <c r="E8" s="428" t="s">
        <v>239</v>
      </c>
      <c r="F8" s="432" t="s">
        <v>309</v>
      </c>
      <c r="G8" s="428" t="s">
        <v>6</v>
      </c>
      <c r="H8" s="431">
        <v>2.2100000000000002E-2</v>
      </c>
      <c r="I8" s="431">
        <v>0.16339999999999999</v>
      </c>
      <c r="J8" s="432">
        <v>46203</v>
      </c>
      <c r="K8" s="432">
        <v>46204</v>
      </c>
      <c r="L8" s="432">
        <v>45839</v>
      </c>
      <c r="M8" s="428" t="s">
        <v>224</v>
      </c>
      <c r="N8" s="331">
        <v>18643.669999999998</v>
      </c>
      <c r="O8" s="426"/>
      <c r="P8" s="320">
        <f>N8+O8</f>
        <v>18643.669999999998</v>
      </c>
      <c r="Q8" s="170"/>
      <c r="R8" s="331">
        <v>0</v>
      </c>
      <c r="S8" s="319"/>
      <c r="T8" s="374">
        <f>R8+S8</f>
        <v>0</v>
      </c>
      <c r="U8" s="362">
        <f t="shared" ref="U8:U9" si="1">P8-T8</f>
        <v>18643.669999999998</v>
      </c>
      <c r="W8" s="135"/>
    </row>
    <row r="9" spans="1:27" ht="15.75" customHeight="1" x14ac:dyDescent="0.25">
      <c r="A9" s="156"/>
      <c r="B9" s="146"/>
      <c r="C9" s="481"/>
      <c r="D9" s="137"/>
      <c r="E9" s="137"/>
      <c r="H9" s="276"/>
      <c r="I9" s="276"/>
      <c r="J9" s="164"/>
      <c r="K9" s="164"/>
      <c r="L9" s="164"/>
      <c r="M9" s="137"/>
      <c r="N9" s="331"/>
      <c r="O9" s="426"/>
      <c r="P9" s="320">
        <f>N9+O9</f>
        <v>0</v>
      </c>
      <c r="Q9" s="170"/>
      <c r="R9" s="331">
        <v>0</v>
      </c>
      <c r="S9" s="319"/>
      <c r="T9" s="374">
        <f>R9+S9</f>
        <v>0</v>
      </c>
      <c r="U9" s="377">
        <f t="shared" si="1"/>
        <v>0</v>
      </c>
      <c r="W9" s="135"/>
    </row>
    <row r="10" spans="1:27" ht="15.75" customHeight="1" thickBot="1" x14ac:dyDescent="0.3">
      <c r="C10" s="176"/>
      <c r="D10" s="176"/>
      <c r="E10" s="176"/>
      <c r="I10" s="163"/>
      <c r="J10" s="188"/>
      <c r="K10" s="188"/>
      <c r="L10" s="188"/>
      <c r="M10" s="214" t="s">
        <v>36</v>
      </c>
      <c r="N10" s="321">
        <f>SUM(N7:N9)</f>
        <v>430359.17</v>
      </c>
      <c r="O10" s="322">
        <f>SUM(O7:O9)</f>
        <v>0</v>
      </c>
      <c r="P10" s="323">
        <f>SUM(P7:P9)</f>
        <v>430359.17</v>
      </c>
      <c r="Q10" s="130"/>
      <c r="R10" s="321">
        <f>SUM(R7:R9)</f>
        <v>42522.25</v>
      </c>
      <c r="S10" s="322">
        <f>SUM(S7:S9)</f>
        <v>0</v>
      </c>
      <c r="T10" s="322">
        <f>SUM(T7:T9)</f>
        <v>42522.25</v>
      </c>
      <c r="U10" s="378">
        <f>SUM(U7:U9)</f>
        <v>387836.92</v>
      </c>
      <c r="W10" s="135"/>
    </row>
    <row r="11" spans="1:27" ht="15.75" customHeight="1" thickTop="1" x14ac:dyDescent="0.25">
      <c r="C11" s="176"/>
      <c r="D11" s="176"/>
      <c r="E11" s="176"/>
      <c r="J11" s="188"/>
      <c r="K11" s="188"/>
      <c r="L11" s="188"/>
      <c r="M11" s="214"/>
      <c r="N11" s="166"/>
      <c r="O11" s="289"/>
      <c r="P11" s="166"/>
      <c r="R11" s="166"/>
      <c r="S11" s="166"/>
      <c r="U11" s="166"/>
      <c r="V11" s="166"/>
      <c r="W11" s="165"/>
    </row>
    <row r="12" spans="1:27" ht="15.75" customHeight="1" x14ac:dyDescent="0.25">
      <c r="C12" s="176"/>
      <c r="D12" s="176"/>
      <c r="E12" s="176"/>
      <c r="J12" s="188"/>
      <c r="K12" s="188"/>
      <c r="L12" s="188"/>
      <c r="M12" s="214"/>
      <c r="N12" s="166"/>
      <c r="O12" s="289"/>
      <c r="P12" s="166"/>
      <c r="R12" s="166"/>
      <c r="S12" s="166"/>
      <c r="U12" s="166"/>
      <c r="V12" s="166"/>
      <c r="W12" s="165"/>
    </row>
    <row r="13" spans="1:27" ht="15.75" customHeight="1" x14ac:dyDescent="0.25">
      <c r="B13" s="132" t="s">
        <v>106</v>
      </c>
      <c r="C13" s="176"/>
      <c r="D13" s="176"/>
      <c r="E13" s="176"/>
      <c r="M13" s="214"/>
      <c r="N13" s="166"/>
      <c r="O13" s="166"/>
      <c r="P13" s="166"/>
      <c r="R13" s="130"/>
      <c r="S13" s="130"/>
      <c r="U13" s="416"/>
      <c r="V13" s="416"/>
      <c r="W13" s="170"/>
      <c r="X13" s="130"/>
      <c r="Y13" s="130"/>
    </row>
    <row r="14" spans="1:27" ht="31.5" customHeight="1" x14ac:dyDescent="0.25">
      <c r="B14" s="577" t="s">
        <v>186</v>
      </c>
      <c r="C14" s="577"/>
      <c r="D14" s="577"/>
      <c r="E14" s="577"/>
      <c r="F14" s="577"/>
      <c r="M14" s="214"/>
      <c r="N14" s="166"/>
      <c r="O14" s="166"/>
      <c r="P14" s="166"/>
      <c r="R14" s="130"/>
      <c r="S14" s="130"/>
      <c r="U14" s="416"/>
      <c r="V14" s="416"/>
      <c r="W14" s="170"/>
      <c r="X14" s="130"/>
      <c r="Y14" s="130"/>
    </row>
    <row r="15" spans="1:27" ht="15.75" customHeight="1" x14ac:dyDescent="0.25">
      <c r="C15" s="176"/>
      <c r="D15" s="176"/>
      <c r="E15" s="176"/>
      <c r="M15" s="214"/>
      <c r="N15" s="166"/>
      <c r="O15" s="166"/>
      <c r="P15" s="166"/>
      <c r="R15" s="130"/>
      <c r="S15" s="130"/>
      <c r="U15" s="416"/>
      <c r="V15" s="416"/>
      <c r="W15" s="170"/>
      <c r="X15" s="130"/>
      <c r="Y15" s="130"/>
    </row>
    <row r="16" spans="1:27" ht="51" customHeight="1" x14ac:dyDescent="0.25">
      <c r="B16" s="577" t="s">
        <v>110</v>
      </c>
      <c r="C16" s="577"/>
      <c r="D16" s="577"/>
      <c r="E16" s="577"/>
      <c r="F16" s="577"/>
      <c r="M16" s="214"/>
      <c r="N16" s="166"/>
      <c r="O16" s="166"/>
      <c r="P16" s="166"/>
      <c r="R16" s="130"/>
      <c r="S16" s="130"/>
      <c r="U16" s="416"/>
      <c r="V16" s="416"/>
      <c r="W16" s="170"/>
      <c r="X16" s="130"/>
      <c r="Y16" s="130"/>
    </row>
    <row r="17" spans="2:25" ht="15.75" customHeight="1" x14ac:dyDescent="0.25">
      <c r="B17" s="171"/>
      <c r="C17" s="171"/>
      <c r="D17" s="171"/>
      <c r="E17" s="171"/>
      <c r="F17" s="172"/>
      <c r="M17" s="214"/>
      <c r="N17" s="166"/>
      <c r="O17" s="166"/>
      <c r="P17" s="166"/>
      <c r="R17" s="130"/>
      <c r="S17" s="130"/>
      <c r="U17" s="416"/>
      <c r="V17" s="416"/>
      <c r="W17" s="170"/>
      <c r="X17" s="130"/>
      <c r="Y17" s="130"/>
    </row>
    <row r="18" spans="2:25" ht="30.75" customHeight="1" x14ac:dyDescent="0.25">
      <c r="B18" s="577" t="s">
        <v>131</v>
      </c>
      <c r="C18" s="577"/>
      <c r="D18" s="577"/>
      <c r="E18" s="577"/>
      <c r="F18" s="577"/>
      <c r="G18" s="577"/>
      <c r="M18" s="214"/>
      <c r="N18" s="166"/>
      <c r="O18" s="166"/>
      <c r="P18" s="166"/>
      <c r="R18" s="130"/>
      <c r="S18" s="130"/>
      <c r="U18" s="416"/>
      <c r="V18" s="416"/>
      <c r="W18" s="170"/>
      <c r="X18" s="130"/>
      <c r="Y18" s="130"/>
    </row>
    <row r="19" spans="2:25" ht="15.75" customHeight="1" x14ac:dyDescent="0.25">
      <c r="B19" s="591" t="s">
        <v>130</v>
      </c>
      <c r="C19" s="577"/>
      <c r="D19" s="577"/>
      <c r="E19" s="577"/>
      <c r="F19" s="577"/>
      <c r="G19" s="577"/>
      <c r="M19" s="214"/>
      <c r="N19" s="166"/>
      <c r="O19" s="166"/>
      <c r="P19" s="166"/>
      <c r="R19" s="130"/>
      <c r="S19" s="130"/>
      <c r="U19" s="416"/>
      <c r="V19" s="416"/>
      <c r="W19" s="170"/>
      <c r="X19" s="130"/>
      <c r="Y19" s="130"/>
    </row>
    <row r="20" spans="2:25" ht="15.75" customHeight="1" x14ac:dyDescent="0.25">
      <c r="B20" s="171"/>
      <c r="C20" s="171"/>
      <c r="D20" s="171"/>
      <c r="E20" s="171"/>
      <c r="F20" s="172"/>
      <c r="M20" s="214"/>
      <c r="N20" s="166"/>
      <c r="O20" s="166"/>
      <c r="P20" s="166"/>
      <c r="R20" s="130"/>
      <c r="S20" s="130"/>
      <c r="U20" s="416"/>
      <c r="V20" s="416"/>
      <c r="W20" s="170"/>
      <c r="X20" s="130"/>
      <c r="Y20" s="130"/>
    </row>
    <row r="21" spans="2:25" ht="15.75" customHeight="1" x14ac:dyDescent="0.25">
      <c r="B21" s="171"/>
      <c r="C21" s="171"/>
      <c r="D21" s="171"/>
      <c r="E21" s="171"/>
      <c r="F21" s="172"/>
      <c r="M21" s="214"/>
      <c r="N21" s="166"/>
      <c r="O21" s="166"/>
      <c r="P21" s="166"/>
      <c r="R21" s="166"/>
      <c r="S21" s="166"/>
      <c r="U21" s="166"/>
      <c r="V21" s="166"/>
      <c r="W21" s="165"/>
    </row>
    <row r="22" spans="2:25" ht="15.75" customHeight="1" x14ac:dyDescent="0.25">
      <c r="B22" s="131" t="s">
        <v>95</v>
      </c>
      <c r="C22" s="174" t="s">
        <v>98</v>
      </c>
      <c r="D22" s="174" t="s">
        <v>99</v>
      </c>
      <c r="E22" s="174"/>
      <c r="F22" s="172"/>
      <c r="M22" s="214"/>
      <c r="N22" s="166"/>
      <c r="O22" s="166"/>
      <c r="P22" s="166"/>
      <c r="R22" s="166"/>
      <c r="S22" s="166"/>
      <c r="U22" s="166"/>
      <c r="V22" s="166"/>
      <c r="W22" s="165"/>
    </row>
    <row r="23" spans="2:25" ht="15.75" customHeight="1" x14ac:dyDescent="0.25">
      <c r="B23" s="135" t="s">
        <v>96</v>
      </c>
      <c r="C23" s="176" t="s">
        <v>173</v>
      </c>
      <c r="D23" s="176" t="s">
        <v>174</v>
      </c>
      <c r="E23" s="176"/>
      <c r="F23" s="172"/>
      <c r="M23" s="214"/>
      <c r="N23" s="166"/>
      <c r="O23" s="166"/>
      <c r="P23" s="166"/>
      <c r="R23" s="166"/>
      <c r="S23" s="166"/>
      <c r="U23" s="166"/>
      <c r="V23" s="166"/>
      <c r="W23" s="165"/>
    </row>
    <row r="24" spans="2:25" ht="15.75" customHeight="1" x14ac:dyDescent="0.25">
      <c r="B24" s="135" t="s">
        <v>97</v>
      </c>
      <c r="C24" s="176" t="s">
        <v>166</v>
      </c>
      <c r="D24" s="176" t="s">
        <v>261</v>
      </c>
      <c r="E24" s="176"/>
      <c r="M24" s="214"/>
      <c r="N24" s="166"/>
      <c r="O24" s="166"/>
      <c r="P24" s="166"/>
      <c r="R24" s="166"/>
      <c r="S24" s="166"/>
      <c r="U24" s="166"/>
      <c r="V24" s="166"/>
      <c r="W24" s="165"/>
    </row>
    <row r="25" spans="2:25" ht="15.75" customHeight="1" x14ac:dyDescent="0.25">
      <c r="C25" s="176"/>
      <c r="D25" s="176"/>
      <c r="E25" s="176"/>
      <c r="M25" s="214"/>
      <c r="N25" s="166"/>
      <c r="O25" s="166"/>
      <c r="P25" s="166"/>
      <c r="R25" s="166"/>
      <c r="S25" s="166"/>
      <c r="U25" s="166"/>
      <c r="V25" s="166"/>
      <c r="W25" s="165"/>
    </row>
    <row r="26" spans="2:25" ht="15.75" customHeight="1" x14ac:dyDescent="0.25">
      <c r="C26" s="176"/>
      <c r="D26" s="176"/>
      <c r="E26" s="176"/>
      <c r="M26" s="214"/>
      <c r="N26" s="166"/>
      <c r="O26" s="166"/>
      <c r="P26" s="166"/>
      <c r="R26" s="166"/>
      <c r="S26" s="166"/>
      <c r="U26" s="166"/>
      <c r="V26" s="166"/>
      <c r="W26" s="165"/>
    </row>
    <row r="27" spans="2:25" ht="15.75" customHeight="1" x14ac:dyDescent="0.25">
      <c r="B27" s="579" t="s">
        <v>219</v>
      </c>
      <c r="C27" s="579"/>
      <c r="D27" s="579"/>
      <c r="E27" s="579"/>
      <c r="F27" s="579"/>
      <c r="G27" s="579"/>
      <c r="H27" s="579"/>
      <c r="I27" s="579"/>
      <c r="M27" s="214"/>
      <c r="N27" s="166"/>
      <c r="O27" s="166"/>
      <c r="P27" s="166"/>
      <c r="R27" s="166"/>
      <c r="S27" s="166"/>
      <c r="U27" s="166"/>
      <c r="V27" s="166"/>
      <c r="W27" s="165"/>
    </row>
    <row r="28" spans="2:25" ht="15.75" customHeight="1" x14ac:dyDescent="0.25">
      <c r="B28" s="128"/>
      <c r="C28" s="176"/>
      <c r="D28" s="176"/>
      <c r="E28" s="176"/>
      <c r="M28" s="214"/>
      <c r="N28" s="166"/>
      <c r="O28" s="166"/>
      <c r="P28" s="166"/>
      <c r="R28" s="166"/>
      <c r="S28" s="166"/>
      <c r="U28" s="166"/>
      <c r="V28" s="166"/>
      <c r="W28" s="165"/>
    </row>
    <row r="29" spans="2:25" ht="15.75" customHeight="1" x14ac:dyDescent="0.25">
      <c r="B29" s="209"/>
      <c r="C29" s="215"/>
      <c r="D29" s="215"/>
      <c r="E29" s="215"/>
      <c r="F29" s="206"/>
      <c r="G29" s="206"/>
      <c r="H29" s="183"/>
      <c r="I29" s="183"/>
      <c r="J29" s="183"/>
      <c r="K29" s="183"/>
      <c r="L29" s="183"/>
      <c r="M29" s="216"/>
      <c r="N29" s="217"/>
      <c r="O29" s="217"/>
      <c r="P29" s="217"/>
      <c r="Q29" s="183"/>
      <c r="R29" s="217"/>
      <c r="S29" s="217"/>
      <c r="T29" s="183"/>
      <c r="U29" s="217"/>
      <c r="V29" s="165"/>
      <c r="W29" s="165"/>
    </row>
    <row r="30" spans="2:25" ht="15.75" customHeight="1" x14ac:dyDescent="0.25">
      <c r="Q30" s="140"/>
      <c r="R30" s="282" t="s">
        <v>189</v>
      </c>
      <c r="T30" s="140"/>
      <c r="V30" s="471"/>
    </row>
    <row r="31" spans="2:25" ht="15.75" customHeight="1" x14ac:dyDescent="0.25">
      <c r="B31" s="180" t="s">
        <v>188</v>
      </c>
      <c r="C31" s="181" t="s">
        <v>1</v>
      </c>
      <c r="D31" s="181"/>
      <c r="E31" s="181"/>
      <c r="F31" s="434" t="s">
        <v>32</v>
      </c>
      <c r="G31" s="447" t="s">
        <v>33</v>
      </c>
      <c r="H31" s="181"/>
      <c r="I31" s="181"/>
      <c r="J31" s="181"/>
      <c r="K31" s="181"/>
      <c r="L31" s="181"/>
      <c r="M31" s="181" t="s">
        <v>34</v>
      </c>
      <c r="N31" s="181" t="s">
        <v>35</v>
      </c>
      <c r="O31" s="183"/>
      <c r="P31" s="183"/>
      <c r="Q31" s="183"/>
      <c r="R31" s="183" t="s">
        <v>78</v>
      </c>
      <c r="S31" s="183"/>
      <c r="T31" s="183"/>
      <c r="U31" s="183"/>
      <c r="V31" s="471"/>
    </row>
    <row r="32" spans="2:25" ht="15.75" customHeight="1" x14ac:dyDescent="0.25">
      <c r="B32" s="185"/>
      <c r="C32" s="145"/>
      <c r="D32" s="145"/>
      <c r="E32" s="145"/>
      <c r="F32" s="435"/>
      <c r="G32" s="448"/>
      <c r="H32" s="145"/>
      <c r="I32" s="145"/>
      <c r="J32" s="145"/>
      <c r="K32" s="145"/>
      <c r="L32" s="145"/>
      <c r="M32" s="145"/>
      <c r="N32" s="145"/>
    </row>
    <row r="33" spans="2:23" ht="15.75" customHeight="1" x14ac:dyDescent="0.25">
      <c r="B33" s="185"/>
      <c r="C33" s="145"/>
      <c r="D33" s="145"/>
      <c r="E33" s="145"/>
      <c r="F33" s="435"/>
      <c r="G33" s="448"/>
      <c r="H33" s="145"/>
      <c r="I33" s="145"/>
      <c r="J33" s="145"/>
      <c r="K33" s="145"/>
      <c r="L33" s="145"/>
      <c r="M33" s="145"/>
      <c r="N33" s="145"/>
    </row>
    <row r="34" spans="2:23" ht="15.75" customHeight="1" x14ac:dyDescent="0.25">
      <c r="B34" s="185"/>
      <c r="C34" s="408"/>
      <c r="D34" s="408"/>
      <c r="E34" s="408"/>
      <c r="F34" s="435"/>
      <c r="G34" s="448"/>
      <c r="H34" s="408"/>
      <c r="I34" s="408"/>
      <c r="J34" s="408"/>
      <c r="K34" s="408"/>
      <c r="L34" s="408"/>
      <c r="M34" s="408"/>
      <c r="N34" s="408"/>
    </row>
    <row r="35" spans="2:23" ht="15.75" customHeight="1" x14ac:dyDescent="0.25">
      <c r="B35" s="185"/>
      <c r="C35" s="408"/>
      <c r="D35" s="408"/>
      <c r="E35" s="408"/>
      <c r="F35" s="435"/>
      <c r="G35" s="448"/>
      <c r="H35" s="408"/>
      <c r="I35" s="408"/>
      <c r="J35" s="408"/>
      <c r="K35" s="408"/>
      <c r="L35" s="408"/>
      <c r="M35" s="408"/>
      <c r="N35" s="408"/>
    </row>
    <row r="36" spans="2:23" ht="15.75" customHeight="1" x14ac:dyDescent="0.25">
      <c r="B36" s="185"/>
      <c r="C36" s="408"/>
      <c r="D36" s="408"/>
      <c r="E36" s="408"/>
      <c r="F36" s="435"/>
      <c r="G36" s="448"/>
      <c r="H36" s="408"/>
      <c r="I36" s="408"/>
      <c r="J36" s="408"/>
      <c r="K36" s="408"/>
      <c r="L36" s="408"/>
      <c r="M36" s="408"/>
      <c r="N36" s="408"/>
    </row>
    <row r="37" spans="2:23" ht="15.75" customHeight="1" x14ac:dyDescent="0.25">
      <c r="B37" s="185"/>
      <c r="C37" s="408"/>
      <c r="D37" s="408"/>
      <c r="E37" s="408"/>
      <c r="F37" s="435"/>
      <c r="G37" s="448"/>
      <c r="H37" s="408"/>
      <c r="I37" s="408"/>
      <c r="J37" s="408"/>
      <c r="K37" s="408"/>
      <c r="L37" s="408"/>
      <c r="M37" s="408"/>
      <c r="N37" s="408"/>
    </row>
    <row r="38" spans="2:23" ht="15.75" customHeight="1" x14ac:dyDescent="0.25">
      <c r="B38" s="185"/>
      <c r="C38" s="145"/>
      <c r="D38" s="145"/>
      <c r="E38" s="145"/>
      <c r="F38" s="435"/>
      <c r="G38" s="448"/>
      <c r="H38" s="145"/>
      <c r="I38" s="145"/>
      <c r="J38" s="145"/>
      <c r="K38" s="145"/>
      <c r="L38" s="145"/>
      <c r="M38" s="145"/>
      <c r="N38" s="145"/>
    </row>
    <row r="39" spans="2:23" ht="15.75" customHeight="1" x14ac:dyDescent="0.25">
      <c r="B39" s="200"/>
      <c r="C39" s="201"/>
      <c r="D39" s="201"/>
      <c r="E39" s="201"/>
      <c r="F39" s="156"/>
      <c r="G39" s="203"/>
      <c r="H39" s="203"/>
      <c r="I39" s="203"/>
      <c r="J39" s="203"/>
      <c r="K39" s="203"/>
      <c r="L39" s="203"/>
      <c r="M39" s="159"/>
      <c r="N39" s="204"/>
      <c r="O39" s="205"/>
      <c r="P39" s="205"/>
      <c r="Q39" s="205"/>
      <c r="T39" s="205"/>
    </row>
    <row r="40" spans="2:23" ht="15.75" customHeight="1" x14ac:dyDescent="0.25">
      <c r="B40" s="200"/>
      <c r="C40" s="201"/>
      <c r="D40" s="201"/>
      <c r="E40" s="201"/>
      <c r="F40" s="156"/>
      <c r="G40" s="203"/>
      <c r="H40" s="203"/>
      <c r="I40" s="203"/>
      <c r="J40" s="203"/>
      <c r="K40" s="203"/>
      <c r="L40" s="203"/>
      <c r="M40" s="159"/>
      <c r="N40" s="204"/>
      <c r="O40" s="205"/>
      <c r="P40" s="205"/>
      <c r="Q40" s="205"/>
      <c r="T40" s="205"/>
    </row>
    <row r="41" spans="2:23" ht="15.75" customHeight="1" x14ac:dyDescent="0.25">
      <c r="B41" s="200"/>
      <c r="C41" s="201"/>
      <c r="D41" s="201"/>
      <c r="E41" s="201"/>
      <c r="F41" s="156"/>
      <c r="G41" s="203"/>
      <c r="H41" s="203"/>
      <c r="I41" s="203"/>
      <c r="J41" s="203"/>
      <c r="K41" s="203"/>
      <c r="L41" s="203"/>
      <c r="M41" s="159"/>
      <c r="N41" s="204"/>
      <c r="O41" s="205"/>
      <c r="P41" s="205"/>
      <c r="Q41" s="205"/>
      <c r="R41" s="143"/>
      <c r="S41" s="143"/>
      <c r="T41" s="205"/>
      <c r="U41" s="143"/>
      <c r="V41" s="143"/>
    </row>
    <row r="42" spans="2:23" ht="15.75" customHeight="1" x14ac:dyDescent="0.25">
      <c r="C42" s="218"/>
      <c r="D42" s="218"/>
      <c r="E42" s="218"/>
      <c r="F42" s="156"/>
      <c r="G42" s="203"/>
      <c r="H42" s="219"/>
      <c r="I42" s="219"/>
      <c r="J42" s="219"/>
      <c r="K42" s="219"/>
      <c r="L42" s="219"/>
      <c r="M42" s="220"/>
      <c r="N42" s="199"/>
      <c r="O42" s="140"/>
      <c r="P42" s="161"/>
      <c r="Q42" s="143"/>
      <c r="R42" s="143"/>
      <c r="S42" s="143"/>
      <c r="T42" s="143"/>
      <c r="U42" s="143"/>
      <c r="V42" s="143"/>
      <c r="W42" s="160"/>
    </row>
    <row r="43" spans="2:23" ht="15.75" customHeight="1" x14ac:dyDescent="0.25">
      <c r="C43" s="218"/>
      <c r="D43" s="218"/>
      <c r="E43" s="218"/>
      <c r="F43" s="156"/>
      <c r="G43" s="203"/>
      <c r="H43" s="219"/>
      <c r="I43" s="219"/>
      <c r="J43" s="219"/>
      <c r="K43" s="219"/>
      <c r="L43" s="219"/>
      <c r="M43" s="220"/>
      <c r="N43" s="199"/>
      <c r="O43" s="230"/>
    </row>
    <row r="44" spans="2:23" ht="15.75" customHeight="1" x14ac:dyDescent="0.25">
      <c r="C44" s="218"/>
      <c r="D44" s="218"/>
      <c r="E44" s="218"/>
      <c r="F44" s="156"/>
      <c r="G44" s="203"/>
      <c r="H44" s="219"/>
      <c r="I44" s="219"/>
      <c r="J44" s="219"/>
      <c r="K44" s="219"/>
      <c r="L44" s="219"/>
      <c r="M44" s="220"/>
      <c r="N44" s="221"/>
      <c r="O44" s="222"/>
      <c r="P44" s="222"/>
      <c r="Q44" s="140"/>
      <c r="T44" s="140"/>
    </row>
    <row r="45" spans="2:23" ht="15.75" customHeight="1" x14ac:dyDescent="0.25">
      <c r="B45" s="223"/>
      <c r="C45" s="218"/>
      <c r="D45" s="218"/>
      <c r="E45" s="218"/>
      <c r="F45" s="156"/>
      <c r="G45" s="203"/>
      <c r="H45" s="224"/>
      <c r="I45" s="224"/>
      <c r="J45" s="224"/>
      <c r="K45" s="224"/>
      <c r="L45" s="224"/>
      <c r="M45" s="220"/>
      <c r="N45" s="199"/>
      <c r="O45" s="225"/>
      <c r="P45" s="225"/>
      <c r="Q45" s="140"/>
      <c r="T45" s="140"/>
    </row>
    <row r="46" spans="2:23" ht="15.75" customHeight="1" x14ac:dyDescent="0.25">
      <c r="B46" s="223"/>
      <c r="C46" s="218"/>
      <c r="D46" s="218"/>
      <c r="E46" s="218"/>
      <c r="F46" s="156"/>
      <c r="G46" s="203"/>
      <c r="H46" s="224"/>
      <c r="I46" s="224"/>
      <c r="J46" s="224"/>
      <c r="K46" s="224"/>
      <c r="L46" s="224"/>
      <c r="M46" s="220"/>
      <c r="N46" s="199"/>
      <c r="O46" s="225"/>
      <c r="P46" s="225"/>
      <c r="Q46" s="140"/>
      <c r="T46" s="140"/>
    </row>
    <row r="47" spans="2:23" ht="15.75" customHeight="1" x14ac:dyDescent="0.25">
      <c r="B47" s="223"/>
      <c r="C47" s="218"/>
      <c r="D47" s="218"/>
      <c r="E47" s="218"/>
      <c r="F47" s="156"/>
      <c r="G47" s="203"/>
      <c r="H47" s="224"/>
      <c r="I47" s="224"/>
      <c r="J47" s="224"/>
      <c r="K47" s="224"/>
      <c r="L47" s="224"/>
      <c r="M47" s="220"/>
      <c r="N47" s="199"/>
      <c r="O47" s="225"/>
      <c r="P47" s="225"/>
      <c r="Q47" s="140"/>
      <c r="T47" s="140"/>
    </row>
    <row r="48" spans="2:23" ht="15.75" customHeight="1" x14ac:dyDescent="0.25">
      <c r="B48" s="223"/>
      <c r="C48" s="218"/>
      <c r="D48" s="218"/>
      <c r="E48" s="218"/>
      <c r="F48" s="156"/>
      <c r="G48" s="203"/>
      <c r="H48" s="224"/>
      <c r="I48" s="224"/>
      <c r="J48" s="224"/>
      <c r="K48" s="224"/>
      <c r="L48" s="224"/>
      <c r="M48" s="226"/>
      <c r="N48" s="204"/>
      <c r="O48" s="225"/>
      <c r="P48" s="225"/>
      <c r="Q48" s="140"/>
      <c r="T48" s="140"/>
    </row>
    <row r="49" spans="6:26" ht="15.75" customHeight="1" x14ac:dyDescent="0.25"/>
    <row r="50" spans="6:26" ht="15.75" customHeight="1" x14ac:dyDescent="0.25">
      <c r="F50" s="144"/>
      <c r="G50" s="227"/>
      <c r="H50" s="228"/>
      <c r="I50" s="228"/>
      <c r="J50" s="228"/>
      <c r="K50" s="228"/>
      <c r="L50" s="228"/>
      <c r="Z50" s="166"/>
    </row>
    <row r="51" spans="6:26" ht="15.75" customHeight="1" x14ac:dyDescent="0.25"/>
    <row r="52" spans="6:26" ht="15.75" customHeight="1" x14ac:dyDescent="0.25">
      <c r="S52" s="361" t="s">
        <v>182</v>
      </c>
      <c r="T52" s="166">
        <f>T10</f>
        <v>42522.25</v>
      </c>
    </row>
    <row r="53" spans="6:26" ht="15.75" customHeight="1" x14ac:dyDescent="0.25"/>
    <row r="54" spans="6:26" ht="15.75" customHeight="1" x14ac:dyDescent="0.25"/>
    <row r="55" spans="6:26" ht="15.75" customHeight="1" x14ac:dyDescent="0.25"/>
    <row r="56" spans="6:26" ht="15.75" customHeight="1" x14ac:dyDescent="0.25"/>
    <row r="57" spans="6:26" ht="15.75" customHeight="1" x14ac:dyDescent="0.25"/>
  </sheetData>
  <mergeCells count="8">
    <mergeCell ref="X4:Z4"/>
    <mergeCell ref="X5:Z5"/>
    <mergeCell ref="B27:I27"/>
    <mergeCell ref="B19:G19"/>
    <mergeCell ref="B14:F14"/>
    <mergeCell ref="B16:F16"/>
    <mergeCell ref="B18:G18"/>
    <mergeCell ref="R4:T4"/>
  </mergeCells>
  <conditionalFormatting sqref="A7:P9">
    <cfRule type="expression" dxfId="41" priority="3">
      <formula>MOD(ROW(),2)=0</formula>
    </cfRule>
  </conditionalFormatting>
  <conditionalFormatting sqref="R7:U9">
    <cfRule type="expression" dxfId="40" priority="1">
      <formula>MOD(ROW(),2)=0</formula>
    </cfRule>
  </conditionalFormatting>
  <hyperlinks>
    <hyperlink ref="B19" r:id="rId1" xr:uid="{00000000-0004-0000-1F00-000000000000}"/>
  </hyperlinks>
  <printOptions horizontalCentered="1" gridLines="1"/>
  <pageMargins left="0" right="0" top="0.75" bottom="0.75" header="0.3" footer="0.3"/>
  <pageSetup scale="33" orientation="landscape" horizontalDpi="1200" verticalDpi="120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CDAF8"/>
    <pageSetUpPr fitToPage="1"/>
  </sheetPr>
  <dimension ref="A1:AA56"/>
  <sheetViews>
    <sheetView workbookViewId="0">
      <pane xSplit="2" ySplit="6" topLeftCell="J7" activePane="bottomRight" state="frozen"/>
      <selection pane="topRight" activeCell="C1" sqref="C1"/>
      <selection pane="bottomLeft" activeCell="A7" sqref="A7"/>
      <selection pane="bottomRight" activeCell="R8" sqref="R8"/>
    </sheetView>
  </sheetViews>
  <sheetFormatPr defaultColWidth="9.140625" defaultRowHeight="15" x14ac:dyDescent="0.25"/>
  <cols>
    <col min="1" max="1" width="7.85546875" style="135" customWidth="1"/>
    <col min="2" max="2" width="74.7109375" style="135" bestFit="1" customWidth="1"/>
    <col min="3" max="3" width="30.28515625" style="135" customWidth="1"/>
    <col min="4" max="4" width="14.28515625" style="135" customWidth="1"/>
    <col min="5" max="5" width="8.85546875" style="135" customWidth="1"/>
    <col min="6" max="6" width="19.42578125" style="137" customWidth="1"/>
    <col min="7" max="7" width="23" style="137" customWidth="1"/>
    <col min="8" max="8" width="12.7109375" style="135" customWidth="1"/>
    <col min="9" max="10" width="13" style="135" customWidth="1"/>
    <col min="11" max="11" width="19.85546875" style="135" bestFit="1" customWidth="1"/>
    <col min="12" max="12" width="15.85546875" style="135" bestFit="1" customWidth="1"/>
    <col min="13" max="13" width="19.28515625" style="135" customWidth="1"/>
    <col min="14" max="14" width="15.85546875" style="135" bestFit="1" customWidth="1"/>
    <col min="15" max="15" width="12.85546875" style="135" bestFit="1" customWidth="1"/>
    <col min="16" max="16" width="15.85546875" style="135" bestFit="1" customWidth="1"/>
    <col min="17" max="17" width="3.140625" style="135" customWidth="1"/>
    <col min="18" max="18" width="15.85546875" style="135" customWidth="1"/>
    <col min="19" max="19" width="16.140625" style="135" customWidth="1"/>
    <col min="20" max="20" width="12.28515625" style="135" bestFit="1" customWidth="1"/>
    <col min="21" max="22" width="16.140625" style="135" customWidth="1"/>
    <col min="23" max="23" width="3.7109375" style="135" customWidth="1"/>
    <col min="24" max="24" width="15.140625" style="135" bestFit="1" customWidth="1"/>
    <col min="25" max="25" width="14.85546875" style="135" bestFit="1" customWidth="1"/>
    <col min="26" max="26" width="15.140625" style="135" bestFit="1" customWidth="1"/>
    <col min="27" max="27" width="16.5703125" style="135" customWidth="1"/>
    <col min="28" max="16384" width="9.140625" style="135"/>
  </cols>
  <sheetData>
    <row r="1" spans="1:27" ht="15.75" customHeight="1" x14ac:dyDescent="0.25">
      <c r="A1" s="132" t="s">
        <v>22</v>
      </c>
      <c r="W1" s="140"/>
    </row>
    <row r="2" spans="1:27" ht="15.75" customHeight="1" x14ac:dyDescent="0.25">
      <c r="A2" s="138" t="str">
        <f>('#1461 Inlet Grove Comm HS '!A2)</f>
        <v>Federal Grant Allocations/Reimbursements as of: 12/31/25</v>
      </c>
      <c r="B2" s="189"/>
      <c r="N2" s="454"/>
      <c r="O2" s="454"/>
      <c r="P2" s="143"/>
      <c r="Q2" s="146"/>
      <c r="R2" s="146"/>
      <c r="S2" s="140"/>
      <c r="T2" s="146"/>
      <c r="U2" s="140"/>
      <c r="V2" s="140"/>
      <c r="W2" s="140"/>
    </row>
    <row r="3" spans="1:27" ht="15.75" customHeight="1" x14ac:dyDescent="0.25">
      <c r="A3" s="141" t="s">
        <v>60</v>
      </c>
      <c r="B3" s="132"/>
      <c r="D3" s="132"/>
      <c r="E3" s="132"/>
      <c r="F3" s="131"/>
      <c r="N3" s="143"/>
      <c r="O3" s="143"/>
      <c r="P3" s="143"/>
      <c r="Q3" s="146"/>
      <c r="R3" s="146"/>
      <c r="S3" s="140"/>
      <c r="T3" s="146"/>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56" t="s">
        <v>177</v>
      </c>
      <c r="O6" s="356" t="s">
        <v>178</v>
      </c>
      <c r="P6" s="356" t="s">
        <v>179</v>
      </c>
      <c r="Q6" s="191"/>
      <c r="R6" s="152" t="s">
        <v>180</v>
      </c>
      <c r="S6" s="153" t="s">
        <v>184</v>
      </c>
      <c r="T6" s="154" t="s">
        <v>185</v>
      </c>
      <c r="U6" s="155" t="str">
        <f>'#4001 Renaissance CS @ Well'!U6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59">
        <v>463924.5</v>
      </c>
      <c r="O7" s="338"/>
      <c r="P7" s="330">
        <f t="shared" ref="P7" si="0">N7+O7</f>
        <v>463924.5</v>
      </c>
      <c r="Q7" s="357"/>
      <c r="R7" s="328">
        <v>0</v>
      </c>
      <c r="S7" s="329"/>
      <c r="T7" s="329">
        <f>R7+S7</f>
        <v>0</v>
      </c>
      <c r="U7" s="330">
        <f>P7-T7</f>
        <v>463924.5</v>
      </c>
    </row>
    <row r="8" spans="1:27" ht="15.75" customHeight="1" x14ac:dyDescent="0.25">
      <c r="A8" s="156"/>
      <c r="C8" s="429"/>
      <c r="D8" s="137"/>
      <c r="E8" s="137"/>
      <c r="F8" s="164"/>
      <c r="H8" s="276"/>
      <c r="I8" s="276"/>
      <c r="J8" s="164"/>
      <c r="K8" s="164"/>
      <c r="L8" s="164"/>
      <c r="M8" s="137"/>
      <c r="N8" s="437"/>
      <c r="O8" s="341"/>
      <c r="P8" s="320">
        <f>N8+O8</f>
        <v>0</v>
      </c>
      <c r="Q8" s="357"/>
      <c r="R8" s="331"/>
      <c r="S8" s="319"/>
      <c r="T8" s="374">
        <f t="shared" ref="T8:T9" si="1">S8+R8</f>
        <v>0</v>
      </c>
      <c r="U8" s="320">
        <f t="shared" ref="U8:U9" si="2">P8-T8</f>
        <v>0</v>
      </c>
    </row>
    <row r="9" spans="1:27" ht="15.75" customHeight="1" x14ac:dyDescent="0.25">
      <c r="A9" s="156"/>
      <c r="B9" s="146"/>
      <c r="C9" s="498"/>
      <c r="D9" s="137"/>
      <c r="E9" s="137"/>
      <c r="H9" s="276"/>
      <c r="I9" s="276"/>
      <c r="J9" s="164"/>
      <c r="K9" s="164"/>
      <c r="L9" s="164"/>
      <c r="M9" s="137"/>
      <c r="N9" s="437"/>
      <c r="O9" s="341"/>
      <c r="P9" s="320">
        <f>N9+O9</f>
        <v>0</v>
      </c>
      <c r="Q9" s="357"/>
      <c r="R9" s="331"/>
      <c r="S9" s="319"/>
      <c r="T9" s="374">
        <f t="shared" si="1"/>
        <v>0</v>
      </c>
      <c r="U9" s="320">
        <f t="shared" si="2"/>
        <v>0</v>
      </c>
    </row>
    <row r="10" spans="1:27" ht="15.75" customHeight="1" thickBot="1" x14ac:dyDescent="0.3">
      <c r="B10" s="140"/>
      <c r="C10" s="176"/>
      <c r="D10" s="176"/>
      <c r="E10" s="176"/>
      <c r="M10" s="214" t="s">
        <v>36</v>
      </c>
      <c r="N10" s="321">
        <f>SUM(N7:N9)</f>
        <v>463924.5</v>
      </c>
      <c r="O10" s="322">
        <f>SUM(O7:O9)</f>
        <v>0</v>
      </c>
      <c r="P10" s="323">
        <f>SUM(P7:P9)</f>
        <v>463924.5</v>
      </c>
      <c r="Q10" s="130"/>
      <c r="R10" s="321">
        <f>SUM(R7:R9)</f>
        <v>0</v>
      </c>
      <c r="S10" s="322">
        <f>SUM(S7:S9)</f>
        <v>0</v>
      </c>
      <c r="T10" s="322">
        <f>SUM(T7:T9)</f>
        <v>0</v>
      </c>
      <c r="U10" s="378">
        <f>SUM(U7:U9)</f>
        <v>463924.5</v>
      </c>
    </row>
    <row r="11" spans="1:27" ht="15.75" customHeight="1" thickTop="1" x14ac:dyDescent="0.25">
      <c r="B11" s="140"/>
      <c r="C11" s="176"/>
      <c r="D11" s="176"/>
      <c r="E11" s="176"/>
      <c r="M11" s="214"/>
      <c r="N11" s="166"/>
      <c r="O11" s="166"/>
      <c r="P11" s="166"/>
      <c r="R11" s="166"/>
      <c r="S11" s="166"/>
      <c r="U11" s="166"/>
      <c r="V11" s="166"/>
      <c r="W11" s="165"/>
      <c r="X11" s="140"/>
    </row>
    <row r="12" spans="1:27" ht="15.75" customHeight="1" x14ac:dyDescent="0.25">
      <c r="B12" s="132" t="s">
        <v>106</v>
      </c>
      <c r="C12" s="176"/>
      <c r="D12" s="176"/>
      <c r="E12" s="176"/>
      <c r="M12" s="214"/>
      <c r="N12" s="166"/>
      <c r="O12" s="166"/>
      <c r="P12" s="166"/>
      <c r="R12" s="170"/>
      <c r="S12" s="170"/>
      <c r="U12" s="170"/>
      <c r="V12" s="170"/>
      <c r="W12" s="170"/>
      <c r="X12" s="170"/>
    </row>
    <row r="13" spans="1:27" ht="33" customHeight="1" x14ac:dyDescent="0.25">
      <c r="B13" s="577" t="s">
        <v>186</v>
      </c>
      <c r="C13" s="577"/>
      <c r="D13" s="577"/>
      <c r="E13" s="577"/>
      <c r="F13" s="577"/>
      <c r="M13" s="214"/>
      <c r="N13" s="166"/>
      <c r="O13" s="166"/>
      <c r="P13" s="166"/>
      <c r="R13" s="170"/>
      <c r="S13" s="170"/>
      <c r="U13" s="170"/>
      <c r="V13" s="170"/>
      <c r="W13" s="170"/>
      <c r="X13" s="170"/>
    </row>
    <row r="14" spans="1:27" ht="15.75" customHeight="1" x14ac:dyDescent="0.25">
      <c r="C14" s="176"/>
      <c r="D14" s="176"/>
      <c r="E14" s="176"/>
      <c r="M14" s="214"/>
      <c r="N14" s="166"/>
      <c r="O14" s="166"/>
      <c r="P14" s="166"/>
      <c r="R14" s="170"/>
      <c r="S14" s="170"/>
      <c r="U14" s="170"/>
      <c r="V14" s="170"/>
      <c r="W14" s="170"/>
      <c r="X14" s="170"/>
    </row>
    <row r="15" spans="1:27" ht="51.75" customHeight="1" x14ac:dyDescent="0.25">
      <c r="B15" s="577" t="s">
        <v>110</v>
      </c>
      <c r="C15" s="577"/>
      <c r="D15" s="577"/>
      <c r="E15" s="577"/>
      <c r="F15" s="577"/>
      <c r="M15" s="214"/>
      <c r="N15" s="166"/>
      <c r="O15" s="166"/>
      <c r="P15" s="166"/>
      <c r="R15" s="170"/>
      <c r="S15" s="170"/>
      <c r="U15" s="170"/>
      <c r="V15" s="170"/>
      <c r="W15" s="170"/>
      <c r="X15" s="170"/>
    </row>
    <row r="16" spans="1:27" ht="15.75" customHeight="1" x14ac:dyDescent="0.25">
      <c r="B16" s="171"/>
      <c r="C16" s="171"/>
      <c r="D16" s="171"/>
      <c r="E16" s="171"/>
      <c r="F16" s="172"/>
      <c r="M16" s="214"/>
      <c r="N16" s="166"/>
      <c r="O16" s="166"/>
      <c r="P16" s="166"/>
      <c r="R16" s="170"/>
      <c r="S16" s="170"/>
      <c r="U16" s="170"/>
      <c r="V16" s="170"/>
      <c r="W16" s="170"/>
      <c r="X16" s="170"/>
    </row>
    <row r="17" spans="2:24" ht="36" customHeight="1" x14ac:dyDescent="0.25">
      <c r="B17" s="577" t="s">
        <v>131</v>
      </c>
      <c r="C17" s="577"/>
      <c r="D17" s="577"/>
      <c r="E17" s="577"/>
      <c r="F17" s="577"/>
      <c r="G17" s="577"/>
      <c r="M17" s="214"/>
      <c r="N17" s="166"/>
      <c r="O17" s="166"/>
      <c r="P17" s="166"/>
      <c r="R17" s="170"/>
      <c r="S17" s="170"/>
      <c r="U17" s="170"/>
      <c r="V17" s="170"/>
      <c r="W17" s="170"/>
      <c r="X17" s="170"/>
    </row>
    <row r="18" spans="2:24" ht="15.75" customHeight="1" x14ac:dyDescent="0.25">
      <c r="B18" s="591" t="s">
        <v>130</v>
      </c>
      <c r="C18" s="577"/>
      <c r="D18" s="577"/>
      <c r="E18" s="577"/>
      <c r="F18" s="577"/>
      <c r="G18" s="577"/>
      <c r="M18" s="214"/>
      <c r="N18" s="166"/>
      <c r="O18" s="166"/>
      <c r="P18" s="166"/>
      <c r="R18" s="165"/>
      <c r="S18" s="165"/>
      <c r="U18" s="165"/>
      <c r="V18" s="165"/>
      <c r="W18" s="165"/>
      <c r="X18" s="140"/>
    </row>
    <row r="19" spans="2:24" ht="15.75" customHeight="1" x14ac:dyDescent="0.25">
      <c r="B19" s="171"/>
      <c r="C19" s="171"/>
      <c r="D19" s="171"/>
      <c r="E19" s="171"/>
      <c r="F19" s="172"/>
      <c r="M19" s="214"/>
      <c r="N19" s="166"/>
      <c r="O19" s="166"/>
      <c r="P19" s="166"/>
      <c r="R19" s="165"/>
      <c r="S19" s="165"/>
      <c r="U19" s="165"/>
      <c r="V19" s="165"/>
      <c r="W19" s="165"/>
      <c r="X19" s="140"/>
    </row>
    <row r="20" spans="2:24" ht="15.75" customHeight="1" x14ac:dyDescent="0.25">
      <c r="B20" s="171"/>
      <c r="C20" s="171"/>
      <c r="D20" s="171"/>
      <c r="E20" s="171"/>
      <c r="F20" s="172"/>
      <c r="M20" s="214"/>
      <c r="N20" s="166"/>
      <c r="O20" s="166"/>
      <c r="P20" s="166"/>
      <c r="R20" s="165"/>
      <c r="S20" s="165"/>
      <c r="U20" s="165"/>
      <c r="V20" s="165"/>
      <c r="W20" s="165"/>
      <c r="X20" s="140"/>
    </row>
    <row r="21" spans="2:24" ht="15.75" customHeight="1" x14ac:dyDescent="0.25">
      <c r="B21" s="131" t="s">
        <v>95</v>
      </c>
      <c r="C21" s="174" t="s">
        <v>98</v>
      </c>
      <c r="D21" s="174" t="s">
        <v>99</v>
      </c>
      <c r="E21" s="174"/>
      <c r="F21" s="172"/>
      <c r="M21" s="214"/>
      <c r="N21" s="166"/>
      <c r="O21" s="166"/>
      <c r="P21" s="166"/>
      <c r="R21" s="165"/>
      <c r="S21" s="165"/>
      <c r="U21" s="165"/>
      <c r="V21" s="165"/>
      <c r="W21" s="165"/>
      <c r="X21" s="140"/>
    </row>
    <row r="22" spans="2:24" ht="15.75" customHeight="1" x14ac:dyDescent="0.25">
      <c r="B22" s="135" t="s">
        <v>96</v>
      </c>
      <c r="C22" s="176" t="s">
        <v>173</v>
      </c>
      <c r="D22" s="176" t="s">
        <v>174</v>
      </c>
      <c r="E22" s="176"/>
      <c r="F22" s="172"/>
      <c r="M22" s="214"/>
      <c r="N22" s="166"/>
      <c r="O22" s="166"/>
      <c r="P22" s="166"/>
      <c r="R22" s="165"/>
      <c r="S22" s="165"/>
      <c r="U22" s="165"/>
      <c r="V22" s="165"/>
      <c r="W22" s="165"/>
      <c r="X22" s="140"/>
    </row>
    <row r="23" spans="2:24" ht="15.75" customHeight="1" x14ac:dyDescent="0.25">
      <c r="C23" s="176"/>
      <c r="D23" s="176"/>
      <c r="E23" s="176"/>
      <c r="M23" s="214"/>
      <c r="N23" s="166"/>
      <c r="O23" s="166"/>
      <c r="P23" s="166"/>
      <c r="R23" s="165"/>
      <c r="S23" s="165"/>
      <c r="U23" s="165"/>
      <c r="V23" s="165"/>
      <c r="W23" s="165"/>
      <c r="X23" s="140"/>
    </row>
    <row r="24" spans="2:24" ht="15.75" customHeight="1" x14ac:dyDescent="0.25">
      <c r="C24" s="176"/>
      <c r="D24" s="176"/>
      <c r="E24" s="176"/>
      <c r="M24" s="214"/>
      <c r="N24" s="166"/>
      <c r="O24" s="166"/>
      <c r="P24" s="166"/>
      <c r="R24" s="165"/>
      <c r="S24" s="165"/>
      <c r="U24" s="165"/>
      <c r="V24" s="165"/>
      <c r="W24" s="165"/>
      <c r="X24" s="140"/>
    </row>
    <row r="25" spans="2:24" ht="15.75" customHeight="1" x14ac:dyDescent="0.25">
      <c r="B25" s="579" t="s">
        <v>219</v>
      </c>
      <c r="C25" s="579"/>
      <c r="D25" s="579"/>
      <c r="E25" s="579"/>
      <c r="F25" s="579"/>
      <c r="G25" s="579"/>
      <c r="H25" s="579"/>
      <c r="I25" s="579"/>
      <c r="M25" s="214"/>
      <c r="N25" s="166"/>
      <c r="O25" s="166"/>
      <c r="P25" s="166"/>
      <c r="R25" s="165"/>
      <c r="S25" s="165"/>
      <c r="U25" s="165"/>
      <c r="V25" s="165"/>
      <c r="W25" s="165"/>
      <c r="X25" s="140"/>
    </row>
    <row r="26" spans="2:24" ht="15.75" customHeight="1" x14ac:dyDescent="0.25">
      <c r="B26" s="128"/>
      <c r="C26" s="176"/>
      <c r="D26" s="176"/>
      <c r="E26" s="176"/>
      <c r="M26" s="214"/>
      <c r="N26" s="166"/>
      <c r="O26" s="166"/>
      <c r="P26" s="166"/>
      <c r="R26" s="165"/>
      <c r="S26" s="165"/>
      <c r="U26" s="165"/>
      <c r="V26" s="165"/>
      <c r="W26" s="165"/>
      <c r="X26" s="140"/>
    </row>
    <row r="27" spans="2:24" ht="15.75" customHeight="1" x14ac:dyDescent="0.25">
      <c r="B27" s="183"/>
      <c r="C27" s="206"/>
      <c r="D27" s="206"/>
      <c r="E27" s="206"/>
      <c r="F27" s="206"/>
      <c r="G27" s="206"/>
      <c r="H27" s="183"/>
      <c r="I27" s="183"/>
      <c r="J27" s="183"/>
      <c r="K27" s="183"/>
      <c r="L27" s="183"/>
      <c r="M27" s="183"/>
      <c r="N27" s="183"/>
      <c r="O27" s="183"/>
      <c r="P27" s="183"/>
      <c r="Q27" s="183"/>
      <c r="R27" s="183"/>
      <c r="S27" s="183"/>
      <c r="T27" s="183"/>
      <c r="U27" s="183"/>
      <c r="V27" s="183"/>
      <c r="W27" s="183"/>
      <c r="X27" s="140"/>
    </row>
    <row r="28" spans="2:24" ht="15.75" customHeight="1" x14ac:dyDescent="0.25">
      <c r="O28" s="177"/>
      <c r="P28" s="177"/>
      <c r="Q28" s="177"/>
      <c r="R28" s="284" t="s">
        <v>189</v>
      </c>
      <c r="S28" s="140"/>
      <c r="T28" s="140"/>
      <c r="U28" s="140"/>
      <c r="V28" s="140"/>
      <c r="W28" s="241"/>
    </row>
    <row r="29" spans="2:24" ht="15.75" customHeight="1" x14ac:dyDescent="0.25">
      <c r="B29" s="180" t="s">
        <v>188</v>
      </c>
      <c r="C29" s="181" t="s">
        <v>1</v>
      </c>
      <c r="D29" s="181"/>
      <c r="E29" s="181"/>
      <c r="F29" s="434" t="s">
        <v>32</v>
      </c>
      <c r="G29" s="447" t="s">
        <v>33</v>
      </c>
      <c r="H29" s="181"/>
      <c r="I29" s="181"/>
      <c r="J29" s="181"/>
      <c r="K29" s="181"/>
      <c r="L29" s="181"/>
      <c r="M29" s="181" t="s">
        <v>34</v>
      </c>
      <c r="N29" s="181" t="s">
        <v>35</v>
      </c>
      <c r="O29" s="183"/>
      <c r="P29" s="183"/>
      <c r="Q29" s="183"/>
      <c r="R29" s="183" t="s">
        <v>78</v>
      </c>
      <c r="S29" s="183"/>
      <c r="T29" s="183"/>
      <c r="U29" s="183"/>
      <c r="V29" s="183"/>
      <c r="W29" s="283"/>
    </row>
    <row r="30" spans="2:24" ht="15.75" customHeight="1" x14ac:dyDescent="0.25">
      <c r="B30" s="185"/>
      <c r="C30" s="145"/>
      <c r="D30" s="145"/>
      <c r="E30" s="145"/>
      <c r="F30" s="435"/>
      <c r="G30" s="448"/>
      <c r="H30" s="145"/>
      <c r="I30" s="145"/>
      <c r="J30" s="145"/>
      <c r="K30" s="145"/>
      <c r="L30" s="145"/>
      <c r="M30" s="145"/>
      <c r="N30" s="145"/>
    </row>
    <row r="31" spans="2:24" ht="15.75" customHeight="1" x14ac:dyDescent="0.25">
      <c r="B31" s="185"/>
      <c r="C31" s="145"/>
      <c r="D31" s="145"/>
      <c r="E31" s="145"/>
      <c r="F31" s="435"/>
      <c r="G31" s="448"/>
      <c r="H31" s="145"/>
      <c r="I31" s="145"/>
      <c r="J31" s="145"/>
      <c r="K31" s="145"/>
      <c r="L31" s="145"/>
      <c r="M31" s="145"/>
      <c r="N31" s="145"/>
    </row>
    <row r="32" spans="2:24" ht="15.75" customHeight="1" x14ac:dyDescent="0.25">
      <c r="B32" s="185"/>
      <c r="C32" s="408"/>
      <c r="D32" s="408"/>
      <c r="E32" s="408"/>
      <c r="F32" s="435"/>
      <c r="G32" s="448"/>
      <c r="H32" s="408"/>
      <c r="I32" s="408"/>
      <c r="J32" s="408"/>
      <c r="K32" s="408"/>
      <c r="L32" s="408"/>
      <c r="M32" s="408"/>
      <c r="N32" s="408"/>
    </row>
    <row r="33" spans="2:24" ht="15.75" customHeight="1" x14ac:dyDescent="0.25">
      <c r="B33" s="185"/>
      <c r="C33" s="408"/>
      <c r="D33" s="408"/>
      <c r="E33" s="408"/>
      <c r="F33" s="435"/>
      <c r="G33" s="448"/>
      <c r="H33" s="408"/>
      <c r="I33" s="408"/>
      <c r="J33" s="408"/>
      <c r="K33" s="408"/>
      <c r="L33" s="408"/>
      <c r="M33" s="408"/>
      <c r="N33" s="408"/>
    </row>
    <row r="34" spans="2:24" ht="15.75" customHeight="1" x14ac:dyDescent="0.25">
      <c r="B34" s="185"/>
      <c r="C34" s="408"/>
      <c r="D34" s="408"/>
      <c r="E34" s="408"/>
      <c r="F34" s="435"/>
      <c r="G34" s="448"/>
      <c r="H34" s="408"/>
      <c r="I34" s="408"/>
      <c r="J34" s="408"/>
      <c r="K34" s="408"/>
      <c r="L34" s="408"/>
      <c r="M34" s="408"/>
      <c r="N34" s="408"/>
    </row>
    <row r="35" spans="2:24" ht="15.75" customHeight="1" x14ac:dyDescent="0.25">
      <c r="B35" s="185"/>
      <c r="C35" s="424"/>
      <c r="D35" s="424"/>
      <c r="E35" s="424"/>
      <c r="F35" s="435"/>
      <c r="G35" s="448"/>
      <c r="H35" s="424"/>
      <c r="I35" s="424"/>
      <c r="J35" s="424"/>
      <c r="K35" s="424"/>
      <c r="L35" s="424"/>
      <c r="M35" s="424"/>
      <c r="N35" s="424"/>
    </row>
    <row r="36" spans="2:24" ht="15.75" customHeight="1" x14ac:dyDescent="0.25">
      <c r="B36" s="185"/>
      <c r="C36" s="145"/>
      <c r="D36" s="145"/>
      <c r="E36" s="145"/>
      <c r="F36" s="435"/>
      <c r="G36" s="448"/>
      <c r="H36" s="145"/>
      <c r="I36" s="145"/>
      <c r="J36" s="145"/>
      <c r="K36" s="145"/>
      <c r="L36" s="145"/>
      <c r="M36" s="145"/>
      <c r="N36" s="145"/>
      <c r="R36" s="282"/>
    </row>
    <row r="37" spans="2:24" ht="15.75" customHeight="1" x14ac:dyDescent="0.25">
      <c r="B37" s="185"/>
      <c r="C37" s="145"/>
      <c r="D37" s="145"/>
      <c r="E37" s="145"/>
      <c r="F37" s="435"/>
      <c r="G37" s="448"/>
      <c r="H37" s="145"/>
      <c r="I37" s="145"/>
      <c r="J37" s="145"/>
      <c r="K37" s="145"/>
      <c r="L37" s="145"/>
      <c r="M37" s="145"/>
      <c r="N37" s="145"/>
      <c r="R37" s="282"/>
    </row>
    <row r="38" spans="2:24" ht="15.75" customHeight="1" x14ac:dyDescent="0.25">
      <c r="B38" s="185"/>
      <c r="C38" s="145"/>
      <c r="D38" s="145"/>
      <c r="E38" s="145"/>
      <c r="F38" s="435"/>
      <c r="G38" s="448"/>
      <c r="H38" s="145"/>
      <c r="I38" s="145"/>
      <c r="J38" s="145"/>
      <c r="K38" s="145"/>
      <c r="L38" s="145"/>
      <c r="M38" s="145"/>
      <c r="N38" s="145"/>
      <c r="R38" s="282"/>
    </row>
    <row r="39" spans="2:24" ht="15.75" customHeight="1" x14ac:dyDescent="0.25">
      <c r="B39" s="185"/>
      <c r="C39" s="145"/>
      <c r="D39" s="145"/>
      <c r="E39" s="145"/>
      <c r="F39" s="435"/>
      <c r="G39" s="448"/>
      <c r="H39" s="145"/>
      <c r="I39" s="145"/>
      <c r="J39" s="145"/>
      <c r="K39" s="145"/>
      <c r="L39" s="145"/>
      <c r="M39" s="145"/>
      <c r="N39" s="145"/>
      <c r="R39" s="282"/>
    </row>
    <row r="40" spans="2:24" ht="15.75" customHeight="1" x14ac:dyDescent="0.25">
      <c r="B40" s="185"/>
      <c r="C40" s="145"/>
      <c r="D40" s="145"/>
      <c r="E40" s="145"/>
      <c r="F40" s="435"/>
      <c r="G40" s="448"/>
      <c r="H40" s="145"/>
      <c r="I40" s="145"/>
      <c r="J40" s="145"/>
      <c r="K40" s="145"/>
      <c r="L40" s="145"/>
      <c r="M40" s="145"/>
      <c r="N40" s="145"/>
      <c r="R40" s="282"/>
    </row>
    <row r="41" spans="2:24" ht="15.75" customHeight="1" x14ac:dyDescent="0.25">
      <c r="B41" s="185"/>
      <c r="C41" s="145"/>
      <c r="D41" s="145"/>
      <c r="E41" s="145"/>
      <c r="F41" s="435"/>
      <c r="G41" s="448"/>
      <c r="H41" s="145"/>
      <c r="I41" s="145"/>
      <c r="J41" s="145"/>
      <c r="K41" s="145"/>
      <c r="L41" s="145"/>
      <c r="M41" s="145"/>
      <c r="N41" s="145"/>
      <c r="R41" s="282"/>
    </row>
    <row r="42" spans="2:24" ht="15.75" customHeight="1" x14ac:dyDescent="0.25">
      <c r="C42" s="218"/>
      <c r="D42" s="218"/>
      <c r="E42" s="218"/>
      <c r="F42" s="156"/>
      <c r="G42" s="203"/>
      <c r="H42" s="219"/>
      <c r="I42" s="219"/>
      <c r="J42" s="219"/>
      <c r="K42" s="219"/>
      <c r="L42" s="219"/>
      <c r="M42" s="220"/>
      <c r="N42" s="199"/>
      <c r="O42" s="230"/>
      <c r="P42" s="161"/>
      <c r="Q42" s="143"/>
      <c r="R42" s="143"/>
      <c r="S42" s="143"/>
      <c r="T42" s="143"/>
      <c r="U42" s="143"/>
      <c r="V42" s="143"/>
      <c r="W42" s="161"/>
      <c r="X42" s="143"/>
    </row>
    <row r="43" spans="2:24" ht="15.75" customHeight="1" x14ac:dyDescent="0.25">
      <c r="C43" s="218"/>
      <c r="D43" s="218"/>
      <c r="E43" s="218"/>
      <c r="F43" s="156"/>
      <c r="G43" s="203"/>
      <c r="H43" s="219"/>
      <c r="I43" s="219"/>
      <c r="J43" s="219"/>
      <c r="K43" s="219"/>
      <c r="L43" s="219"/>
      <c r="M43" s="220"/>
      <c r="N43" s="221"/>
      <c r="O43" s="222"/>
      <c r="P43" s="222"/>
      <c r="Q43" s="140"/>
      <c r="T43" s="140"/>
    </row>
    <row r="44" spans="2:24" ht="15.75" customHeight="1" x14ac:dyDescent="0.25">
      <c r="C44" s="218"/>
      <c r="D44" s="218"/>
      <c r="E44" s="218"/>
      <c r="F44" s="156"/>
      <c r="G44" s="203"/>
      <c r="H44" s="219"/>
      <c r="I44" s="219"/>
      <c r="J44" s="219"/>
      <c r="K44" s="219"/>
      <c r="L44" s="219"/>
      <c r="M44" s="220"/>
      <c r="N44" s="199"/>
      <c r="O44" s="225"/>
      <c r="P44" s="225"/>
      <c r="Q44" s="140"/>
      <c r="R44" s="143"/>
      <c r="S44" s="143"/>
      <c r="T44" s="140"/>
      <c r="U44" s="143"/>
      <c r="V44" s="143"/>
      <c r="W44" s="161"/>
    </row>
    <row r="45" spans="2:24" ht="15.75" customHeight="1" x14ac:dyDescent="0.25">
      <c r="B45" s="223"/>
      <c r="C45" s="218"/>
      <c r="D45" s="218"/>
      <c r="E45" s="218"/>
      <c r="F45" s="156"/>
      <c r="G45" s="203"/>
      <c r="H45" s="224"/>
      <c r="I45" s="224"/>
      <c r="J45" s="224"/>
      <c r="K45" s="224"/>
      <c r="L45" s="224"/>
      <c r="M45" s="220"/>
      <c r="N45" s="199"/>
      <c r="O45" s="225"/>
      <c r="P45" s="225"/>
      <c r="Q45" s="140"/>
      <c r="T45" s="140"/>
    </row>
    <row r="46" spans="2:24" ht="15.75" customHeight="1" x14ac:dyDescent="0.25">
      <c r="B46" s="223"/>
      <c r="C46" s="218"/>
      <c r="D46" s="218"/>
      <c r="E46" s="218"/>
      <c r="F46" s="156"/>
      <c r="G46" s="203"/>
      <c r="H46" s="224"/>
      <c r="I46" s="224"/>
      <c r="J46" s="224"/>
      <c r="K46" s="224"/>
      <c r="L46" s="224"/>
      <c r="M46" s="220"/>
      <c r="N46" s="204"/>
      <c r="O46" s="225"/>
      <c r="P46" s="225"/>
      <c r="Q46" s="140"/>
      <c r="T46" s="140"/>
    </row>
    <row r="47" spans="2:24" ht="15.75" customHeight="1" x14ac:dyDescent="0.25">
      <c r="B47" s="223"/>
      <c r="C47" s="218"/>
      <c r="D47" s="218"/>
      <c r="E47" s="218"/>
      <c r="F47" s="156"/>
      <c r="G47" s="203"/>
      <c r="H47" s="224"/>
      <c r="I47" s="224"/>
      <c r="J47" s="224"/>
      <c r="K47" s="224"/>
      <c r="L47" s="224"/>
      <c r="M47" s="226"/>
    </row>
    <row r="48" spans="2:24" ht="15.75" customHeight="1" x14ac:dyDescent="0.25"/>
    <row r="49" spans="6:20" ht="15.75" customHeight="1" x14ac:dyDescent="0.25">
      <c r="F49" s="144"/>
      <c r="G49" s="227"/>
      <c r="H49" s="228"/>
      <c r="I49" s="228"/>
      <c r="J49" s="228"/>
      <c r="K49" s="228"/>
      <c r="L49" s="228"/>
    </row>
    <row r="50" spans="6:20" ht="15.75" customHeight="1" x14ac:dyDescent="0.25"/>
    <row r="51" spans="6:20" ht="15.75" customHeight="1" x14ac:dyDescent="0.25"/>
    <row r="52" spans="6:20" ht="15.75" customHeight="1" x14ac:dyDescent="0.25">
      <c r="S52" s="361" t="s">
        <v>182</v>
      </c>
      <c r="T52" s="166">
        <f>T10</f>
        <v>0</v>
      </c>
    </row>
    <row r="53" spans="6:20" ht="15.75" customHeight="1" x14ac:dyDescent="0.25"/>
    <row r="54" spans="6:20" ht="15.75" customHeight="1" x14ac:dyDescent="0.25"/>
    <row r="55" spans="6:20" ht="15.75" customHeight="1" x14ac:dyDescent="0.25"/>
    <row r="56" spans="6:20" ht="15.75" customHeight="1" x14ac:dyDescent="0.25"/>
  </sheetData>
  <mergeCells count="8">
    <mergeCell ref="X4:Z4"/>
    <mergeCell ref="X5:Z5"/>
    <mergeCell ref="B25:I25"/>
    <mergeCell ref="B18:G18"/>
    <mergeCell ref="B13:F13"/>
    <mergeCell ref="B15:F15"/>
    <mergeCell ref="B17:G17"/>
    <mergeCell ref="R4:T4"/>
  </mergeCells>
  <conditionalFormatting sqref="A7:U9">
    <cfRule type="expression" dxfId="39" priority="1">
      <formula>MOD(ROW(),2)=0</formula>
    </cfRule>
  </conditionalFormatting>
  <hyperlinks>
    <hyperlink ref="B18" r:id="rId1" xr:uid="{00000000-0004-0000-2000-000000000000}"/>
  </hyperlinks>
  <printOptions horizontalCentered="1" gridLines="1"/>
  <pageMargins left="0" right="0" top="0.75" bottom="0.75" header="0.3" footer="0.3"/>
  <pageSetup scale="35" orientation="landscape" horizontalDpi="1200" verticalDpi="1200"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CDAF8"/>
    <pageSetUpPr fitToPage="1"/>
  </sheetPr>
  <dimension ref="A1:AA55"/>
  <sheetViews>
    <sheetView workbookViewId="0">
      <pane xSplit="2" ySplit="6" topLeftCell="J7" activePane="bottomRight" state="frozen"/>
      <selection pane="topRight" activeCell="C1" sqref="C1"/>
      <selection pane="bottomLeft" activeCell="A7" sqref="A7"/>
      <selection pane="bottomRight" activeCell="U7" sqref="U7"/>
    </sheetView>
  </sheetViews>
  <sheetFormatPr defaultColWidth="9.140625" defaultRowHeight="15" x14ac:dyDescent="0.25"/>
  <cols>
    <col min="1" max="1" width="7.85546875" style="135" customWidth="1"/>
    <col min="2" max="2" width="74.7109375" style="135" bestFit="1" customWidth="1"/>
    <col min="3" max="3" width="36.28515625" style="135" customWidth="1"/>
    <col min="4" max="4" width="14.7109375" style="135" customWidth="1"/>
    <col min="5" max="5" width="9.140625" style="135" customWidth="1"/>
    <col min="6" max="6" width="19.42578125" style="137" customWidth="1"/>
    <col min="7" max="7" width="23" style="135" customWidth="1"/>
    <col min="8" max="8" width="10.85546875" style="135" customWidth="1"/>
    <col min="9" max="10" width="13.140625" style="135" customWidth="1"/>
    <col min="11" max="11" width="16.140625" style="135" customWidth="1"/>
    <col min="12" max="12" width="10.28515625" style="135" customWidth="1"/>
    <col min="13" max="13" width="20.85546875" style="135" customWidth="1"/>
    <col min="14" max="14" width="15.85546875" style="135" bestFit="1" customWidth="1"/>
    <col min="15" max="15" width="13.7109375" style="135" customWidth="1"/>
    <col min="16" max="16" width="15.85546875" style="135" bestFit="1" customWidth="1"/>
    <col min="17" max="17" width="3.140625" style="135" customWidth="1"/>
    <col min="18" max="18" width="15.85546875" style="135" customWidth="1"/>
    <col min="19" max="19" width="15.85546875" style="135" bestFit="1" customWidth="1"/>
    <col min="20" max="20" width="12.28515625" style="135" bestFit="1" customWidth="1"/>
    <col min="21" max="22" width="15.85546875" style="135" customWidth="1"/>
    <col min="23" max="23" width="4.7109375" style="135" customWidth="1"/>
    <col min="24" max="24" width="15.140625" style="135" bestFit="1" customWidth="1"/>
    <col min="25" max="25" width="14.85546875" style="135" bestFit="1" customWidth="1"/>
    <col min="26" max="26" width="15.140625" style="135" bestFit="1" customWidth="1"/>
    <col min="27" max="27" width="14.28515625" style="135" customWidth="1"/>
    <col min="28" max="16384" width="9.140625" style="135"/>
  </cols>
  <sheetData>
    <row r="1" spans="1:27" ht="15.75" customHeight="1" x14ac:dyDescent="0.25">
      <c r="A1" s="132" t="s">
        <v>75</v>
      </c>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76</v>
      </c>
      <c r="B3" s="132"/>
      <c r="D3" s="132"/>
      <c r="E3" s="132"/>
      <c r="F3" s="131"/>
      <c r="O3" s="143"/>
      <c r="P3" s="143"/>
      <c r="Q3" s="146"/>
      <c r="R3" s="146"/>
      <c r="S3" s="146"/>
      <c r="T3" s="146"/>
      <c r="U3" s="146"/>
      <c r="V3" s="146"/>
      <c r="W3" s="140"/>
      <c r="X3" s="136"/>
      <c r="Y3" s="142"/>
    </row>
    <row r="4" spans="1:27" ht="15.75" customHeight="1" x14ac:dyDescent="0.25">
      <c r="A4" s="132" t="s">
        <v>138</v>
      </c>
      <c r="N4" s="144"/>
      <c r="O4" s="144"/>
      <c r="P4" s="144"/>
      <c r="Q4" s="190"/>
      <c r="R4" s="575" t="str">
        <f>'#0040 Palm Beach Prep Char. MS'!R4</f>
        <v>July 1, 2025 - June 30, 2026</v>
      </c>
      <c r="S4" s="575"/>
      <c r="T4" s="575"/>
      <c r="U4" s="140"/>
      <c r="V4" s="140"/>
      <c r="W4" s="190"/>
      <c r="X4" s="581"/>
      <c r="Y4" s="581"/>
      <c r="Z4" s="581"/>
      <c r="AA4" s="146"/>
    </row>
    <row r="5" spans="1:27" ht="15.75" thickBot="1" x14ac:dyDescent="0.3">
      <c r="H5" s="147"/>
      <c r="I5" s="147"/>
      <c r="N5" s="144"/>
      <c r="O5" s="144"/>
      <c r="P5" s="144"/>
      <c r="Q5" s="190"/>
      <c r="R5" s="148"/>
      <c r="S5" s="148"/>
      <c r="T5" s="459"/>
      <c r="U5" s="148"/>
      <c r="V5" s="148"/>
      <c r="W5" s="190"/>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'#4002 Renaissance CS @ Summit '!U6</f>
        <v>Available Budget as of 12/31/25</v>
      </c>
    </row>
    <row r="7" spans="1:27" ht="15.75" customHeight="1" x14ac:dyDescent="0.25">
      <c r="A7" s="137">
        <v>4201</v>
      </c>
      <c r="B7" s="135" t="s">
        <v>231</v>
      </c>
      <c r="C7" s="136" t="s">
        <v>232</v>
      </c>
      <c r="D7" s="137" t="s">
        <v>221</v>
      </c>
      <c r="E7" s="137" t="s">
        <v>222</v>
      </c>
      <c r="F7" s="137" t="s">
        <v>223</v>
      </c>
      <c r="G7" s="137" t="s">
        <v>6</v>
      </c>
      <c r="H7" s="276">
        <v>2.2100000000000002E-2</v>
      </c>
      <c r="I7" s="276">
        <v>0.16339999999999999</v>
      </c>
      <c r="J7" s="164">
        <v>46203</v>
      </c>
      <c r="K7" s="164">
        <v>46204</v>
      </c>
      <c r="L7" s="164">
        <v>45839</v>
      </c>
      <c r="M7" s="137" t="s">
        <v>224</v>
      </c>
      <c r="N7" s="402">
        <v>209296.5</v>
      </c>
      <c r="O7" s="319"/>
      <c r="P7" s="320">
        <f t="shared" ref="P7" si="0">N7+O7</f>
        <v>209296.5</v>
      </c>
      <c r="Q7" s="130"/>
      <c r="R7" s="422">
        <v>139885.6</v>
      </c>
      <c r="S7" s="319"/>
      <c r="T7" s="320">
        <f t="shared" ref="T7:T8" si="1">SUM(R7:S7)</f>
        <v>139885.6</v>
      </c>
      <c r="U7" s="362">
        <f>P7-T7</f>
        <v>69410.899999999994</v>
      </c>
    </row>
    <row r="8" spans="1:27" ht="15.75" customHeight="1" x14ac:dyDescent="0.25">
      <c r="A8" s="137"/>
      <c r="C8" s="136"/>
      <c r="D8" s="137"/>
      <c r="E8" s="137"/>
      <c r="H8" s="276"/>
      <c r="I8" s="276"/>
      <c r="J8" s="164"/>
      <c r="K8" s="164"/>
      <c r="L8" s="164"/>
      <c r="M8" s="137"/>
      <c r="N8" s="318">
        <v>0</v>
      </c>
      <c r="O8" s="319"/>
      <c r="P8" s="320">
        <f t="shared" ref="P8" si="2">N8+O8</f>
        <v>0</v>
      </c>
      <c r="Q8" s="416"/>
      <c r="R8" s="422"/>
      <c r="S8" s="319"/>
      <c r="T8" s="320">
        <f t="shared" si="1"/>
        <v>0</v>
      </c>
      <c r="U8" s="362">
        <f>P8-T8</f>
        <v>0</v>
      </c>
    </row>
    <row r="9" spans="1:27" ht="15.75" customHeight="1" thickBot="1" x14ac:dyDescent="0.3">
      <c r="C9" s="176"/>
      <c r="D9" s="176"/>
      <c r="E9" s="176"/>
      <c r="J9" s="188"/>
      <c r="K9" s="188"/>
      <c r="L9" s="188"/>
      <c r="M9" s="214" t="s">
        <v>36</v>
      </c>
      <c r="N9" s="321">
        <f>SUM(N7:N8)</f>
        <v>209296.5</v>
      </c>
      <c r="O9" s="322">
        <f>SUM(O7:O8)</f>
        <v>0</v>
      </c>
      <c r="P9" s="323">
        <f>SUM(P7:P8)</f>
        <v>209296.5</v>
      </c>
      <c r="Q9" s="130"/>
      <c r="R9" s="321">
        <f>SUM(R7:R8)</f>
        <v>139885.6</v>
      </c>
      <c r="S9" s="322">
        <f>SUM(S7:S8)</f>
        <v>0</v>
      </c>
      <c r="T9" s="323">
        <f>SUM(T7:T8)</f>
        <v>139885.6</v>
      </c>
      <c r="U9" s="378">
        <f>SUM(U7:U8)</f>
        <v>69410.899999999994</v>
      </c>
    </row>
    <row r="10" spans="1:27" ht="15.75" customHeight="1" thickTop="1" x14ac:dyDescent="0.25">
      <c r="C10" s="176"/>
      <c r="D10" s="176"/>
      <c r="E10" s="176"/>
      <c r="J10" s="188"/>
      <c r="K10" s="188"/>
      <c r="L10" s="188"/>
      <c r="M10" s="214"/>
      <c r="N10" s="512"/>
      <c r="O10" s="170"/>
      <c r="P10" s="170"/>
      <c r="Q10" s="416"/>
      <c r="R10" s="512"/>
      <c r="S10" s="170"/>
      <c r="T10" s="416"/>
      <c r="U10" s="512"/>
      <c r="V10" s="170"/>
      <c r="W10" s="416"/>
      <c r="X10" s="512"/>
      <c r="Y10" s="170"/>
      <c r="Z10" s="170"/>
      <c r="AA10" s="170"/>
    </row>
    <row r="11" spans="1:27" ht="15.75" customHeight="1" x14ac:dyDescent="0.25">
      <c r="B11" s="143" t="s">
        <v>88</v>
      </c>
      <c r="C11" s="176"/>
      <c r="D11" s="176"/>
      <c r="E11" s="176"/>
      <c r="J11" s="188"/>
      <c r="K11" s="188"/>
      <c r="L11" s="188"/>
      <c r="M11" s="214"/>
      <c r="N11" s="166"/>
      <c r="O11" s="166"/>
      <c r="P11" s="166"/>
      <c r="R11" s="239"/>
      <c r="S11" s="239"/>
      <c r="U11" s="239"/>
      <c r="V11" s="239"/>
      <c r="W11" s="240"/>
      <c r="X11" s="140"/>
    </row>
    <row r="12" spans="1:27" ht="15.75" customHeight="1" x14ac:dyDescent="0.25">
      <c r="C12" s="176"/>
      <c r="D12" s="176"/>
      <c r="E12" s="176"/>
      <c r="M12" s="214"/>
      <c r="N12" s="166"/>
      <c r="O12" s="166"/>
      <c r="P12" s="166"/>
      <c r="R12" s="239"/>
      <c r="S12" s="239"/>
      <c r="U12" s="239"/>
      <c r="V12" s="239"/>
      <c r="W12" s="240"/>
      <c r="X12" s="140"/>
    </row>
    <row r="13" spans="1:27" ht="15.75" customHeight="1" x14ac:dyDescent="0.25">
      <c r="B13" s="132" t="s">
        <v>106</v>
      </c>
      <c r="C13" s="176"/>
      <c r="D13" s="176"/>
      <c r="E13" s="176"/>
      <c r="M13" s="214"/>
      <c r="N13" s="166"/>
      <c r="O13" s="166"/>
      <c r="P13" s="166"/>
      <c r="R13" s="166"/>
      <c r="S13" s="166"/>
      <c r="U13" s="166"/>
      <c r="V13" s="166"/>
      <c r="W13" s="165"/>
      <c r="X13" s="140"/>
    </row>
    <row r="14" spans="1:27" ht="34.5" customHeight="1" x14ac:dyDescent="0.25">
      <c r="B14" s="577" t="s">
        <v>186</v>
      </c>
      <c r="C14" s="577"/>
      <c r="D14" s="577"/>
      <c r="E14" s="577"/>
      <c r="F14" s="577"/>
      <c r="G14" s="577"/>
      <c r="M14" s="214"/>
      <c r="N14" s="166"/>
      <c r="O14" s="166"/>
      <c r="P14" s="166"/>
      <c r="R14" s="166"/>
      <c r="S14" s="166"/>
      <c r="U14" s="166"/>
      <c r="V14" s="166"/>
      <c r="W14" s="165"/>
      <c r="X14" s="140"/>
    </row>
    <row r="15" spans="1:27" ht="15.75" customHeight="1" x14ac:dyDescent="0.25">
      <c r="C15" s="176"/>
      <c r="D15" s="176"/>
      <c r="E15" s="176"/>
      <c r="M15" s="214"/>
      <c r="N15" s="166"/>
      <c r="O15" s="166"/>
      <c r="P15" s="166"/>
      <c r="R15" s="166"/>
      <c r="S15" s="166"/>
      <c r="U15" s="166"/>
      <c r="V15" s="166"/>
      <c r="W15" s="165"/>
      <c r="X15" s="140"/>
    </row>
    <row r="16" spans="1:27" ht="31.5" customHeight="1" x14ac:dyDescent="0.25">
      <c r="B16" s="577" t="s">
        <v>110</v>
      </c>
      <c r="C16" s="577"/>
      <c r="D16" s="577"/>
      <c r="E16" s="577"/>
      <c r="F16" s="577"/>
      <c r="G16" s="577"/>
      <c r="M16" s="214"/>
      <c r="N16" s="166"/>
      <c r="O16" s="166"/>
      <c r="P16" s="166"/>
      <c r="R16" s="166"/>
      <c r="S16" s="166"/>
      <c r="U16" s="166"/>
      <c r="V16" s="166"/>
      <c r="W16" s="165"/>
      <c r="X16" s="140"/>
    </row>
    <row r="17" spans="2:24" ht="15.75" customHeight="1" x14ac:dyDescent="0.25">
      <c r="B17" s="171"/>
      <c r="C17" s="171"/>
      <c r="D17" s="171"/>
      <c r="E17" s="171"/>
      <c r="F17" s="172"/>
      <c r="M17" s="214"/>
      <c r="N17" s="166"/>
      <c r="O17" s="166"/>
      <c r="P17" s="166"/>
      <c r="R17" s="166"/>
      <c r="S17" s="166"/>
      <c r="U17" s="166"/>
      <c r="V17" s="166"/>
      <c r="W17" s="165"/>
      <c r="X17" s="140"/>
    </row>
    <row r="18" spans="2:24" ht="30" customHeight="1" x14ac:dyDescent="0.25">
      <c r="B18" s="577" t="s">
        <v>131</v>
      </c>
      <c r="C18" s="577"/>
      <c r="D18" s="577"/>
      <c r="E18" s="577"/>
      <c r="F18" s="577"/>
      <c r="G18" s="577"/>
      <c r="M18" s="214"/>
      <c r="N18" s="166"/>
      <c r="O18" s="166"/>
      <c r="P18" s="166"/>
      <c r="R18" s="166"/>
      <c r="S18" s="166"/>
      <c r="U18" s="166"/>
      <c r="V18" s="166"/>
      <c r="W18" s="165"/>
      <c r="X18" s="140"/>
    </row>
    <row r="19" spans="2:24" ht="15.75" customHeight="1" x14ac:dyDescent="0.25">
      <c r="B19" s="591" t="s">
        <v>130</v>
      </c>
      <c r="C19" s="577"/>
      <c r="D19" s="577"/>
      <c r="E19" s="577"/>
      <c r="F19" s="577"/>
      <c r="G19" s="577"/>
      <c r="M19" s="214"/>
      <c r="N19" s="166"/>
      <c r="O19" s="166"/>
      <c r="P19" s="166"/>
      <c r="R19" s="166"/>
      <c r="S19" s="166"/>
      <c r="U19" s="166"/>
      <c r="V19" s="166"/>
      <c r="W19" s="165"/>
      <c r="X19" s="140"/>
    </row>
    <row r="20" spans="2:24" ht="15.75" customHeight="1" x14ac:dyDescent="0.25">
      <c r="B20" s="171"/>
      <c r="C20" s="171"/>
      <c r="D20" s="171"/>
      <c r="E20" s="171"/>
      <c r="F20" s="172"/>
      <c r="M20" s="214"/>
      <c r="N20" s="166"/>
      <c r="O20" s="166"/>
      <c r="P20" s="166"/>
      <c r="R20" s="166"/>
      <c r="S20" s="166"/>
      <c r="U20" s="166"/>
      <c r="V20" s="166"/>
      <c r="W20" s="165"/>
      <c r="X20" s="140"/>
    </row>
    <row r="21" spans="2:24" ht="15.75" customHeight="1" x14ac:dyDescent="0.25">
      <c r="B21" s="131" t="s">
        <v>95</v>
      </c>
      <c r="C21" s="174" t="s">
        <v>98</v>
      </c>
      <c r="D21" s="174" t="s">
        <v>99</v>
      </c>
      <c r="E21" s="174"/>
      <c r="F21" s="172"/>
      <c r="M21" s="214"/>
      <c r="N21" s="166"/>
      <c r="O21" s="166"/>
      <c r="P21" s="166"/>
      <c r="R21" s="166"/>
      <c r="S21" s="166"/>
      <c r="U21" s="166"/>
      <c r="V21" s="166"/>
      <c r="W21" s="165"/>
      <c r="X21" s="140"/>
    </row>
    <row r="22" spans="2:24" ht="15.75" customHeight="1" x14ac:dyDescent="0.25">
      <c r="B22" s="135" t="s">
        <v>96</v>
      </c>
      <c r="C22" s="176" t="s">
        <v>173</v>
      </c>
      <c r="D22" s="176" t="s">
        <v>174</v>
      </c>
      <c r="E22" s="176"/>
      <c r="M22" s="214"/>
      <c r="N22" s="166"/>
      <c r="O22" s="166"/>
      <c r="P22" s="166"/>
      <c r="R22" s="166"/>
      <c r="S22" s="166"/>
      <c r="U22" s="166"/>
      <c r="V22" s="166"/>
      <c r="W22" s="165"/>
      <c r="X22" s="140"/>
    </row>
    <row r="23" spans="2:24" ht="15.75" customHeight="1" x14ac:dyDescent="0.25">
      <c r="C23" s="176"/>
      <c r="D23" s="176"/>
      <c r="E23" s="176"/>
      <c r="M23" s="214"/>
      <c r="N23" s="166"/>
      <c r="O23" s="166"/>
      <c r="P23" s="166"/>
      <c r="R23" s="166"/>
      <c r="S23" s="166"/>
      <c r="U23" s="166"/>
      <c r="V23" s="166"/>
      <c r="W23" s="165"/>
      <c r="X23" s="140"/>
    </row>
    <row r="24" spans="2:24" ht="15.75" customHeight="1" x14ac:dyDescent="0.25">
      <c r="B24" s="579" t="s">
        <v>219</v>
      </c>
      <c r="C24" s="579"/>
      <c r="D24" s="579"/>
      <c r="E24" s="579"/>
      <c r="F24" s="579"/>
      <c r="G24" s="579"/>
      <c r="H24" s="579"/>
      <c r="I24" s="579"/>
      <c r="J24" s="140"/>
      <c r="K24" s="140"/>
      <c r="L24" s="140"/>
      <c r="M24" s="140"/>
      <c r="N24" s="140"/>
      <c r="O24" s="140"/>
      <c r="P24" s="140"/>
      <c r="Q24" s="140"/>
      <c r="R24" s="140"/>
      <c r="S24" s="140"/>
      <c r="T24" s="140"/>
      <c r="U24" s="140"/>
      <c r="V24" s="140"/>
      <c r="W24" s="140"/>
      <c r="X24" s="140"/>
    </row>
    <row r="25" spans="2:24" ht="15.75" customHeight="1" x14ac:dyDescent="0.25">
      <c r="B25" s="128"/>
      <c r="C25" s="176"/>
      <c r="D25" s="176"/>
      <c r="E25" s="176"/>
      <c r="J25" s="140"/>
      <c r="K25" s="140"/>
      <c r="L25" s="140"/>
      <c r="M25" s="140"/>
      <c r="N25" s="140"/>
      <c r="O25" s="140"/>
      <c r="P25" s="140"/>
      <c r="Q25" s="140"/>
      <c r="R25" s="140"/>
      <c r="S25" s="140"/>
      <c r="T25" s="140"/>
      <c r="U25" s="140"/>
      <c r="V25" s="140"/>
      <c r="W25" s="140"/>
      <c r="X25" s="140"/>
    </row>
    <row r="26" spans="2:24" ht="15.75" customHeight="1" x14ac:dyDescent="0.25">
      <c r="B26" s="129"/>
      <c r="C26" s="195"/>
      <c r="D26" s="195"/>
      <c r="E26" s="195"/>
      <c r="F26" s="195"/>
      <c r="G26" s="140"/>
      <c r="H26" s="140"/>
      <c r="I26" s="140"/>
      <c r="J26" s="140"/>
      <c r="K26" s="140"/>
      <c r="L26" s="140"/>
      <c r="M26" s="140"/>
      <c r="N26" s="140"/>
      <c r="O26" s="140"/>
      <c r="P26" s="140"/>
      <c r="Q26" s="140"/>
      <c r="R26" s="140"/>
      <c r="S26" s="140"/>
      <c r="T26" s="140"/>
      <c r="U26" s="140"/>
      <c r="V26" s="140"/>
      <c r="W26" s="183"/>
    </row>
    <row r="27" spans="2:24" ht="15.75" customHeight="1" x14ac:dyDescent="0.25">
      <c r="B27" s="177"/>
      <c r="C27" s="177"/>
      <c r="D27" s="177"/>
      <c r="E27" s="177"/>
      <c r="F27" s="178"/>
      <c r="G27" s="177"/>
      <c r="H27" s="177"/>
      <c r="I27" s="177"/>
      <c r="J27" s="177"/>
      <c r="K27" s="177"/>
      <c r="L27" s="177"/>
      <c r="M27" s="177"/>
      <c r="N27" s="177"/>
      <c r="O27" s="177"/>
      <c r="P27" s="177"/>
      <c r="Q27" s="177"/>
      <c r="R27" s="277" t="s">
        <v>189</v>
      </c>
      <c r="S27" s="179"/>
      <c r="T27" s="177"/>
      <c r="U27" s="179"/>
      <c r="V27" s="179"/>
      <c r="W27" s="288"/>
    </row>
    <row r="28" spans="2:24" ht="15.75" customHeight="1" x14ac:dyDescent="0.25">
      <c r="B28" s="180" t="s">
        <v>188</v>
      </c>
      <c r="C28" s="181" t="s">
        <v>1</v>
      </c>
      <c r="D28" s="181" t="s">
        <v>32</v>
      </c>
      <c r="E28" s="181"/>
      <c r="F28" s="233" t="s">
        <v>33</v>
      </c>
      <c r="G28" s="233" t="s">
        <v>34</v>
      </c>
      <c r="H28" s="233" t="s">
        <v>35</v>
      </c>
      <c r="I28" s="181"/>
      <c r="J28" s="181"/>
      <c r="K28" s="181"/>
      <c r="L28" s="181"/>
      <c r="M28" s="183"/>
      <c r="N28" s="183"/>
      <c r="O28" s="182"/>
      <c r="P28" s="182"/>
      <c r="Q28" s="182"/>
      <c r="R28" s="183" t="s">
        <v>78</v>
      </c>
      <c r="S28" s="184"/>
      <c r="T28" s="182"/>
      <c r="U28" s="184"/>
      <c r="V28" s="184"/>
      <c r="W28" s="279"/>
    </row>
    <row r="29" spans="2:24" ht="15.75" customHeight="1" x14ac:dyDescent="0.25">
      <c r="B29" s="185"/>
      <c r="C29" s="145"/>
      <c r="D29" s="145"/>
      <c r="E29" s="145"/>
      <c r="F29" s="435"/>
      <c r="G29" s="145"/>
      <c r="H29" s="145"/>
      <c r="I29" s="145"/>
      <c r="J29" s="145"/>
      <c r="K29" s="145"/>
      <c r="L29" s="145"/>
      <c r="M29" s="145"/>
      <c r="N29" s="145"/>
      <c r="O29" s="136"/>
      <c r="P29" s="136"/>
      <c r="Q29" s="136"/>
      <c r="R29" s="280"/>
      <c r="S29" s="281"/>
      <c r="T29" s="136"/>
      <c r="U29" s="281"/>
      <c r="V29" s="281"/>
      <c r="W29" s="281"/>
    </row>
    <row r="30" spans="2:24" ht="15.75" customHeight="1" x14ac:dyDescent="0.25">
      <c r="B30" s="185"/>
      <c r="C30" s="145"/>
      <c r="D30" s="145"/>
      <c r="E30" s="145"/>
      <c r="F30" s="435"/>
      <c r="G30" s="145"/>
      <c r="H30" s="145"/>
      <c r="I30" s="145"/>
      <c r="J30" s="145"/>
      <c r="K30" s="145"/>
      <c r="L30" s="145"/>
      <c r="M30" s="145"/>
      <c r="N30" s="145"/>
      <c r="O30" s="136"/>
      <c r="P30" s="136"/>
      <c r="Q30" s="136"/>
      <c r="R30" s="280"/>
      <c r="S30" s="281"/>
      <c r="T30" s="136"/>
      <c r="U30" s="281"/>
      <c r="V30" s="281"/>
      <c r="W30" s="281"/>
    </row>
    <row r="31" spans="2:24" ht="15.75" customHeight="1" x14ac:dyDescent="0.25">
      <c r="B31" s="185"/>
      <c r="C31" s="145"/>
      <c r="D31" s="145"/>
      <c r="E31" s="145"/>
      <c r="F31" s="435"/>
      <c r="G31" s="145"/>
      <c r="H31" s="145"/>
      <c r="I31" s="145"/>
      <c r="J31" s="145"/>
      <c r="K31" s="145"/>
      <c r="L31" s="145"/>
      <c r="M31" s="145"/>
      <c r="N31" s="145"/>
      <c r="O31" s="136"/>
      <c r="P31" s="136"/>
      <c r="Q31" s="136"/>
      <c r="R31" s="280"/>
      <c r="S31" s="281"/>
      <c r="T31" s="136"/>
      <c r="U31" s="281"/>
      <c r="V31" s="281"/>
      <c r="W31" s="281"/>
    </row>
    <row r="32" spans="2:24" ht="15.75" customHeight="1" x14ac:dyDescent="0.25">
      <c r="B32" s="185"/>
      <c r="C32" s="408"/>
      <c r="D32" s="408"/>
      <c r="E32" s="408"/>
      <c r="F32" s="435"/>
      <c r="G32" s="408"/>
      <c r="H32" s="408"/>
      <c r="I32" s="408"/>
      <c r="J32" s="408"/>
      <c r="K32" s="408"/>
      <c r="L32" s="408"/>
      <c r="M32" s="408"/>
      <c r="N32" s="408"/>
      <c r="O32" s="136"/>
      <c r="P32" s="136"/>
      <c r="Q32" s="136"/>
      <c r="R32" s="280"/>
      <c r="S32" s="281"/>
      <c r="T32" s="136"/>
      <c r="U32" s="281"/>
      <c r="V32" s="281"/>
      <c r="W32" s="281"/>
    </row>
    <row r="33" spans="2:24" ht="15.75" customHeight="1" x14ac:dyDescent="0.25">
      <c r="B33" s="185"/>
      <c r="C33" s="408"/>
      <c r="D33" s="408"/>
      <c r="E33" s="408"/>
      <c r="F33" s="435"/>
      <c r="G33" s="408"/>
      <c r="H33" s="408"/>
      <c r="I33" s="408"/>
      <c r="J33" s="408"/>
      <c r="K33" s="408"/>
      <c r="L33" s="408"/>
      <c r="M33" s="408"/>
      <c r="N33" s="408"/>
      <c r="O33" s="136"/>
      <c r="P33" s="136"/>
      <c r="Q33" s="136"/>
      <c r="R33" s="280"/>
      <c r="S33" s="281"/>
      <c r="T33" s="136"/>
      <c r="U33" s="281"/>
      <c r="V33" s="281"/>
      <c r="W33" s="281"/>
    </row>
    <row r="34" spans="2:24" ht="15.75" customHeight="1" x14ac:dyDescent="0.25">
      <c r="B34" s="185"/>
      <c r="C34" s="145"/>
      <c r="D34" s="145"/>
      <c r="E34" s="145"/>
      <c r="F34" s="435"/>
      <c r="G34" s="145"/>
      <c r="H34" s="145"/>
      <c r="I34" s="145"/>
      <c r="J34" s="145"/>
      <c r="K34" s="145"/>
      <c r="L34" s="145"/>
      <c r="M34" s="145"/>
      <c r="N34" s="145"/>
      <c r="O34" s="136"/>
      <c r="P34" s="136"/>
      <c r="Q34" s="136"/>
      <c r="R34" s="280"/>
      <c r="S34" s="281"/>
      <c r="T34" s="136"/>
      <c r="U34" s="281"/>
      <c r="V34" s="281"/>
      <c r="W34" s="281"/>
    </row>
    <row r="35" spans="2:24" ht="15.75" customHeight="1" x14ac:dyDescent="0.25">
      <c r="B35" s="200"/>
      <c r="C35" s="201"/>
      <c r="D35" s="201"/>
      <c r="E35" s="201"/>
      <c r="F35" s="156"/>
      <c r="G35" s="242"/>
      <c r="H35" s="203"/>
      <c r="I35" s="203"/>
      <c r="J35" s="203"/>
      <c r="K35" s="203"/>
      <c r="L35" s="203"/>
      <c r="M35" s="159"/>
      <c r="N35" s="204"/>
      <c r="O35" s="205"/>
      <c r="P35" s="205"/>
      <c r="Q35" s="205"/>
      <c r="T35" s="205"/>
    </row>
    <row r="36" spans="2:24" ht="15.75" customHeight="1" x14ac:dyDescent="0.25">
      <c r="B36" s="200"/>
      <c r="C36" s="201"/>
      <c r="D36" s="201"/>
      <c r="E36" s="201"/>
      <c r="F36" s="156"/>
      <c r="G36" s="242"/>
      <c r="H36" s="203"/>
      <c r="I36" s="203"/>
      <c r="J36" s="203"/>
      <c r="K36" s="203"/>
      <c r="L36" s="203"/>
      <c r="M36" s="159"/>
      <c r="N36" s="204"/>
      <c r="O36" s="205"/>
      <c r="P36" s="205"/>
      <c r="Q36" s="205"/>
      <c r="T36" s="205"/>
    </row>
    <row r="37" spans="2:24" ht="15.75" customHeight="1" x14ac:dyDescent="0.25">
      <c r="B37" s="200"/>
      <c r="C37" s="201"/>
      <c r="D37" s="201"/>
      <c r="E37" s="201"/>
      <c r="F37" s="156"/>
      <c r="G37" s="242"/>
      <c r="H37" s="203"/>
      <c r="I37" s="203"/>
      <c r="J37" s="203"/>
      <c r="K37" s="203"/>
      <c r="L37" s="203"/>
      <c r="M37" s="159"/>
      <c r="N37" s="204"/>
      <c r="O37" s="205"/>
      <c r="P37" s="205"/>
      <c r="Q37" s="205"/>
      <c r="T37" s="205"/>
    </row>
    <row r="38" spans="2:24" ht="15.75" customHeight="1" x14ac:dyDescent="0.25">
      <c r="B38" s="200"/>
      <c r="C38" s="201"/>
      <c r="D38" s="201"/>
      <c r="E38" s="201"/>
      <c r="F38" s="156"/>
      <c r="G38" s="242"/>
      <c r="H38" s="203"/>
      <c r="I38" s="203"/>
      <c r="J38" s="203"/>
      <c r="K38" s="203"/>
      <c r="L38" s="203"/>
      <c r="M38" s="159"/>
      <c r="N38" s="204"/>
      <c r="O38" s="205"/>
      <c r="P38" s="205"/>
      <c r="Q38" s="205"/>
      <c r="T38" s="205"/>
    </row>
    <row r="39" spans="2:24" ht="15.75" customHeight="1" x14ac:dyDescent="0.25">
      <c r="B39" s="200"/>
      <c r="C39" s="201"/>
      <c r="D39" s="201"/>
      <c r="E39" s="201"/>
      <c r="F39" s="156"/>
      <c r="G39" s="242"/>
      <c r="H39" s="203"/>
      <c r="I39" s="203"/>
      <c r="J39" s="203"/>
      <c r="K39" s="203"/>
      <c r="L39" s="203"/>
      <c r="M39" s="159"/>
      <c r="N39" s="204"/>
      <c r="O39" s="205"/>
      <c r="P39" s="205"/>
      <c r="Q39" s="205"/>
      <c r="T39" s="205"/>
    </row>
    <row r="40" spans="2:24" ht="15.75" customHeight="1" x14ac:dyDescent="0.25">
      <c r="B40" s="200"/>
      <c r="C40" s="201"/>
      <c r="D40" s="201"/>
      <c r="E40" s="201"/>
      <c r="F40" s="156"/>
      <c r="G40" s="242"/>
      <c r="H40" s="203"/>
      <c r="I40" s="203"/>
      <c r="J40" s="203"/>
      <c r="K40" s="203"/>
      <c r="L40" s="203"/>
      <c r="M40" s="159"/>
      <c r="N40" s="204"/>
      <c r="O40" s="205"/>
      <c r="P40" s="205"/>
      <c r="Q40" s="205"/>
      <c r="R40" s="143"/>
      <c r="S40" s="143"/>
      <c r="T40" s="205"/>
      <c r="U40" s="143"/>
      <c r="V40" s="143"/>
      <c r="W40" s="143"/>
      <c r="X40" s="143"/>
    </row>
    <row r="41" spans="2:24" ht="15.75" customHeight="1" x14ac:dyDescent="0.25">
      <c r="B41" s="223"/>
      <c r="C41" s="218"/>
      <c r="D41" s="218"/>
      <c r="E41" s="218"/>
      <c r="F41" s="156"/>
      <c r="G41" s="224"/>
      <c r="H41" s="224"/>
      <c r="I41" s="224"/>
      <c r="J41" s="224"/>
      <c r="K41" s="224"/>
      <c r="L41" s="224"/>
      <c r="M41" s="220"/>
      <c r="N41" s="199"/>
      <c r="O41" s="231"/>
      <c r="P41" s="161"/>
      <c r="Q41" s="146"/>
      <c r="R41" s="143"/>
      <c r="S41" s="143"/>
      <c r="T41" s="146"/>
      <c r="U41" s="143"/>
      <c r="V41" s="143"/>
      <c r="W41" s="161"/>
      <c r="X41" s="143"/>
    </row>
    <row r="42" spans="2:24" ht="15.75" customHeight="1" x14ac:dyDescent="0.25">
      <c r="B42" s="223"/>
      <c r="C42" s="218"/>
      <c r="D42" s="218"/>
      <c r="E42" s="218"/>
      <c r="F42" s="156"/>
      <c r="G42" s="224"/>
      <c r="H42" s="224"/>
      <c r="I42" s="224"/>
      <c r="J42" s="224"/>
      <c r="K42" s="224"/>
      <c r="L42" s="224"/>
      <c r="M42" s="220"/>
      <c r="N42" s="199"/>
      <c r="O42" s="231"/>
      <c r="P42" s="231"/>
      <c r="Q42" s="146"/>
      <c r="R42" s="143"/>
      <c r="S42" s="143"/>
      <c r="T42" s="146"/>
      <c r="U42" s="143"/>
      <c r="V42" s="143"/>
      <c r="W42" s="143"/>
      <c r="X42" s="143"/>
    </row>
    <row r="43" spans="2:24" ht="15.75" customHeight="1" x14ac:dyDescent="0.25">
      <c r="B43" s="223"/>
      <c r="C43" s="218"/>
      <c r="D43" s="218"/>
      <c r="E43" s="218"/>
      <c r="F43" s="156"/>
      <c r="G43" s="224"/>
      <c r="H43" s="224"/>
      <c r="I43" s="224"/>
      <c r="J43" s="224"/>
      <c r="K43" s="224"/>
      <c r="L43" s="224"/>
      <c r="M43" s="226"/>
      <c r="N43" s="204"/>
      <c r="O43" s="225"/>
      <c r="P43" s="225"/>
      <c r="Q43" s="140"/>
      <c r="T43" s="140"/>
    </row>
    <row r="44" spans="2:24" ht="15.75" customHeight="1" x14ac:dyDescent="0.25"/>
    <row r="45" spans="2:24" ht="15.75" customHeight="1" x14ac:dyDescent="0.25">
      <c r="F45" s="144"/>
      <c r="G45" s="228"/>
      <c r="H45" s="228"/>
      <c r="I45" s="228"/>
      <c r="J45" s="228"/>
      <c r="K45" s="228"/>
      <c r="L45" s="228"/>
    </row>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139885.6</v>
      </c>
    </row>
    <row r="53" spans="19:20" ht="15.75" customHeight="1" x14ac:dyDescent="0.25"/>
    <row r="54" spans="19:20" ht="15.75" customHeight="1" x14ac:dyDescent="0.25"/>
    <row r="55" spans="19:20" ht="15.75" customHeight="1" x14ac:dyDescent="0.25"/>
  </sheetData>
  <mergeCells count="8">
    <mergeCell ref="X4:Z4"/>
    <mergeCell ref="X5:Z5"/>
    <mergeCell ref="B24:I24"/>
    <mergeCell ref="B19:G19"/>
    <mergeCell ref="B18:G18"/>
    <mergeCell ref="B16:G16"/>
    <mergeCell ref="B14:G14"/>
    <mergeCell ref="R4:T4"/>
  </mergeCells>
  <conditionalFormatting sqref="A7:P8 R7:U8 B11">
    <cfRule type="expression" dxfId="38" priority="6">
      <formula>MOD(ROW(),2)=0</formula>
    </cfRule>
  </conditionalFormatting>
  <hyperlinks>
    <hyperlink ref="B19" r:id="rId1" xr:uid="{00000000-0004-0000-2100-000000000000}"/>
  </hyperlinks>
  <printOptions horizontalCentered="1" gridLines="1"/>
  <pageMargins left="0" right="0" top="0.75" bottom="0.75" header="0.3" footer="0.3"/>
  <pageSetup scale="35" orientation="landscape" horizontalDpi="1200" verticalDpi="1200"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CDAF8"/>
    <pageSetUpPr fitToPage="1"/>
  </sheetPr>
  <dimension ref="A1:AA59"/>
  <sheetViews>
    <sheetView workbookViewId="0">
      <pane xSplit="2" ySplit="6" topLeftCell="J7" activePane="bottomRight" state="frozen"/>
      <selection pane="topRight" activeCell="C1" sqref="C1"/>
      <selection pane="bottomLeft" activeCell="A7" sqref="A7"/>
      <selection pane="bottomRight" activeCell="R15" sqref="R15"/>
    </sheetView>
  </sheetViews>
  <sheetFormatPr defaultColWidth="9.140625" defaultRowHeight="15" x14ac:dyDescent="0.25"/>
  <cols>
    <col min="1" max="1" width="7.85546875" style="135" customWidth="1"/>
    <col min="2" max="2" width="64.5703125" style="135" customWidth="1"/>
    <col min="3" max="3" width="47.42578125" style="135" customWidth="1"/>
    <col min="4" max="4" width="14.5703125" style="135" customWidth="1"/>
    <col min="5" max="5" width="8.28515625" style="135" customWidth="1"/>
    <col min="6" max="6" width="19.42578125" style="137" customWidth="1"/>
    <col min="7" max="7" width="23" style="137" customWidth="1"/>
    <col min="8" max="8" width="11.85546875" style="135" customWidth="1"/>
    <col min="9" max="9" width="13.42578125" style="135" customWidth="1"/>
    <col min="10" max="10" width="13.28515625" style="135" customWidth="1"/>
    <col min="11" max="11" width="15.7109375" style="135" customWidth="1"/>
    <col min="12" max="12" width="10.7109375" style="135" customWidth="1"/>
    <col min="13" max="13" width="20.5703125" style="135" customWidth="1"/>
    <col min="14" max="14" width="15.85546875" style="135" bestFit="1" customWidth="1"/>
    <col min="15" max="15" width="12.5703125" style="135" customWidth="1"/>
    <col min="16" max="16" width="15.85546875" style="135" bestFit="1" customWidth="1"/>
    <col min="17" max="17" width="3.140625" style="135" customWidth="1"/>
    <col min="18" max="18" width="16.42578125" style="135" customWidth="1"/>
    <col min="19" max="19" width="15.85546875" style="135" bestFit="1" customWidth="1"/>
    <col min="20" max="20" width="12.28515625" style="135" bestFit="1" customWidth="1"/>
    <col min="21" max="22" width="15.85546875" style="135" customWidth="1"/>
    <col min="23" max="23" width="4.28515625" style="140" customWidth="1"/>
    <col min="24" max="24" width="15.140625" style="135" bestFit="1" customWidth="1"/>
    <col min="25" max="25" width="12.7109375" style="135" customWidth="1"/>
    <col min="26" max="26" width="15.85546875" style="135" bestFit="1" customWidth="1"/>
    <col min="27" max="27" width="15.7109375" style="135" bestFit="1" customWidth="1"/>
    <col min="28" max="16384" width="9.140625" style="135"/>
  </cols>
  <sheetData>
    <row r="1" spans="1:27" ht="15.75" customHeight="1" x14ac:dyDescent="0.25">
      <c r="A1" s="132" t="s">
        <v>69</v>
      </c>
    </row>
    <row r="2" spans="1:27" ht="15.75" customHeight="1" x14ac:dyDescent="0.25">
      <c r="A2" s="138" t="str">
        <f>('#1461 Inlet Grove Comm HS '!A2)</f>
        <v>Federal Grant Allocations/Reimbursements as of: 12/31/25</v>
      </c>
      <c r="B2" s="189"/>
      <c r="N2" s="139"/>
      <c r="O2" s="139"/>
      <c r="Q2" s="140"/>
      <c r="R2" s="140"/>
      <c r="S2" s="140"/>
      <c r="T2" s="140"/>
      <c r="U2" s="140"/>
      <c r="V2" s="140"/>
    </row>
    <row r="3" spans="1:27" ht="15.75" customHeight="1" x14ac:dyDescent="0.25">
      <c r="A3" s="141" t="s">
        <v>70</v>
      </c>
      <c r="B3" s="132"/>
      <c r="D3" s="132"/>
      <c r="E3" s="132"/>
      <c r="F3" s="131"/>
      <c r="N3" s="143"/>
      <c r="O3" s="143"/>
      <c r="Q3" s="140"/>
      <c r="R3" s="140"/>
      <c r="S3" s="140"/>
      <c r="T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'#4012 Somerset Canyons Middle  '!U6</f>
        <v>Available Budget as of 12/31/25</v>
      </c>
    </row>
    <row r="7" spans="1:27" s="192" customFormat="1" x14ac:dyDescent="0.25">
      <c r="A7" s="156">
        <v>4451</v>
      </c>
      <c r="B7" s="146" t="s">
        <v>287</v>
      </c>
      <c r="C7" s="560" t="s">
        <v>288</v>
      </c>
      <c r="D7" s="137" t="s">
        <v>289</v>
      </c>
      <c r="E7" s="137" t="s">
        <v>290</v>
      </c>
      <c r="F7" s="164" t="s">
        <v>291</v>
      </c>
      <c r="G7" s="137" t="s">
        <v>6</v>
      </c>
      <c r="H7" s="292">
        <v>2.2100000000000002E-2</v>
      </c>
      <c r="I7" s="292">
        <v>0.16339999999999999</v>
      </c>
      <c r="J7" s="164">
        <v>46203</v>
      </c>
      <c r="K7" s="164">
        <v>46204</v>
      </c>
      <c r="L7" s="164">
        <v>45839</v>
      </c>
      <c r="M7" s="137" t="s">
        <v>224</v>
      </c>
      <c r="N7" s="402">
        <v>2937</v>
      </c>
      <c r="O7" s="402"/>
      <c r="P7" s="320">
        <f>N7+O7</f>
        <v>2937</v>
      </c>
      <c r="Q7" s="144"/>
      <c r="R7" s="475">
        <v>0</v>
      </c>
      <c r="S7" s="374"/>
      <c r="T7" s="374">
        <f t="shared" ref="T7:T9" si="0">SUM(R7:S7)</f>
        <v>0</v>
      </c>
      <c r="U7" s="362">
        <f>P7-T7</f>
        <v>2937</v>
      </c>
    </row>
    <row r="8" spans="1:27" s="192" customFormat="1" x14ac:dyDescent="0.25">
      <c r="A8" s="156"/>
      <c r="B8" s="135"/>
      <c r="C8" s="136"/>
      <c r="D8" s="137"/>
      <c r="E8" s="137"/>
      <c r="F8" s="137"/>
      <c r="G8" s="135"/>
      <c r="H8" s="276"/>
      <c r="I8" s="276"/>
      <c r="J8" s="164"/>
      <c r="K8" s="164"/>
      <c r="L8" s="164"/>
      <c r="M8" s="137"/>
      <c r="N8" s="402"/>
      <c r="O8" s="513"/>
      <c r="P8" s="320">
        <f t="shared" ref="P8:P9" si="1">N8+O8</f>
        <v>0</v>
      </c>
      <c r="Q8" s="144"/>
      <c r="R8" s="475"/>
      <c r="S8" s="374"/>
      <c r="T8" s="374">
        <f t="shared" ref="T8" si="2">SUM(R8:S8)</f>
        <v>0</v>
      </c>
      <c r="U8" s="362">
        <f t="shared" ref="U8:U9" si="3">P8-T8</f>
        <v>0</v>
      </c>
    </row>
    <row r="9" spans="1:27" s="192" customFormat="1" x14ac:dyDescent="0.25">
      <c r="A9" s="137"/>
      <c r="B9" s="455"/>
      <c r="C9" s="157"/>
      <c r="D9" s="158"/>
      <c r="E9" s="158"/>
      <c r="F9" s="156"/>
      <c r="G9" s="143"/>
      <c r="H9" s="292"/>
      <c r="I9" s="292"/>
      <c r="J9" s="159"/>
      <c r="K9" s="159"/>
      <c r="L9" s="159"/>
      <c r="M9" s="156"/>
      <c r="N9" s="318"/>
      <c r="O9" s="319"/>
      <c r="P9" s="320">
        <f t="shared" si="1"/>
        <v>0</v>
      </c>
      <c r="Q9" s="144"/>
      <c r="R9" s="453">
        <v>0</v>
      </c>
      <c r="S9" s="319"/>
      <c r="T9" s="374">
        <f t="shared" si="0"/>
        <v>0</v>
      </c>
      <c r="U9" s="362">
        <f t="shared" si="3"/>
        <v>0</v>
      </c>
    </row>
    <row r="10" spans="1:27" ht="15.75" customHeight="1" thickBot="1" x14ac:dyDescent="0.3">
      <c r="A10" s="156"/>
      <c r="B10" s="143"/>
      <c r="C10" s="162"/>
      <c r="D10" s="156"/>
      <c r="E10" s="156"/>
      <c r="F10" s="156"/>
      <c r="G10" s="204"/>
      <c r="H10" s="292"/>
      <c r="I10" s="292"/>
      <c r="J10" s="159"/>
      <c r="K10" s="159"/>
      <c r="L10" s="159"/>
      <c r="M10" s="214" t="s">
        <v>36</v>
      </c>
      <c r="N10" s="321">
        <f>SUM(N7:N9)</f>
        <v>2937</v>
      </c>
      <c r="O10" s="322">
        <f>SUM(O7:O9)</f>
        <v>0</v>
      </c>
      <c r="P10" s="323">
        <f>SUM(P7:P9)</f>
        <v>2937</v>
      </c>
      <c r="Q10" s="130"/>
      <c r="R10" s="321">
        <f>SUM(R7:R9)</f>
        <v>0</v>
      </c>
      <c r="S10" s="322">
        <f>SUM(S7:S9)</f>
        <v>0</v>
      </c>
      <c r="T10" s="322">
        <f>SUM(T7:T9)</f>
        <v>0</v>
      </c>
      <c r="U10" s="378">
        <f>SUM(U7:U9)</f>
        <v>2937</v>
      </c>
      <c r="W10" s="135"/>
    </row>
    <row r="11" spans="1:27" ht="15.75" customHeight="1" thickTop="1" x14ac:dyDescent="0.25">
      <c r="C11" s="176"/>
      <c r="D11" s="176"/>
      <c r="E11" s="176"/>
      <c r="H11" s="137"/>
      <c r="I11" s="137"/>
      <c r="J11" s="188"/>
      <c r="K11" s="188"/>
      <c r="L11" s="188"/>
      <c r="N11" s="166"/>
      <c r="O11" s="166"/>
      <c r="P11" s="166"/>
      <c r="R11" s="166"/>
      <c r="S11" s="166"/>
      <c r="U11" s="166"/>
      <c r="V11" s="166"/>
      <c r="W11" s="165"/>
    </row>
    <row r="12" spans="1:27" ht="15.75" customHeight="1" x14ac:dyDescent="0.25">
      <c r="C12" s="176"/>
      <c r="D12" s="176"/>
      <c r="E12" s="176"/>
      <c r="J12" s="188"/>
      <c r="K12" s="188"/>
      <c r="L12" s="188"/>
      <c r="M12" s="214"/>
      <c r="N12" s="166"/>
      <c r="O12" s="166"/>
      <c r="P12" s="166"/>
      <c r="R12" s="166"/>
      <c r="S12" s="166"/>
      <c r="U12" s="166"/>
      <c r="V12" s="166"/>
      <c r="W12" s="165"/>
    </row>
    <row r="13" spans="1:27" ht="15.75" customHeight="1" x14ac:dyDescent="0.25">
      <c r="C13" s="176"/>
      <c r="D13" s="176"/>
      <c r="E13" s="176"/>
      <c r="M13" s="214"/>
      <c r="N13" s="166"/>
      <c r="O13" s="166"/>
      <c r="P13" s="166"/>
      <c r="R13" s="166"/>
      <c r="S13" s="166"/>
      <c r="U13" s="166"/>
      <c r="V13" s="166"/>
      <c r="W13" s="165"/>
    </row>
    <row r="14" spans="1:27" ht="15.75" customHeight="1" x14ac:dyDescent="0.25">
      <c r="B14" s="132" t="s">
        <v>106</v>
      </c>
      <c r="C14" s="176"/>
      <c r="D14" s="176"/>
      <c r="E14" s="176"/>
      <c r="M14" s="214"/>
      <c r="N14" s="166"/>
      <c r="O14" s="166"/>
      <c r="P14" s="166"/>
      <c r="R14" s="166"/>
      <c r="S14" s="166"/>
      <c r="U14" s="166"/>
      <c r="V14" s="166"/>
      <c r="W14" s="165"/>
    </row>
    <row r="15" spans="1:27" ht="33" customHeight="1" x14ac:dyDescent="0.25">
      <c r="B15" s="577" t="s">
        <v>186</v>
      </c>
      <c r="C15" s="577"/>
      <c r="D15" s="577"/>
      <c r="E15" s="577"/>
      <c r="F15" s="577"/>
      <c r="G15" s="577"/>
      <c r="M15" s="214"/>
      <c r="N15" s="166"/>
      <c r="O15" s="166"/>
      <c r="P15" s="166"/>
      <c r="R15" s="166"/>
      <c r="S15" s="166"/>
      <c r="U15" s="166"/>
      <c r="V15" s="166"/>
      <c r="W15" s="165"/>
    </row>
    <row r="16" spans="1:27" ht="15.75" customHeight="1" x14ac:dyDescent="0.25">
      <c r="C16" s="176"/>
      <c r="D16" s="176"/>
      <c r="E16" s="176"/>
      <c r="M16" s="214"/>
      <c r="N16" s="166"/>
      <c r="O16" s="166"/>
      <c r="P16" s="166"/>
      <c r="R16" s="166"/>
      <c r="S16" s="166"/>
      <c r="U16" s="166"/>
      <c r="V16" s="166"/>
      <c r="W16" s="165"/>
    </row>
    <row r="17" spans="2:23" ht="48" customHeight="1" x14ac:dyDescent="0.25">
      <c r="B17" s="577" t="s">
        <v>110</v>
      </c>
      <c r="C17" s="577"/>
      <c r="D17" s="577"/>
      <c r="E17" s="577"/>
      <c r="F17" s="577"/>
      <c r="G17" s="577"/>
      <c r="M17" s="214"/>
      <c r="N17" s="166"/>
      <c r="O17" s="166"/>
      <c r="P17" s="166"/>
      <c r="R17" s="166"/>
      <c r="S17" s="166"/>
      <c r="U17" s="166"/>
      <c r="V17" s="166"/>
      <c r="W17" s="165"/>
    </row>
    <row r="18" spans="2:23" ht="15.75" customHeight="1" x14ac:dyDescent="0.25">
      <c r="B18" s="171"/>
      <c r="C18" s="171"/>
      <c r="D18" s="171"/>
      <c r="E18" s="171"/>
      <c r="F18" s="172"/>
      <c r="M18" s="214"/>
      <c r="N18" s="166"/>
      <c r="O18" s="166"/>
      <c r="P18" s="166"/>
      <c r="R18" s="166"/>
      <c r="S18" s="166"/>
      <c r="U18" s="166"/>
      <c r="V18" s="166"/>
      <c r="W18" s="165"/>
    </row>
    <row r="19" spans="2:23" ht="35.25" customHeight="1" x14ac:dyDescent="0.25">
      <c r="B19" s="577" t="s">
        <v>131</v>
      </c>
      <c r="C19" s="577"/>
      <c r="D19" s="577"/>
      <c r="E19" s="577"/>
      <c r="F19" s="577"/>
      <c r="G19" s="577"/>
      <c r="M19" s="214"/>
      <c r="N19" s="166"/>
      <c r="O19" s="166"/>
      <c r="P19" s="166"/>
      <c r="R19" s="166"/>
      <c r="S19" s="166"/>
      <c r="U19" s="166"/>
      <c r="V19" s="166"/>
      <c r="W19" s="165"/>
    </row>
    <row r="20" spans="2:23" ht="15.75" customHeight="1" x14ac:dyDescent="0.25">
      <c r="B20" s="591" t="s">
        <v>130</v>
      </c>
      <c r="C20" s="591"/>
      <c r="D20" s="591"/>
      <c r="E20" s="591"/>
      <c r="F20" s="591"/>
      <c r="G20" s="591"/>
      <c r="M20" s="214"/>
      <c r="N20" s="166"/>
      <c r="O20" s="166"/>
      <c r="P20" s="166"/>
      <c r="R20" s="166"/>
      <c r="S20" s="166"/>
      <c r="U20" s="166"/>
      <c r="V20" s="166"/>
      <c r="W20" s="165"/>
    </row>
    <row r="21" spans="2:23" ht="15.75" customHeight="1" x14ac:dyDescent="0.25">
      <c r="B21" s="171"/>
      <c r="C21" s="171"/>
      <c r="D21" s="171"/>
      <c r="E21" s="171"/>
      <c r="F21" s="172"/>
      <c r="M21" s="214"/>
      <c r="N21" s="166"/>
      <c r="O21" s="166"/>
      <c r="P21" s="166"/>
      <c r="R21" s="166"/>
      <c r="S21" s="166"/>
      <c r="U21" s="166"/>
      <c r="V21" s="166"/>
      <c r="W21" s="165"/>
    </row>
    <row r="22" spans="2:23" ht="15.75" customHeight="1" x14ac:dyDescent="0.25">
      <c r="B22" s="131" t="s">
        <v>95</v>
      </c>
      <c r="C22" s="174" t="s">
        <v>98</v>
      </c>
      <c r="D22" s="174" t="s">
        <v>99</v>
      </c>
      <c r="E22" s="174"/>
      <c r="F22" s="172"/>
      <c r="M22" s="214"/>
      <c r="N22" s="166"/>
      <c r="O22" s="166"/>
      <c r="P22" s="166"/>
      <c r="R22" s="166"/>
      <c r="S22" s="166"/>
      <c r="U22" s="166"/>
      <c r="V22" s="166"/>
      <c r="W22" s="165"/>
    </row>
    <row r="23" spans="2:23" ht="15.75" customHeight="1" x14ac:dyDescent="0.25">
      <c r="B23" s="135" t="s">
        <v>296</v>
      </c>
      <c r="C23" s="176" t="s">
        <v>297</v>
      </c>
      <c r="D23" s="176" t="s">
        <v>298</v>
      </c>
      <c r="E23" s="176"/>
      <c r="M23" s="214"/>
      <c r="N23" s="166"/>
      <c r="O23" s="166"/>
      <c r="P23" s="166"/>
      <c r="R23" s="166"/>
      <c r="S23" s="166"/>
      <c r="U23" s="166"/>
      <c r="V23" s="166"/>
      <c r="W23" s="165"/>
    </row>
    <row r="24" spans="2:23" ht="15.75" customHeight="1" x14ac:dyDescent="0.25">
      <c r="C24" s="176"/>
      <c r="D24" s="176"/>
      <c r="E24" s="176"/>
      <c r="M24" s="214"/>
      <c r="N24" s="166"/>
      <c r="O24" s="166"/>
      <c r="P24" s="166"/>
      <c r="R24" s="166"/>
      <c r="S24" s="166"/>
      <c r="U24" s="166"/>
      <c r="V24" s="166"/>
      <c r="W24" s="165"/>
    </row>
    <row r="25" spans="2:23" ht="15.75" customHeight="1" x14ac:dyDescent="0.25">
      <c r="C25" s="176"/>
      <c r="D25" s="176"/>
      <c r="E25" s="176"/>
      <c r="M25" s="214"/>
      <c r="N25" s="166"/>
      <c r="O25" s="166"/>
      <c r="P25" s="166"/>
      <c r="R25" s="166"/>
      <c r="S25" s="166"/>
      <c r="U25" s="166"/>
      <c r="V25" s="166"/>
      <c r="W25" s="165"/>
    </row>
    <row r="26" spans="2:23" ht="15.75" customHeight="1" x14ac:dyDescent="0.25">
      <c r="B26" s="579" t="s">
        <v>219</v>
      </c>
      <c r="C26" s="579"/>
      <c r="D26" s="579"/>
      <c r="E26" s="579"/>
      <c r="F26" s="579"/>
      <c r="G26" s="579"/>
      <c r="H26" s="579"/>
      <c r="I26" s="579"/>
      <c r="M26" s="214"/>
      <c r="N26" s="166"/>
      <c r="O26" s="166"/>
      <c r="P26" s="166"/>
      <c r="R26" s="166"/>
      <c r="S26" s="166"/>
      <c r="U26" s="166"/>
      <c r="V26" s="166"/>
      <c r="W26" s="165"/>
    </row>
    <row r="27" spans="2:23" ht="15.75" customHeight="1" x14ac:dyDescent="0.25">
      <c r="B27" s="128"/>
      <c r="C27" s="176"/>
      <c r="D27" s="176"/>
      <c r="E27" s="176"/>
      <c r="M27" s="214"/>
    </row>
    <row r="28" spans="2:23" ht="15.75" customHeight="1" x14ac:dyDescent="0.25">
      <c r="B28" s="183"/>
      <c r="C28" s="206"/>
      <c r="D28" s="206"/>
      <c r="E28" s="206"/>
      <c r="F28" s="206"/>
      <c r="G28" s="206"/>
      <c r="H28" s="183"/>
      <c r="I28" s="183"/>
      <c r="J28" s="183"/>
      <c r="K28" s="183"/>
      <c r="L28" s="183"/>
      <c r="M28" s="183"/>
      <c r="N28" s="183"/>
      <c r="O28" s="183"/>
      <c r="P28" s="183"/>
      <c r="Q28" s="183"/>
      <c r="R28" s="183"/>
      <c r="S28" s="183"/>
      <c r="T28" s="183"/>
      <c r="U28" s="183"/>
      <c r="V28" s="140"/>
    </row>
    <row r="29" spans="2:23" ht="15.75" customHeight="1" x14ac:dyDescent="0.25">
      <c r="C29" s="195"/>
      <c r="D29" s="195"/>
      <c r="E29" s="195"/>
      <c r="F29" s="195"/>
      <c r="G29" s="195"/>
      <c r="H29" s="140"/>
      <c r="I29" s="140"/>
      <c r="J29" s="140"/>
      <c r="K29" s="140"/>
      <c r="L29" s="140"/>
      <c r="M29" s="140"/>
      <c r="N29" s="140"/>
      <c r="O29" s="140"/>
      <c r="P29" s="140"/>
      <c r="Q29" s="140"/>
      <c r="R29" s="280" t="s">
        <v>189</v>
      </c>
      <c r="S29" s="281"/>
      <c r="T29" s="140"/>
      <c r="U29" s="288"/>
      <c r="V29" s="281"/>
      <c r="W29" s="187"/>
    </row>
    <row r="30" spans="2:23" ht="15.75" customHeight="1" x14ac:dyDescent="0.25">
      <c r="B30" s="180" t="s">
        <v>188</v>
      </c>
      <c r="C30" s="181" t="s">
        <v>1</v>
      </c>
      <c r="D30" s="181" t="s">
        <v>32</v>
      </c>
      <c r="E30" s="181"/>
      <c r="F30" s="233" t="s">
        <v>33</v>
      </c>
      <c r="G30" s="181" t="s">
        <v>34</v>
      </c>
      <c r="H30" s="580" t="s">
        <v>35</v>
      </c>
      <c r="I30" s="580"/>
      <c r="J30" s="181"/>
      <c r="K30" s="181"/>
      <c r="L30" s="181"/>
      <c r="M30" s="183"/>
      <c r="N30" s="183"/>
      <c r="O30" s="183"/>
      <c r="P30" s="182"/>
      <c r="Q30" s="182"/>
      <c r="R30" s="183" t="s">
        <v>78</v>
      </c>
      <c r="S30" s="184"/>
      <c r="T30" s="182"/>
      <c r="U30" s="279"/>
      <c r="V30" s="187"/>
      <c r="W30" s="187"/>
    </row>
    <row r="31" spans="2:23" ht="15.75" customHeight="1" x14ac:dyDescent="0.25">
      <c r="B31" s="185"/>
      <c r="C31" s="408"/>
      <c r="D31" s="408"/>
      <c r="E31" s="408"/>
      <c r="F31" s="234"/>
      <c r="G31" s="408"/>
      <c r="H31" s="408"/>
      <c r="I31" s="408"/>
      <c r="J31" s="408"/>
      <c r="K31" s="408"/>
      <c r="L31" s="408"/>
      <c r="M31" s="140"/>
      <c r="N31" s="140"/>
      <c r="O31" s="140"/>
      <c r="P31" s="186"/>
      <c r="Q31" s="186"/>
      <c r="R31" s="140"/>
      <c r="S31" s="187"/>
      <c r="T31" s="186"/>
      <c r="U31" s="187"/>
      <c r="V31" s="187"/>
      <c r="W31" s="187"/>
    </row>
    <row r="32" spans="2:23" ht="15.75" customHeight="1" x14ac:dyDescent="0.25">
      <c r="B32" s="185"/>
      <c r="C32" s="408"/>
      <c r="D32" s="408"/>
      <c r="E32" s="408"/>
      <c r="F32" s="234"/>
      <c r="G32" s="408"/>
      <c r="H32" s="408"/>
      <c r="I32" s="408"/>
      <c r="J32" s="408"/>
      <c r="K32" s="408"/>
      <c r="L32" s="408"/>
      <c r="M32" s="140"/>
      <c r="N32" s="140"/>
      <c r="O32" s="140"/>
      <c r="P32" s="186"/>
      <c r="Q32" s="186"/>
      <c r="R32" s="140"/>
      <c r="S32" s="187"/>
      <c r="T32" s="186"/>
      <c r="U32" s="187"/>
      <c r="V32" s="187"/>
      <c r="W32" s="187"/>
    </row>
    <row r="33" spans="2:23" ht="15.75" customHeight="1" x14ac:dyDescent="0.25">
      <c r="B33" s="185"/>
      <c r="C33" s="408"/>
      <c r="D33" s="408"/>
      <c r="E33" s="408"/>
      <c r="F33" s="234"/>
      <c r="G33" s="408"/>
      <c r="H33" s="408"/>
      <c r="I33" s="408"/>
      <c r="J33" s="408"/>
      <c r="K33" s="408"/>
      <c r="L33" s="408"/>
      <c r="M33" s="140"/>
      <c r="N33" s="140"/>
      <c r="O33" s="140"/>
      <c r="P33" s="186"/>
      <c r="Q33" s="186"/>
      <c r="R33" s="140"/>
      <c r="S33" s="187"/>
      <c r="T33" s="186"/>
      <c r="U33" s="187"/>
      <c r="V33" s="187"/>
      <c r="W33" s="187"/>
    </row>
    <row r="34" spans="2:23" ht="15.75" customHeight="1" x14ac:dyDescent="0.25">
      <c r="B34" s="185"/>
      <c r="C34" s="408"/>
      <c r="D34" s="408"/>
      <c r="E34" s="408"/>
      <c r="F34" s="234"/>
      <c r="G34" s="408"/>
      <c r="H34" s="408"/>
      <c r="I34" s="408"/>
      <c r="J34" s="408"/>
      <c r="K34" s="408"/>
      <c r="L34" s="408"/>
      <c r="M34" s="140"/>
      <c r="N34" s="140"/>
      <c r="O34" s="140"/>
      <c r="P34" s="186"/>
      <c r="Q34" s="186"/>
      <c r="R34" s="140"/>
      <c r="S34" s="187"/>
      <c r="T34" s="186"/>
      <c r="U34" s="187"/>
      <c r="V34" s="187"/>
      <c r="W34" s="187"/>
    </row>
    <row r="35" spans="2:23" ht="15.75" customHeight="1" x14ac:dyDescent="0.25">
      <c r="B35" s="185"/>
      <c r="C35" s="415"/>
      <c r="D35" s="415"/>
      <c r="E35" s="415"/>
      <c r="F35" s="234"/>
      <c r="G35" s="415"/>
      <c r="H35" s="415"/>
      <c r="I35" s="415"/>
      <c r="J35" s="415"/>
      <c r="K35" s="415"/>
      <c r="L35" s="415"/>
      <c r="M35" s="140"/>
      <c r="N35" s="140"/>
      <c r="O35" s="140"/>
      <c r="P35" s="186"/>
      <c r="Q35" s="186"/>
      <c r="R35" s="140"/>
      <c r="S35" s="187"/>
      <c r="T35" s="186"/>
      <c r="U35" s="187"/>
      <c r="V35" s="187"/>
      <c r="W35" s="187"/>
    </row>
    <row r="36" spans="2:23" ht="15.75" customHeight="1" x14ac:dyDescent="0.25">
      <c r="B36" s="185"/>
      <c r="C36" s="408"/>
      <c r="D36" s="408"/>
      <c r="E36" s="408"/>
      <c r="F36" s="234"/>
      <c r="G36" s="408"/>
      <c r="H36" s="408"/>
      <c r="I36" s="408"/>
      <c r="J36" s="408"/>
      <c r="K36" s="408"/>
      <c r="L36" s="408"/>
      <c r="M36" s="140"/>
      <c r="N36" s="140"/>
      <c r="O36" s="140"/>
      <c r="P36" s="186"/>
      <c r="Q36" s="186"/>
      <c r="R36" s="140"/>
      <c r="S36" s="187"/>
      <c r="T36" s="186"/>
      <c r="U36" s="187"/>
      <c r="V36" s="187"/>
      <c r="W36" s="187"/>
    </row>
    <row r="37" spans="2:23" ht="15.75" customHeight="1" x14ac:dyDescent="0.25">
      <c r="B37" s="185"/>
      <c r="C37" s="145"/>
      <c r="D37" s="145"/>
      <c r="E37" s="145"/>
      <c r="F37" s="234"/>
      <c r="G37" s="145"/>
      <c r="H37" s="145"/>
      <c r="I37" s="145"/>
      <c r="J37" s="145"/>
      <c r="K37" s="145"/>
      <c r="L37" s="145"/>
      <c r="M37" s="140"/>
      <c r="N37" s="140"/>
      <c r="O37" s="140"/>
      <c r="P37" s="186"/>
      <c r="Q37" s="186"/>
      <c r="R37" s="140"/>
      <c r="S37" s="187"/>
      <c r="T37" s="186"/>
      <c r="U37" s="187"/>
      <c r="V37" s="187"/>
      <c r="W37" s="187"/>
    </row>
    <row r="38" spans="2:23" ht="15.75" customHeight="1" x14ac:dyDescent="0.25">
      <c r="B38" s="185"/>
      <c r="C38" s="145"/>
      <c r="D38" s="145"/>
      <c r="E38" s="145"/>
      <c r="F38" s="234"/>
      <c r="G38" s="145"/>
      <c r="H38" s="145"/>
      <c r="I38" s="145"/>
      <c r="J38" s="145"/>
      <c r="K38" s="145"/>
      <c r="L38" s="145"/>
      <c r="M38" s="140"/>
      <c r="N38" s="140"/>
      <c r="O38" s="140"/>
      <c r="P38" s="186"/>
      <c r="Q38" s="186"/>
      <c r="R38" s="140"/>
      <c r="S38" s="187"/>
      <c r="T38" s="186"/>
      <c r="U38" s="187"/>
      <c r="V38" s="187"/>
      <c r="W38" s="187"/>
    </row>
    <row r="39" spans="2:23" ht="15.75" customHeight="1" x14ac:dyDescent="0.25">
      <c r="B39" s="185"/>
      <c r="C39" s="145"/>
      <c r="D39" s="145"/>
      <c r="E39" s="145"/>
      <c r="F39" s="234"/>
      <c r="G39" s="145"/>
      <c r="H39" s="145"/>
      <c r="I39" s="145"/>
      <c r="J39" s="145"/>
      <c r="K39" s="145"/>
      <c r="L39" s="145"/>
      <c r="M39" s="140"/>
      <c r="N39" s="140"/>
      <c r="O39" s="140"/>
      <c r="P39" s="186"/>
      <c r="Q39" s="186"/>
      <c r="R39" s="140"/>
      <c r="S39" s="187"/>
      <c r="T39" s="186"/>
      <c r="U39" s="187"/>
      <c r="V39" s="187"/>
      <c r="W39" s="187"/>
    </row>
    <row r="40" spans="2:23" ht="15.75" customHeight="1" x14ac:dyDescent="0.25">
      <c r="B40" s="185"/>
      <c r="C40" s="145"/>
      <c r="D40" s="145"/>
      <c r="E40" s="145"/>
      <c r="F40" s="234"/>
      <c r="G40" s="145"/>
      <c r="H40" s="145"/>
      <c r="I40" s="145"/>
      <c r="J40" s="145"/>
      <c r="K40" s="145"/>
      <c r="L40" s="145"/>
      <c r="M40" s="140"/>
      <c r="N40" s="195"/>
      <c r="O40" s="195"/>
      <c r="P40" s="136"/>
      <c r="Q40" s="136"/>
      <c r="R40" s="280"/>
      <c r="S40" s="281"/>
      <c r="T40" s="136"/>
      <c r="U40" s="281"/>
      <c r="V40" s="281"/>
      <c r="W40" s="187"/>
    </row>
    <row r="41" spans="2:23" ht="15.75" customHeight="1" x14ac:dyDescent="0.25">
      <c r="C41" s="235"/>
      <c r="D41" s="236"/>
      <c r="E41" s="236"/>
      <c r="F41" s="236"/>
      <c r="G41" s="237"/>
      <c r="H41" s="186"/>
      <c r="I41" s="186"/>
      <c r="J41" s="186"/>
      <c r="K41" s="186"/>
      <c r="L41" s="195"/>
      <c r="M41" s="195"/>
      <c r="N41" s="195"/>
      <c r="O41" s="195"/>
      <c r="P41" s="136"/>
      <c r="Q41" s="136"/>
      <c r="R41" s="280"/>
      <c r="S41" s="281"/>
      <c r="T41" s="136"/>
      <c r="U41" s="281"/>
      <c r="V41" s="281"/>
      <c r="W41" s="187"/>
    </row>
    <row r="42" spans="2:23" ht="15.75" customHeight="1" x14ac:dyDescent="0.25">
      <c r="C42" s="235"/>
      <c r="D42" s="236"/>
      <c r="E42" s="236"/>
      <c r="F42" s="236"/>
      <c r="G42" s="237"/>
      <c r="H42" s="186"/>
      <c r="I42" s="186"/>
      <c r="J42" s="186"/>
      <c r="K42" s="186"/>
      <c r="L42" s="195"/>
      <c r="M42" s="195"/>
      <c r="N42" s="195"/>
      <c r="O42" s="195"/>
      <c r="P42" s="136"/>
      <c r="Q42" s="136"/>
      <c r="R42" s="280"/>
      <c r="S42" s="281"/>
      <c r="T42" s="136"/>
      <c r="U42" s="281"/>
      <c r="V42" s="281"/>
      <c r="W42" s="187"/>
    </row>
    <row r="43" spans="2:23" ht="15.75" customHeight="1" x14ac:dyDescent="0.25">
      <c r="C43" s="235"/>
      <c r="D43" s="236"/>
      <c r="E43" s="236"/>
      <c r="F43" s="236"/>
      <c r="G43" s="237"/>
      <c r="H43" s="186"/>
      <c r="I43" s="186"/>
      <c r="J43" s="186"/>
      <c r="K43" s="186"/>
      <c r="L43" s="195"/>
      <c r="M43" s="195"/>
      <c r="N43" s="195"/>
      <c r="O43" s="238"/>
      <c r="P43" s="199"/>
      <c r="Q43" s="199"/>
      <c r="R43" s="286"/>
      <c r="S43" s="287"/>
      <c r="T43" s="199"/>
      <c r="U43" s="287"/>
      <c r="V43" s="287"/>
      <c r="W43" s="270"/>
    </row>
    <row r="44" spans="2:23" ht="15.75" customHeight="1" x14ac:dyDescent="0.25">
      <c r="C44" s="235"/>
      <c r="D44" s="236"/>
      <c r="E44" s="236"/>
      <c r="F44" s="236"/>
      <c r="G44" s="237"/>
      <c r="H44" s="186"/>
      <c r="I44" s="186"/>
      <c r="J44" s="186"/>
      <c r="K44" s="186"/>
      <c r="L44" s="195"/>
      <c r="M44" s="195"/>
      <c r="O44" s="143"/>
      <c r="P44" s="161"/>
      <c r="Q44" s="143"/>
      <c r="R44" s="143"/>
      <c r="S44" s="143"/>
      <c r="T44" s="143"/>
      <c r="U44" s="143"/>
      <c r="V44" s="143"/>
      <c r="W44" s="160"/>
    </row>
    <row r="45" spans="2:23" ht="15.75" customHeight="1" x14ac:dyDescent="0.25">
      <c r="D45" s="130"/>
      <c r="E45" s="130"/>
      <c r="F45" s="344"/>
      <c r="O45" s="143"/>
      <c r="P45" s="143"/>
      <c r="Q45" s="143"/>
      <c r="R45" s="143"/>
      <c r="S45" s="143"/>
      <c r="T45" s="143"/>
      <c r="U45" s="143"/>
      <c r="V45" s="143"/>
      <c r="W45" s="160"/>
    </row>
    <row r="46" spans="2:23" ht="15.75" customHeight="1" x14ac:dyDescent="0.25">
      <c r="D46" s="130"/>
      <c r="E46" s="130"/>
      <c r="F46" s="344"/>
      <c r="O46" s="143"/>
      <c r="P46" s="143"/>
      <c r="Q46" s="143"/>
      <c r="R46" s="143"/>
      <c r="S46" s="143"/>
      <c r="T46" s="143"/>
      <c r="U46" s="143"/>
      <c r="V46" s="143"/>
      <c r="W46" s="146"/>
    </row>
    <row r="47" spans="2:23" ht="15.75" customHeight="1" x14ac:dyDescent="0.25">
      <c r="F47" s="344"/>
    </row>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T10</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sheetData>
  <mergeCells count="9">
    <mergeCell ref="X4:Z4"/>
    <mergeCell ref="X5:Z5"/>
    <mergeCell ref="H30:I30"/>
    <mergeCell ref="B26:I26"/>
    <mergeCell ref="B19:G19"/>
    <mergeCell ref="B15:G15"/>
    <mergeCell ref="B17:G17"/>
    <mergeCell ref="B20:G20"/>
    <mergeCell ref="R4:T4"/>
  </mergeCells>
  <conditionalFormatting sqref="A7:M10">
    <cfRule type="expression" dxfId="37" priority="1">
      <formula>MOD(ROW(),2)=0</formula>
    </cfRule>
  </conditionalFormatting>
  <conditionalFormatting sqref="N7:P9">
    <cfRule type="expression" dxfId="36" priority="4">
      <formula>MOD(ROW(),2)=0</formula>
    </cfRule>
  </conditionalFormatting>
  <conditionalFormatting sqref="R7:U9">
    <cfRule type="expression" dxfId="35" priority="3">
      <formula>MOD(ROW(),2)=0</formula>
    </cfRule>
  </conditionalFormatting>
  <hyperlinks>
    <hyperlink ref="B20" r:id="rId1" xr:uid="{00000000-0004-0000-2200-000000000000}"/>
  </hyperlinks>
  <printOptions horizontalCentered="1" gridLines="1"/>
  <pageMargins left="0" right="0" top="0.75" bottom="0.75" header="0.3" footer="0.3"/>
  <pageSetup scale="35" orientation="landscape" horizontalDpi="1200" verticalDpi="1200"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CDAF8"/>
    <pageSetUpPr fitToPage="1"/>
  </sheetPr>
  <dimension ref="A1:AA56"/>
  <sheetViews>
    <sheetView workbookViewId="0">
      <pane xSplit="2" ySplit="6" topLeftCell="K7" activePane="bottomRight" state="frozen"/>
      <selection pane="topRight" activeCell="C1" sqref="C1"/>
      <selection pane="bottomLeft" activeCell="A7" sqref="A7"/>
      <selection pane="bottomRight" activeCell="R8" sqref="R8"/>
    </sheetView>
  </sheetViews>
  <sheetFormatPr defaultColWidth="9.140625" defaultRowHeight="15" x14ac:dyDescent="0.25"/>
  <cols>
    <col min="1" max="1" width="7.85546875" style="135" customWidth="1"/>
    <col min="2" max="2" width="74.7109375" style="135" bestFit="1" customWidth="1"/>
    <col min="3" max="3" width="38.42578125" style="135" customWidth="1"/>
    <col min="4" max="4" width="14.28515625" style="135" bestFit="1" customWidth="1"/>
    <col min="5" max="5" width="8.85546875" style="135" customWidth="1"/>
    <col min="6" max="6" width="19.42578125" style="137" bestFit="1" customWidth="1"/>
    <col min="7" max="7" width="23" style="137" bestFit="1" customWidth="1"/>
    <col min="8" max="8" width="11.5703125" style="135" customWidth="1"/>
    <col min="9" max="9" width="12.42578125" style="135" customWidth="1"/>
    <col min="10" max="10" width="13.28515625" style="135" customWidth="1"/>
    <col min="11" max="11" width="16.5703125" style="135" customWidth="1"/>
    <col min="12" max="12" width="15.85546875" style="135" bestFit="1" customWidth="1"/>
    <col min="13" max="13" width="20.85546875" style="135" customWidth="1"/>
    <col min="14" max="14" width="16" style="135" bestFit="1" customWidth="1"/>
    <col min="15" max="15" width="15.28515625" style="135" customWidth="1"/>
    <col min="16" max="16" width="16" style="135" bestFit="1" customWidth="1"/>
    <col min="17" max="17" width="3.140625" style="135" customWidth="1"/>
    <col min="18" max="18" width="16.85546875" style="135" customWidth="1"/>
    <col min="19" max="19" width="16" style="135" customWidth="1"/>
    <col min="20" max="20" width="13.85546875" style="135" bestFit="1" customWidth="1"/>
    <col min="21" max="22" width="16" style="135" customWidth="1"/>
    <col min="23" max="23" width="4.28515625" style="135" customWidth="1"/>
    <col min="24" max="24" width="15.140625" style="135" bestFit="1" customWidth="1"/>
    <col min="25" max="25" width="11.7109375" style="135" customWidth="1"/>
    <col min="26" max="26" width="15.140625" style="135" bestFit="1" customWidth="1"/>
    <col min="27" max="27" width="14.28515625" style="135" customWidth="1"/>
    <col min="28" max="16384" width="9.140625" style="135"/>
  </cols>
  <sheetData>
    <row r="1" spans="1:27" ht="15.75" customHeight="1" x14ac:dyDescent="0.25">
      <c r="A1" s="134" t="s">
        <v>192</v>
      </c>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46</v>
      </c>
      <c r="B3" s="132"/>
      <c r="D3" s="132"/>
      <c r="E3" s="132"/>
      <c r="F3" s="131"/>
      <c r="Q3" s="140"/>
      <c r="R3" s="140"/>
      <c r="S3" s="140"/>
      <c r="T3" s="140"/>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59"/>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'#4013 Somerset Acad Canyons HS '!U6</f>
        <v>Available Budget as of 12/31/25</v>
      </c>
    </row>
    <row r="7" spans="1:27" ht="15.75" customHeight="1" x14ac:dyDescent="0.25">
      <c r="A7" s="156">
        <v>4201</v>
      </c>
      <c r="B7" s="135" t="s">
        <v>231</v>
      </c>
      <c r="C7" s="429" t="s">
        <v>232</v>
      </c>
      <c r="D7" s="137" t="s">
        <v>221</v>
      </c>
      <c r="E7" s="137" t="s">
        <v>222</v>
      </c>
      <c r="F7" s="164" t="s">
        <v>223</v>
      </c>
      <c r="G7" s="137" t="s">
        <v>6</v>
      </c>
      <c r="H7" s="276">
        <v>2.2100000000000002E-2</v>
      </c>
      <c r="I7" s="276">
        <v>0.16339999999999999</v>
      </c>
      <c r="J7" s="164">
        <v>46203</v>
      </c>
      <c r="K7" s="164">
        <v>46204</v>
      </c>
      <c r="L7" s="164">
        <v>45839</v>
      </c>
      <c r="M7" s="137" t="s">
        <v>224</v>
      </c>
      <c r="N7" s="402">
        <v>492859.5</v>
      </c>
      <c r="O7" s="319"/>
      <c r="P7" s="320">
        <f t="shared" ref="P7:P8" si="0">N7+O7</f>
        <v>492859.5</v>
      </c>
      <c r="Q7" s="130"/>
      <c r="R7" s="422">
        <v>56887.15</v>
      </c>
      <c r="S7" s="319">
        <v>0</v>
      </c>
      <c r="T7" s="320">
        <f t="shared" ref="T7" si="1">R7+S7</f>
        <v>56887.15</v>
      </c>
      <c r="U7" s="327">
        <f>P7-T7</f>
        <v>435972.35</v>
      </c>
    </row>
    <row r="8" spans="1:27" ht="15.75" customHeight="1" x14ac:dyDescent="0.25">
      <c r="A8" s="156"/>
      <c r="B8" s="146"/>
      <c r="C8" s="498"/>
      <c r="D8" s="137"/>
      <c r="E8" s="137"/>
      <c r="H8" s="276"/>
      <c r="I8" s="276"/>
      <c r="J8" s="164"/>
      <c r="K8" s="164"/>
      <c r="L8" s="164"/>
      <c r="M8" s="137"/>
      <c r="N8" s="318"/>
      <c r="O8" s="319"/>
      <c r="P8" s="320">
        <f t="shared" si="0"/>
        <v>0</v>
      </c>
      <c r="Q8" s="416"/>
      <c r="R8" s="422"/>
      <c r="S8" s="319"/>
      <c r="T8" s="320">
        <f>R8+S8</f>
        <v>0</v>
      </c>
      <c r="U8" s="327">
        <f t="shared" ref="U8" si="2">P8-T8</f>
        <v>0</v>
      </c>
    </row>
    <row r="9" spans="1:27" ht="15.75" customHeight="1" thickBot="1" x14ac:dyDescent="0.3">
      <c r="C9" s="176"/>
      <c r="D9" s="176"/>
      <c r="E9" s="176"/>
      <c r="H9" s="163"/>
      <c r="I9" s="163"/>
      <c r="J9" s="188"/>
      <c r="K9" s="188"/>
      <c r="L9" s="188"/>
      <c r="M9" s="214" t="s">
        <v>36</v>
      </c>
      <c r="N9" s="321">
        <f>SUM(N7:N8)</f>
        <v>492859.5</v>
      </c>
      <c r="O9" s="322">
        <f>SUM(O7:O8)</f>
        <v>0</v>
      </c>
      <c r="P9" s="323">
        <f>SUM(P7:P8)</f>
        <v>492859.5</v>
      </c>
      <c r="Q9" s="130"/>
      <c r="R9" s="321">
        <f>SUM(R7:R8)</f>
        <v>56887.15</v>
      </c>
      <c r="S9" s="322">
        <f>SUM(S7:S8)</f>
        <v>0</v>
      </c>
      <c r="T9" s="323">
        <f>SUM(T7:T8)</f>
        <v>56887.15</v>
      </c>
      <c r="U9" s="378">
        <f>SUM(U7:U8)</f>
        <v>435972.35</v>
      </c>
    </row>
    <row r="10" spans="1:27" ht="15.75" customHeight="1" thickTop="1" x14ac:dyDescent="0.25">
      <c r="C10" s="176"/>
      <c r="D10" s="176"/>
      <c r="E10" s="176"/>
      <c r="H10" s="163"/>
      <c r="I10" s="163"/>
      <c r="J10" s="188"/>
      <c r="K10" s="188"/>
      <c r="L10" s="188"/>
      <c r="M10" s="214"/>
      <c r="N10" s="166"/>
      <c r="O10" s="166"/>
      <c r="P10" s="166"/>
      <c r="R10" s="166"/>
      <c r="S10" s="166"/>
      <c r="U10" s="166"/>
      <c r="V10" s="166"/>
      <c r="W10" s="165"/>
      <c r="X10" s="140"/>
    </row>
    <row r="11" spans="1:27" ht="15.75" customHeight="1" x14ac:dyDescent="0.25">
      <c r="B11" s="132" t="s">
        <v>106</v>
      </c>
      <c r="C11" s="176"/>
      <c r="D11" s="176"/>
      <c r="E11" s="176"/>
      <c r="M11" s="214"/>
      <c r="N11" s="166"/>
      <c r="O11" s="166"/>
      <c r="P11" s="166"/>
      <c r="R11" s="166"/>
      <c r="S11" s="166"/>
      <c r="U11" s="166"/>
      <c r="V11" s="166"/>
      <c r="W11" s="165"/>
      <c r="X11" s="140"/>
    </row>
    <row r="12" spans="1:27" ht="37.5" customHeight="1" x14ac:dyDescent="0.25">
      <c r="B12" s="577" t="s">
        <v>186</v>
      </c>
      <c r="C12" s="577"/>
      <c r="D12" s="577"/>
      <c r="E12" s="577"/>
      <c r="F12" s="577"/>
      <c r="G12" s="577"/>
      <c r="M12" s="214"/>
      <c r="N12" s="166"/>
      <c r="O12" s="166"/>
      <c r="P12" s="166"/>
      <c r="R12" s="166"/>
      <c r="S12" s="166"/>
      <c r="U12" s="166"/>
      <c r="V12" s="166"/>
      <c r="W12" s="165"/>
      <c r="X12" s="140"/>
    </row>
    <row r="13" spans="1:27" ht="15.75" customHeight="1" x14ac:dyDescent="0.25">
      <c r="C13" s="176"/>
      <c r="D13" s="176"/>
      <c r="E13" s="176"/>
      <c r="M13" s="214"/>
      <c r="N13" s="166"/>
      <c r="O13" s="166"/>
      <c r="P13" s="166"/>
      <c r="R13" s="166"/>
      <c r="S13" s="166"/>
      <c r="U13" s="166"/>
      <c r="V13" s="166"/>
      <c r="W13" s="165"/>
      <c r="X13" s="140"/>
    </row>
    <row r="14" spans="1:27" ht="43.5" customHeight="1" x14ac:dyDescent="0.25">
      <c r="B14" s="577" t="s">
        <v>110</v>
      </c>
      <c r="C14" s="577"/>
      <c r="D14" s="577"/>
      <c r="E14" s="577"/>
      <c r="F14" s="577"/>
      <c r="G14" s="577"/>
      <c r="M14" s="214"/>
      <c r="N14" s="166"/>
      <c r="O14" s="166"/>
      <c r="P14" s="166"/>
      <c r="R14" s="166"/>
      <c r="S14" s="166"/>
      <c r="U14" s="166"/>
      <c r="V14" s="166"/>
      <c r="W14" s="165"/>
      <c r="X14" s="140"/>
    </row>
    <row r="15" spans="1:27" ht="15.75" customHeight="1" x14ac:dyDescent="0.25">
      <c r="B15" s="171"/>
      <c r="C15" s="171"/>
      <c r="D15" s="171"/>
      <c r="E15" s="171"/>
      <c r="F15" s="172"/>
      <c r="G15" s="172"/>
      <c r="M15" s="214"/>
      <c r="N15" s="166"/>
      <c r="O15" s="166"/>
      <c r="P15" s="166"/>
      <c r="R15" s="166"/>
      <c r="S15" s="166"/>
      <c r="U15" s="166"/>
      <c r="V15" s="166"/>
      <c r="W15" s="165"/>
      <c r="X15" s="140"/>
    </row>
    <row r="16" spans="1:27" ht="38.25" customHeight="1" x14ac:dyDescent="0.25">
      <c r="B16" s="577" t="s">
        <v>131</v>
      </c>
      <c r="C16" s="577"/>
      <c r="D16" s="577"/>
      <c r="E16" s="577"/>
      <c r="F16" s="577"/>
      <c r="G16" s="577"/>
      <c r="M16" s="214"/>
      <c r="N16" s="166"/>
      <c r="O16" s="166"/>
      <c r="P16" s="166"/>
      <c r="R16" s="166"/>
      <c r="S16" s="166"/>
      <c r="U16" s="166"/>
      <c r="V16" s="166"/>
      <c r="W16" s="165"/>
      <c r="X16" s="140"/>
    </row>
    <row r="17" spans="2:24" ht="15.75" customHeight="1" x14ac:dyDescent="0.25">
      <c r="B17" s="591" t="s">
        <v>130</v>
      </c>
      <c r="C17" s="577"/>
      <c r="D17" s="577"/>
      <c r="E17" s="577"/>
      <c r="F17" s="577"/>
      <c r="G17" s="577"/>
      <c r="M17" s="214"/>
      <c r="N17" s="166"/>
      <c r="O17" s="166"/>
      <c r="P17" s="166"/>
      <c r="R17" s="166"/>
      <c r="S17" s="166"/>
      <c r="U17" s="166"/>
      <c r="V17" s="166"/>
      <c r="W17" s="165"/>
      <c r="X17" s="140"/>
    </row>
    <row r="18" spans="2:24" ht="15.75" customHeight="1" x14ac:dyDescent="0.25">
      <c r="B18" s="171"/>
      <c r="C18" s="171"/>
      <c r="D18" s="171"/>
      <c r="E18" s="171"/>
      <c r="F18" s="172"/>
      <c r="M18" s="214"/>
      <c r="N18" s="166"/>
      <c r="O18" s="166"/>
      <c r="P18" s="166"/>
      <c r="R18" s="166"/>
      <c r="S18" s="166"/>
      <c r="U18" s="166"/>
      <c r="V18" s="166"/>
      <c r="W18" s="165"/>
      <c r="X18" s="140"/>
    </row>
    <row r="19" spans="2:24" ht="15.75" customHeight="1" x14ac:dyDescent="0.25">
      <c r="B19" s="171"/>
      <c r="C19" s="171"/>
      <c r="D19" s="171"/>
      <c r="E19" s="171"/>
      <c r="F19" s="172"/>
      <c r="M19" s="214"/>
      <c r="N19" s="166"/>
      <c r="O19" s="166"/>
      <c r="P19" s="166"/>
      <c r="R19" s="166"/>
      <c r="S19" s="166"/>
      <c r="U19" s="166"/>
      <c r="V19" s="166"/>
      <c r="W19" s="165"/>
      <c r="X19" s="140"/>
    </row>
    <row r="20" spans="2:24" ht="15.75" customHeight="1" x14ac:dyDescent="0.25">
      <c r="B20" s="131" t="s">
        <v>95</v>
      </c>
      <c r="C20" s="174" t="s">
        <v>98</v>
      </c>
      <c r="D20" s="174" t="s">
        <v>99</v>
      </c>
      <c r="E20" s="174"/>
      <c r="F20" s="172"/>
      <c r="M20" s="214"/>
      <c r="N20" s="166"/>
      <c r="O20" s="166"/>
      <c r="P20" s="166"/>
      <c r="R20" s="166"/>
      <c r="S20" s="166"/>
      <c r="U20" s="166"/>
      <c r="V20" s="166"/>
      <c r="W20" s="165"/>
      <c r="X20" s="140"/>
    </row>
    <row r="21" spans="2:24" ht="15.75" customHeight="1" x14ac:dyDescent="0.25">
      <c r="B21" s="135" t="s">
        <v>96</v>
      </c>
      <c r="C21" s="176" t="s">
        <v>173</v>
      </c>
      <c r="D21" s="176" t="s">
        <v>174</v>
      </c>
      <c r="E21" s="176"/>
      <c r="M21" s="214"/>
      <c r="N21" s="166"/>
      <c r="O21" s="166"/>
      <c r="P21" s="166"/>
      <c r="R21" s="166"/>
      <c r="S21" s="166"/>
      <c r="U21" s="166"/>
      <c r="V21" s="166"/>
      <c r="W21" s="165"/>
      <c r="X21" s="140"/>
    </row>
    <row r="22" spans="2:24" ht="15.75" customHeight="1" x14ac:dyDescent="0.25">
      <c r="C22" s="176"/>
      <c r="D22" s="176"/>
      <c r="E22" s="176"/>
      <c r="M22" s="214"/>
      <c r="N22" s="166"/>
      <c r="O22" s="166"/>
      <c r="P22" s="166"/>
      <c r="R22" s="166"/>
      <c r="S22" s="166"/>
      <c r="U22" s="166"/>
      <c r="V22" s="166"/>
      <c r="W22" s="165"/>
      <c r="X22" s="140"/>
    </row>
    <row r="23" spans="2:24" ht="15.75" customHeight="1" x14ac:dyDescent="0.25">
      <c r="B23" s="579" t="s">
        <v>219</v>
      </c>
      <c r="C23" s="579"/>
      <c r="D23" s="579"/>
      <c r="E23" s="579"/>
      <c r="F23" s="579"/>
      <c r="G23" s="579"/>
      <c r="H23" s="579"/>
      <c r="I23" s="579"/>
      <c r="M23" s="214"/>
      <c r="N23" s="166"/>
      <c r="O23" s="166"/>
      <c r="P23" s="166"/>
      <c r="R23" s="166"/>
      <c r="S23" s="166"/>
      <c r="U23" s="166"/>
      <c r="V23" s="166"/>
      <c r="W23" s="165"/>
      <c r="X23" s="140"/>
    </row>
    <row r="24" spans="2:24" ht="15.75" customHeight="1" x14ac:dyDescent="0.25">
      <c r="B24" s="128"/>
      <c r="C24" s="176"/>
      <c r="D24" s="176"/>
      <c r="E24" s="176"/>
      <c r="M24" s="214"/>
      <c r="N24" s="166"/>
      <c r="O24" s="166"/>
      <c r="P24" s="166"/>
      <c r="R24" s="166"/>
      <c r="S24" s="166"/>
      <c r="U24" s="166"/>
      <c r="V24" s="166"/>
      <c r="W24" s="165"/>
      <c r="X24" s="140"/>
    </row>
    <row r="25" spans="2:24" ht="15.75" customHeight="1" x14ac:dyDescent="0.25">
      <c r="B25" s="183"/>
      <c r="C25" s="183"/>
      <c r="D25" s="183"/>
      <c r="E25" s="183"/>
      <c r="F25" s="206"/>
      <c r="G25" s="206"/>
      <c r="H25" s="183"/>
      <c r="I25" s="183"/>
      <c r="J25" s="183"/>
      <c r="K25" s="183"/>
      <c r="L25" s="183"/>
      <c r="M25" s="183"/>
      <c r="N25" s="183"/>
      <c r="O25" s="183"/>
      <c r="P25" s="183"/>
      <c r="Q25" s="183"/>
      <c r="R25" s="183"/>
      <c r="S25" s="183"/>
      <c r="T25" s="183"/>
      <c r="U25" s="183"/>
      <c r="V25" s="183"/>
      <c r="W25" s="183"/>
      <c r="X25" s="140"/>
    </row>
    <row r="26" spans="2:24" ht="15.75" customHeight="1" x14ac:dyDescent="0.25">
      <c r="Q26" s="140"/>
      <c r="R26" s="282" t="s">
        <v>189</v>
      </c>
      <c r="T26" s="140"/>
      <c r="W26" s="241"/>
    </row>
    <row r="27" spans="2:24" ht="15.75" customHeight="1" x14ac:dyDescent="0.25">
      <c r="B27" s="180" t="s">
        <v>188</v>
      </c>
      <c r="C27" s="181" t="s">
        <v>1</v>
      </c>
      <c r="D27" s="181"/>
      <c r="E27" s="181"/>
      <c r="F27" s="434" t="s">
        <v>32</v>
      </c>
      <c r="G27" s="447" t="s">
        <v>33</v>
      </c>
      <c r="H27" s="181"/>
      <c r="I27" s="181"/>
      <c r="J27" s="181"/>
      <c r="K27" s="181"/>
      <c r="L27" s="181"/>
      <c r="M27" s="181" t="s">
        <v>34</v>
      </c>
      <c r="N27" s="181" t="s">
        <v>35</v>
      </c>
      <c r="O27" s="183"/>
      <c r="P27" s="183"/>
      <c r="Q27" s="183"/>
      <c r="R27" s="183" t="s">
        <v>78</v>
      </c>
      <c r="S27" s="183"/>
      <c r="T27" s="183"/>
      <c r="U27" s="183"/>
      <c r="V27" s="183"/>
      <c r="W27" s="283"/>
    </row>
    <row r="28" spans="2:24" ht="15.75" customHeight="1" x14ac:dyDescent="0.25">
      <c r="B28" s="185"/>
      <c r="C28" s="145"/>
      <c r="D28" s="145"/>
      <c r="E28" s="145"/>
      <c r="F28" s="435"/>
      <c r="G28" s="448"/>
      <c r="H28" s="145"/>
      <c r="I28" s="145"/>
      <c r="J28" s="145"/>
      <c r="K28" s="145"/>
      <c r="L28" s="145"/>
      <c r="M28" s="145"/>
      <c r="N28" s="145"/>
      <c r="R28" s="282"/>
    </row>
    <row r="29" spans="2:24" ht="15.75" customHeight="1" x14ac:dyDescent="0.25">
      <c r="B29" s="185"/>
      <c r="C29" s="408"/>
      <c r="D29" s="408"/>
      <c r="E29" s="408"/>
      <c r="F29" s="435"/>
      <c r="G29" s="448"/>
      <c r="H29" s="408"/>
      <c r="I29" s="408"/>
      <c r="J29" s="408"/>
      <c r="K29" s="408"/>
      <c r="L29" s="408"/>
      <c r="M29" s="408"/>
      <c r="N29" s="408"/>
      <c r="R29" s="282"/>
    </row>
    <row r="30" spans="2:24" ht="15.75" customHeight="1" x14ac:dyDescent="0.25">
      <c r="B30" s="185"/>
      <c r="C30" s="408"/>
      <c r="D30" s="408"/>
      <c r="E30" s="408"/>
      <c r="F30" s="435"/>
      <c r="G30" s="448"/>
      <c r="H30" s="408"/>
      <c r="I30" s="408"/>
      <c r="J30" s="408"/>
      <c r="K30" s="408"/>
      <c r="L30" s="408"/>
      <c r="M30" s="408"/>
      <c r="N30" s="408"/>
      <c r="R30" s="282"/>
    </row>
    <row r="31" spans="2:24" ht="15.75" customHeight="1" x14ac:dyDescent="0.25">
      <c r="B31" s="185"/>
      <c r="C31" s="408"/>
      <c r="D31" s="408"/>
      <c r="E31" s="408"/>
      <c r="F31" s="435"/>
      <c r="G31" s="448"/>
      <c r="H31" s="408"/>
      <c r="I31" s="408"/>
      <c r="J31" s="408"/>
      <c r="K31" s="408"/>
      <c r="L31" s="408"/>
      <c r="M31" s="408"/>
      <c r="N31" s="408"/>
      <c r="R31" s="282"/>
    </row>
    <row r="32" spans="2:24" ht="15.75" customHeight="1" x14ac:dyDescent="0.25">
      <c r="B32" s="185"/>
      <c r="C32" s="408"/>
      <c r="D32" s="408"/>
      <c r="E32" s="408"/>
      <c r="F32" s="435"/>
      <c r="G32" s="448"/>
      <c r="H32" s="408"/>
      <c r="I32" s="408"/>
      <c r="J32" s="408"/>
      <c r="K32" s="408"/>
      <c r="L32" s="408"/>
      <c r="M32" s="408"/>
      <c r="N32" s="408"/>
      <c r="R32" s="282"/>
    </row>
    <row r="33" spans="2:23" ht="15.75" customHeight="1" x14ac:dyDescent="0.25">
      <c r="B33" s="185"/>
      <c r="C33" s="145"/>
      <c r="D33" s="145"/>
      <c r="E33" s="145"/>
      <c r="F33" s="435"/>
      <c r="G33" s="448"/>
      <c r="H33" s="145"/>
      <c r="I33" s="145"/>
      <c r="J33" s="145"/>
      <c r="K33" s="145"/>
      <c r="L33" s="145"/>
      <c r="M33" s="145"/>
      <c r="N33" s="145"/>
      <c r="R33" s="282"/>
    </row>
    <row r="34" spans="2:23" ht="15.75" customHeight="1" x14ac:dyDescent="0.25">
      <c r="B34" s="185"/>
      <c r="C34" s="145"/>
      <c r="D34" s="145"/>
      <c r="E34" s="145"/>
      <c r="F34" s="435"/>
      <c r="G34" s="448"/>
      <c r="H34" s="145"/>
      <c r="I34" s="145"/>
      <c r="J34" s="145"/>
      <c r="K34" s="145"/>
      <c r="L34" s="145"/>
      <c r="M34" s="145"/>
      <c r="N34" s="145"/>
    </row>
    <row r="35" spans="2:23" ht="15.75" customHeight="1" x14ac:dyDescent="0.25">
      <c r="B35" s="146"/>
      <c r="C35" s="145"/>
      <c r="D35" s="145"/>
      <c r="E35" s="145"/>
      <c r="F35" s="435"/>
      <c r="O35" s="136"/>
      <c r="P35" s="136"/>
      <c r="Q35" s="136"/>
      <c r="T35" s="136"/>
    </row>
    <row r="36" spans="2:23" ht="15.75" customHeight="1" x14ac:dyDescent="0.25">
      <c r="B36" s="146"/>
      <c r="C36" s="145"/>
      <c r="D36" s="145"/>
      <c r="E36" s="145"/>
      <c r="F36" s="435"/>
      <c r="O36" s="136"/>
      <c r="P36" s="136"/>
      <c r="Q36" s="136"/>
      <c r="T36" s="136"/>
    </row>
    <row r="37" spans="2:23" ht="15.75" customHeight="1" x14ac:dyDescent="0.25">
      <c r="B37" s="146"/>
      <c r="C37" s="145"/>
      <c r="D37" s="145"/>
      <c r="E37" s="145"/>
      <c r="F37" s="435"/>
      <c r="O37" s="136"/>
      <c r="P37" s="136"/>
      <c r="Q37" s="136"/>
      <c r="T37" s="136"/>
    </row>
    <row r="38" spans="2:23" ht="15.75" customHeight="1" x14ac:dyDescent="0.25">
      <c r="B38" s="146"/>
      <c r="C38" s="145"/>
      <c r="D38" s="145"/>
      <c r="E38" s="145"/>
      <c r="F38" s="435"/>
      <c r="O38" s="136"/>
      <c r="P38" s="136"/>
      <c r="Q38" s="136"/>
      <c r="T38" s="136"/>
    </row>
    <row r="39" spans="2:23" ht="15.75" customHeight="1" x14ac:dyDescent="0.25">
      <c r="B39" s="146"/>
      <c r="C39" s="145"/>
      <c r="D39" s="145"/>
      <c r="E39" s="145"/>
      <c r="F39" s="435"/>
      <c r="O39" s="136"/>
      <c r="P39" s="199"/>
      <c r="Q39" s="199"/>
      <c r="R39" s="143"/>
      <c r="S39" s="143"/>
      <c r="T39" s="199"/>
      <c r="U39" s="143"/>
      <c r="V39" s="143"/>
      <c r="W39" s="143"/>
    </row>
    <row r="40" spans="2:23" ht="15.75" customHeight="1" x14ac:dyDescent="0.25">
      <c r="B40" s="146"/>
      <c r="C40" s="145"/>
      <c r="D40" s="145"/>
      <c r="E40" s="145"/>
      <c r="F40" s="435"/>
      <c r="O40" s="136"/>
      <c r="P40" s="199"/>
      <c r="Q40" s="199"/>
      <c r="R40" s="143"/>
      <c r="S40" s="143"/>
      <c r="T40" s="199"/>
      <c r="U40" s="143"/>
      <c r="V40" s="143"/>
      <c r="W40" s="143"/>
    </row>
    <row r="41" spans="2:23" ht="15.75" customHeight="1" x14ac:dyDescent="0.25">
      <c r="P41" s="161"/>
      <c r="Q41" s="143"/>
      <c r="R41" s="143"/>
      <c r="S41" s="143"/>
      <c r="T41" s="143"/>
      <c r="U41" s="143"/>
      <c r="V41" s="143"/>
      <c r="W41" s="161"/>
    </row>
    <row r="42" spans="2:23" ht="15.75" customHeight="1" x14ac:dyDescent="0.25">
      <c r="P42" s="143"/>
      <c r="Q42" s="143"/>
      <c r="R42" s="143"/>
      <c r="S42" s="143"/>
      <c r="T42" s="143"/>
      <c r="U42" s="143"/>
      <c r="V42" s="143"/>
      <c r="W42" s="143"/>
    </row>
    <row r="43" spans="2:23" ht="15.75" customHeight="1" x14ac:dyDescent="0.25">
      <c r="P43" s="143"/>
      <c r="Q43" s="143"/>
      <c r="R43" s="143"/>
      <c r="S43" s="143"/>
      <c r="T43" s="143"/>
      <c r="U43" s="143"/>
      <c r="V43" s="143"/>
      <c r="W43" s="143"/>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361" t="s">
        <v>182</v>
      </c>
      <c r="T52" s="166">
        <f>T9</f>
        <v>56887.15</v>
      </c>
    </row>
    <row r="53" spans="19:20" ht="15.75" customHeight="1" x14ac:dyDescent="0.25"/>
    <row r="54" spans="19:20" ht="15.75" customHeight="1" x14ac:dyDescent="0.25"/>
    <row r="55" spans="19:20" ht="15.75" customHeight="1" x14ac:dyDescent="0.25"/>
    <row r="56" spans="19:20" ht="15.75" customHeight="1" x14ac:dyDescent="0.25"/>
  </sheetData>
  <mergeCells count="8">
    <mergeCell ref="X4:Z4"/>
    <mergeCell ref="X5:Z5"/>
    <mergeCell ref="B23:I23"/>
    <mergeCell ref="B17:G17"/>
    <mergeCell ref="B16:G16"/>
    <mergeCell ref="B12:G12"/>
    <mergeCell ref="B14:G14"/>
    <mergeCell ref="R4:T4"/>
  </mergeCells>
  <conditionalFormatting sqref="A7:P8">
    <cfRule type="expression" dxfId="34" priority="1">
      <formula>MOD(ROW(),2)=0</formula>
    </cfRule>
  </conditionalFormatting>
  <conditionalFormatting sqref="R7:U8">
    <cfRule type="expression" dxfId="33" priority="13">
      <formula>MOD(ROW(),2)=0</formula>
    </cfRule>
  </conditionalFormatting>
  <hyperlinks>
    <hyperlink ref="B17" r:id="rId1" xr:uid="{00000000-0004-0000-2300-000000000000}"/>
  </hyperlinks>
  <printOptions horizontalCentered="1" gridLines="1"/>
  <pageMargins left="0" right="0" top="0.75" bottom="0.75" header="0.3" footer="0.3"/>
  <pageSetup scale="34" orientation="landscape" horizontalDpi="1200" verticalDpi="120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CDAF8"/>
    <pageSetUpPr fitToPage="1"/>
  </sheetPr>
  <dimension ref="A1:AA57"/>
  <sheetViews>
    <sheetView topLeftCell="D1" workbookViewId="0">
      <selection activeCell="I18" sqref="I18"/>
    </sheetView>
  </sheetViews>
  <sheetFormatPr defaultColWidth="9.140625" defaultRowHeight="15" x14ac:dyDescent="0.25"/>
  <cols>
    <col min="1" max="1" width="7.85546875" style="135" customWidth="1"/>
    <col min="2" max="2" width="63.5703125" style="135" customWidth="1"/>
    <col min="3" max="3" width="21.42578125" style="135" bestFit="1" customWidth="1"/>
    <col min="4" max="4" width="14.28515625" style="135" customWidth="1"/>
    <col min="5" max="5" width="9.5703125" style="135" customWidth="1"/>
    <col min="6" max="6" width="19.42578125" style="137" customWidth="1"/>
    <col min="7" max="7" width="23" style="137" customWidth="1"/>
    <col min="8" max="8" width="10.42578125" style="135" customWidth="1"/>
    <col min="9" max="9" width="13.140625" style="135" customWidth="1"/>
    <col min="10" max="10" width="13.28515625" style="135" customWidth="1"/>
    <col min="11" max="11" width="16.140625" style="135" bestFit="1" customWidth="1"/>
    <col min="12" max="12" width="11.85546875" style="135" customWidth="1"/>
    <col min="13" max="13" width="20.5703125" style="135" customWidth="1"/>
    <col min="14" max="14" width="14" style="135" bestFit="1" customWidth="1"/>
    <col min="15" max="15" width="13" style="135" customWidth="1"/>
    <col min="16" max="16" width="14" style="135" bestFit="1" customWidth="1"/>
    <col min="17" max="17" width="3.7109375" style="135" customWidth="1"/>
    <col min="18" max="18" width="16.85546875" style="135" customWidth="1"/>
    <col min="19" max="19" width="16.7109375" style="135" customWidth="1"/>
    <col min="20" max="20" width="12.28515625" style="135" bestFit="1" customWidth="1"/>
    <col min="21" max="22" width="16.7109375" style="135" customWidth="1"/>
    <col min="23" max="23" width="3.7109375" style="135"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145</v>
      </c>
      <c r="T1" s="140"/>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144</v>
      </c>
      <c r="B3" s="132"/>
      <c r="D3" s="132"/>
      <c r="E3" s="132"/>
      <c r="F3" s="131"/>
      <c r="Q3" s="140"/>
      <c r="R3" s="140"/>
      <c r="S3" s="140"/>
      <c r="T3" s="140"/>
      <c r="U3" s="140"/>
      <c r="V3" s="140"/>
      <c r="W3" s="140"/>
      <c r="X3" s="136"/>
      <c r="Y3" s="142"/>
    </row>
    <row r="4" spans="1:27" ht="15.75" customHeight="1" x14ac:dyDescent="0.25">
      <c r="A4" s="132" t="s">
        <v>146</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7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'#4020 Franklin Acd Boynton Bch '!U6</f>
        <v>Available Budget as of 12/31/25</v>
      </c>
      <c r="V6" s="232"/>
    </row>
    <row r="7" spans="1:27" ht="15.75" customHeight="1" x14ac:dyDescent="0.25">
      <c r="A7" s="137"/>
      <c r="C7" s="510"/>
      <c r="D7" s="137"/>
      <c r="E7" s="137"/>
      <c r="G7" s="223"/>
      <c r="H7" s="276"/>
      <c r="I7" s="276"/>
      <c r="J7" s="164"/>
      <c r="K7" s="164"/>
      <c r="L7" s="164"/>
      <c r="M7" s="137"/>
      <c r="N7" s="402">
        <v>0</v>
      </c>
      <c r="O7" s="319"/>
      <c r="P7" s="320">
        <f t="shared" ref="P7" si="0">N7+O7</f>
        <v>0</v>
      </c>
      <c r="Q7" s="416"/>
      <c r="R7" s="422"/>
      <c r="S7" s="319"/>
      <c r="T7" s="374">
        <f t="shared" ref="T7" si="1">R7+S7</f>
        <v>0</v>
      </c>
      <c r="U7" s="362">
        <f>P7-T7</f>
        <v>0</v>
      </c>
    </row>
    <row r="8" spans="1:27" ht="15.75" customHeight="1" thickBot="1" x14ac:dyDescent="0.3">
      <c r="C8" s="137"/>
      <c r="D8" s="137"/>
      <c r="E8" s="137"/>
      <c r="J8" s="188"/>
      <c r="K8" s="188"/>
      <c r="L8" s="188"/>
      <c r="M8" s="167" t="s">
        <v>36</v>
      </c>
      <c r="N8" s="321">
        <f>SUM(N7:N7)</f>
        <v>0</v>
      </c>
      <c r="O8" s="321">
        <f>SUM(O7:O7)</f>
        <v>0</v>
      </c>
      <c r="P8" s="321">
        <f>SUM(P7:P7)</f>
        <v>0</v>
      </c>
      <c r="Q8" s="130"/>
      <c r="R8" s="321">
        <f>SUM(R7:R7)</f>
        <v>0</v>
      </c>
      <c r="S8" s="321">
        <f>SUM(S7:S7)</f>
        <v>0</v>
      </c>
      <c r="T8" s="321">
        <f>SUM(T7:T7)</f>
        <v>0</v>
      </c>
      <c r="U8" s="321">
        <f>SUM(U7:U7)</f>
        <v>0</v>
      </c>
    </row>
    <row r="9" spans="1:27" ht="15.75" customHeight="1" thickTop="1" x14ac:dyDescent="0.25">
      <c r="C9" s="137"/>
      <c r="D9" s="137"/>
      <c r="E9" s="137"/>
      <c r="J9" s="188"/>
      <c r="K9" s="188"/>
      <c r="L9" s="188"/>
      <c r="M9" s="167"/>
      <c r="N9" s="166"/>
      <c r="O9" s="166"/>
      <c r="P9" s="166"/>
      <c r="Q9" s="166"/>
      <c r="R9" s="166"/>
      <c r="S9" s="166"/>
      <c r="T9" s="165"/>
      <c r="U9" s="166"/>
      <c r="V9" s="166"/>
      <c r="W9" s="165"/>
      <c r="X9" s="140"/>
    </row>
    <row r="10" spans="1:27" ht="15.75" customHeight="1" x14ac:dyDescent="0.25">
      <c r="C10" s="137"/>
      <c r="D10" s="137"/>
      <c r="E10" s="137"/>
      <c r="J10" s="188"/>
      <c r="K10" s="188"/>
      <c r="L10" s="188"/>
      <c r="M10" s="167"/>
      <c r="N10" s="166"/>
      <c r="O10" s="166"/>
      <c r="P10" s="166"/>
      <c r="Q10" s="166"/>
      <c r="R10" s="166"/>
      <c r="S10" s="165"/>
      <c r="T10" s="165"/>
      <c r="U10" s="165"/>
      <c r="V10" s="165"/>
      <c r="W10" s="165"/>
      <c r="X10" s="140"/>
    </row>
    <row r="11" spans="1:27" ht="15.75" customHeight="1" x14ac:dyDescent="0.25">
      <c r="B11" s="132" t="s">
        <v>106</v>
      </c>
      <c r="C11" s="176"/>
      <c r="D11" s="176"/>
      <c r="E11" s="176"/>
      <c r="S11" s="140"/>
      <c r="T11" s="140"/>
      <c r="U11" s="140"/>
      <c r="V11" s="140"/>
      <c r="W11" s="140"/>
      <c r="X11" s="140"/>
    </row>
    <row r="12" spans="1:27" ht="35.25" customHeight="1" x14ac:dyDescent="0.25">
      <c r="B12" s="577" t="s">
        <v>186</v>
      </c>
      <c r="C12" s="577"/>
      <c r="D12" s="577"/>
      <c r="E12" s="577"/>
      <c r="F12" s="577"/>
      <c r="G12" s="577"/>
      <c r="S12" s="140"/>
      <c r="T12" s="140"/>
      <c r="U12" s="140"/>
      <c r="V12" s="140"/>
      <c r="W12" s="140"/>
      <c r="X12" s="140"/>
    </row>
    <row r="13" spans="1:27" ht="15.75" customHeight="1" x14ac:dyDescent="0.25">
      <c r="C13" s="176"/>
      <c r="D13" s="176"/>
      <c r="E13" s="176"/>
      <c r="S13" s="140"/>
      <c r="T13" s="140"/>
      <c r="U13" s="140"/>
      <c r="V13" s="140"/>
      <c r="W13" s="140"/>
      <c r="X13" s="140"/>
    </row>
    <row r="14" spans="1:27" ht="49.5" customHeight="1" x14ac:dyDescent="0.25">
      <c r="B14" s="577" t="s">
        <v>110</v>
      </c>
      <c r="C14" s="577"/>
      <c r="D14" s="577"/>
      <c r="E14" s="577"/>
      <c r="F14" s="577"/>
      <c r="G14" s="577"/>
      <c r="S14" s="140"/>
      <c r="T14" s="140"/>
      <c r="U14" s="140"/>
      <c r="V14" s="140"/>
      <c r="W14" s="140"/>
      <c r="X14" s="140"/>
    </row>
    <row r="15" spans="1:27" ht="15.75" customHeight="1" x14ac:dyDescent="0.25">
      <c r="B15" s="171"/>
      <c r="C15" s="171"/>
      <c r="D15" s="171"/>
      <c r="E15" s="171"/>
      <c r="F15" s="172"/>
      <c r="S15" s="140"/>
      <c r="T15" s="140"/>
      <c r="U15" s="140"/>
      <c r="V15" s="140"/>
      <c r="W15" s="140"/>
      <c r="X15" s="140"/>
    </row>
    <row r="16" spans="1:27" ht="33.75" customHeight="1" x14ac:dyDescent="0.25">
      <c r="B16" s="577" t="s">
        <v>131</v>
      </c>
      <c r="C16" s="577"/>
      <c r="D16" s="577"/>
      <c r="E16" s="577"/>
      <c r="F16" s="577"/>
      <c r="G16" s="577"/>
      <c r="S16" s="140"/>
      <c r="T16" s="140"/>
      <c r="U16" s="140"/>
      <c r="V16" s="140"/>
      <c r="W16" s="140"/>
      <c r="X16" s="140"/>
    </row>
    <row r="17" spans="1:24" ht="15.75" customHeight="1" x14ac:dyDescent="0.25">
      <c r="B17" s="591" t="s">
        <v>130</v>
      </c>
      <c r="C17" s="577"/>
      <c r="D17" s="577"/>
      <c r="E17" s="577"/>
      <c r="F17" s="577"/>
      <c r="G17" s="577"/>
      <c r="S17" s="140"/>
      <c r="T17" s="140"/>
      <c r="U17" s="140"/>
      <c r="V17" s="140"/>
      <c r="W17" s="140"/>
      <c r="X17" s="140"/>
    </row>
    <row r="18" spans="1:24" ht="15.75" customHeight="1" x14ac:dyDescent="0.25">
      <c r="B18" s="171"/>
      <c r="C18" s="171"/>
      <c r="D18" s="171"/>
      <c r="E18" s="171"/>
      <c r="F18" s="172"/>
      <c r="S18" s="140"/>
      <c r="T18" s="140"/>
      <c r="U18" s="140"/>
      <c r="V18" s="140"/>
      <c r="W18" s="140"/>
      <c r="X18" s="140"/>
    </row>
    <row r="19" spans="1:24" ht="15.75" customHeight="1" x14ac:dyDescent="0.25">
      <c r="B19" s="131" t="s">
        <v>95</v>
      </c>
      <c r="C19" s="174" t="s">
        <v>98</v>
      </c>
      <c r="D19" s="174" t="s">
        <v>99</v>
      </c>
      <c r="E19" s="174"/>
      <c r="F19" s="172"/>
      <c r="S19" s="140"/>
      <c r="T19" s="140"/>
      <c r="U19" s="140"/>
      <c r="V19" s="140"/>
      <c r="W19" s="140"/>
      <c r="X19" s="140"/>
    </row>
    <row r="20" spans="1:24" ht="15.75" customHeight="1" x14ac:dyDescent="0.25">
      <c r="C20" s="176"/>
      <c r="D20" s="176"/>
      <c r="E20" s="176"/>
      <c r="S20" s="140"/>
      <c r="T20" s="140"/>
      <c r="U20" s="140"/>
      <c r="V20" s="140"/>
      <c r="W20" s="140"/>
      <c r="X20" s="140"/>
    </row>
    <row r="21" spans="1:24" ht="15.75" customHeight="1" x14ac:dyDescent="0.25">
      <c r="C21" s="176"/>
      <c r="D21" s="176"/>
      <c r="E21" s="176"/>
      <c r="S21" s="140"/>
      <c r="T21" s="140"/>
      <c r="U21" s="140"/>
      <c r="V21" s="140"/>
      <c r="W21" s="140"/>
      <c r="X21" s="140"/>
    </row>
    <row r="22" spans="1:24" ht="15.75" customHeight="1" x14ac:dyDescent="0.25">
      <c r="A22" s="128"/>
      <c r="B22" s="579" t="s">
        <v>219</v>
      </c>
      <c r="C22" s="579"/>
      <c r="D22" s="579"/>
      <c r="E22" s="579"/>
      <c r="F22" s="579"/>
      <c r="G22" s="579"/>
      <c r="H22" s="579"/>
      <c r="I22" s="579"/>
      <c r="S22" s="140"/>
      <c r="T22" s="140"/>
      <c r="U22" s="140"/>
      <c r="V22" s="140"/>
      <c r="W22" s="140"/>
      <c r="X22" s="140"/>
    </row>
    <row r="23" spans="1:24" ht="15.75" customHeight="1" x14ac:dyDescent="0.25">
      <c r="A23" s="128"/>
      <c r="B23" s="128"/>
      <c r="C23" s="176"/>
      <c r="D23" s="176"/>
      <c r="E23" s="176"/>
      <c r="S23" s="140"/>
      <c r="T23" s="140"/>
      <c r="U23" s="140"/>
      <c r="V23" s="140"/>
      <c r="W23" s="140"/>
      <c r="X23" s="140"/>
    </row>
    <row r="24" spans="1:24" ht="15.75" customHeight="1" x14ac:dyDescent="0.25">
      <c r="B24" s="213"/>
      <c r="C24" s="206"/>
      <c r="D24" s="206"/>
      <c r="E24" s="206"/>
      <c r="F24" s="206"/>
      <c r="G24" s="206"/>
      <c r="H24" s="183"/>
      <c r="I24" s="183"/>
      <c r="J24" s="183"/>
      <c r="K24" s="183"/>
      <c r="L24" s="183"/>
      <c r="M24" s="183"/>
      <c r="N24" s="183"/>
      <c r="O24" s="183"/>
      <c r="P24" s="183"/>
      <c r="Q24" s="183"/>
      <c r="R24" s="183"/>
      <c r="S24" s="183"/>
      <c r="T24" s="183"/>
      <c r="U24" s="183"/>
      <c r="V24" s="183"/>
      <c r="W24" s="183"/>
      <c r="X24" s="140"/>
    </row>
    <row r="25" spans="1:24" ht="15.75" customHeight="1" x14ac:dyDescent="0.25">
      <c r="B25" s="173"/>
      <c r="C25" s="137"/>
      <c r="D25" s="137"/>
      <c r="E25" s="137"/>
      <c r="R25" s="280" t="s">
        <v>189</v>
      </c>
      <c r="S25" s="281"/>
      <c r="T25" s="278"/>
      <c r="U25" s="281"/>
      <c r="V25" s="281"/>
      <c r="W25" s="278"/>
    </row>
    <row r="26" spans="1:24" ht="15.75" customHeight="1" x14ac:dyDescent="0.25">
      <c r="B26" s="180" t="s">
        <v>188</v>
      </c>
      <c r="C26" s="181" t="s">
        <v>1</v>
      </c>
      <c r="D26" s="181"/>
      <c r="E26" s="181"/>
      <c r="F26" s="434" t="s">
        <v>32</v>
      </c>
      <c r="G26" s="181" t="s">
        <v>33</v>
      </c>
      <c r="H26" s="181"/>
      <c r="I26" s="181"/>
      <c r="J26" s="181"/>
      <c r="K26" s="181"/>
      <c r="L26" s="181"/>
      <c r="M26" s="181" t="s">
        <v>34</v>
      </c>
      <c r="N26" s="181" t="s">
        <v>35</v>
      </c>
      <c r="O26" s="182"/>
      <c r="P26" s="182"/>
      <c r="Q26" s="182"/>
      <c r="R26" s="183" t="s">
        <v>78</v>
      </c>
      <c r="S26" s="184"/>
      <c r="T26" s="279"/>
      <c r="U26" s="184"/>
      <c r="V26" s="184"/>
      <c r="W26" s="279"/>
    </row>
    <row r="27" spans="1:24" ht="15.75" customHeight="1" x14ac:dyDescent="0.25">
      <c r="B27" s="185"/>
      <c r="C27" s="145"/>
      <c r="D27" s="145"/>
      <c r="E27" s="145"/>
      <c r="F27" s="435"/>
      <c r="G27" s="145"/>
      <c r="H27" s="145"/>
      <c r="I27" s="145"/>
      <c r="J27" s="145"/>
      <c r="K27" s="145"/>
      <c r="L27" s="145"/>
      <c r="M27" s="145"/>
      <c r="N27" s="145"/>
      <c r="O27" s="136"/>
      <c r="P27" s="136"/>
      <c r="Q27" s="136"/>
    </row>
    <row r="28" spans="1:24" ht="15.75" customHeight="1" x14ac:dyDescent="0.25">
      <c r="B28" s="185"/>
      <c r="C28" s="145"/>
      <c r="D28" s="145"/>
      <c r="E28" s="145"/>
      <c r="F28" s="435"/>
      <c r="G28" s="145"/>
      <c r="H28" s="145"/>
      <c r="I28" s="145"/>
      <c r="J28" s="145"/>
      <c r="K28" s="145"/>
      <c r="L28" s="145"/>
      <c r="M28" s="145"/>
      <c r="N28" s="145"/>
      <c r="O28" s="136"/>
      <c r="P28" s="136"/>
      <c r="Q28" s="136"/>
    </row>
    <row r="29" spans="1:24" ht="15.75" customHeight="1" x14ac:dyDescent="0.25">
      <c r="B29" s="185"/>
      <c r="C29" s="145"/>
      <c r="D29" s="145"/>
      <c r="E29" s="145"/>
      <c r="F29" s="435"/>
      <c r="G29" s="145"/>
      <c r="H29" s="145"/>
      <c r="I29" s="145"/>
      <c r="J29" s="145"/>
      <c r="K29" s="145"/>
      <c r="L29" s="145"/>
      <c r="M29" s="145"/>
      <c r="N29" s="145"/>
      <c r="O29" s="136"/>
      <c r="P29" s="136"/>
      <c r="Q29" s="136"/>
    </row>
    <row r="30" spans="1:24" ht="15.75" customHeight="1" x14ac:dyDescent="0.25">
      <c r="B30" s="185"/>
      <c r="C30" s="145"/>
      <c r="D30" s="145"/>
      <c r="E30" s="145"/>
      <c r="F30" s="435"/>
      <c r="G30" s="145"/>
      <c r="H30" s="145"/>
      <c r="I30" s="145"/>
      <c r="J30" s="145"/>
      <c r="K30" s="145"/>
      <c r="L30" s="145"/>
      <c r="M30" s="145"/>
      <c r="N30" s="145"/>
      <c r="O30" s="136"/>
      <c r="P30" s="136"/>
      <c r="Q30" s="136"/>
    </row>
    <row r="31" spans="1:24" ht="15.75" customHeight="1" x14ac:dyDescent="0.25">
      <c r="B31" s="185"/>
      <c r="C31" s="145"/>
      <c r="D31" s="145"/>
      <c r="E31" s="145"/>
      <c r="F31" s="435"/>
      <c r="G31" s="145"/>
      <c r="H31" s="145"/>
      <c r="I31" s="145"/>
      <c r="J31" s="145"/>
      <c r="K31" s="145"/>
      <c r="L31" s="145"/>
      <c r="M31" s="145"/>
      <c r="N31" s="145"/>
      <c r="O31" s="136"/>
      <c r="P31" s="136"/>
      <c r="Q31" s="136"/>
    </row>
    <row r="32" spans="1:24" ht="15.75" customHeight="1" x14ac:dyDescent="0.25">
      <c r="B32" s="185"/>
      <c r="C32" s="145"/>
      <c r="D32" s="145"/>
      <c r="E32" s="145"/>
      <c r="F32" s="435"/>
      <c r="G32" s="145"/>
      <c r="H32" s="145"/>
      <c r="I32" s="145"/>
      <c r="J32" s="145"/>
      <c r="K32" s="145"/>
      <c r="L32" s="145"/>
      <c r="M32" s="145"/>
      <c r="N32" s="145"/>
      <c r="O32" s="136"/>
      <c r="P32" s="136"/>
      <c r="Q32" s="136"/>
    </row>
    <row r="33" spans="2:23" ht="15.75" customHeight="1" x14ac:dyDescent="0.25">
      <c r="B33" s="185"/>
      <c r="C33" s="408"/>
      <c r="D33" s="408"/>
      <c r="E33" s="408"/>
      <c r="F33" s="435"/>
      <c r="G33" s="408"/>
      <c r="H33" s="408"/>
      <c r="I33" s="408"/>
      <c r="J33" s="408"/>
      <c r="K33" s="408"/>
      <c r="L33" s="408"/>
      <c r="M33" s="408"/>
      <c r="N33" s="408"/>
      <c r="O33" s="136"/>
      <c r="P33" s="136"/>
      <c r="Q33" s="136"/>
    </row>
    <row r="34" spans="2:23" ht="15.75" customHeight="1" x14ac:dyDescent="0.25">
      <c r="B34" s="185"/>
      <c r="C34" s="408"/>
      <c r="D34" s="408"/>
      <c r="E34" s="408"/>
      <c r="F34" s="435"/>
      <c r="G34" s="408"/>
      <c r="H34" s="408"/>
      <c r="I34" s="408"/>
      <c r="J34" s="408"/>
      <c r="K34" s="408"/>
      <c r="L34" s="408"/>
      <c r="M34" s="408"/>
      <c r="N34" s="408"/>
      <c r="O34" s="136"/>
      <c r="P34" s="136"/>
      <c r="Q34" s="136"/>
    </row>
    <row r="35" spans="2:23" ht="15.75" customHeight="1" x14ac:dyDescent="0.25">
      <c r="B35" s="185"/>
      <c r="C35" s="145"/>
      <c r="D35" s="145"/>
      <c r="E35" s="145"/>
      <c r="F35" s="435"/>
      <c r="G35" s="145"/>
      <c r="H35" s="145"/>
      <c r="I35" s="145"/>
      <c r="J35" s="145"/>
      <c r="K35" s="145"/>
      <c r="L35" s="145"/>
      <c r="M35" s="145"/>
      <c r="N35" s="145"/>
      <c r="O35" s="136"/>
      <c r="P35" s="136"/>
      <c r="Q35" s="136"/>
    </row>
    <row r="36" spans="2:23" ht="15.75" customHeight="1" x14ac:dyDescent="0.25">
      <c r="B36" s="185"/>
      <c r="C36" s="425"/>
      <c r="D36" s="425"/>
      <c r="E36" s="425"/>
      <c r="F36" s="435"/>
      <c r="G36" s="425"/>
      <c r="H36" s="425"/>
      <c r="I36" s="425"/>
      <c r="J36" s="425"/>
      <c r="K36" s="425"/>
      <c r="L36" s="425"/>
      <c r="M36" s="425"/>
      <c r="N36" s="425"/>
      <c r="O36" s="136"/>
      <c r="P36" s="136"/>
      <c r="Q36" s="136"/>
    </row>
    <row r="37" spans="2:23" ht="15.75" customHeight="1" x14ac:dyDescent="0.25">
      <c r="B37" s="200"/>
      <c r="C37" s="201"/>
      <c r="D37" s="201"/>
      <c r="E37" s="201"/>
      <c r="F37" s="156"/>
      <c r="G37" s="203"/>
      <c r="H37" s="203"/>
      <c r="I37" s="203"/>
      <c r="J37" s="203"/>
      <c r="K37" s="203"/>
      <c r="L37" s="203"/>
      <c r="M37" s="159"/>
      <c r="N37" s="204"/>
      <c r="O37" s="205"/>
      <c r="P37" s="205"/>
      <c r="Q37" s="205"/>
    </row>
    <row r="38" spans="2:23" ht="15.75" customHeight="1" x14ac:dyDescent="0.25">
      <c r="B38" s="200"/>
      <c r="C38" s="201"/>
      <c r="D38" s="201"/>
      <c r="E38" s="201"/>
      <c r="F38" s="156"/>
      <c r="G38" s="203"/>
      <c r="H38" s="203"/>
      <c r="I38" s="203"/>
      <c r="J38" s="203"/>
      <c r="K38" s="203"/>
      <c r="L38" s="203"/>
      <c r="M38" s="159"/>
      <c r="N38" s="204"/>
      <c r="O38" s="205"/>
      <c r="P38" s="205"/>
      <c r="Q38" s="205"/>
    </row>
    <row r="39" spans="2:23" ht="15.75" customHeight="1" x14ac:dyDescent="0.25">
      <c r="B39" s="200"/>
      <c r="C39" s="201"/>
      <c r="D39" s="201"/>
      <c r="E39" s="201"/>
      <c r="F39" s="156"/>
      <c r="G39" s="203"/>
      <c r="H39" s="203"/>
      <c r="I39" s="203"/>
      <c r="J39" s="203"/>
      <c r="K39" s="203"/>
      <c r="L39" s="203"/>
      <c r="M39" s="159"/>
      <c r="N39" s="204"/>
      <c r="O39" s="205"/>
      <c r="P39" s="205"/>
      <c r="Q39" s="205"/>
    </row>
    <row r="40" spans="2:23" ht="15.75" customHeight="1" x14ac:dyDescent="0.25">
      <c r="B40" s="200"/>
      <c r="C40" s="201"/>
      <c r="D40" s="201"/>
      <c r="E40" s="201"/>
      <c r="F40" s="156"/>
      <c r="G40" s="203"/>
      <c r="H40" s="203"/>
      <c r="I40" s="203"/>
      <c r="J40" s="203"/>
      <c r="K40" s="203"/>
      <c r="L40" s="203"/>
      <c r="M40" s="159"/>
      <c r="N40" s="204"/>
      <c r="O40" s="205"/>
      <c r="P40" s="205"/>
      <c r="Q40" s="205"/>
    </row>
    <row r="41" spans="2:23" ht="15.75" customHeight="1" x14ac:dyDescent="0.25">
      <c r="B41" s="200"/>
      <c r="C41" s="201"/>
      <c r="D41" s="201"/>
      <c r="E41" s="201"/>
      <c r="F41" s="156"/>
      <c r="G41" s="203"/>
      <c r="H41" s="203"/>
      <c r="I41" s="203"/>
      <c r="J41" s="203"/>
      <c r="K41" s="203"/>
      <c r="L41" s="203"/>
      <c r="M41" s="159"/>
      <c r="N41" s="204"/>
      <c r="O41" s="205"/>
      <c r="P41" s="205"/>
      <c r="Q41" s="205"/>
      <c r="R41" s="143"/>
      <c r="S41" s="143"/>
      <c r="T41" s="143"/>
      <c r="U41" s="143"/>
      <c r="V41" s="143"/>
      <c r="W41" s="143"/>
    </row>
    <row r="42" spans="2:23" ht="15.75" customHeight="1" x14ac:dyDescent="0.25">
      <c r="B42" s="200"/>
      <c r="C42" s="201"/>
      <c r="D42" s="201"/>
      <c r="E42" s="201"/>
      <c r="F42" s="156"/>
      <c r="G42" s="203"/>
      <c r="H42" s="203"/>
      <c r="I42" s="203"/>
      <c r="J42" s="203"/>
      <c r="K42" s="203"/>
      <c r="L42" s="203"/>
      <c r="M42" s="159"/>
      <c r="N42" s="204"/>
      <c r="O42" s="205"/>
      <c r="P42" s="205"/>
      <c r="Q42" s="205"/>
      <c r="R42" s="143"/>
      <c r="S42" s="143"/>
      <c r="T42" s="143"/>
      <c r="U42" s="143"/>
      <c r="V42" s="143"/>
      <c r="W42" s="143"/>
    </row>
    <row r="43" spans="2:23" ht="15.75" customHeight="1" x14ac:dyDescent="0.25">
      <c r="P43" s="161"/>
      <c r="Q43" s="143"/>
      <c r="R43" s="143"/>
      <c r="S43" s="143"/>
      <c r="T43" s="161"/>
      <c r="U43" s="143"/>
      <c r="V43" s="143"/>
      <c r="W43" s="161"/>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T8</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sheetData>
  <mergeCells count="8">
    <mergeCell ref="X4:Z4"/>
    <mergeCell ref="X5:Z5"/>
    <mergeCell ref="B17:G17"/>
    <mergeCell ref="B22:I22"/>
    <mergeCell ref="B12:G12"/>
    <mergeCell ref="B14:G14"/>
    <mergeCell ref="B16:G16"/>
    <mergeCell ref="R4:T4"/>
  </mergeCells>
  <conditionalFormatting sqref="A7:P7">
    <cfRule type="expression" dxfId="32" priority="4">
      <formula>MOD(ROW(),2)=0</formula>
    </cfRule>
  </conditionalFormatting>
  <conditionalFormatting sqref="R7:U7">
    <cfRule type="expression" dxfId="31" priority="1">
      <formula>MOD(ROW(),2)=0</formula>
    </cfRule>
  </conditionalFormatting>
  <hyperlinks>
    <hyperlink ref="B17" r:id="rId1" xr:uid="{00000000-0004-0000-2400-000000000000}"/>
  </hyperlinks>
  <printOptions horizontalCentered="1" gridLines="1"/>
  <pageMargins left="0" right="0" top="0.75" bottom="0.75" header="0.3" footer="0.3"/>
  <pageSetup scale="37" orientation="landscape" horizontalDpi="1200" verticalDpi="1200"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CDAF8"/>
    <pageSetUpPr fitToPage="1"/>
  </sheetPr>
  <dimension ref="A1:AA53"/>
  <sheetViews>
    <sheetView workbookViewId="0">
      <pane xSplit="2" ySplit="6" topLeftCell="J7" activePane="bottomRight" state="frozen"/>
      <selection pane="topRight" activeCell="C1" sqref="C1"/>
      <selection pane="bottomLeft" activeCell="A7" sqref="A7"/>
      <selection pane="bottomRight" activeCell="R16" sqref="R16"/>
    </sheetView>
  </sheetViews>
  <sheetFormatPr defaultColWidth="9.140625" defaultRowHeight="15" x14ac:dyDescent="0.25"/>
  <cols>
    <col min="1" max="1" width="7.85546875" style="135" customWidth="1"/>
    <col min="2" max="2" width="74.7109375" style="135" bestFit="1" customWidth="1"/>
    <col min="3" max="3" width="38.85546875" style="135" customWidth="1"/>
    <col min="4" max="5" width="13.710937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19.7109375" style="135" customWidth="1"/>
    <col min="14" max="14" width="14.140625"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3" style="135" bestFit="1" customWidth="1"/>
    <col min="25" max="25" width="15" style="135" bestFit="1" customWidth="1"/>
    <col min="26" max="26" width="14.85546875" style="135" customWidth="1"/>
    <col min="27" max="27" width="14.28515625" style="135" customWidth="1"/>
    <col min="28" max="16384" width="9.140625" style="135"/>
  </cols>
  <sheetData>
    <row r="1" spans="1:27" ht="15.75" customHeight="1" x14ac:dyDescent="0.25">
      <c r="A1" s="132" t="s">
        <v>151</v>
      </c>
      <c r="T1" s="140"/>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152</v>
      </c>
      <c r="B3" s="132"/>
      <c r="D3" s="132"/>
      <c r="E3" s="132"/>
      <c r="F3" s="131"/>
      <c r="Q3" s="140"/>
      <c r="R3" s="140"/>
      <c r="S3" s="140"/>
      <c r="T3" s="140"/>
      <c r="U3" s="140"/>
      <c r="V3" s="140"/>
      <c r="W3" s="140"/>
      <c r="X3" s="136"/>
      <c r="Y3" s="142"/>
    </row>
    <row r="4" spans="1:27" ht="15.75" customHeight="1" x14ac:dyDescent="0.25">
      <c r="A4" s="132" t="s">
        <v>162</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4"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'#4030 Olympus International Acd'!U6</f>
        <v>Available Budget as of 12/31/25</v>
      </c>
    </row>
    <row r="7" spans="1:27" s="223" customFormat="1" ht="15.75" customHeight="1" x14ac:dyDescent="0.25">
      <c r="A7" s="137">
        <v>4201</v>
      </c>
      <c r="B7" s="223" t="s">
        <v>231</v>
      </c>
      <c r="C7" s="223" t="s">
        <v>232</v>
      </c>
      <c r="D7" s="137" t="s">
        <v>221</v>
      </c>
      <c r="E7" s="137" t="s">
        <v>222</v>
      </c>
      <c r="F7" s="137" t="s">
        <v>223</v>
      </c>
      <c r="G7" s="137" t="s">
        <v>6</v>
      </c>
      <c r="H7" s="276">
        <v>2.2100000000000002E-2</v>
      </c>
      <c r="I7" s="276">
        <v>0.16339999999999999</v>
      </c>
      <c r="J7" s="164">
        <v>46203</v>
      </c>
      <c r="K7" s="164">
        <v>46204</v>
      </c>
      <c r="L7" s="164">
        <v>45839</v>
      </c>
      <c r="M7" s="137" t="s">
        <v>224</v>
      </c>
      <c r="N7" s="351">
        <v>171198.75</v>
      </c>
      <c r="O7" s="350"/>
      <c r="P7" s="320">
        <f t="shared" ref="P7:P9" si="0">N7+O7</f>
        <v>171198.75</v>
      </c>
      <c r="Q7" s="416"/>
      <c r="R7" s="422">
        <v>26973.4</v>
      </c>
      <c r="S7" s="319"/>
      <c r="T7" s="374">
        <f t="shared" ref="T7:T9" si="1">R7+S7</f>
        <v>26973.4</v>
      </c>
      <c r="U7" s="362">
        <f>P7-T7</f>
        <v>144225.35</v>
      </c>
    </row>
    <row r="8" spans="1:27" s="223" customFormat="1" ht="15.75" customHeight="1" x14ac:dyDescent="0.25">
      <c r="A8" s="137"/>
      <c r="B8" s="135"/>
      <c r="C8" s="326"/>
      <c r="D8" s="158"/>
      <c r="E8" s="176"/>
      <c r="F8" s="137"/>
      <c r="G8" s="136"/>
      <c r="H8" s="276"/>
      <c r="I8" s="276"/>
      <c r="J8" s="164"/>
      <c r="K8" s="164"/>
      <c r="L8" s="164"/>
      <c r="M8" s="137"/>
      <c r="N8" s="427"/>
      <c r="O8" s="398"/>
      <c r="P8" s="320">
        <f t="shared" si="0"/>
        <v>0</v>
      </c>
      <c r="Q8" s="416"/>
      <c r="R8" s="331"/>
      <c r="S8" s="319"/>
      <c r="T8" s="374">
        <f t="shared" si="1"/>
        <v>0</v>
      </c>
      <c r="U8" s="362">
        <f t="shared" ref="U8:U9" si="2">P8-T8</f>
        <v>0</v>
      </c>
    </row>
    <row r="9" spans="1:27" s="223" customFormat="1" ht="15.75" customHeight="1" x14ac:dyDescent="0.25">
      <c r="A9" s="428"/>
      <c r="B9" s="423"/>
      <c r="C9" s="430"/>
      <c r="D9" s="428"/>
      <c r="E9" s="428"/>
      <c r="F9" s="432"/>
      <c r="G9" s="428"/>
      <c r="H9" s="276"/>
      <c r="I9" s="276"/>
      <c r="J9" s="432"/>
      <c r="K9" s="432"/>
      <c r="L9" s="432"/>
      <c r="M9" s="428"/>
      <c r="N9" s="438"/>
      <c r="O9" s="398"/>
      <c r="P9" s="320">
        <f t="shared" si="0"/>
        <v>0</v>
      </c>
      <c r="Q9" s="416"/>
      <c r="R9" s="331">
        <v>0</v>
      </c>
      <c r="S9" s="319"/>
      <c r="T9" s="374">
        <f t="shared" si="1"/>
        <v>0</v>
      </c>
      <c r="U9" s="362">
        <f t="shared" si="2"/>
        <v>0</v>
      </c>
    </row>
    <row r="10" spans="1:27" ht="15.75" customHeight="1" thickBot="1" x14ac:dyDescent="0.3">
      <c r="C10" s="137"/>
      <c r="D10" s="137"/>
      <c r="E10" s="137"/>
      <c r="J10" s="188"/>
      <c r="K10" s="188"/>
      <c r="L10" s="188" t="s">
        <v>88</v>
      </c>
      <c r="M10" s="167" t="s">
        <v>36</v>
      </c>
      <c r="N10" s="321">
        <f>SUM(N7:N9)</f>
        <v>171198.75</v>
      </c>
      <c r="O10" s="322">
        <f>SUM(O7:O9)</f>
        <v>0</v>
      </c>
      <c r="P10" s="323">
        <f>SUM(P7:P9)</f>
        <v>171198.75</v>
      </c>
      <c r="Q10" s="130"/>
      <c r="R10" s="321">
        <f>SUM(R7:R9)</f>
        <v>26973.4</v>
      </c>
      <c r="S10" s="376">
        <f>SUM(S7:S9)</f>
        <v>0</v>
      </c>
      <c r="T10" s="323">
        <f>SUM(T7:T9)</f>
        <v>26973.4</v>
      </c>
      <c r="U10" s="378">
        <f>SUM(U7:U9)</f>
        <v>144225.35</v>
      </c>
    </row>
    <row r="11" spans="1:27" ht="15.75" customHeight="1" thickTop="1" x14ac:dyDescent="0.25">
      <c r="C11" s="137"/>
      <c r="D11" s="137"/>
      <c r="E11" s="137"/>
      <c r="J11" s="188"/>
      <c r="K11" s="188"/>
      <c r="L11" s="188"/>
      <c r="M11" s="167"/>
      <c r="N11" s="166"/>
      <c r="O11" s="166"/>
      <c r="P11" s="166"/>
      <c r="Q11" s="166"/>
      <c r="R11" s="166"/>
      <c r="S11" s="166"/>
      <c r="T11" s="165"/>
      <c r="U11" s="166"/>
      <c r="V11" s="166"/>
      <c r="W11" s="165"/>
      <c r="X11" s="140"/>
    </row>
    <row r="12" spans="1:27" ht="15.75" customHeight="1" x14ac:dyDescent="0.25">
      <c r="B12" s="132" t="s">
        <v>106</v>
      </c>
      <c r="C12" s="176"/>
      <c r="D12" s="176"/>
      <c r="E12" s="176"/>
      <c r="T12" s="140"/>
      <c r="W12" s="140"/>
      <c r="X12" s="140"/>
    </row>
    <row r="13" spans="1:27" ht="41.25" customHeight="1" x14ac:dyDescent="0.25">
      <c r="B13" s="577" t="s">
        <v>186</v>
      </c>
      <c r="C13" s="577"/>
      <c r="D13" s="577"/>
      <c r="E13" s="577"/>
      <c r="F13" s="577"/>
      <c r="G13" s="577"/>
      <c r="T13" s="140"/>
      <c r="W13" s="140"/>
      <c r="X13" s="140"/>
    </row>
    <row r="14" spans="1:27" ht="15.75" customHeight="1" x14ac:dyDescent="0.25">
      <c r="C14" s="176"/>
      <c r="D14" s="176"/>
      <c r="E14" s="176"/>
      <c r="T14" s="140"/>
      <c r="W14" s="140"/>
      <c r="X14" s="140"/>
    </row>
    <row r="15" spans="1:27" ht="36" customHeight="1" x14ac:dyDescent="0.25">
      <c r="B15" s="577" t="s">
        <v>110</v>
      </c>
      <c r="C15" s="577"/>
      <c r="D15" s="577"/>
      <c r="E15" s="577"/>
      <c r="F15" s="577"/>
      <c r="G15" s="577"/>
      <c r="T15" s="140"/>
      <c r="W15" s="140"/>
      <c r="X15" s="140"/>
    </row>
    <row r="16" spans="1:27" ht="15.75" customHeight="1" x14ac:dyDescent="0.25">
      <c r="B16" s="171"/>
      <c r="C16" s="171"/>
      <c r="D16" s="171"/>
      <c r="E16" s="171"/>
      <c r="F16" s="172"/>
      <c r="T16" s="140"/>
      <c r="W16" s="140"/>
      <c r="X16" s="140"/>
    </row>
    <row r="17" spans="2:24" ht="40.5" customHeight="1" x14ac:dyDescent="0.25">
      <c r="B17" s="577" t="s">
        <v>131</v>
      </c>
      <c r="C17" s="577"/>
      <c r="D17" s="577"/>
      <c r="E17" s="577"/>
      <c r="F17" s="577"/>
      <c r="G17" s="577"/>
      <c r="T17" s="140"/>
      <c r="W17" s="140"/>
      <c r="X17" s="140"/>
    </row>
    <row r="18" spans="2:24" ht="15.75" customHeight="1" x14ac:dyDescent="0.25">
      <c r="B18" s="591" t="s">
        <v>130</v>
      </c>
      <c r="C18" s="577"/>
      <c r="D18" s="577"/>
      <c r="E18" s="577"/>
      <c r="F18" s="577"/>
      <c r="G18" s="577"/>
      <c r="T18" s="140"/>
      <c r="W18" s="140"/>
      <c r="X18" s="140"/>
    </row>
    <row r="19" spans="2:24" ht="15.75" customHeight="1" x14ac:dyDescent="0.25">
      <c r="B19" s="171"/>
      <c r="C19" s="171"/>
      <c r="D19" s="171"/>
      <c r="E19" s="171"/>
      <c r="F19" s="172"/>
      <c r="T19" s="140"/>
      <c r="W19" s="140"/>
      <c r="X19" s="140"/>
    </row>
    <row r="20" spans="2:24" ht="15.75" customHeight="1" x14ac:dyDescent="0.25">
      <c r="B20" s="131" t="s">
        <v>95</v>
      </c>
      <c r="C20" s="174" t="s">
        <v>98</v>
      </c>
      <c r="D20" s="174" t="s">
        <v>99</v>
      </c>
      <c r="E20" s="174"/>
      <c r="F20" s="172"/>
      <c r="T20" s="140"/>
      <c r="W20" s="140"/>
      <c r="X20" s="140"/>
    </row>
    <row r="21" spans="2:24" ht="15.75" customHeight="1" x14ac:dyDescent="0.25">
      <c r="B21" s="135" t="s">
        <v>96</v>
      </c>
      <c r="C21" s="176" t="s">
        <v>173</v>
      </c>
      <c r="D21" s="176" t="s">
        <v>174</v>
      </c>
      <c r="E21" s="176"/>
      <c r="T21" s="140"/>
      <c r="W21" s="140"/>
      <c r="X21" s="140"/>
    </row>
    <row r="22" spans="2:24" ht="15.75" customHeight="1" x14ac:dyDescent="0.25">
      <c r="C22" s="176"/>
      <c r="D22" s="176"/>
      <c r="E22" s="176"/>
      <c r="T22" s="140"/>
      <c r="W22" s="140"/>
      <c r="X22" s="140"/>
    </row>
    <row r="23" spans="2:24" ht="15.75" customHeight="1" x14ac:dyDescent="0.25">
      <c r="B23" s="579" t="s">
        <v>219</v>
      </c>
      <c r="C23" s="579"/>
      <c r="D23" s="579"/>
      <c r="E23" s="579"/>
      <c r="F23" s="579"/>
      <c r="G23" s="579"/>
      <c r="H23" s="579"/>
      <c r="I23" s="579"/>
      <c r="J23" s="140"/>
      <c r="K23" s="140"/>
      <c r="L23" s="140"/>
      <c r="M23" s="140"/>
      <c r="N23" s="140"/>
      <c r="O23" s="140"/>
      <c r="P23" s="140"/>
      <c r="Q23" s="140"/>
      <c r="R23" s="140"/>
      <c r="S23" s="140"/>
      <c r="T23" s="140"/>
      <c r="U23" s="140"/>
      <c r="V23" s="140"/>
      <c r="W23" s="140"/>
      <c r="X23" s="140"/>
    </row>
    <row r="24" spans="2:24" ht="15.75" customHeight="1" x14ac:dyDescent="0.25">
      <c r="B24" s="128"/>
      <c r="C24" s="176"/>
      <c r="D24" s="176"/>
      <c r="E24" s="176"/>
      <c r="J24" s="140"/>
      <c r="K24" s="140"/>
      <c r="L24" s="140"/>
      <c r="M24" s="140"/>
      <c r="N24" s="140"/>
      <c r="O24" s="140"/>
      <c r="P24" s="140"/>
      <c r="Q24" s="140"/>
      <c r="R24" s="140"/>
      <c r="S24" s="140"/>
      <c r="T24" s="140"/>
      <c r="U24" s="140"/>
      <c r="V24" s="140"/>
      <c r="W24" s="140"/>
      <c r="X24" s="140"/>
    </row>
    <row r="25" spans="2:24" ht="15.75" customHeight="1" x14ac:dyDescent="0.25">
      <c r="B25" s="194"/>
      <c r="C25" s="195"/>
      <c r="D25" s="195"/>
      <c r="E25" s="195"/>
      <c r="F25" s="195"/>
      <c r="G25" s="195"/>
      <c r="H25" s="140"/>
      <c r="I25" s="140"/>
      <c r="J25" s="140"/>
      <c r="K25" s="140"/>
      <c r="L25" s="140"/>
      <c r="M25" s="140"/>
      <c r="N25" s="140"/>
      <c r="O25" s="140"/>
      <c r="P25" s="140"/>
      <c r="Q25" s="140"/>
      <c r="R25" s="140"/>
      <c r="S25" s="140"/>
      <c r="T25" s="183"/>
      <c r="U25" s="140"/>
      <c r="V25" s="183"/>
      <c r="W25" s="183"/>
      <c r="X25" s="140"/>
    </row>
    <row r="26" spans="2:24" ht="15.75" customHeight="1" x14ac:dyDescent="0.25">
      <c r="B26" s="196"/>
      <c r="C26" s="178"/>
      <c r="D26" s="178"/>
      <c r="E26" s="178"/>
      <c r="F26" s="178"/>
      <c r="G26" s="178"/>
      <c r="H26" s="177"/>
      <c r="I26" s="177"/>
      <c r="J26" s="177"/>
      <c r="K26" s="177"/>
      <c r="L26" s="177"/>
      <c r="M26" s="177"/>
      <c r="N26" s="177"/>
      <c r="O26" s="177"/>
      <c r="P26" s="177"/>
      <c r="Q26" s="177"/>
      <c r="R26" s="277" t="s">
        <v>189</v>
      </c>
      <c r="S26" s="179"/>
      <c r="T26" s="187"/>
      <c r="U26" s="179"/>
      <c r="V26" s="187"/>
      <c r="W26" s="278"/>
    </row>
    <row r="27" spans="2:24" ht="15.75" customHeight="1" x14ac:dyDescent="0.25">
      <c r="B27" s="180" t="s">
        <v>188</v>
      </c>
      <c r="C27" s="181" t="s">
        <v>1</v>
      </c>
      <c r="D27" s="181"/>
      <c r="E27" s="181"/>
      <c r="F27" s="434" t="s">
        <v>32</v>
      </c>
      <c r="G27" s="181" t="s">
        <v>33</v>
      </c>
      <c r="H27" s="181"/>
      <c r="I27" s="181"/>
      <c r="J27" s="181"/>
      <c r="K27" s="181"/>
      <c r="L27" s="181"/>
      <c r="M27" s="181" t="s">
        <v>34</v>
      </c>
      <c r="N27" s="181" t="s">
        <v>35</v>
      </c>
      <c r="O27" s="182"/>
      <c r="P27" s="182"/>
      <c r="Q27" s="182"/>
      <c r="R27" s="183" t="s">
        <v>78</v>
      </c>
      <c r="S27" s="184"/>
      <c r="T27" s="279"/>
      <c r="U27" s="184"/>
      <c r="V27" s="184"/>
      <c r="W27" s="279"/>
    </row>
    <row r="28" spans="2:24" ht="15.75" customHeight="1" x14ac:dyDescent="0.25">
      <c r="B28" s="185"/>
      <c r="C28" s="145"/>
      <c r="D28" s="145"/>
      <c r="E28" s="145"/>
      <c r="F28" s="435"/>
      <c r="G28" s="145"/>
      <c r="H28" s="145"/>
      <c r="I28" s="145"/>
      <c r="J28" s="145"/>
      <c r="K28" s="145"/>
      <c r="L28" s="145"/>
      <c r="M28" s="145"/>
      <c r="N28" s="145"/>
      <c r="O28" s="136"/>
      <c r="P28" s="136"/>
      <c r="Q28" s="136"/>
    </row>
    <row r="29" spans="2:24" ht="15.75" customHeight="1" x14ac:dyDescent="0.25">
      <c r="B29" s="185"/>
      <c r="C29" s="145"/>
      <c r="D29" s="145"/>
      <c r="E29" s="145"/>
      <c r="F29" s="435"/>
      <c r="G29" s="145"/>
      <c r="H29" s="145"/>
      <c r="I29" s="145"/>
      <c r="J29" s="145"/>
      <c r="K29" s="145"/>
      <c r="L29" s="145"/>
      <c r="M29" s="145"/>
      <c r="N29" s="145"/>
      <c r="O29" s="136"/>
      <c r="P29" s="136"/>
      <c r="Q29" s="136"/>
      <c r="R29" s="280"/>
      <c r="S29" s="281"/>
      <c r="T29" s="281"/>
      <c r="U29" s="281"/>
      <c r="V29" s="281"/>
      <c r="W29" s="281"/>
    </row>
    <row r="30" spans="2:24" ht="15.75" customHeight="1" x14ac:dyDescent="0.25">
      <c r="B30" s="146"/>
      <c r="C30" s="145"/>
      <c r="D30" s="145"/>
      <c r="E30" s="145"/>
      <c r="F30" s="435"/>
    </row>
    <row r="31" spans="2:24" ht="15.75" customHeight="1" x14ac:dyDescent="0.25">
      <c r="B31" s="200"/>
      <c r="C31" s="201"/>
      <c r="D31" s="201"/>
      <c r="E31" s="201"/>
      <c r="F31" s="156"/>
      <c r="G31" s="203"/>
      <c r="H31" s="203"/>
      <c r="I31" s="203"/>
      <c r="J31" s="203"/>
      <c r="K31" s="203"/>
      <c r="L31" s="203"/>
      <c r="M31" s="159"/>
      <c r="N31" s="204"/>
      <c r="O31" s="205"/>
      <c r="P31" s="205"/>
      <c r="Q31" s="205"/>
    </row>
    <row r="32" spans="2:24" ht="15.75" customHeight="1" x14ac:dyDescent="0.25">
      <c r="B32" s="200"/>
      <c r="C32" s="201"/>
      <c r="D32" s="201"/>
      <c r="E32" s="201"/>
      <c r="F32" s="156"/>
      <c r="G32" s="203"/>
      <c r="H32" s="203"/>
      <c r="I32" s="203"/>
      <c r="J32" s="203"/>
      <c r="K32" s="203"/>
      <c r="L32" s="203"/>
      <c r="M32" s="159"/>
      <c r="N32" s="204"/>
      <c r="O32" s="205"/>
      <c r="P32" s="205"/>
      <c r="Q32" s="205"/>
    </row>
    <row r="33" spans="2:24" ht="15.75" customHeight="1" x14ac:dyDescent="0.25">
      <c r="B33" s="200"/>
      <c r="C33" s="201"/>
      <c r="D33" s="201"/>
      <c r="E33" s="201"/>
      <c r="F33" s="156"/>
      <c r="G33" s="203"/>
      <c r="H33" s="203"/>
      <c r="I33" s="203"/>
      <c r="J33" s="203"/>
      <c r="K33" s="203"/>
      <c r="L33" s="203"/>
      <c r="M33" s="159"/>
      <c r="N33" s="204"/>
      <c r="O33" s="205"/>
      <c r="P33" s="205"/>
      <c r="Q33" s="205"/>
    </row>
    <row r="34" spans="2:24" ht="15.75" customHeight="1" x14ac:dyDescent="0.25">
      <c r="B34" s="200"/>
      <c r="C34" s="201"/>
      <c r="D34" s="201"/>
      <c r="E34" s="201"/>
      <c r="F34" s="156"/>
      <c r="G34" s="203"/>
      <c r="H34" s="203"/>
      <c r="I34" s="203"/>
      <c r="J34" s="203"/>
      <c r="K34" s="203"/>
      <c r="L34" s="203"/>
      <c r="M34" s="159"/>
      <c r="N34" s="204"/>
      <c r="O34" s="205"/>
      <c r="P34" s="205"/>
      <c r="Q34" s="205"/>
    </row>
    <row r="35" spans="2:24" ht="15" customHeight="1" x14ac:dyDescent="0.25">
      <c r="B35" s="200"/>
      <c r="C35" s="201"/>
      <c r="D35" s="201"/>
      <c r="E35" s="201"/>
      <c r="F35" s="156"/>
      <c r="G35" s="203"/>
      <c r="H35" s="203"/>
      <c r="I35" s="203"/>
      <c r="J35" s="203"/>
      <c r="K35" s="203"/>
      <c r="L35" s="203"/>
      <c r="M35" s="159"/>
      <c r="N35" s="204"/>
      <c r="O35" s="205"/>
      <c r="P35" s="205"/>
      <c r="Q35" s="205"/>
    </row>
    <row r="36" spans="2:24" ht="15.75" customHeight="1" x14ac:dyDescent="0.25">
      <c r="B36" s="200"/>
      <c r="C36" s="201"/>
      <c r="D36" s="201"/>
      <c r="E36" s="201"/>
      <c r="F36" s="156"/>
      <c r="G36" s="203"/>
      <c r="H36" s="203"/>
      <c r="I36" s="203"/>
      <c r="J36" s="203"/>
      <c r="K36" s="203"/>
      <c r="L36" s="203"/>
      <c r="M36" s="159"/>
      <c r="N36" s="204"/>
      <c r="O36" s="205"/>
      <c r="P36" s="205"/>
      <c r="Q36" s="205"/>
    </row>
    <row r="37" spans="2:24" ht="15.75" customHeight="1" x14ac:dyDescent="0.25"/>
    <row r="38" spans="2:24" ht="15.75" customHeight="1" x14ac:dyDescent="0.25"/>
    <row r="39" spans="2:24" ht="15.75" customHeight="1" x14ac:dyDescent="0.25"/>
    <row r="40" spans="2:24" ht="15.75" customHeight="1" x14ac:dyDescent="0.25">
      <c r="P40" s="143"/>
      <c r="Q40" s="143"/>
      <c r="R40" s="143"/>
      <c r="S40" s="143"/>
      <c r="T40" s="143"/>
      <c r="U40" s="143"/>
      <c r="V40" s="143"/>
      <c r="W40" s="143"/>
      <c r="X40" s="143"/>
    </row>
    <row r="41" spans="2:24" ht="15.75" customHeight="1" x14ac:dyDescent="0.25">
      <c r="P41" s="143"/>
      <c r="Q41" s="143"/>
      <c r="R41" s="143"/>
      <c r="S41" s="143"/>
      <c r="T41" s="143"/>
      <c r="U41" s="143"/>
      <c r="V41" s="143"/>
      <c r="W41" s="143"/>
      <c r="X41" s="143"/>
    </row>
    <row r="42" spans="2:24" ht="15.75" customHeight="1" x14ac:dyDescent="0.25">
      <c r="P42" s="143"/>
      <c r="Q42" s="143"/>
      <c r="R42" s="143"/>
      <c r="S42" s="143"/>
      <c r="T42" s="143"/>
      <c r="U42" s="143"/>
      <c r="V42" s="143"/>
      <c r="W42" s="143"/>
      <c r="X42" s="143"/>
    </row>
    <row r="43" spans="2:24" ht="15.75" customHeight="1" x14ac:dyDescent="0.25">
      <c r="P43" s="143"/>
      <c r="Q43" s="143"/>
      <c r="R43" s="143"/>
      <c r="S43" s="143"/>
      <c r="T43" s="143"/>
      <c r="U43" s="143"/>
      <c r="V43" s="143"/>
      <c r="W43" s="143"/>
      <c r="X43" s="143"/>
    </row>
    <row r="44" spans="2:24" ht="15.75" customHeight="1" x14ac:dyDescent="0.25">
      <c r="P44" s="143"/>
      <c r="Q44" s="143"/>
      <c r="R44" s="143"/>
      <c r="S44" s="143"/>
      <c r="T44" s="143"/>
      <c r="U44" s="143"/>
      <c r="V44" s="143"/>
      <c r="W44" s="143"/>
      <c r="X44" s="143"/>
    </row>
    <row r="45" spans="2:24" ht="15.75" customHeight="1" x14ac:dyDescent="0.25"/>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T10</f>
        <v>26973.4</v>
      </c>
    </row>
    <row r="53" spans="19:20" ht="15.75" customHeight="1" x14ac:dyDescent="0.25"/>
  </sheetData>
  <mergeCells count="8">
    <mergeCell ref="X4:Z4"/>
    <mergeCell ref="X5:Z5"/>
    <mergeCell ref="B23:I23"/>
    <mergeCell ref="B18:G18"/>
    <mergeCell ref="B13:G13"/>
    <mergeCell ref="B15:G15"/>
    <mergeCell ref="B17:G17"/>
    <mergeCell ref="R4:T4"/>
  </mergeCells>
  <conditionalFormatting sqref="A7:P9 R7:U9">
    <cfRule type="expression" dxfId="30" priority="4">
      <formula>MOD(ROW(),2)=0</formula>
    </cfRule>
  </conditionalFormatting>
  <hyperlinks>
    <hyperlink ref="B18" r:id="rId1" xr:uid="{00000000-0004-0000-2500-000000000000}"/>
  </hyperlinks>
  <printOptions horizontalCentered="1" gridLines="1"/>
  <pageMargins left="0" right="0" top="0.75" bottom="0.75" header="0.3" footer="0.3"/>
  <pageSetup scale="34" orientation="landscape" horizontalDpi="1200" verticalDpi="120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CDAF8"/>
    <pageSetUpPr fitToPage="1"/>
  </sheetPr>
  <dimension ref="A1:AA60"/>
  <sheetViews>
    <sheetView workbookViewId="0">
      <pane xSplit="2" ySplit="6" topLeftCell="C7" activePane="bottomRight" state="frozen"/>
      <selection pane="topRight" activeCell="C1" sqref="C1"/>
      <selection pane="bottomLeft" activeCell="A7" sqref="A7"/>
      <selection pane="bottomRight" activeCell="C7" sqref="C7"/>
    </sheetView>
  </sheetViews>
  <sheetFormatPr defaultColWidth="9.140625" defaultRowHeight="15" x14ac:dyDescent="0.25"/>
  <cols>
    <col min="1" max="1" width="7.85546875" style="135" customWidth="1"/>
    <col min="2" max="2" width="64.5703125" style="135" customWidth="1"/>
    <col min="3" max="3" width="53"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85546875" style="135" customWidth="1"/>
    <col min="10" max="10" width="13.42578125" style="135" customWidth="1"/>
    <col min="11" max="11" width="15.42578125" style="135" customWidth="1"/>
    <col min="12" max="12" width="10" style="135" customWidth="1"/>
    <col min="13" max="13" width="22.57031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1.28515625" style="135" bestFit="1" customWidth="1"/>
    <col min="21" max="22" width="14.140625" style="135" customWidth="1"/>
    <col min="23" max="23" width="3.7109375" style="135" customWidth="1"/>
    <col min="24" max="24" width="12.85546875" style="135" bestFit="1" customWidth="1"/>
    <col min="25" max="25" width="14.85546875" style="135" bestFit="1" customWidth="1"/>
    <col min="26" max="26" width="12.85546875" style="135" bestFit="1" customWidth="1"/>
    <col min="27" max="27" width="14.28515625" style="135" customWidth="1"/>
    <col min="28" max="16384" width="9.140625" style="135"/>
  </cols>
  <sheetData>
    <row r="1" spans="1:27" ht="15.75" customHeight="1" x14ac:dyDescent="0.25">
      <c r="A1" s="132" t="s">
        <v>73</v>
      </c>
      <c r="T1" s="140"/>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74</v>
      </c>
      <c r="B3" s="132"/>
      <c r="D3" s="132"/>
      <c r="E3" s="132"/>
      <c r="F3" s="131"/>
      <c r="Q3" s="140"/>
      <c r="R3" s="140"/>
      <c r="S3" s="140"/>
      <c r="T3" s="140"/>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0"/>
      <c r="R6" s="305" t="s">
        <v>180</v>
      </c>
      <c r="S6" s="306" t="s">
        <v>184</v>
      </c>
      <c r="T6" s="307" t="s">
        <v>185</v>
      </c>
      <c r="U6" s="155" t="str">
        <f>'#4031 Somerset Academy of Arts'!U6</f>
        <v>Available Budget as of 12/31/25</v>
      </c>
    </row>
    <row r="7" spans="1:27" ht="15.75" customHeight="1" x14ac:dyDescent="0.25">
      <c r="A7" s="137">
        <v>4204</v>
      </c>
      <c r="B7" s="146" t="s">
        <v>205</v>
      </c>
      <c r="C7" s="157" t="s">
        <v>280</v>
      </c>
      <c r="D7" s="158" t="s">
        <v>206</v>
      </c>
      <c r="E7" s="158" t="s">
        <v>207</v>
      </c>
      <c r="F7" s="156" t="s">
        <v>208</v>
      </c>
      <c r="G7" s="156" t="s">
        <v>6</v>
      </c>
      <c r="H7" s="292">
        <v>2.2100000000000002E-2</v>
      </c>
      <c r="I7" s="292">
        <v>0.16339999999999999</v>
      </c>
      <c r="J7" s="159">
        <v>46295</v>
      </c>
      <c r="K7" s="159">
        <v>46296</v>
      </c>
      <c r="L7" s="159">
        <v>44819</v>
      </c>
      <c r="M7" s="156" t="s">
        <v>209</v>
      </c>
      <c r="N7" s="402">
        <v>525.05999999999995</v>
      </c>
      <c r="O7" s="319"/>
      <c r="P7" s="320">
        <f t="shared" ref="P7:P10" si="0">N7+O7</f>
        <v>525.05999999999995</v>
      </c>
      <c r="Q7" s="170"/>
      <c r="R7" s="422">
        <v>0</v>
      </c>
      <c r="S7" s="319"/>
      <c r="T7" s="374">
        <f t="shared" ref="T7" si="1">R7+S7</f>
        <v>0</v>
      </c>
      <c r="U7" s="362">
        <f>P7-T7</f>
        <v>525.05999999999995</v>
      </c>
    </row>
    <row r="8" spans="1:27" ht="15.75" customHeight="1" x14ac:dyDescent="0.25">
      <c r="A8" s="137">
        <v>4383</v>
      </c>
      <c r="B8" s="135" t="s">
        <v>198</v>
      </c>
      <c r="C8" s="326" t="s">
        <v>245</v>
      </c>
      <c r="D8" s="158" t="s">
        <v>199</v>
      </c>
      <c r="E8" s="176" t="s">
        <v>200</v>
      </c>
      <c r="F8" s="137" t="s">
        <v>201</v>
      </c>
      <c r="G8" s="137" t="s">
        <v>6</v>
      </c>
      <c r="H8" s="276">
        <v>2.2100000000000002E-2</v>
      </c>
      <c r="I8" s="276">
        <v>0.16339999999999999</v>
      </c>
      <c r="J8" s="164">
        <v>46203</v>
      </c>
      <c r="K8" s="164">
        <v>46204</v>
      </c>
      <c r="L8" s="164">
        <v>45474</v>
      </c>
      <c r="M8" s="137" t="s">
        <v>263</v>
      </c>
      <c r="N8" s="318">
        <v>1356.55</v>
      </c>
      <c r="O8" s="319"/>
      <c r="P8" s="320">
        <f t="shared" ref="P8" si="2">N8+O8</f>
        <v>1356.55</v>
      </c>
      <c r="Q8" s="170"/>
      <c r="R8" s="331">
        <v>0</v>
      </c>
      <c r="S8" s="319"/>
      <c r="T8" s="374">
        <f t="shared" ref="T8" si="3">R8+S8</f>
        <v>0</v>
      </c>
      <c r="U8" s="362">
        <f>P8-T8</f>
        <v>1356.55</v>
      </c>
    </row>
    <row r="9" spans="1:27" ht="15.75" customHeight="1" x14ac:dyDescent="0.25">
      <c r="A9" s="137"/>
      <c r="B9" s="146"/>
      <c r="C9" s="136"/>
      <c r="D9" s="137"/>
      <c r="E9" s="137"/>
      <c r="G9" s="135"/>
      <c r="H9" s="276"/>
      <c r="I9" s="276"/>
      <c r="J9" s="164"/>
      <c r="K9" s="164"/>
      <c r="L9" s="164"/>
      <c r="M9" s="137"/>
      <c r="N9" s="318"/>
      <c r="O9" s="319"/>
      <c r="P9" s="320">
        <f t="shared" si="0"/>
        <v>0</v>
      </c>
      <c r="Q9" s="170"/>
      <c r="R9" s="331"/>
      <c r="S9" s="319"/>
      <c r="T9" s="374">
        <f>R9+S9</f>
        <v>0</v>
      </c>
      <c r="U9" s="362">
        <f t="shared" ref="U9:U10" si="4">P9-T9</f>
        <v>0</v>
      </c>
    </row>
    <row r="10" spans="1:27" ht="15.75" customHeight="1" x14ac:dyDescent="0.25">
      <c r="A10" s="428"/>
      <c r="B10" s="423"/>
      <c r="C10" s="430"/>
      <c r="D10" s="428"/>
      <c r="E10" s="428"/>
      <c r="F10" s="432"/>
      <c r="G10" s="428"/>
      <c r="H10" s="276"/>
      <c r="I10" s="276"/>
      <c r="J10" s="432"/>
      <c r="K10" s="432"/>
      <c r="L10" s="432"/>
      <c r="M10" s="428"/>
      <c r="N10" s="438"/>
      <c r="O10" s="398"/>
      <c r="P10" s="320">
        <f t="shared" si="0"/>
        <v>0</v>
      </c>
      <c r="Q10" s="170"/>
      <c r="R10" s="331"/>
      <c r="S10" s="319"/>
      <c r="T10" s="374">
        <f t="shared" ref="T10" si="5">R10+S10</f>
        <v>0</v>
      </c>
      <c r="U10" s="362">
        <f t="shared" si="4"/>
        <v>0</v>
      </c>
    </row>
    <row r="11" spans="1:27" ht="15.75" customHeight="1" thickBot="1" x14ac:dyDescent="0.3">
      <c r="C11" s="326"/>
      <c r="D11" s="176"/>
      <c r="E11" s="176"/>
      <c r="H11" s="163"/>
      <c r="I11" s="163"/>
      <c r="J11" s="188"/>
      <c r="K11" s="188"/>
      <c r="L11" s="188"/>
      <c r="M11" s="214" t="s">
        <v>36</v>
      </c>
      <c r="N11" s="449">
        <f>SUM(N7:N10)</f>
        <v>1881.61</v>
      </c>
      <c r="O11" s="322">
        <f>SUM(O7:O10)</f>
        <v>0</v>
      </c>
      <c r="P11" s="450">
        <f>SUM(P7:P10)</f>
        <v>1881.61</v>
      </c>
      <c r="Q11" s="130"/>
      <c r="R11" s="449">
        <f>SUM(R7:R10)</f>
        <v>0</v>
      </c>
      <c r="S11" s="322">
        <f>SUM(S7:S10)</f>
        <v>0</v>
      </c>
      <c r="T11" s="546">
        <f>SUM(T7:T10)</f>
        <v>0</v>
      </c>
      <c r="U11" s="442">
        <f>SUM(U7:U10)</f>
        <v>1881.61</v>
      </c>
    </row>
    <row r="12" spans="1:27" ht="15.75" customHeight="1" thickTop="1" x14ac:dyDescent="0.25">
      <c r="C12" s="326"/>
      <c r="D12" s="176"/>
      <c r="E12" s="176"/>
      <c r="J12" s="188"/>
      <c r="K12" s="188"/>
      <c r="L12" s="188"/>
      <c r="M12" s="214"/>
      <c r="N12" s="166"/>
      <c r="O12" s="166"/>
      <c r="P12" s="166"/>
      <c r="R12" s="166"/>
      <c r="S12" s="165"/>
      <c r="T12" s="165"/>
      <c r="U12" s="165"/>
      <c r="V12" s="165"/>
      <c r="W12" s="165"/>
      <c r="X12" s="140"/>
    </row>
    <row r="13" spans="1:27" ht="15.75" customHeight="1" x14ac:dyDescent="0.25">
      <c r="C13" s="326"/>
      <c r="D13" s="176"/>
      <c r="E13" s="176"/>
      <c r="M13" s="214"/>
      <c r="N13" s="166"/>
      <c r="O13" s="166"/>
      <c r="P13" s="166"/>
      <c r="R13" s="166"/>
      <c r="S13" s="165"/>
      <c r="T13" s="165"/>
      <c r="U13" s="165"/>
      <c r="V13" s="165"/>
      <c r="W13" s="165"/>
      <c r="X13" s="140"/>
    </row>
    <row r="14" spans="1:27" ht="15.75" customHeight="1" x14ac:dyDescent="0.25">
      <c r="B14" s="132" t="s">
        <v>106</v>
      </c>
      <c r="C14" s="176"/>
      <c r="D14" s="176"/>
      <c r="E14" s="176"/>
      <c r="M14" s="214"/>
      <c r="N14" s="166"/>
      <c r="O14" s="166"/>
      <c r="P14" s="166"/>
      <c r="R14" s="165"/>
      <c r="S14" s="165"/>
      <c r="T14" s="165"/>
      <c r="U14" s="165"/>
      <c r="V14" s="165"/>
      <c r="W14" s="165"/>
      <c r="X14" s="140"/>
      <c r="Y14" s="140"/>
    </row>
    <row r="15" spans="1:27" ht="31.5" customHeight="1" x14ac:dyDescent="0.25">
      <c r="B15" s="577" t="s">
        <v>186</v>
      </c>
      <c r="C15" s="577"/>
      <c r="D15" s="577"/>
      <c r="E15" s="577"/>
      <c r="F15" s="577"/>
      <c r="G15" s="577"/>
      <c r="M15" s="214"/>
      <c r="N15" s="166"/>
      <c r="O15" s="166"/>
      <c r="P15" s="166"/>
      <c r="R15" s="165"/>
      <c r="S15" s="165"/>
      <c r="T15" s="165"/>
      <c r="U15" s="165"/>
      <c r="V15" s="165"/>
      <c r="W15" s="165"/>
      <c r="X15" s="140"/>
      <c r="Y15" s="140"/>
    </row>
    <row r="16" spans="1:27" ht="15.75" customHeight="1" x14ac:dyDescent="0.25">
      <c r="C16" s="176"/>
      <c r="D16" s="176"/>
      <c r="E16" s="176"/>
      <c r="M16" s="214"/>
      <c r="N16" s="166"/>
      <c r="O16" s="166"/>
      <c r="P16" s="166"/>
      <c r="R16" s="165"/>
      <c r="S16" s="165"/>
      <c r="T16" s="165"/>
      <c r="U16" s="165"/>
      <c r="V16" s="165"/>
      <c r="W16" s="165"/>
      <c r="X16" s="140"/>
      <c r="Y16" s="140"/>
    </row>
    <row r="17" spans="2:25" ht="33" customHeight="1" x14ac:dyDescent="0.25">
      <c r="B17" s="577" t="s">
        <v>110</v>
      </c>
      <c r="C17" s="577"/>
      <c r="D17" s="577"/>
      <c r="E17" s="577"/>
      <c r="F17" s="577"/>
      <c r="G17" s="577"/>
      <c r="M17" s="214"/>
      <c r="N17" s="166"/>
      <c r="O17" s="166"/>
      <c r="P17" s="166"/>
      <c r="R17" s="165"/>
      <c r="S17" s="165"/>
      <c r="T17" s="165"/>
      <c r="U17" s="165"/>
      <c r="V17" s="165"/>
      <c r="W17" s="165"/>
      <c r="X17" s="140"/>
      <c r="Y17" s="140"/>
    </row>
    <row r="18" spans="2:25" ht="15.75" customHeight="1" x14ac:dyDescent="0.25">
      <c r="B18" s="171"/>
      <c r="C18" s="171"/>
      <c r="D18" s="171"/>
      <c r="E18" s="171"/>
      <c r="F18" s="172"/>
      <c r="G18" s="172"/>
      <c r="M18" s="214"/>
      <c r="N18" s="166"/>
      <c r="O18" s="166"/>
      <c r="P18" s="166"/>
      <c r="R18" s="165"/>
      <c r="S18" s="165"/>
      <c r="T18" s="165"/>
      <c r="U18" s="165"/>
      <c r="V18" s="165"/>
      <c r="W18" s="165"/>
      <c r="X18" s="140"/>
      <c r="Y18" s="140"/>
    </row>
    <row r="19" spans="2:25" ht="33.75" customHeight="1" x14ac:dyDescent="0.25">
      <c r="B19" s="577" t="s">
        <v>131</v>
      </c>
      <c r="C19" s="577"/>
      <c r="D19" s="577"/>
      <c r="E19" s="577"/>
      <c r="F19" s="577"/>
      <c r="G19" s="577"/>
      <c r="M19" s="214"/>
      <c r="N19" s="166"/>
      <c r="O19" s="166"/>
      <c r="P19" s="166"/>
      <c r="R19" s="165"/>
      <c r="S19" s="165"/>
      <c r="T19" s="165"/>
      <c r="U19" s="165"/>
      <c r="V19" s="165"/>
      <c r="W19" s="165"/>
      <c r="X19" s="140"/>
      <c r="Y19" s="140"/>
    </row>
    <row r="20" spans="2:25" ht="15.75" customHeight="1" x14ac:dyDescent="0.25">
      <c r="B20" s="591" t="s">
        <v>130</v>
      </c>
      <c r="C20" s="577"/>
      <c r="D20" s="577"/>
      <c r="E20" s="577"/>
      <c r="F20" s="577"/>
      <c r="G20" s="577"/>
      <c r="M20" s="214"/>
      <c r="N20" s="166"/>
      <c r="O20" s="166"/>
      <c r="P20" s="166"/>
      <c r="R20" s="165"/>
      <c r="S20" s="165"/>
      <c r="T20" s="165"/>
      <c r="U20" s="165"/>
      <c r="V20" s="165"/>
      <c r="W20" s="165"/>
      <c r="X20" s="140"/>
      <c r="Y20" s="140"/>
    </row>
    <row r="21" spans="2:25" ht="15.75" customHeight="1" x14ac:dyDescent="0.25">
      <c r="B21" s="171"/>
      <c r="C21" s="171"/>
      <c r="D21" s="171"/>
      <c r="E21" s="171"/>
      <c r="F21" s="172"/>
      <c r="M21" s="214"/>
      <c r="N21" s="166"/>
      <c r="O21" s="166"/>
      <c r="P21" s="166"/>
      <c r="R21" s="165"/>
      <c r="S21" s="165"/>
      <c r="T21" s="165"/>
      <c r="U21" s="165"/>
      <c r="V21" s="165"/>
      <c r="W21" s="165"/>
      <c r="X21" s="140"/>
      <c r="Y21" s="140"/>
    </row>
    <row r="22" spans="2:25" ht="15.75" customHeight="1" x14ac:dyDescent="0.25">
      <c r="B22" s="171"/>
      <c r="C22" s="171"/>
      <c r="D22" s="171"/>
      <c r="E22" s="171"/>
      <c r="F22" s="172"/>
      <c r="M22" s="214"/>
      <c r="N22" s="166"/>
      <c r="O22" s="166"/>
      <c r="P22" s="166"/>
      <c r="R22" s="165"/>
      <c r="S22" s="165"/>
      <c r="T22" s="165"/>
      <c r="U22" s="165"/>
      <c r="V22" s="165"/>
      <c r="W22" s="165"/>
      <c r="X22" s="140"/>
      <c r="Y22" s="140"/>
    </row>
    <row r="23" spans="2:25" ht="15.75" customHeight="1" x14ac:dyDescent="0.25">
      <c r="B23" s="131" t="s">
        <v>95</v>
      </c>
      <c r="C23" s="174" t="s">
        <v>98</v>
      </c>
      <c r="D23" s="174" t="s">
        <v>99</v>
      </c>
      <c r="E23" s="174"/>
      <c r="F23" s="172"/>
      <c r="M23" s="214"/>
      <c r="N23" s="166"/>
      <c r="O23" s="166"/>
      <c r="P23" s="166"/>
      <c r="R23" s="165"/>
      <c r="S23" s="165"/>
      <c r="T23" s="165"/>
      <c r="U23" s="165"/>
      <c r="V23" s="165"/>
      <c r="W23" s="165"/>
      <c r="X23" s="140"/>
      <c r="Y23" s="140"/>
    </row>
    <row r="24" spans="2:25" ht="15.75" customHeight="1" x14ac:dyDescent="0.25">
      <c r="B24" s="135" t="s">
        <v>255</v>
      </c>
      <c r="C24" s="176" t="s">
        <v>141</v>
      </c>
      <c r="D24" s="176" t="s">
        <v>142</v>
      </c>
      <c r="E24" s="176"/>
      <c r="M24" s="214"/>
      <c r="N24" s="166"/>
      <c r="O24" s="166"/>
      <c r="P24" s="166"/>
      <c r="R24" s="165"/>
      <c r="S24" s="165"/>
      <c r="T24" s="165"/>
      <c r="U24" s="165"/>
      <c r="V24" s="165"/>
      <c r="W24" s="165"/>
      <c r="X24" s="140"/>
      <c r="Y24" s="140"/>
    </row>
    <row r="25" spans="2:25" ht="15.75" customHeight="1" x14ac:dyDescent="0.25">
      <c r="B25" s="135" t="s">
        <v>251</v>
      </c>
      <c r="C25" s="176" t="s">
        <v>252</v>
      </c>
      <c r="D25" s="176" t="s">
        <v>260</v>
      </c>
      <c r="E25" s="176"/>
      <c r="M25" s="214"/>
      <c r="N25" s="166"/>
      <c r="O25" s="166"/>
      <c r="P25" s="166"/>
      <c r="R25" s="165"/>
      <c r="S25" s="165"/>
      <c r="T25" s="165"/>
      <c r="U25" s="165"/>
      <c r="V25" s="165"/>
      <c r="W25" s="165"/>
      <c r="X25" s="140"/>
      <c r="Y25" s="140"/>
    </row>
    <row r="26" spans="2:25" ht="15.75" customHeight="1" x14ac:dyDescent="0.25">
      <c r="C26" s="176"/>
      <c r="D26" s="176"/>
      <c r="E26" s="176"/>
      <c r="M26" s="214"/>
      <c r="N26" s="166"/>
      <c r="O26" s="166"/>
      <c r="P26" s="166"/>
      <c r="R26" s="165"/>
      <c r="S26" s="165"/>
      <c r="T26" s="165"/>
      <c r="U26" s="165"/>
      <c r="V26" s="165"/>
      <c r="W26" s="165"/>
      <c r="X26" s="140"/>
      <c r="Y26" s="140"/>
    </row>
    <row r="27" spans="2:25" ht="15.75" customHeight="1" x14ac:dyDescent="0.25">
      <c r="B27" s="579" t="s">
        <v>219</v>
      </c>
      <c r="C27" s="579"/>
      <c r="D27" s="579"/>
      <c r="E27" s="579"/>
      <c r="F27" s="579"/>
      <c r="G27" s="579"/>
      <c r="H27" s="579"/>
      <c r="I27" s="579"/>
      <c r="M27" s="214"/>
      <c r="N27" s="166"/>
      <c r="O27" s="166"/>
      <c r="P27" s="166"/>
      <c r="R27" s="165"/>
      <c r="S27" s="165"/>
      <c r="T27" s="165"/>
      <c r="U27" s="165"/>
      <c r="V27" s="165"/>
      <c r="W27" s="165"/>
      <c r="X27" s="140"/>
      <c r="Y27" s="140"/>
    </row>
    <row r="28" spans="2:25" ht="15.75" customHeight="1" x14ac:dyDescent="0.25">
      <c r="B28" s="128"/>
      <c r="C28" s="176"/>
      <c r="D28" s="176"/>
      <c r="E28" s="176"/>
      <c r="M28" s="214"/>
      <c r="N28" s="166"/>
      <c r="O28" s="166"/>
      <c r="P28" s="166"/>
      <c r="R28" s="165"/>
      <c r="S28" s="165"/>
      <c r="T28" s="165"/>
      <c r="U28" s="165"/>
      <c r="V28" s="165"/>
      <c r="W28" s="165"/>
      <c r="X28" s="140"/>
      <c r="Y28" s="140"/>
    </row>
    <row r="29" spans="2:25" ht="15.75" customHeight="1" x14ac:dyDescent="0.25">
      <c r="B29" s="213"/>
      <c r="C29" s="215"/>
      <c r="D29" s="215"/>
      <c r="E29" s="215"/>
      <c r="F29" s="206"/>
      <c r="G29" s="206"/>
      <c r="H29" s="183"/>
      <c r="I29" s="183"/>
      <c r="J29" s="183"/>
      <c r="K29" s="183"/>
      <c r="L29" s="183"/>
      <c r="M29" s="216"/>
      <c r="N29" s="217"/>
      <c r="O29" s="217"/>
      <c r="P29" s="217"/>
      <c r="Q29" s="183"/>
      <c r="R29" s="217"/>
      <c r="S29" s="217"/>
      <c r="T29" s="217"/>
      <c r="U29" s="165"/>
      <c r="V29" s="217"/>
      <c r="W29" s="217"/>
      <c r="X29" s="140"/>
      <c r="Y29" s="140"/>
    </row>
    <row r="30" spans="2:25" ht="15.75" customHeight="1" x14ac:dyDescent="0.25">
      <c r="R30" s="280" t="s">
        <v>189</v>
      </c>
      <c r="S30" s="281"/>
      <c r="T30" s="187"/>
      <c r="U30" s="179"/>
      <c r="V30" s="281"/>
      <c r="W30" s="278"/>
    </row>
    <row r="31" spans="2:25" ht="15.75" customHeight="1" x14ac:dyDescent="0.25">
      <c r="B31" s="180" t="s">
        <v>188</v>
      </c>
      <c r="C31" s="181" t="s">
        <v>1</v>
      </c>
      <c r="D31" s="181"/>
      <c r="E31" s="181"/>
      <c r="F31" s="434" t="s">
        <v>32</v>
      </c>
      <c r="G31" s="181" t="s">
        <v>33</v>
      </c>
      <c r="H31" s="181"/>
      <c r="I31" s="181"/>
      <c r="J31" s="181"/>
      <c r="K31" s="181"/>
      <c r="L31" s="181"/>
      <c r="M31" s="181" t="s">
        <v>34</v>
      </c>
      <c r="N31" s="181" t="s">
        <v>35</v>
      </c>
      <c r="O31" s="182"/>
      <c r="P31" s="182"/>
      <c r="Q31" s="182"/>
      <c r="R31" s="183" t="s">
        <v>78</v>
      </c>
      <c r="S31" s="184"/>
      <c r="T31" s="279"/>
      <c r="U31" s="184"/>
      <c r="V31" s="184"/>
      <c r="W31" s="279"/>
    </row>
    <row r="32" spans="2:25" ht="15.75" customHeight="1" x14ac:dyDescent="0.25">
      <c r="B32" s="185"/>
      <c r="C32" s="145"/>
      <c r="D32" s="145"/>
      <c r="E32" s="145"/>
      <c r="F32" s="435"/>
      <c r="G32" s="145"/>
      <c r="H32" s="145"/>
      <c r="I32" s="145"/>
      <c r="J32" s="145"/>
      <c r="K32" s="145"/>
      <c r="L32" s="145"/>
      <c r="M32" s="145"/>
      <c r="N32" s="145"/>
      <c r="O32" s="136"/>
      <c r="P32" s="136"/>
      <c r="Q32" s="136"/>
      <c r="R32" s="280"/>
      <c r="S32" s="281"/>
      <c r="T32" s="281"/>
      <c r="U32" s="281"/>
      <c r="V32" s="281"/>
      <c r="W32" s="281"/>
    </row>
    <row r="33" spans="2:24" ht="15.75" customHeight="1" x14ac:dyDescent="0.25">
      <c r="B33" s="185"/>
      <c r="C33" s="145"/>
      <c r="D33" s="145"/>
      <c r="E33" s="145"/>
      <c r="F33" s="435"/>
      <c r="G33" s="145"/>
      <c r="H33" s="145"/>
      <c r="I33" s="145"/>
      <c r="J33" s="145"/>
      <c r="K33" s="145"/>
      <c r="L33" s="145"/>
      <c r="M33" s="145"/>
      <c r="N33" s="145"/>
      <c r="O33" s="136"/>
      <c r="P33" s="136"/>
      <c r="Q33" s="136"/>
    </row>
    <row r="34" spans="2:24" ht="15.75" customHeight="1" x14ac:dyDescent="0.25">
      <c r="B34" s="185"/>
      <c r="C34" s="145"/>
      <c r="D34" s="145"/>
      <c r="E34" s="145"/>
      <c r="F34" s="435"/>
      <c r="G34" s="145"/>
      <c r="H34" s="145"/>
      <c r="I34" s="145"/>
      <c r="J34" s="145"/>
      <c r="K34" s="145"/>
      <c r="L34" s="145"/>
      <c r="M34" s="145"/>
      <c r="N34" s="145"/>
      <c r="O34" s="136"/>
      <c r="P34" s="136"/>
      <c r="Q34" s="136"/>
    </row>
    <row r="35" spans="2:24" ht="15.75" customHeight="1" x14ac:dyDescent="0.25">
      <c r="B35" s="185"/>
      <c r="C35" s="145"/>
      <c r="D35" s="145"/>
      <c r="E35" s="145"/>
      <c r="F35" s="435"/>
      <c r="G35" s="145"/>
      <c r="H35" s="145"/>
      <c r="I35" s="145"/>
      <c r="J35" s="145"/>
      <c r="K35" s="145"/>
      <c r="L35" s="145"/>
      <c r="M35" s="145"/>
      <c r="N35" s="145"/>
      <c r="O35" s="136"/>
      <c r="P35" s="136"/>
      <c r="Q35" s="136"/>
    </row>
    <row r="36" spans="2:24" ht="15.75" customHeight="1" x14ac:dyDescent="0.25">
      <c r="B36" s="185"/>
      <c r="C36" s="408"/>
      <c r="D36" s="408"/>
      <c r="E36" s="408"/>
      <c r="F36" s="435"/>
      <c r="G36" s="408"/>
      <c r="H36" s="408"/>
      <c r="I36" s="408"/>
      <c r="J36" s="408"/>
      <c r="K36" s="408"/>
      <c r="L36" s="408"/>
      <c r="M36" s="408"/>
      <c r="N36" s="408"/>
      <c r="O36" s="136"/>
      <c r="P36" s="136"/>
      <c r="Q36" s="136"/>
    </row>
    <row r="37" spans="2:24" ht="15.75" customHeight="1" x14ac:dyDescent="0.25">
      <c r="B37" s="185"/>
      <c r="C37" s="408"/>
      <c r="D37" s="408"/>
      <c r="E37" s="408"/>
      <c r="F37" s="435"/>
      <c r="G37" s="408"/>
      <c r="H37" s="408"/>
      <c r="I37" s="408"/>
      <c r="J37" s="408"/>
      <c r="K37" s="408"/>
      <c r="L37" s="408"/>
      <c r="M37" s="408"/>
      <c r="N37" s="408"/>
      <c r="O37" s="136"/>
      <c r="P37" s="136"/>
      <c r="Q37" s="136"/>
    </row>
    <row r="38" spans="2:24" ht="15.75" customHeight="1" x14ac:dyDescent="0.25">
      <c r="B38" s="185"/>
      <c r="C38" s="408"/>
      <c r="D38" s="408"/>
      <c r="E38" s="408"/>
      <c r="F38" s="435"/>
      <c r="G38" s="408"/>
      <c r="H38" s="408"/>
      <c r="I38" s="408"/>
      <c r="J38" s="408"/>
      <c r="K38" s="408"/>
      <c r="L38" s="408"/>
      <c r="M38" s="408"/>
      <c r="N38" s="408"/>
      <c r="O38" s="136"/>
      <c r="P38" s="136"/>
      <c r="Q38" s="136"/>
    </row>
    <row r="39" spans="2:24" ht="15.75" customHeight="1" x14ac:dyDescent="0.25">
      <c r="B39" s="185"/>
      <c r="C39" s="408"/>
      <c r="D39" s="408"/>
      <c r="E39" s="408"/>
      <c r="F39" s="435"/>
      <c r="G39" s="408"/>
      <c r="H39" s="408"/>
      <c r="I39" s="408"/>
      <c r="J39" s="408"/>
      <c r="K39" s="408"/>
      <c r="L39" s="408"/>
      <c r="M39" s="408"/>
      <c r="N39" s="408"/>
      <c r="O39" s="136"/>
      <c r="P39" s="136"/>
      <c r="Q39" s="136"/>
    </row>
    <row r="40" spans="2:24" ht="15.75" customHeight="1" x14ac:dyDescent="0.25">
      <c r="B40" s="200"/>
      <c r="C40" s="201"/>
      <c r="D40" s="201"/>
      <c r="E40" s="201"/>
      <c r="F40" s="156"/>
      <c r="G40" s="203"/>
      <c r="H40" s="203"/>
      <c r="I40" s="203"/>
      <c r="J40" s="203"/>
      <c r="K40" s="203"/>
      <c r="L40" s="203"/>
      <c r="M40" s="159"/>
      <c r="N40" s="204"/>
      <c r="O40" s="205"/>
      <c r="P40" s="205"/>
      <c r="Q40" s="205"/>
    </row>
    <row r="41" spans="2:24" ht="15.75" customHeight="1" x14ac:dyDescent="0.25">
      <c r="B41" s="200"/>
      <c r="C41" s="201"/>
      <c r="D41" s="201"/>
      <c r="E41" s="201"/>
      <c r="F41" s="156"/>
      <c r="G41" s="203"/>
      <c r="H41" s="203"/>
      <c r="I41" s="203"/>
      <c r="J41" s="203"/>
      <c r="K41" s="203"/>
      <c r="L41" s="203"/>
      <c r="M41" s="159"/>
      <c r="N41" s="204"/>
      <c r="O41" s="205"/>
      <c r="P41" s="205"/>
      <c r="Q41" s="205"/>
    </row>
    <row r="42" spans="2:24" ht="15.75" customHeight="1" x14ac:dyDescent="0.25">
      <c r="B42" s="200"/>
      <c r="C42" s="201"/>
      <c r="D42" s="201"/>
      <c r="E42" s="201"/>
      <c r="F42" s="156"/>
      <c r="G42" s="203"/>
      <c r="H42" s="203"/>
      <c r="I42" s="203"/>
      <c r="J42" s="203"/>
      <c r="K42" s="203"/>
      <c r="L42" s="203"/>
      <c r="M42" s="159"/>
      <c r="N42" s="204"/>
      <c r="O42" s="205"/>
      <c r="P42" s="205"/>
      <c r="Q42" s="205"/>
    </row>
    <row r="43" spans="2:24" ht="15.75" customHeight="1" x14ac:dyDescent="0.25">
      <c r="B43" s="200"/>
      <c r="C43" s="201"/>
      <c r="D43" s="201"/>
      <c r="E43" s="201"/>
      <c r="F43" s="156"/>
      <c r="G43" s="203"/>
      <c r="H43" s="203"/>
      <c r="I43" s="203"/>
      <c r="J43" s="203"/>
      <c r="K43" s="203"/>
      <c r="L43" s="203"/>
      <c r="M43" s="159"/>
      <c r="N43" s="204"/>
      <c r="O43" s="205"/>
      <c r="P43" s="205"/>
      <c r="Q43" s="205"/>
    </row>
    <row r="44" spans="2:24" ht="15.75" customHeight="1" x14ac:dyDescent="0.25">
      <c r="B44" s="200"/>
      <c r="C44" s="201"/>
      <c r="D44" s="201"/>
      <c r="E44" s="201"/>
      <c r="F44" s="156"/>
      <c r="G44" s="203"/>
      <c r="H44" s="203"/>
      <c r="I44" s="203"/>
      <c r="J44" s="203"/>
      <c r="K44" s="203"/>
      <c r="L44" s="203"/>
      <c r="M44" s="159"/>
      <c r="N44" s="204"/>
      <c r="O44" s="205"/>
      <c r="P44" s="205"/>
      <c r="Q44" s="205"/>
    </row>
    <row r="45" spans="2:24" ht="15.75" customHeight="1" x14ac:dyDescent="0.25">
      <c r="B45" s="200"/>
      <c r="C45" s="201"/>
      <c r="D45" s="201"/>
      <c r="E45" s="201"/>
      <c r="F45" s="156"/>
      <c r="G45" s="203"/>
      <c r="H45" s="203"/>
      <c r="I45" s="203"/>
      <c r="J45" s="203"/>
      <c r="K45" s="203"/>
      <c r="L45" s="203"/>
      <c r="M45" s="159"/>
      <c r="N45" s="204"/>
      <c r="O45" s="205"/>
      <c r="P45" s="205"/>
      <c r="Q45" s="205"/>
      <c r="R45" s="143"/>
      <c r="S45" s="143"/>
      <c r="T45" s="143"/>
      <c r="U45" s="143"/>
      <c r="V45" s="143"/>
      <c r="W45" s="143"/>
      <c r="X45" s="143"/>
    </row>
    <row r="46" spans="2:24" ht="15.75" customHeight="1" x14ac:dyDescent="0.25">
      <c r="B46" s="200"/>
      <c r="C46" s="201"/>
      <c r="D46" s="201"/>
      <c r="E46" s="201"/>
      <c r="F46" s="156"/>
      <c r="G46" s="203"/>
      <c r="H46" s="203"/>
      <c r="I46" s="203"/>
      <c r="J46" s="203"/>
      <c r="K46" s="203"/>
      <c r="L46" s="203"/>
      <c r="M46" s="159"/>
      <c r="N46" s="204"/>
      <c r="O46" s="205"/>
      <c r="P46" s="205"/>
      <c r="Q46" s="205"/>
      <c r="R46" s="143"/>
      <c r="S46" s="143"/>
      <c r="T46" s="143"/>
      <c r="U46" s="143"/>
      <c r="V46" s="143"/>
      <c r="W46" s="143"/>
      <c r="X46" s="143"/>
    </row>
    <row r="47" spans="2:24" ht="15.75" customHeight="1" x14ac:dyDescent="0.25">
      <c r="B47" s="223"/>
      <c r="C47" s="218"/>
      <c r="D47" s="218"/>
      <c r="E47" s="218"/>
      <c r="F47" s="156"/>
      <c r="G47" s="203"/>
      <c r="H47" s="224"/>
      <c r="I47" s="224"/>
      <c r="J47" s="224"/>
      <c r="K47" s="224"/>
      <c r="L47" s="224"/>
      <c r="M47" s="220"/>
      <c r="N47" s="199"/>
      <c r="O47" s="225"/>
      <c r="P47" s="161"/>
      <c r="Q47" s="146"/>
      <c r="R47" s="143"/>
      <c r="S47" s="143"/>
      <c r="T47" s="161"/>
      <c r="U47" s="143"/>
      <c r="V47" s="143"/>
      <c r="W47" s="161"/>
      <c r="X47" s="143"/>
    </row>
    <row r="48" spans="2:24" ht="15.75" customHeight="1" x14ac:dyDescent="0.25">
      <c r="B48" s="223"/>
      <c r="C48" s="218"/>
      <c r="D48" s="218"/>
      <c r="E48" s="218"/>
      <c r="F48" s="156"/>
      <c r="G48" s="203"/>
      <c r="H48" s="224"/>
      <c r="I48" s="224"/>
      <c r="J48" s="224"/>
      <c r="K48" s="224"/>
      <c r="L48" s="224"/>
      <c r="M48" s="226"/>
      <c r="N48" s="204"/>
      <c r="O48" s="225"/>
      <c r="P48" s="231"/>
      <c r="Q48" s="146"/>
      <c r="R48" s="143"/>
      <c r="S48" s="143"/>
      <c r="T48" s="143"/>
      <c r="U48" s="143"/>
      <c r="V48" s="143"/>
      <c r="W48" s="143"/>
      <c r="X48" s="143"/>
    </row>
    <row r="49" spans="6:24" ht="15.75" customHeight="1" x14ac:dyDescent="0.25">
      <c r="P49" s="143"/>
      <c r="Q49" s="143"/>
      <c r="R49" s="143"/>
      <c r="S49" s="143"/>
      <c r="T49" s="143"/>
      <c r="U49" s="143"/>
      <c r="V49" s="143"/>
      <c r="W49" s="143"/>
      <c r="X49" s="143"/>
    </row>
    <row r="50" spans="6:24" ht="15.75" customHeight="1" x14ac:dyDescent="0.25">
      <c r="F50" s="144"/>
      <c r="G50" s="227"/>
      <c r="H50" s="228"/>
      <c r="I50" s="228"/>
      <c r="J50" s="228"/>
      <c r="K50" s="228"/>
      <c r="L50" s="228"/>
    </row>
    <row r="51" spans="6:24" ht="15.75" customHeight="1" x14ac:dyDescent="0.25"/>
    <row r="52" spans="6:24" ht="15.75" customHeight="1" x14ac:dyDescent="0.25"/>
    <row r="53" spans="6:24" ht="15.75" customHeight="1" x14ac:dyDescent="0.25">
      <c r="S53" s="135" t="s">
        <v>182</v>
      </c>
      <c r="T53" s="166">
        <f>T11</f>
        <v>0</v>
      </c>
    </row>
    <row r="54" spans="6:24" ht="15.75" customHeight="1" x14ac:dyDescent="0.25"/>
    <row r="55" spans="6:24" ht="15.75" customHeight="1" x14ac:dyDescent="0.25"/>
    <row r="56" spans="6:24" ht="15.75" customHeight="1" x14ac:dyDescent="0.25"/>
    <row r="57" spans="6:24" ht="15.75" customHeight="1" x14ac:dyDescent="0.25"/>
    <row r="58" spans="6:24" ht="15.75" customHeight="1" x14ac:dyDescent="0.25"/>
    <row r="59" spans="6:24" ht="15.75" customHeight="1" x14ac:dyDescent="0.25"/>
    <row r="60" spans="6:24" ht="15.75" customHeight="1" x14ac:dyDescent="0.25"/>
  </sheetData>
  <mergeCells count="8">
    <mergeCell ref="X4:Z4"/>
    <mergeCell ref="X5:Z5"/>
    <mergeCell ref="B27:I27"/>
    <mergeCell ref="B20:G20"/>
    <mergeCell ref="B19:G19"/>
    <mergeCell ref="B15:G15"/>
    <mergeCell ref="B17:G17"/>
    <mergeCell ref="R4:T4"/>
  </mergeCells>
  <conditionalFormatting sqref="A7:P10">
    <cfRule type="expression" dxfId="29" priority="1">
      <formula>MOD(ROW(),2)=0</formula>
    </cfRule>
  </conditionalFormatting>
  <conditionalFormatting sqref="R7:U10">
    <cfRule type="expression" dxfId="28" priority="2">
      <formula>MOD(ROW(),2)=0</formula>
    </cfRule>
  </conditionalFormatting>
  <hyperlinks>
    <hyperlink ref="B20" r:id="rId1" xr:uid="{00000000-0004-0000-2600-000000000000}"/>
  </hyperlinks>
  <printOptions horizontalCentered="1" gridLines="1"/>
  <pageMargins left="0" right="0" top="0.75" bottom="0.75" header="0.3" footer="0.3"/>
  <pageSetup scale="34" orientation="landscape" horizontalDpi="1200" verticalDpi="120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CDAF8"/>
    <pageSetUpPr fitToPage="1"/>
  </sheetPr>
  <dimension ref="A1:AA54"/>
  <sheetViews>
    <sheetView workbookViewId="0">
      <pane xSplit="2" ySplit="6" topLeftCell="L7" activePane="bottomRight" state="frozen"/>
      <selection pane="topRight" activeCell="C1" sqref="C1"/>
      <selection pane="bottomLeft" activeCell="A7" sqref="A7"/>
      <selection pane="bottomRight" activeCell="O23" sqref="O23"/>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4" width="14.28515625" style="135" bestFit="1" customWidth="1"/>
    <col min="5" max="5" width="13.7109375" style="135" customWidth="1"/>
    <col min="6" max="6" width="19" style="135" bestFit="1" customWidth="1"/>
    <col min="7" max="7" width="22.7109375" style="137"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42578125" style="135" customWidth="1"/>
    <col min="14" max="14" width="16" style="135" bestFit="1" customWidth="1"/>
    <col min="15" max="15" width="13.7109375" style="135" customWidth="1"/>
    <col min="16" max="16" width="14.5703125" style="135" customWidth="1"/>
    <col min="17" max="17" width="3.7109375" style="135" customWidth="1"/>
    <col min="18" max="18" width="16.7109375" style="135" customWidth="1"/>
    <col min="19" max="19" width="16.42578125" style="135" customWidth="1"/>
    <col min="20" max="20" width="12.28515625" style="140" bestFit="1" customWidth="1"/>
    <col min="21" max="22" width="16.42578125" style="135" customWidth="1"/>
    <col min="23" max="23" width="3.7109375" style="140" customWidth="1"/>
    <col min="24" max="24" width="15.42578125" style="135" customWidth="1"/>
    <col min="25" max="25" width="15" style="135" bestFit="1" customWidth="1"/>
    <col min="26" max="26" width="15.42578125" style="135" customWidth="1"/>
    <col min="27" max="27" width="16" style="135" bestFit="1" customWidth="1"/>
    <col min="28" max="16384" width="9.140625" style="135"/>
  </cols>
  <sheetData>
    <row r="1" spans="1:27" ht="15.75" customHeight="1" x14ac:dyDescent="0.25">
      <c r="A1" s="132" t="s">
        <v>83</v>
      </c>
    </row>
    <row r="2" spans="1:27" ht="15.75" customHeight="1" x14ac:dyDescent="0.25">
      <c r="A2" s="138" t="str">
        <f>('#1461 Inlet Grove Comm HS '!A2)</f>
        <v>Federal Grant Allocations/Reimbursements as of: 12/31/25</v>
      </c>
      <c r="B2" s="189"/>
      <c r="N2" s="139"/>
      <c r="O2" s="139"/>
      <c r="Q2" s="140"/>
      <c r="R2" s="140"/>
      <c r="S2" s="140"/>
      <c r="U2" s="140"/>
      <c r="V2" s="140"/>
    </row>
    <row r="3" spans="1:27" ht="15.75" customHeight="1" x14ac:dyDescent="0.25">
      <c r="A3" s="141" t="s">
        <v>84</v>
      </c>
      <c r="B3" s="132"/>
      <c r="D3" s="132"/>
      <c r="E3" s="132"/>
      <c r="F3" s="132"/>
      <c r="Q3" s="140"/>
      <c r="R3" s="140"/>
      <c r="S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'#4041 Somerset Acad Boca Middle'!U6</f>
        <v>Available Budget as of 12/31/25</v>
      </c>
    </row>
    <row r="7" spans="1:27" ht="15.75" customHeight="1" x14ac:dyDescent="0.25">
      <c r="A7" s="428">
        <v>4201</v>
      </c>
      <c r="B7" s="423" t="s">
        <v>231</v>
      </c>
      <c r="C7" s="462" t="s">
        <v>232</v>
      </c>
      <c r="D7" s="463" t="s">
        <v>221</v>
      </c>
      <c r="E7" s="463" t="s">
        <v>222</v>
      </c>
      <c r="F7" s="428" t="s">
        <v>223</v>
      </c>
      <c r="G7" s="428" t="s">
        <v>6</v>
      </c>
      <c r="H7" s="431">
        <v>2.2100000000000002E-2</v>
      </c>
      <c r="I7" s="431">
        <v>0.16339999999999999</v>
      </c>
      <c r="J7" s="432">
        <v>46203</v>
      </c>
      <c r="K7" s="432">
        <v>46204</v>
      </c>
      <c r="L7" s="432">
        <v>45839</v>
      </c>
      <c r="M7" s="428" t="s">
        <v>224</v>
      </c>
      <c r="N7" s="337">
        <v>413311</v>
      </c>
      <c r="O7" s="386"/>
      <c r="P7" s="330">
        <f t="shared" ref="P7" si="0">N7+O7</f>
        <v>413311</v>
      </c>
      <c r="Q7" s="357"/>
      <c r="R7" s="337">
        <v>59023.78</v>
      </c>
      <c r="S7" s="386">
        <v>0</v>
      </c>
      <c r="T7" s="386">
        <f>R7+S7</f>
        <v>59023.78</v>
      </c>
      <c r="U7" s="330">
        <f>P7-T7</f>
        <v>354287.22</v>
      </c>
      <c r="W7" s="135"/>
    </row>
    <row r="8" spans="1:27" ht="15.75" customHeight="1" x14ac:dyDescent="0.25">
      <c r="A8" s="428"/>
      <c r="B8" s="423"/>
      <c r="C8" s="430"/>
      <c r="D8" s="428"/>
      <c r="E8" s="428"/>
      <c r="F8" s="432"/>
      <c r="G8" s="423"/>
      <c r="H8" s="431"/>
      <c r="I8" s="431"/>
      <c r="J8" s="432"/>
      <c r="K8" s="432"/>
      <c r="L8" s="432"/>
      <c r="M8" s="428"/>
      <c r="N8" s="340"/>
      <c r="O8" s="341"/>
      <c r="P8" s="320">
        <f>N8+O8</f>
        <v>0</v>
      </c>
      <c r="Q8" s="357"/>
      <c r="R8" s="340"/>
      <c r="S8" s="341">
        <v>0</v>
      </c>
      <c r="T8" s="341">
        <f t="shared" ref="T8:T9" si="1">R8+S8</f>
        <v>0</v>
      </c>
      <c r="U8" s="320">
        <f t="shared" ref="U8:U9" si="2">P8-T8</f>
        <v>0</v>
      </c>
      <c r="W8" s="135"/>
    </row>
    <row r="9" spans="1:27" ht="15.75" customHeight="1" x14ac:dyDescent="0.25">
      <c r="A9" s="137"/>
      <c r="B9" s="146"/>
      <c r="C9" s="136"/>
      <c r="D9" s="137"/>
      <c r="E9" s="137"/>
      <c r="F9" s="137"/>
      <c r="G9" s="135"/>
      <c r="H9" s="276"/>
      <c r="I9" s="276"/>
      <c r="J9" s="164"/>
      <c r="K9" s="164"/>
      <c r="L9" s="164"/>
      <c r="M9" s="137"/>
      <c r="N9" s="340"/>
      <c r="O9" s="341"/>
      <c r="P9" s="320">
        <f>N9+O9</f>
        <v>0</v>
      </c>
      <c r="Q9" s="357"/>
      <c r="R9" s="340"/>
      <c r="S9" s="341">
        <v>0</v>
      </c>
      <c r="T9" s="341">
        <f t="shared" si="1"/>
        <v>0</v>
      </c>
      <c r="U9" s="320">
        <f t="shared" si="2"/>
        <v>0</v>
      </c>
      <c r="W9" s="135"/>
    </row>
    <row r="10" spans="1:27" ht="15.75" customHeight="1" thickBot="1" x14ac:dyDescent="0.3">
      <c r="C10" s="223"/>
      <c r="D10" s="137"/>
      <c r="E10" s="137"/>
      <c r="M10" s="214" t="s">
        <v>36</v>
      </c>
      <c r="N10" s="321">
        <f>SUM(N7:N9)</f>
        <v>413311</v>
      </c>
      <c r="O10" s="322">
        <f>SUM(O7:O9)</f>
        <v>0</v>
      </c>
      <c r="P10" s="323">
        <f>SUM(P7:P9)</f>
        <v>413311</v>
      </c>
      <c r="Q10" s="130"/>
      <c r="R10" s="321">
        <f>SUM(R7:R9)</f>
        <v>59023.78</v>
      </c>
      <c r="S10" s="322">
        <f>SUM(S7:S9)</f>
        <v>0</v>
      </c>
      <c r="T10" s="322">
        <f>SUM(T7:T9)</f>
        <v>59023.78</v>
      </c>
      <c r="U10" s="323">
        <f>SUM(U7:U9)</f>
        <v>354287.22</v>
      </c>
      <c r="W10" s="135"/>
    </row>
    <row r="11" spans="1:27" ht="15.75" customHeight="1" thickTop="1" x14ac:dyDescent="0.25">
      <c r="C11" s="137"/>
      <c r="D11" s="137"/>
      <c r="E11" s="137"/>
      <c r="M11" s="214"/>
      <c r="N11" s="166"/>
      <c r="O11" s="166"/>
      <c r="P11" s="166"/>
      <c r="R11" s="166"/>
      <c r="S11" s="166"/>
      <c r="T11" s="165"/>
      <c r="U11" s="166"/>
      <c r="V11" s="166"/>
      <c r="W11" s="165"/>
    </row>
    <row r="12" spans="1:27" ht="15.75" customHeight="1" x14ac:dyDescent="0.25">
      <c r="B12" s="132" t="s">
        <v>106</v>
      </c>
      <c r="C12" s="176"/>
      <c r="D12" s="176"/>
      <c r="E12" s="176"/>
    </row>
    <row r="13" spans="1:27" ht="33.75" customHeight="1" x14ac:dyDescent="0.25">
      <c r="B13" s="577" t="s">
        <v>186</v>
      </c>
      <c r="C13" s="577"/>
      <c r="D13" s="577"/>
      <c r="E13" s="577"/>
      <c r="F13" s="577"/>
      <c r="G13" s="577"/>
      <c r="M13" s="214"/>
      <c r="N13" s="166"/>
      <c r="O13" s="166"/>
      <c r="P13" s="166"/>
      <c r="R13" s="166"/>
      <c r="S13" s="166"/>
      <c r="T13" s="165"/>
      <c r="U13" s="166"/>
      <c r="V13" s="166"/>
      <c r="W13" s="165"/>
    </row>
    <row r="14" spans="1:27" ht="15.75" customHeight="1" x14ac:dyDescent="0.25">
      <c r="C14" s="176"/>
      <c r="D14" s="176"/>
      <c r="E14" s="176"/>
      <c r="M14" s="214"/>
      <c r="N14" s="166"/>
      <c r="O14" s="166"/>
      <c r="P14" s="166"/>
      <c r="R14" s="166"/>
      <c r="S14" s="130"/>
      <c r="T14" s="170"/>
      <c r="U14" s="416"/>
      <c r="V14" s="416"/>
      <c r="W14" s="170"/>
      <c r="X14" s="130"/>
      <c r="Y14" s="130"/>
    </row>
    <row r="15" spans="1:27" ht="40.5" customHeight="1" x14ac:dyDescent="0.25">
      <c r="B15" s="577" t="s">
        <v>110</v>
      </c>
      <c r="C15" s="577"/>
      <c r="D15" s="577"/>
      <c r="E15" s="577"/>
      <c r="F15" s="577"/>
      <c r="G15" s="577"/>
      <c r="M15" s="214"/>
      <c r="N15" s="166"/>
      <c r="O15" s="166"/>
      <c r="P15" s="166"/>
      <c r="R15" s="166"/>
      <c r="S15" s="130"/>
      <c r="T15" s="170"/>
      <c r="U15" s="416"/>
      <c r="V15" s="416"/>
      <c r="W15" s="170"/>
      <c r="X15" s="130"/>
      <c r="Y15" s="130"/>
    </row>
    <row r="16" spans="1:27" ht="15.75" customHeight="1" x14ac:dyDescent="0.25">
      <c r="B16" s="171"/>
      <c r="C16" s="171"/>
      <c r="D16" s="171"/>
      <c r="E16" s="171"/>
      <c r="F16" s="171"/>
      <c r="M16" s="214"/>
      <c r="N16" s="166"/>
      <c r="O16" s="166"/>
      <c r="P16" s="166"/>
      <c r="R16" s="166"/>
      <c r="S16" s="130"/>
      <c r="T16" s="170"/>
      <c r="U16" s="416"/>
      <c r="V16" s="416"/>
      <c r="W16" s="170"/>
      <c r="X16" s="130"/>
      <c r="Y16" s="130"/>
    </row>
    <row r="17" spans="2:25" ht="33.75" customHeight="1" x14ac:dyDescent="0.25">
      <c r="B17" s="577" t="s">
        <v>131</v>
      </c>
      <c r="C17" s="577"/>
      <c r="D17" s="577"/>
      <c r="E17" s="577"/>
      <c r="F17" s="577"/>
      <c r="G17" s="577"/>
      <c r="M17" s="214"/>
      <c r="N17" s="166"/>
      <c r="O17" s="166"/>
      <c r="P17" s="166"/>
      <c r="R17" s="166"/>
      <c r="S17" s="130"/>
      <c r="T17" s="170"/>
      <c r="U17" s="416"/>
      <c r="V17" s="416"/>
      <c r="W17" s="170"/>
      <c r="X17" s="130"/>
      <c r="Y17" s="130"/>
    </row>
    <row r="18" spans="2:25" ht="15.75" customHeight="1" x14ac:dyDescent="0.25">
      <c r="B18" s="591" t="s">
        <v>130</v>
      </c>
      <c r="C18" s="577"/>
      <c r="D18" s="577"/>
      <c r="E18" s="577"/>
      <c r="F18" s="577"/>
      <c r="G18" s="577"/>
      <c r="M18" s="214"/>
      <c r="N18" s="166"/>
      <c r="O18" s="166"/>
      <c r="P18" s="166"/>
      <c r="R18" s="166"/>
      <c r="S18" s="130"/>
      <c r="T18" s="170"/>
      <c r="U18" s="416"/>
      <c r="V18" s="416"/>
      <c r="W18" s="170"/>
      <c r="X18" s="130"/>
      <c r="Y18" s="130"/>
    </row>
    <row r="19" spans="2:25" ht="15.75" customHeight="1" x14ac:dyDescent="0.25">
      <c r="B19" s="171"/>
      <c r="C19" s="171"/>
      <c r="D19" s="171"/>
      <c r="E19" s="171"/>
      <c r="F19" s="171"/>
      <c r="M19" s="214"/>
      <c r="N19" s="166"/>
      <c r="O19" s="166"/>
      <c r="P19" s="166"/>
      <c r="R19" s="166"/>
      <c r="S19" s="130"/>
      <c r="T19" s="170"/>
      <c r="U19" s="416"/>
      <c r="V19" s="416"/>
      <c r="W19" s="170"/>
      <c r="X19" s="130"/>
      <c r="Y19" s="130"/>
    </row>
    <row r="20" spans="2:25" ht="15.75" customHeight="1" x14ac:dyDescent="0.25">
      <c r="B20" s="131" t="s">
        <v>95</v>
      </c>
      <c r="C20" s="174" t="s">
        <v>98</v>
      </c>
      <c r="D20" s="174" t="s">
        <v>99</v>
      </c>
      <c r="E20" s="174"/>
      <c r="F20" s="171"/>
      <c r="M20" s="214"/>
      <c r="N20" s="166"/>
      <c r="O20" s="166"/>
      <c r="P20" s="166"/>
      <c r="R20" s="166"/>
      <c r="S20" s="130"/>
      <c r="T20" s="170"/>
      <c r="U20" s="416"/>
      <c r="V20" s="416"/>
      <c r="W20" s="170"/>
      <c r="X20" s="130"/>
      <c r="Y20" s="130"/>
    </row>
    <row r="21" spans="2:25" ht="15.75" customHeight="1" x14ac:dyDescent="0.25">
      <c r="B21" s="135" t="s">
        <v>96</v>
      </c>
      <c r="C21" s="176" t="s">
        <v>173</v>
      </c>
      <c r="D21" s="176" t="s">
        <v>174</v>
      </c>
      <c r="E21" s="176"/>
      <c r="F21" s="171"/>
      <c r="M21" s="214"/>
      <c r="N21" s="166"/>
      <c r="O21" s="166"/>
      <c r="P21" s="166"/>
      <c r="R21" s="166"/>
      <c r="S21" s="130"/>
      <c r="T21" s="170"/>
      <c r="U21" s="416"/>
      <c r="V21" s="416"/>
      <c r="W21" s="170"/>
      <c r="X21" s="130"/>
      <c r="Y21" s="130"/>
    </row>
    <row r="22" spans="2:25" ht="15.75" customHeight="1" x14ac:dyDescent="0.25">
      <c r="C22" s="176"/>
      <c r="D22" s="176"/>
      <c r="E22" s="176"/>
      <c r="M22" s="214"/>
      <c r="N22" s="166"/>
      <c r="O22" s="166"/>
      <c r="P22" s="166"/>
      <c r="R22" s="166"/>
      <c r="S22" s="130"/>
      <c r="T22" s="170"/>
      <c r="U22" s="416"/>
      <c r="V22" s="416"/>
      <c r="W22" s="170"/>
      <c r="X22" s="130"/>
      <c r="Y22" s="130"/>
    </row>
    <row r="23" spans="2:25" ht="15.75" customHeight="1" x14ac:dyDescent="0.25">
      <c r="C23" s="176"/>
      <c r="D23" s="176"/>
      <c r="E23" s="176"/>
      <c r="M23" s="214"/>
      <c r="N23" s="166"/>
      <c r="O23" s="166"/>
      <c r="P23" s="166"/>
      <c r="R23" s="166"/>
      <c r="S23" s="166"/>
      <c r="T23" s="165"/>
      <c r="U23" s="166"/>
      <c r="V23" s="166"/>
      <c r="W23" s="165"/>
    </row>
    <row r="24" spans="2:25" ht="15.75" customHeight="1" x14ac:dyDescent="0.25">
      <c r="C24" s="176"/>
      <c r="D24" s="176"/>
      <c r="E24" s="176"/>
      <c r="M24" s="214"/>
      <c r="N24" s="166"/>
      <c r="O24" s="166"/>
      <c r="P24" s="166"/>
      <c r="R24" s="166"/>
      <c r="S24" s="166"/>
      <c r="T24" s="165"/>
      <c r="U24" s="166"/>
      <c r="V24" s="166"/>
      <c r="W24" s="165"/>
    </row>
    <row r="25" spans="2:25" ht="15.75" customHeight="1" x14ac:dyDescent="0.25">
      <c r="B25" s="579" t="s">
        <v>219</v>
      </c>
      <c r="C25" s="579"/>
      <c r="D25" s="579"/>
      <c r="E25" s="579"/>
      <c r="F25" s="579"/>
      <c r="G25" s="579"/>
      <c r="H25" s="579"/>
      <c r="I25" s="579"/>
      <c r="M25" s="214"/>
      <c r="N25" s="166"/>
      <c r="O25" s="166"/>
      <c r="P25" s="166"/>
      <c r="R25" s="166"/>
      <c r="S25" s="166"/>
      <c r="T25" s="165"/>
      <c r="U25" s="166"/>
      <c r="V25" s="166"/>
      <c r="W25" s="165"/>
    </row>
    <row r="26" spans="2:25" ht="15.75" customHeight="1" x14ac:dyDescent="0.25">
      <c r="B26" s="128"/>
      <c r="C26" s="176"/>
      <c r="D26" s="176"/>
      <c r="E26" s="176"/>
      <c r="J26" s="140"/>
      <c r="K26" s="140"/>
      <c r="L26" s="140"/>
      <c r="M26" s="140"/>
      <c r="N26" s="140"/>
      <c r="O26" s="140"/>
      <c r="P26" s="140"/>
      <c r="Q26" s="140"/>
      <c r="R26" s="140"/>
      <c r="S26" s="140"/>
      <c r="U26" s="140"/>
      <c r="V26" s="140"/>
    </row>
    <row r="27" spans="2:25" ht="15.75" customHeight="1" x14ac:dyDescent="0.25">
      <c r="B27" s="194"/>
      <c r="C27" s="195"/>
      <c r="D27" s="195"/>
      <c r="E27" s="195"/>
      <c r="F27" s="140"/>
      <c r="G27" s="195"/>
      <c r="H27" s="140"/>
      <c r="I27" s="140"/>
      <c r="J27" s="140"/>
      <c r="K27" s="140"/>
      <c r="L27" s="140"/>
      <c r="M27" s="140"/>
      <c r="N27" s="140"/>
      <c r="O27" s="140"/>
      <c r="P27" s="140"/>
      <c r="Q27" s="140"/>
      <c r="R27" s="140"/>
      <c r="S27" s="140"/>
      <c r="T27" s="183"/>
      <c r="U27" s="183"/>
      <c r="V27" s="140"/>
    </row>
    <row r="28" spans="2:25" ht="15.75" customHeight="1" x14ac:dyDescent="0.25">
      <c r="B28" s="177"/>
      <c r="C28" s="177"/>
      <c r="D28" s="177"/>
      <c r="E28" s="177"/>
      <c r="F28" s="177"/>
      <c r="G28" s="178"/>
      <c r="H28" s="177"/>
      <c r="I28" s="177"/>
      <c r="J28" s="177"/>
      <c r="K28" s="177"/>
      <c r="L28" s="177"/>
      <c r="M28" s="177"/>
      <c r="N28" s="177"/>
      <c r="O28" s="177"/>
      <c r="P28" s="177"/>
      <c r="Q28" s="177"/>
      <c r="R28" s="284" t="s">
        <v>189</v>
      </c>
      <c r="S28" s="177"/>
      <c r="U28" s="140"/>
      <c r="V28" s="471"/>
    </row>
    <row r="29" spans="2:25" ht="15.75" customHeight="1" x14ac:dyDescent="0.25">
      <c r="B29" s="180" t="s">
        <v>188</v>
      </c>
      <c r="C29" s="181" t="s">
        <v>1</v>
      </c>
      <c r="D29" s="181"/>
      <c r="E29" s="181"/>
      <c r="F29" s="181" t="s">
        <v>32</v>
      </c>
      <c r="G29" s="181" t="s">
        <v>33</v>
      </c>
      <c r="H29" s="181"/>
      <c r="I29" s="181"/>
      <c r="J29" s="181"/>
      <c r="K29" s="181"/>
      <c r="L29" s="181"/>
      <c r="M29" s="181" t="s">
        <v>34</v>
      </c>
      <c r="N29" s="181" t="s">
        <v>35</v>
      </c>
      <c r="O29" s="183"/>
      <c r="P29" s="183"/>
      <c r="Q29" s="183"/>
      <c r="R29" s="183" t="s">
        <v>78</v>
      </c>
      <c r="S29" s="183"/>
      <c r="T29" s="183"/>
      <c r="U29" s="183"/>
      <c r="V29" s="471"/>
    </row>
    <row r="30" spans="2:25" ht="15.75" customHeight="1" x14ac:dyDescent="0.25">
      <c r="B30" s="185"/>
      <c r="C30" s="145"/>
      <c r="D30" s="145"/>
      <c r="E30" s="145"/>
      <c r="F30" s="145"/>
      <c r="G30" s="145"/>
      <c r="H30" s="145"/>
      <c r="I30" s="145"/>
      <c r="J30" s="145"/>
      <c r="K30" s="145"/>
      <c r="L30" s="145"/>
      <c r="M30" s="145"/>
      <c r="N30" s="145"/>
      <c r="R30" s="282"/>
    </row>
    <row r="31" spans="2:25" ht="15.75" customHeight="1" x14ac:dyDescent="0.25">
      <c r="B31" s="185"/>
      <c r="C31" s="145"/>
      <c r="D31" s="145"/>
      <c r="E31" s="145"/>
      <c r="F31" s="145"/>
      <c r="G31" s="145"/>
      <c r="H31" s="145"/>
      <c r="I31" s="145"/>
      <c r="J31" s="145"/>
      <c r="K31" s="145"/>
      <c r="L31" s="145"/>
      <c r="M31" s="145"/>
      <c r="N31" s="145"/>
      <c r="R31" s="282"/>
    </row>
    <row r="32" spans="2:25" ht="15.75" customHeight="1" x14ac:dyDescent="0.25">
      <c r="B32" s="185"/>
      <c r="C32" s="145"/>
      <c r="D32" s="145"/>
      <c r="E32" s="145"/>
      <c r="F32" s="145"/>
      <c r="G32" s="145"/>
      <c r="H32" s="145"/>
      <c r="I32" s="145"/>
      <c r="J32" s="145"/>
      <c r="K32" s="145"/>
      <c r="L32" s="145"/>
      <c r="M32" s="145"/>
      <c r="N32" s="145"/>
      <c r="R32" s="282"/>
    </row>
    <row r="33" spans="2:24" ht="15.75" customHeight="1" x14ac:dyDescent="0.25">
      <c r="B33" s="185"/>
      <c r="C33" s="408"/>
      <c r="D33" s="408"/>
      <c r="E33" s="408"/>
      <c r="F33" s="408"/>
      <c r="G33" s="408"/>
      <c r="H33" s="408"/>
      <c r="I33" s="408"/>
      <c r="J33" s="408"/>
      <c r="K33" s="408"/>
      <c r="L33" s="408"/>
      <c r="M33" s="408"/>
      <c r="N33" s="408"/>
      <c r="R33" s="282"/>
    </row>
    <row r="34" spans="2:24" ht="15.75" customHeight="1" x14ac:dyDescent="0.25">
      <c r="B34" s="185"/>
      <c r="C34" s="425"/>
      <c r="D34" s="425"/>
      <c r="E34" s="425"/>
      <c r="F34" s="425"/>
      <c r="G34" s="425"/>
      <c r="H34" s="425"/>
      <c r="I34" s="425"/>
      <c r="J34" s="425"/>
      <c r="K34" s="425"/>
      <c r="L34" s="425"/>
      <c r="M34" s="425"/>
      <c r="N34" s="425"/>
      <c r="R34" s="282"/>
    </row>
    <row r="35" spans="2:24" ht="15.75" customHeight="1" x14ac:dyDescent="0.25">
      <c r="B35" s="185"/>
      <c r="C35" s="408"/>
      <c r="D35" s="408"/>
      <c r="E35" s="408"/>
      <c r="F35" s="408"/>
      <c r="G35" s="408"/>
      <c r="H35" s="408"/>
      <c r="I35" s="408"/>
      <c r="J35" s="408"/>
      <c r="K35" s="408"/>
      <c r="L35" s="408"/>
      <c r="M35" s="408"/>
      <c r="N35" s="408"/>
      <c r="R35" s="282"/>
    </row>
    <row r="36" spans="2:24" ht="15.75" customHeight="1" x14ac:dyDescent="0.25">
      <c r="B36" s="185"/>
      <c r="C36" s="408"/>
      <c r="D36" s="408"/>
      <c r="E36" s="408"/>
      <c r="F36" s="408"/>
      <c r="G36" s="408"/>
      <c r="H36" s="408"/>
      <c r="I36" s="408"/>
      <c r="J36" s="408"/>
      <c r="K36" s="408"/>
      <c r="L36" s="408"/>
      <c r="M36" s="408"/>
      <c r="N36" s="408"/>
      <c r="R36" s="282"/>
    </row>
    <row r="37" spans="2:24" ht="15.75" customHeight="1" x14ac:dyDescent="0.25">
      <c r="B37" s="185"/>
      <c r="C37" s="408"/>
      <c r="D37" s="408"/>
      <c r="E37" s="408"/>
      <c r="F37" s="408"/>
      <c r="G37" s="408"/>
      <c r="H37" s="408"/>
      <c r="I37" s="408"/>
      <c r="J37" s="408"/>
      <c r="K37" s="408"/>
      <c r="L37" s="408"/>
      <c r="M37" s="408"/>
      <c r="N37" s="408"/>
      <c r="R37" s="282"/>
    </row>
    <row r="38" spans="2:24" ht="15.75" customHeight="1" x14ac:dyDescent="0.25">
      <c r="B38" s="185"/>
      <c r="C38" s="145"/>
      <c r="D38" s="145"/>
      <c r="E38" s="145"/>
      <c r="F38" s="145"/>
      <c r="G38" s="145"/>
      <c r="H38" s="145"/>
      <c r="I38" s="145"/>
      <c r="J38" s="145"/>
      <c r="K38" s="145"/>
      <c r="L38" s="145"/>
      <c r="M38" s="145"/>
      <c r="N38" s="145"/>
      <c r="P38" s="143"/>
      <c r="Q38" s="143"/>
      <c r="R38" s="285"/>
      <c r="S38" s="143"/>
      <c r="T38" s="146"/>
      <c r="U38" s="143"/>
      <c r="V38" s="143"/>
      <c r="W38" s="146"/>
      <c r="X38" s="143"/>
    </row>
    <row r="39" spans="2:24" ht="15.75" customHeight="1" x14ac:dyDescent="0.25">
      <c r="B39" s="185"/>
      <c r="C39" s="145"/>
      <c r="D39" s="145"/>
      <c r="E39" s="145"/>
      <c r="F39" s="145"/>
      <c r="G39" s="145"/>
      <c r="H39" s="145"/>
      <c r="I39" s="145"/>
      <c r="J39" s="145"/>
      <c r="K39" s="145"/>
      <c r="L39" s="145"/>
      <c r="M39" s="145"/>
      <c r="N39" s="145"/>
      <c r="P39" s="143"/>
      <c r="Q39" s="143"/>
      <c r="R39" s="285"/>
      <c r="S39" s="143"/>
      <c r="T39" s="146"/>
      <c r="U39" s="143"/>
      <c r="V39" s="143"/>
      <c r="W39" s="146"/>
      <c r="X39" s="143"/>
    </row>
    <row r="40" spans="2:24" ht="15.75" customHeight="1" x14ac:dyDescent="0.25">
      <c r="B40" s="223"/>
      <c r="C40" s="218"/>
      <c r="D40" s="218"/>
      <c r="E40" s="218"/>
      <c r="F40" s="202"/>
      <c r="G40" s="203"/>
      <c r="H40" s="224"/>
      <c r="I40" s="224"/>
      <c r="J40" s="224"/>
      <c r="K40" s="224"/>
      <c r="L40" s="224"/>
      <c r="M40" s="226"/>
      <c r="N40" s="229"/>
      <c r="O40" s="140"/>
      <c r="P40" s="207"/>
      <c r="Q40" s="146"/>
      <c r="R40" s="143"/>
      <c r="S40" s="143"/>
      <c r="T40" s="208"/>
      <c r="U40" s="143"/>
      <c r="V40" s="143"/>
      <c r="W40" s="208"/>
      <c r="X40" s="143"/>
    </row>
    <row r="41" spans="2:24" ht="15.75" customHeight="1" x14ac:dyDescent="0.25">
      <c r="C41" s="218"/>
      <c r="D41" s="218"/>
      <c r="E41" s="218"/>
      <c r="F41" s="202"/>
      <c r="G41" s="203"/>
      <c r="H41" s="219"/>
      <c r="I41" s="219"/>
      <c r="J41" s="219"/>
      <c r="K41" s="219"/>
      <c r="L41" s="219"/>
      <c r="M41" s="220"/>
      <c r="N41" s="199"/>
      <c r="O41" s="140"/>
      <c r="P41" s="143"/>
      <c r="Q41" s="143"/>
      <c r="R41" s="143"/>
      <c r="S41" s="143"/>
      <c r="T41" s="146"/>
      <c r="U41" s="143"/>
      <c r="V41" s="143"/>
      <c r="W41" s="146"/>
      <c r="X41" s="143"/>
    </row>
    <row r="42" spans="2:24" ht="15.75" customHeight="1" x14ac:dyDescent="0.25">
      <c r="C42" s="218"/>
      <c r="D42" s="218"/>
      <c r="E42" s="218"/>
      <c r="F42" s="202"/>
      <c r="G42" s="203"/>
      <c r="H42" s="219"/>
      <c r="I42" s="219"/>
      <c r="J42" s="219"/>
      <c r="K42" s="219"/>
      <c r="L42" s="219"/>
      <c r="M42" s="220"/>
      <c r="N42" s="199"/>
      <c r="O42" s="230"/>
      <c r="P42" s="143"/>
      <c r="Q42" s="143"/>
      <c r="R42" s="143"/>
      <c r="S42" s="143"/>
      <c r="T42" s="146"/>
      <c r="U42" s="143"/>
      <c r="V42" s="143"/>
      <c r="W42" s="146"/>
      <c r="X42" s="143"/>
    </row>
    <row r="43" spans="2:24" ht="15.75" customHeight="1" x14ac:dyDescent="0.25">
      <c r="C43" s="218"/>
      <c r="D43" s="218"/>
      <c r="E43" s="218"/>
      <c r="F43" s="202"/>
      <c r="G43" s="203"/>
      <c r="H43" s="219"/>
      <c r="I43" s="219"/>
      <c r="J43" s="219"/>
      <c r="K43" s="219"/>
      <c r="L43" s="219"/>
      <c r="M43" s="220"/>
      <c r="N43" s="221"/>
      <c r="O43" s="222"/>
      <c r="P43" s="222"/>
      <c r="Q43" s="146"/>
      <c r="R43" s="143"/>
      <c r="S43" s="143"/>
      <c r="T43" s="146"/>
      <c r="U43" s="143"/>
      <c r="V43" s="143"/>
      <c r="W43" s="146"/>
      <c r="X43" s="143"/>
    </row>
    <row r="44" spans="2:24" ht="15.75" customHeight="1" x14ac:dyDescent="0.25">
      <c r="B44" s="223"/>
      <c r="C44" s="218"/>
      <c r="D44" s="218"/>
      <c r="E44" s="218"/>
      <c r="F44" s="202"/>
      <c r="G44" s="203"/>
      <c r="H44" s="224"/>
      <c r="I44" s="224"/>
      <c r="J44" s="224"/>
      <c r="K44" s="224"/>
      <c r="L44" s="224"/>
      <c r="M44" s="220"/>
      <c r="N44" s="199"/>
      <c r="O44" s="225"/>
      <c r="P44" s="225"/>
      <c r="Q44" s="140"/>
    </row>
    <row r="45" spans="2:24" ht="15.75" customHeight="1" x14ac:dyDescent="0.25">
      <c r="B45" s="223"/>
      <c r="C45" s="218"/>
      <c r="D45" s="218"/>
      <c r="E45" s="218"/>
      <c r="F45" s="202"/>
      <c r="G45" s="203"/>
      <c r="H45" s="224"/>
      <c r="I45" s="224"/>
      <c r="J45" s="224"/>
      <c r="K45" s="224"/>
      <c r="L45" s="224"/>
      <c r="M45" s="220"/>
      <c r="N45" s="199"/>
      <c r="O45" s="225"/>
      <c r="P45" s="225"/>
      <c r="Q45" s="140"/>
    </row>
    <row r="46" spans="2:24" ht="15.75" customHeight="1" x14ac:dyDescent="0.25">
      <c r="B46" s="223"/>
      <c r="C46" s="218"/>
      <c r="D46" s="218"/>
      <c r="E46" s="218"/>
      <c r="F46" s="202"/>
      <c r="G46" s="203"/>
      <c r="H46" s="224"/>
      <c r="I46" s="224"/>
      <c r="J46" s="224"/>
      <c r="K46" s="224"/>
      <c r="L46" s="224"/>
      <c r="M46" s="226"/>
      <c r="N46" s="204"/>
      <c r="O46" s="225"/>
      <c r="P46" s="225"/>
      <c r="Q46" s="140"/>
    </row>
    <row r="47" spans="2:24" ht="15.75" customHeight="1" x14ac:dyDescent="0.25"/>
    <row r="48" spans="2:24" ht="15.75" customHeight="1" x14ac:dyDescent="0.25">
      <c r="F48" s="167"/>
      <c r="G48" s="227"/>
      <c r="H48" s="228"/>
      <c r="I48" s="228"/>
      <c r="J48" s="228"/>
      <c r="K48" s="228"/>
      <c r="L48" s="228"/>
    </row>
    <row r="49" spans="19:20" ht="15.75" customHeight="1" x14ac:dyDescent="0.25"/>
    <row r="50" spans="19:20" ht="15.75" customHeight="1" x14ac:dyDescent="0.25"/>
    <row r="51" spans="19:20" ht="15.75" customHeight="1" x14ac:dyDescent="0.25"/>
    <row r="52" spans="19:20" ht="15.75" customHeight="1" x14ac:dyDescent="0.25">
      <c r="S52" s="135" t="s">
        <v>182</v>
      </c>
      <c r="T52" s="166">
        <f>T10</f>
        <v>59023.78</v>
      </c>
    </row>
    <row r="53" spans="19:20" ht="15.75" customHeight="1" x14ac:dyDescent="0.25"/>
    <row r="54" spans="19:20" ht="15.75" customHeight="1" x14ac:dyDescent="0.25"/>
  </sheetData>
  <mergeCells count="8">
    <mergeCell ref="X4:Z4"/>
    <mergeCell ref="X5:Z5"/>
    <mergeCell ref="B25:I25"/>
    <mergeCell ref="B18:G18"/>
    <mergeCell ref="B17:G17"/>
    <mergeCell ref="B13:G13"/>
    <mergeCell ref="B15:G15"/>
    <mergeCell ref="R4:T4"/>
  </mergeCells>
  <conditionalFormatting sqref="A7:P9">
    <cfRule type="expression" dxfId="27" priority="5">
      <formula>MOD(ROW(),2)=0</formula>
    </cfRule>
  </conditionalFormatting>
  <conditionalFormatting sqref="R7:U9">
    <cfRule type="expression" dxfId="26" priority="1">
      <formula>MOD(ROW(),2)=0</formula>
    </cfRule>
  </conditionalFormatting>
  <hyperlinks>
    <hyperlink ref="B18" r:id="rId1" xr:uid="{00000000-0004-0000-2700-000000000000}"/>
  </hyperlinks>
  <printOptions horizontalCentered="1" gridLines="1"/>
  <pageMargins left="0" right="0" top="0.75" bottom="0.75" header="0.3" footer="0.3"/>
  <pageSetup scale="33" orientation="landscape" horizontalDpi="1200" verticalDpi="120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CDAF8"/>
    <pageSetUpPr fitToPage="1"/>
  </sheetPr>
  <dimension ref="A1:AA57"/>
  <sheetViews>
    <sheetView workbookViewId="0">
      <pane xSplit="2" ySplit="6" topLeftCell="K7" activePane="bottomRight" state="frozen"/>
      <selection pane="topRight" activeCell="C1" sqref="C1"/>
      <selection pane="bottomLeft" activeCell="A7" sqref="A7"/>
      <selection pane="bottomRight" activeCell="U7" sqref="U7"/>
    </sheetView>
  </sheetViews>
  <sheetFormatPr defaultColWidth="9.140625" defaultRowHeight="15" x14ac:dyDescent="0.25"/>
  <cols>
    <col min="1" max="1" width="7.85546875" style="135" customWidth="1"/>
    <col min="2" max="2" width="74.7109375" style="135" bestFit="1" customWidth="1"/>
    <col min="3" max="3" width="57.28515625" style="135" customWidth="1"/>
    <col min="4" max="4" width="14.28515625" style="135" bestFit="1" customWidth="1"/>
    <col min="5" max="5" width="11.4257812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9.7109375" style="135" customWidth="1"/>
    <col min="13" max="13" width="24" style="135" bestFit="1" customWidth="1"/>
    <col min="14" max="14" width="15.85546875" style="135" bestFit="1" customWidth="1"/>
    <col min="15" max="15" width="13.7109375" style="135" customWidth="1"/>
    <col min="16" max="16" width="15.85546875" style="135" bestFit="1" customWidth="1"/>
    <col min="17" max="17" width="3.7109375" style="135" customWidth="1"/>
    <col min="18" max="18" width="17.28515625" style="135" customWidth="1"/>
    <col min="19" max="19" width="16.42578125" style="135" customWidth="1"/>
    <col min="20" max="20" width="12.28515625" style="135" bestFit="1" customWidth="1"/>
    <col min="21" max="22" width="16.42578125" style="135" customWidth="1"/>
    <col min="23" max="23" width="3.7109375" style="135" customWidth="1"/>
    <col min="24" max="24" width="15.140625" style="135" bestFit="1" customWidth="1"/>
    <col min="25" max="25" width="14.85546875" style="135" bestFit="1" customWidth="1"/>
    <col min="26" max="26" width="15.140625" style="135" bestFit="1" customWidth="1"/>
    <col min="27" max="27" width="16.7109375" style="135" customWidth="1"/>
    <col min="28" max="16384" width="9.140625" style="135"/>
  </cols>
  <sheetData>
    <row r="1" spans="1:27" ht="15.75" customHeight="1" x14ac:dyDescent="0.25">
      <c r="A1" s="132" t="s">
        <v>82</v>
      </c>
      <c r="T1" s="140"/>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81</v>
      </c>
      <c r="B3" s="132"/>
      <c r="D3" s="132"/>
      <c r="E3" s="132"/>
      <c r="F3" s="131"/>
      <c r="Q3" s="140"/>
      <c r="R3" s="140"/>
      <c r="S3" s="140"/>
      <c r="T3" s="140"/>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91"/>
      <c r="R6" s="305" t="s">
        <v>180</v>
      </c>
      <c r="S6" s="306" t="s">
        <v>184</v>
      </c>
      <c r="T6" s="307" t="s">
        <v>185</v>
      </c>
      <c r="U6" s="155" t="str">
        <f>'#4050 Renaissance CS @ Cypress'!U6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37">
        <v>338539.5</v>
      </c>
      <c r="O7" s="338"/>
      <c r="P7" s="320">
        <f t="shared" ref="P7:P10" si="0">N7+O7</f>
        <v>338539.5</v>
      </c>
      <c r="Q7" s="357"/>
      <c r="R7" s="311">
        <v>110792.96000000001</v>
      </c>
      <c r="S7" s="329"/>
      <c r="T7" s="398">
        <f t="shared" ref="T7:T8" si="1">R7+S7</f>
        <v>110792.96000000001</v>
      </c>
      <c r="U7" s="396">
        <f>P7-T7</f>
        <v>227746.53999999998</v>
      </c>
    </row>
    <row r="8" spans="1:27" ht="15.75" customHeight="1" x14ac:dyDescent="0.25">
      <c r="A8" s="137"/>
      <c r="C8" s="326"/>
      <c r="D8" s="158"/>
      <c r="E8" s="176"/>
      <c r="G8" s="136"/>
      <c r="H8" s="276"/>
      <c r="I8" s="276"/>
      <c r="J8" s="164"/>
      <c r="K8" s="164"/>
      <c r="L8" s="164"/>
      <c r="M8" s="137"/>
      <c r="N8" s="411"/>
      <c r="O8" s="341"/>
      <c r="P8" s="320">
        <f t="shared" si="0"/>
        <v>0</v>
      </c>
      <c r="Q8" s="357"/>
      <c r="R8" s="422"/>
      <c r="S8" s="319"/>
      <c r="T8" s="398">
        <f t="shared" si="1"/>
        <v>0</v>
      </c>
      <c r="U8" s="396">
        <f t="shared" ref="U8:U10" si="2">P8-T8</f>
        <v>0</v>
      </c>
    </row>
    <row r="9" spans="1:27" ht="15.75" customHeight="1" x14ac:dyDescent="0.25">
      <c r="A9" s="137"/>
      <c r="B9" s="146"/>
      <c r="C9" s="136"/>
      <c r="D9" s="137"/>
      <c r="E9" s="137"/>
      <c r="G9" s="135"/>
      <c r="H9" s="276"/>
      <c r="I9" s="276"/>
      <c r="J9" s="164"/>
      <c r="K9" s="164"/>
      <c r="L9" s="164"/>
      <c r="M9" s="137"/>
      <c r="N9" s="340"/>
      <c r="O9" s="341"/>
      <c r="P9" s="320">
        <f t="shared" si="0"/>
        <v>0</v>
      </c>
      <c r="Q9" s="357"/>
      <c r="R9" s="331"/>
      <c r="S9" s="319"/>
      <c r="T9" s="398">
        <f t="shared" ref="T9" si="3">R9+S9</f>
        <v>0</v>
      </c>
      <c r="U9" s="396">
        <f t="shared" si="2"/>
        <v>0</v>
      </c>
    </row>
    <row r="10" spans="1:27" x14ac:dyDescent="0.25">
      <c r="A10" s="428"/>
      <c r="B10" s="423"/>
      <c r="C10" s="430"/>
      <c r="D10" s="428"/>
      <c r="E10" s="428"/>
      <c r="F10" s="432"/>
      <c r="G10" s="428"/>
      <c r="H10" s="276"/>
      <c r="I10" s="276"/>
      <c r="J10" s="432"/>
      <c r="K10" s="432"/>
      <c r="L10" s="432"/>
      <c r="M10" s="428"/>
      <c r="N10" s="318"/>
      <c r="O10" s="319"/>
      <c r="P10" s="320">
        <f t="shared" si="0"/>
        <v>0</v>
      </c>
      <c r="Q10" s="416"/>
      <c r="R10" s="331"/>
      <c r="S10" s="319"/>
      <c r="T10" s="398">
        <f t="shared" ref="T10" si="4">R10+S10</f>
        <v>0</v>
      </c>
      <c r="U10" s="396">
        <f t="shared" si="2"/>
        <v>0</v>
      </c>
    </row>
    <row r="11" spans="1:27" ht="15.75" customHeight="1" thickBot="1" x14ac:dyDescent="0.3">
      <c r="B11" s="140"/>
      <c r="C11" s="176"/>
      <c r="D11" s="176"/>
      <c r="E11" s="176"/>
      <c r="M11" s="214" t="s">
        <v>36</v>
      </c>
      <c r="N11" s="321">
        <f>SUM(N7:N10)</f>
        <v>338539.5</v>
      </c>
      <c r="O11" s="322">
        <f>SUM(O7:O10)</f>
        <v>0</v>
      </c>
      <c r="P11" s="323">
        <f>SUM(P7:P10)</f>
        <v>338539.5</v>
      </c>
      <c r="Q11" s="130" t="s">
        <v>88</v>
      </c>
      <c r="R11" s="321">
        <f>SUM(R7:R10)</f>
        <v>110792.96000000001</v>
      </c>
      <c r="S11" s="322">
        <f>SUM(S7:S10)</f>
        <v>0</v>
      </c>
      <c r="T11" s="322">
        <f>SUM(T7:T10)</f>
        <v>110792.96000000001</v>
      </c>
      <c r="U11" s="378">
        <f>SUM(U7:U10)</f>
        <v>227746.53999999998</v>
      </c>
    </row>
    <row r="12" spans="1:27" ht="15.75" customHeight="1" thickTop="1" x14ac:dyDescent="0.25">
      <c r="B12" s="140"/>
      <c r="C12" s="176"/>
      <c r="D12" s="176"/>
      <c r="E12" s="176"/>
      <c r="M12" s="214"/>
      <c r="N12" s="166"/>
      <c r="O12" s="166"/>
      <c r="P12" s="166"/>
      <c r="Q12" s="166"/>
      <c r="R12" s="166"/>
      <c r="S12" s="166"/>
      <c r="T12" s="165"/>
      <c r="U12" s="166"/>
      <c r="V12" s="166"/>
      <c r="W12" s="165"/>
      <c r="X12" s="140"/>
    </row>
    <row r="13" spans="1:27" ht="15.75" customHeight="1" x14ac:dyDescent="0.25">
      <c r="B13" s="132" t="s">
        <v>106</v>
      </c>
      <c r="C13" s="176"/>
      <c r="D13" s="176"/>
      <c r="E13" s="176"/>
      <c r="T13" s="140"/>
      <c r="W13" s="140"/>
      <c r="X13" s="140"/>
      <c r="Y13" s="140"/>
    </row>
    <row r="14" spans="1:27" ht="33.75" customHeight="1" x14ac:dyDescent="0.25">
      <c r="B14" s="577" t="s">
        <v>186</v>
      </c>
      <c r="C14" s="577"/>
      <c r="D14" s="577"/>
      <c r="E14" s="577"/>
      <c r="F14" s="577"/>
      <c r="G14" s="577"/>
      <c r="M14" s="214"/>
      <c r="N14" s="166"/>
      <c r="O14" s="166"/>
      <c r="P14" s="166"/>
      <c r="R14" s="130"/>
      <c r="S14" s="130"/>
      <c r="T14" s="170"/>
      <c r="U14" s="416"/>
      <c r="V14" s="416"/>
      <c r="W14" s="170"/>
      <c r="X14" s="170"/>
      <c r="Y14" s="170"/>
      <c r="Z14" s="130"/>
    </row>
    <row r="15" spans="1:27" ht="15.75" customHeight="1" x14ac:dyDescent="0.25">
      <c r="B15" s="171"/>
      <c r="C15" s="171"/>
      <c r="D15" s="171"/>
      <c r="E15" s="171"/>
      <c r="F15" s="172"/>
      <c r="G15" s="172"/>
      <c r="M15" s="214"/>
      <c r="N15" s="166"/>
      <c r="O15" s="166"/>
      <c r="P15" s="166"/>
      <c r="R15" s="130"/>
      <c r="S15" s="130"/>
      <c r="T15" s="170"/>
      <c r="U15" s="416"/>
      <c r="V15" s="416"/>
      <c r="W15" s="170"/>
      <c r="X15" s="170"/>
      <c r="Y15" s="170"/>
      <c r="Z15" s="130"/>
    </row>
    <row r="16" spans="1:27" ht="30.75" customHeight="1" x14ac:dyDescent="0.25">
      <c r="B16" s="577" t="s">
        <v>110</v>
      </c>
      <c r="C16" s="577"/>
      <c r="D16" s="577"/>
      <c r="E16" s="577"/>
      <c r="F16" s="577"/>
      <c r="G16" s="577"/>
      <c r="M16" s="214"/>
      <c r="N16" s="166"/>
      <c r="O16" s="166"/>
      <c r="P16" s="166"/>
      <c r="R16" s="130"/>
      <c r="S16" s="130"/>
      <c r="T16" s="170"/>
      <c r="U16" s="416"/>
      <c r="V16" s="416"/>
      <c r="W16" s="170"/>
      <c r="X16" s="170"/>
      <c r="Y16" s="170"/>
      <c r="Z16" s="130"/>
    </row>
    <row r="17" spans="2:26" ht="15.75" customHeight="1" x14ac:dyDescent="0.25">
      <c r="B17" s="171"/>
      <c r="C17" s="171"/>
      <c r="D17" s="171"/>
      <c r="E17" s="171"/>
      <c r="F17" s="172"/>
      <c r="M17" s="214"/>
      <c r="N17" s="166"/>
      <c r="O17" s="166"/>
      <c r="P17" s="166"/>
      <c r="R17" s="130"/>
      <c r="S17" s="130"/>
      <c r="T17" s="170"/>
      <c r="U17" s="416"/>
      <c r="V17" s="416"/>
      <c r="W17" s="170"/>
      <c r="X17" s="170"/>
      <c r="Y17" s="170"/>
      <c r="Z17" s="130"/>
    </row>
    <row r="18" spans="2:26" ht="29.25" customHeight="1" x14ac:dyDescent="0.25">
      <c r="B18" s="578" t="s">
        <v>131</v>
      </c>
      <c r="C18" s="578"/>
      <c r="D18" s="578"/>
      <c r="E18" s="578"/>
      <c r="F18" s="578"/>
      <c r="G18" s="578"/>
      <c r="M18" s="214"/>
      <c r="N18" s="166"/>
      <c r="O18" s="166"/>
      <c r="P18" s="166"/>
      <c r="R18" s="130"/>
      <c r="S18" s="130"/>
      <c r="T18" s="170"/>
      <c r="U18" s="416"/>
      <c r="V18" s="416"/>
      <c r="W18" s="170"/>
      <c r="X18" s="170"/>
      <c r="Y18" s="170"/>
      <c r="Z18" s="130"/>
    </row>
    <row r="19" spans="2:26" ht="15.75" customHeight="1" x14ac:dyDescent="0.25">
      <c r="B19" s="591" t="s">
        <v>130</v>
      </c>
      <c r="C19" s="577"/>
      <c r="D19" s="577"/>
      <c r="E19" s="577"/>
      <c r="F19" s="577"/>
      <c r="G19" s="577"/>
      <c r="M19" s="214"/>
      <c r="N19" s="166"/>
      <c r="O19" s="166"/>
      <c r="P19" s="166"/>
      <c r="R19" s="130"/>
      <c r="S19" s="130"/>
      <c r="T19" s="170"/>
      <c r="U19" s="416"/>
      <c r="V19" s="416"/>
      <c r="W19" s="170"/>
      <c r="X19" s="170"/>
      <c r="Y19" s="170"/>
      <c r="Z19" s="130"/>
    </row>
    <row r="20" spans="2:26" ht="15.75" customHeight="1" x14ac:dyDescent="0.25">
      <c r="B20" s="171"/>
      <c r="C20" s="171"/>
      <c r="D20" s="171"/>
      <c r="E20" s="171"/>
      <c r="F20" s="172"/>
      <c r="M20" s="214"/>
      <c r="N20" s="166"/>
      <c r="O20" s="166"/>
      <c r="P20" s="166"/>
      <c r="R20" s="130"/>
      <c r="S20" s="130"/>
      <c r="T20" s="170"/>
      <c r="U20" s="416"/>
      <c r="V20" s="416"/>
      <c r="W20" s="170"/>
      <c r="X20" s="170"/>
      <c r="Y20" s="170"/>
      <c r="Z20" s="130"/>
    </row>
    <row r="21" spans="2:26" ht="15.75" customHeight="1" x14ac:dyDescent="0.25">
      <c r="B21" s="131" t="s">
        <v>95</v>
      </c>
      <c r="C21" s="174" t="s">
        <v>98</v>
      </c>
      <c r="D21" s="174" t="s">
        <v>99</v>
      </c>
      <c r="E21" s="174"/>
      <c r="F21" s="172"/>
      <c r="M21" s="214"/>
      <c r="N21" s="166"/>
      <c r="O21" s="166"/>
      <c r="P21" s="166"/>
      <c r="R21" s="130"/>
      <c r="S21" s="130"/>
      <c r="T21" s="170"/>
      <c r="U21" s="416"/>
      <c r="V21" s="416"/>
      <c r="W21" s="170"/>
      <c r="X21" s="170"/>
      <c r="Y21" s="170"/>
      <c r="Z21" s="130"/>
    </row>
    <row r="22" spans="2:26" ht="15.75" customHeight="1" x14ac:dyDescent="0.25">
      <c r="B22" s="135" t="s">
        <v>96</v>
      </c>
      <c r="C22" s="176" t="s">
        <v>173</v>
      </c>
      <c r="D22" s="176" t="s">
        <v>174</v>
      </c>
      <c r="E22" s="176"/>
      <c r="F22" s="172"/>
      <c r="M22" s="214"/>
      <c r="N22" s="166"/>
      <c r="O22" s="166"/>
      <c r="P22" s="166"/>
      <c r="R22" s="166"/>
      <c r="S22" s="166"/>
      <c r="T22" s="165"/>
      <c r="U22" s="166"/>
      <c r="V22" s="166"/>
      <c r="W22" s="165"/>
      <c r="X22" s="140"/>
      <c r="Y22" s="140"/>
    </row>
    <row r="23" spans="2:26" ht="15.75" customHeight="1" x14ac:dyDescent="0.25">
      <c r="C23" s="176"/>
      <c r="D23" s="176"/>
      <c r="E23" s="176"/>
      <c r="M23" s="214"/>
      <c r="N23" s="166"/>
      <c r="O23" s="166"/>
      <c r="P23" s="166"/>
      <c r="R23" s="166"/>
      <c r="S23" s="166"/>
      <c r="T23" s="165"/>
      <c r="U23" s="166"/>
      <c r="V23" s="166"/>
      <c r="W23" s="165"/>
      <c r="X23" s="140"/>
      <c r="Y23" s="140"/>
    </row>
    <row r="24" spans="2:26" ht="15.75" customHeight="1" x14ac:dyDescent="0.25">
      <c r="C24" s="176"/>
      <c r="D24" s="176"/>
      <c r="E24" s="176"/>
      <c r="M24" s="214"/>
      <c r="N24" s="166"/>
      <c r="O24" s="166"/>
      <c r="P24" s="166"/>
      <c r="R24" s="166"/>
      <c r="S24" s="166"/>
      <c r="T24" s="165"/>
      <c r="U24" s="166"/>
      <c r="V24" s="166"/>
      <c r="W24" s="165"/>
      <c r="X24" s="140"/>
      <c r="Y24" s="140"/>
    </row>
    <row r="25" spans="2:26" ht="15.75" customHeight="1" x14ac:dyDescent="0.25">
      <c r="B25" s="579" t="s">
        <v>219</v>
      </c>
      <c r="C25" s="579"/>
      <c r="D25" s="579"/>
      <c r="E25" s="579"/>
      <c r="F25" s="579"/>
      <c r="G25" s="579"/>
      <c r="H25" s="579"/>
      <c r="I25" s="579"/>
      <c r="M25" s="214"/>
      <c r="N25" s="166"/>
      <c r="O25" s="166"/>
      <c r="P25" s="166"/>
      <c r="R25" s="166"/>
      <c r="S25" s="166"/>
      <c r="T25" s="165"/>
      <c r="U25" s="166"/>
      <c r="V25" s="166"/>
      <c r="W25" s="165"/>
      <c r="X25" s="140"/>
      <c r="Y25" s="140"/>
    </row>
    <row r="26" spans="2:26" ht="15.75" customHeight="1" x14ac:dyDescent="0.25">
      <c r="B26" s="128"/>
      <c r="C26" s="176"/>
      <c r="D26" s="176"/>
      <c r="E26" s="176"/>
      <c r="M26" s="214"/>
      <c r="N26" s="166"/>
      <c r="O26" s="166"/>
      <c r="P26" s="166"/>
      <c r="R26" s="166"/>
      <c r="S26" s="166"/>
      <c r="T26" s="165"/>
      <c r="U26" s="166"/>
      <c r="V26" s="166"/>
      <c r="W26" s="165"/>
      <c r="X26" s="140"/>
      <c r="Y26" s="140"/>
    </row>
    <row r="27" spans="2:26" ht="15.75" customHeight="1" x14ac:dyDescent="0.25">
      <c r="B27" s="183"/>
      <c r="C27" s="206"/>
      <c r="D27" s="206"/>
      <c r="E27" s="206"/>
      <c r="F27" s="206"/>
      <c r="G27" s="206"/>
      <c r="H27" s="183"/>
      <c r="I27" s="183"/>
      <c r="J27" s="183"/>
      <c r="K27" s="183"/>
      <c r="L27" s="183"/>
      <c r="M27" s="183"/>
      <c r="N27" s="183"/>
      <c r="O27" s="183"/>
      <c r="P27" s="183"/>
      <c r="Q27" s="183"/>
      <c r="R27" s="183"/>
      <c r="S27" s="183"/>
      <c r="T27" s="183"/>
      <c r="U27" s="183"/>
      <c r="V27" s="183"/>
      <c r="W27" s="183"/>
      <c r="X27" s="140"/>
      <c r="Y27" s="140"/>
    </row>
    <row r="28" spans="2:26" ht="15.75" customHeight="1" x14ac:dyDescent="0.25">
      <c r="Q28" s="140"/>
      <c r="R28" s="282" t="s">
        <v>189</v>
      </c>
      <c r="T28" s="241"/>
      <c r="W28" s="241"/>
    </row>
    <row r="29" spans="2:26" ht="15.75" customHeight="1" x14ac:dyDescent="0.25">
      <c r="B29" s="180" t="s">
        <v>188</v>
      </c>
      <c r="C29" s="181" t="s">
        <v>1</v>
      </c>
      <c r="D29" s="181"/>
      <c r="E29" s="181"/>
      <c r="F29" s="483" t="s">
        <v>32</v>
      </c>
      <c r="G29" s="483" t="s">
        <v>33</v>
      </c>
      <c r="H29" s="181"/>
      <c r="I29" s="181"/>
      <c r="J29" s="181"/>
      <c r="K29" s="181"/>
      <c r="L29" s="181"/>
      <c r="M29" s="181" t="s">
        <v>34</v>
      </c>
      <c r="N29" s="181" t="s">
        <v>35</v>
      </c>
      <c r="O29" s="183"/>
      <c r="P29" s="183"/>
      <c r="Q29" s="183"/>
      <c r="R29" s="183" t="s">
        <v>78</v>
      </c>
      <c r="S29" s="183"/>
      <c r="T29" s="283"/>
      <c r="U29" s="183"/>
      <c r="V29" s="183"/>
      <c r="W29" s="283"/>
    </row>
    <row r="30" spans="2:26" ht="15.75" customHeight="1" x14ac:dyDescent="0.25">
      <c r="B30" s="185"/>
      <c r="C30" s="145"/>
      <c r="D30" s="145"/>
      <c r="E30" s="145"/>
      <c r="F30" s="484"/>
      <c r="G30" s="484"/>
      <c r="H30" s="145"/>
      <c r="I30" s="145"/>
      <c r="J30" s="145"/>
      <c r="K30" s="145"/>
      <c r="L30" s="145"/>
      <c r="M30" s="145"/>
      <c r="N30" s="145"/>
      <c r="R30" s="282"/>
    </row>
    <row r="31" spans="2:26" ht="15.75" customHeight="1" x14ac:dyDescent="0.25">
      <c r="B31" s="185"/>
      <c r="C31" s="145"/>
      <c r="D31" s="145"/>
      <c r="E31" s="145"/>
      <c r="F31" s="484"/>
      <c r="G31" s="484"/>
      <c r="H31" s="145"/>
      <c r="I31" s="145"/>
      <c r="J31" s="145"/>
      <c r="K31" s="145"/>
      <c r="L31" s="145"/>
      <c r="M31" s="145"/>
      <c r="N31" s="145"/>
      <c r="R31" s="282"/>
    </row>
    <row r="32" spans="2:26" ht="15.75" customHeight="1" x14ac:dyDescent="0.25">
      <c r="B32" s="185"/>
      <c r="C32" s="145"/>
      <c r="D32" s="145"/>
      <c r="E32" s="145"/>
      <c r="F32" s="484"/>
      <c r="G32" s="484"/>
      <c r="H32" s="145"/>
      <c r="I32" s="145"/>
      <c r="J32" s="145"/>
      <c r="K32" s="145"/>
      <c r="L32" s="145"/>
      <c r="M32" s="145"/>
      <c r="N32" s="145"/>
      <c r="R32" s="282"/>
    </row>
    <row r="33" spans="2:23" ht="15.75" customHeight="1" x14ac:dyDescent="0.25">
      <c r="B33" s="185"/>
      <c r="C33" s="408"/>
      <c r="D33" s="408"/>
      <c r="E33" s="408"/>
      <c r="F33" s="484"/>
      <c r="G33" s="484"/>
      <c r="H33" s="408"/>
      <c r="I33" s="408"/>
      <c r="J33" s="408"/>
      <c r="K33" s="408"/>
      <c r="L33" s="408"/>
      <c r="M33" s="408"/>
      <c r="N33" s="408"/>
      <c r="R33" s="282"/>
    </row>
    <row r="34" spans="2:23" ht="15.75" customHeight="1" x14ac:dyDescent="0.25">
      <c r="B34" s="185"/>
      <c r="C34" s="408"/>
      <c r="D34" s="408"/>
      <c r="E34" s="408"/>
      <c r="F34" s="484"/>
      <c r="G34" s="484"/>
      <c r="H34" s="408"/>
      <c r="I34" s="408"/>
      <c r="J34" s="408"/>
      <c r="K34" s="408"/>
      <c r="L34" s="408"/>
      <c r="M34" s="408"/>
      <c r="N34" s="408"/>
      <c r="R34" s="282"/>
    </row>
    <row r="35" spans="2:23" ht="15.75" customHeight="1" x14ac:dyDescent="0.25">
      <c r="B35" s="185"/>
      <c r="C35" s="408"/>
      <c r="D35" s="408"/>
      <c r="E35" s="408"/>
      <c r="F35" s="484"/>
      <c r="G35" s="484"/>
      <c r="H35" s="408"/>
      <c r="I35" s="408"/>
      <c r="J35" s="408"/>
      <c r="K35" s="408"/>
      <c r="L35" s="408"/>
      <c r="M35" s="408"/>
      <c r="N35" s="408"/>
      <c r="R35" s="282"/>
    </row>
    <row r="36" spans="2:23" ht="15.75" customHeight="1" x14ac:dyDescent="0.25">
      <c r="B36" s="185"/>
      <c r="C36" s="408"/>
      <c r="D36" s="408"/>
      <c r="E36" s="408"/>
      <c r="F36" s="484"/>
      <c r="G36" s="484"/>
      <c r="H36" s="408"/>
      <c r="I36" s="408"/>
      <c r="J36" s="408"/>
      <c r="K36" s="408"/>
      <c r="L36" s="408"/>
      <c r="M36" s="408"/>
      <c r="N36" s="408"/>
      <c r="R36" s="282"/>
    </row>
    <row r="37" spans="2:23" ht="15.75" customHeight="1" x14ac:dyDescent="0.25">
      <c r="B37" s="185"/>
      <c r="C37" s="408"/>
      <c r="D37" s="408"/>
      <c r="E37" s="408"/>
      <c r="F37" s="484"/>
      <c r="G37" s="484"/>
      <c r="H37" s="408"/>
      <c r="I37" s="408"/>
      <c r="J37" s="408"/>
      <c r="K37" s="408"/>
      <c r="L37" s="408"/>
      <c r="M37" s="408"/>
      <c r="N37" s="408"/>
      <c r="R37" s="282"/>
    </row>
    <row r="38" spans="2:23" ht="15.75" customHeight="1" x14ac:dyDescent="0.25">
      <c r="B38" s="185"/>
      <c r="C38" s="408"/>
      <c r="D38" s="408"/>
      <c r="E38" s="408"/>
      <c r="F38" s="484"/>
      <c r="G38" s="484"/>
      <c r="H38" s="408"/>
      <c r="I38" s="408"/>
      <c r="J38" s="408"/>
      <c r="K38" s="408"/>
      <c r="L38" s="408"/>
      <c r="M38" s="408"/>
      <c r="N38" s="408"/>
      <c r="R38" s="282"/>
    </row>
    <row r="39" spans="2:23" ht="15.75" customHeight="1" x14ac:dyDescent="0.25">
      <c r="B39" s="185"/>
      <c r="C39" s="408"/>
      <c r="D39" s="408"/>
      <c r="E39" s="408"/>
      <c r="F39" s="484"/>
      <c r="G39" s="484"/>
      <c r="H39" s="408"/>
      <c r="I39" s="408"/>
      <c r="J39" s="408"/>
      <c r="K39" s="408"/>
      <c r="L39" s="408"/>
      <c r="M39" s="408"/>
      <c r="N39" s="408"/>
      <c r="R39" s="282"/>
    </row>
    <row r="40" spans="2:23" ht="15.75" customHeight="1" x14ac:dyDescent="0.25">
      <c r="B40" s="185"/>
      <c r="C40" s="408"/>
      <c r="D40" s="408"/>
      <c r="E40" s="408"/>
      <c r="F40" s="484"/>
      <c r="G40" s="484"/>
      <c r="H40" s="408"/>
      <c r="I40" s="408"/>
      <c r="J40" s="408"/>
      <c r="K40" s="408"/>
      <c r="L40" s="408"/>
      <c r="M40" s="408"/>
      <c r="N40" s="408"/>
      <c r="R40" s="282"/>
    </row>
    <row r="41" spans="2:23" ht="15.75" customHeight="1" x14ac:dyDescent="0.25">
      <c r="B41" s="185"/>
      <c r="C41" s="145"/>
      <c r="D41" s="145"/>
      <c r="E41" s="145"/>
      <c r="F41" s="484"/>
      <c r="G41" s="484"/>
      <c r="H41" s="145"/>
      <c r="I41" s="145"/>
      <c r="J41" s="145"/>
      <c r="K41" s="145"/>
      <c r="L41" s="145"/>
      <c r="M41" s="145"/>
      <c r="N41" s="145"/>
      <c r="R41" s="282"/>
    </row>
    <row r="42" spans="2:23" ht="15.75" customHeight="1" x14ac:dyDescent="0.25">
      <c r="C42" s="218"/>
      <c r="D42" s="218"/>
      <c r="E42" s="218"/>
      <c r="F42" s="156"/>
      <c r="G42" s="203"/>
      <c r="H42" s="219"/>
      <c r="I42" s="219"/>
      <c r="J42" s="219"/>
      <c r="K42" s="219"/>
      <c r="L42" s="219"/>
      <c r="M42" s="220"/>
      <c r="N42" s="221"/>
      <c r="O42" s="222"/>
      <c r="P42" s="207"/>
      <c r="Q42" s="146"/>
      <c r="R42" s="143"/>
      <c r="S42" s="143"/>
      <c r="T42" s="207"/>
      <c r="U42" s="143"/>
      <c r="V42" s="143"/>
      <c r="W42" s="207"/>
    </row>
    <row r="43" spans="2:23" ht="15.75" customHeight="1" x14ac:dyDescent="0.25">
      <c r="B43" s="223"/>
      <c r="C43" s="218"/>
      <c r="D43" s="218"/>
      <c r="E43" s="218"/>
      <c r="F43" s="156"/>
      <c r="G43" s="203"/>
      <c r="H43" s="224"/>
      <c r="I43" s="224"/>
      <c r="J43" s="224"/>
      <c r="K43" s="224"/>
      <c r="L43" s="224"/>
      <c r="M43" s="220"/>
      <c r="N43" s="199"/>
      <c r="O43" s="225"/>
      <c r="P43" s="225"/>
      <c r="Q43" s="140"/>
      <c r="R43" s="143"/>
      <c r="S43" s="143"/>
      <c r="T43" s="207"/>
      <c r="U43" s="143"/>
      <c r="V43" s="143"/>
      <c r="W43" s="207"/>
    </row>
    <row r="44" spans="2:23" ht="15.75" customHeight="1" x14ac:dyDescent="0.25">
      <c r="B44" s="223"/>
      <c r="C44" s="218"/>
      <c r="D44" s="218"/>
      <c r="E44" s="218"/>
      <c r="F44" s="156"/>
      <c r="G44" s="203"/>
      <c r="H44" s="224"/>
      <c r="I44" s="224"/>
      <c r="J44" s="224"/>
      <c r="K44" s="224"/>
      <c r="L44" s="224"/>
      <c r="M44" s="220"/>
      <c r="N44" s="199"/>
      <c r="O44" s="225"/>
      <c r="P44" s="225"/>
      <c r="Q44" s="140"/>
    </row>
    <row r="45" spans="2:23" ht="15.75" customHeight="1" x14ac:dyDescent="0.25">
      <c r="B45" s="223"/>
      <c r="C45" s="218"/>
      <c r="D45" s="218"/>
      <c r="E45" s="218"/>
      <c r="F45" s="156"/>
      <c r="G45" s="203"/>
      <c r="H45" s="224"/>
      <c r="I45" s="224"/>
      <c r="J45" s="224"/>
      <c r="K45" s="224"/>
      <c r="L45" s="224"/>
      <c r="M45" s="226"/>
      <c r="N45" s="204"/>
      <c r="O45" s="225"/>
      <c r="P45" s="225"/>
      <c r="Q45" s="140"/>
    </row>
    <row r="46" spans="2:23" ht="15.75" customHeight="1" x14ac:dyDescent="0.25"/>
    <row r="47" spans="2:23" ht="15.75" customHeight="1" x14ac:dyDescent="0.25">
      <c r="F47" s="144"/>
      <c r="G47" s="227"/>
      <c r="H47" s="228"/>
      <c r="I47" s="228"/>
      <c r="J47" s="228"/>
      <c r="K47" s="228"/>
      <c r="L47" s="228"/>
    </row>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T11</f>
        <v>110792.96000000001</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sheetData>
  <mergeCells count="8">
    <mergeCell ref="X4:Z4"/>
    <mergeCell ref="X5:Z5"/>
    <mergeCell ref="B25:I25"/>
    <mergeCell ref="B19:G19"/>
    <mergeCell ref="B18:G18"/>
    <mergeCell ref="B14:G14"/>
    <mergeCell ref="B16:G16"/>
    <mergeCell ref="R4:T4"/>
  </mergeCells>
  <conditionalFormatting sqref="A7:P10">
    <cfRule type="expression" dxfId="25" priority="1">
      <formula>MOD(ROW(),2)=0</formula>
    </cfRule>
  </conditionalFormatting>
  <conditionalFormatting sqref="R7:U10">
    <cfRule type="expression" dxfId="24" priority="11">
      <formula>MOD(ROW(),2)=0</formula>
    </cfRule>
  </conditionalFormatting>
  <hyperlinks>
    <hyperlink ref="B19" r:id="rId1" xr:uid="{00000000-0004-0000-2800-000000000000}"/>
  </hyperlinks>
  <printOptions horizontalCentered="1" gridLines="1"/>
  <pageMargins left="0" right="0" top="0.75" bottom="0.75" header="0.3" footer="0.3"/>
  <pageSetup scale="32" orientation="landscape" horizontalDpi="1200" verticalDpi="120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CDAF8"/>
    <pageSetUpPr fitToPage="1"/>
  </sheetPr>
  <dimension ref="A1:AA56"/>
  <sheetViews>
    <sheetView workbookViewId="0"/>
  </sheetViews>
  <sheetFormatPr defaultColWidth="9.140625" defaultRowHeight="15" x14ac:dyDescent="0.25"/>
  <cols>
    <col min="1" max="1" width="7.85546875" style="135" customWidth="1"/>
    <col min="2" max="2" width="64.5703125" style="135" customWidth="1"/>
    <col min="3" max="3" width="48.5703125" style="135" bestFit="1" customWidth="1"/>
    <col min="4" max="4" width="15.140625" style="135" customWidth="1"/>
    <col min="5" max="5" width="9.28515625" style="135" customWidth="1"/>
    <col min="6" max="6" width="19.42578125" style="135" bestFit="1" customWidth="1"/>
    <col min="7" max="7" width="23" style="137" bestFit="1" customWidth="1"/>
    <col min="8" max="8" width="11.28515625" style="135" customWidth="1"/>
    <col min="9" max="9" width="14" style="135" customWidth="1"/>
    <col min="10" max="10" width="13.28515625" style="135" customWidth="1"/>
    <col min="11" max="11" width="15.140625" style="135" customWidth="1"/>
    <col min="12" max="12" width="15.85546875" style="135" bestFit="1" customWidth="1"/>
    <col min="13" max="13" width="24" style="135" bestFit="1" customWidth="1"/>
    <col min="14" max="14" width="15.85546875" style="135" bestFit="1" customWidth="1"/>
    <col min="15" max="15" width="13.7109375" style="135" customWidth="1"/>
    <col min="16" max="16" width="15.85546875" style="135" bestFit="1" customWidth="1"/>
    <col min="17" max="17" width="3.140625" style="135" customWidth="1"/>
    <col min="18" max="18" width="16.42578125" style="135" customWidth="1"/>
    <col min="19" max="19" width="15.85546875" style="135" bestFit="1" customWidth="1"/>
    <col min="20" max="20" width="12.28515625" style="135" bestFit="1" customWidth="1"/>
    <col min="21" max="22" width="15.85546875" style="135" customWidth="1"/>
    <col min="23" max="23" width="4.85546875" style="135" customWidth="1"/>
    <col min="24" max="24" width="15.85546875" style="135" bestFit="1" customWidth="1"/>
    <col min="25" max="25" width="14.85546875" style="135" bestFit="1" customWidth="1"/>
    <col min="26" max="26" width="15.85546875" style="135" bestFit="1" customWidth="1"/>
    <col min="27" max="27" width="14.28515625" style="135" customWidth="1"/>
    <col min="28" max="16384" width="9.140625" style="135"/>
  </cols>
  <sheetData>
    <row r="1" spans="1:27" ht="15.75" customHeight="1" x14ac:dyDescent="0.25">
      <c r="A1" s="132" t="s">
        <v>157</v>
      </c>
      <c r="T1" s="140"/>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86</v>
      </c>
      <c r="B3" s="132"/>
      <c r="D3" s="132"/>
      <c r="E3" s="132"/>
      <c r="F3" s="132"/>
      <c r="Q3" s="140"/>
      <c r="R3" s="140"/>
      <c r="S3" s="140"/>
      <c r="T3" s="140"/>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'#4051 Renaissance CS @ Central '!U6</f>
        <v>Available Budget as of 12/31/25</v>
      </c>
    </row>
    <row r="7" spans="1:27" ht="15.75" customHeight="1" x14ac:dyDescent="0.25">
      <c r="A7" s="156"/>
      <c r="C7" s="429"/>
      <c r="D7" s="137"/>
      <c r="E7" s="137"/>
      <c r="F7" s="164"/>
      <c r="H7" s="276"/>
      <c r="I7" s="276"/>
      <c r="J7" s="164"/>
      <c r="K7" s="164"/>
      <c r="L7" s="164"/>
      <c r="M7" s="137"/>
      <c r="N7" s="402"/>
      <c r="O7" s="319"/>
      <c r="P7" s="320">
        <f>N7+O7</f>
        <v>0</v>
      </c>
      <c r="Q7" s="170"/>
      <c r="R7" s="422"/>
      <c r="S7" s="319"/>
      <c r="T7" s="374">
        <f t="shared" ref="T7:T8" si="0">R7+S7</f>
        <v>0</v>
      </c>
      <c r="U7" s="362">
        <f>P7-T7</f>
        <v>0</v>
      </c>
    </row>
    <row r="8" spans="1:27" ht="15.75" customHeight="1" x14ac:dyDescent="0.25">
      <c r="A8" s="137"/>
      <c r="B8" s="146"/>
      <c r="C8" s="136"/>
      <c r="D8" s="137"/>
      <c r="E8" s="137"/>
      <c r="F8" s="137"/>
      <c r="G8" s="135"/>
      <c r="H8" s="276"/>
      <c r="I8" s="276"/>
      <c r="J8" s="164"/>
      <c r="K8" s="164"/>
      <c r="L8" s="164"/>
      <c r="M8" s="137"/>
      <c r="N8" s="340"/>
      <c r="O8" s="341"/>
      <c r="P8" s="320">
        <f t="shared" ref="P8" si="1">N8+O8</f>
        <v>0</v>
      </c>
      <c r="Q8" s="357"/>
      <c r="R8" s="331"/>
      <c r="S8" s="319"/>
      <c r="T8" s="398">
        <f t="shared" si="0"/>
        <v>0</v>
      </c>
      <c r="U8" s="362">
        <f>P8-T8</f>
        <v>0</v>
      </c>
    </row>
    <row r="9" spans="1:27" ht="15.75" customHeight="1" thickBot="1" x14ac:dyDescent="0.3">
      <c r="C9" s="176"/>
      <c r="D9" s="176"/>
      <c r="E9" s="176"/>
      <c r="I9" s="163"/>
      <c r="J9" s="188"/>
      <c r="K9" s="188"/>
      <c r="L9" s="188" t="s">
        <v>88</v>
      </c>
      <c r="M9" s="214" t="s">
        <v>36</v>
      </c>
      <c r="N9" s="321">
        <f>SUM(N7:N8)</f>
        <v>0</v>
      </c>
      <c r="O9" s="322">
        <f>SUM(O7:O8)</f>
        <v>0</v>
      </c>
      <c r="P9" s="323">
        <f>SUM(P7:P8)</f>
        <v>0</v>
      </c>
      <c r="Q9" s="130"/>
      <c r="R9" s="449">
        <f>SUM(R7:R8)</f>
        <v>0</v>
      </c>
      <c r="S9" s="546">
        <f>SUM(S7:S8)</f>
        <v>0</v>
      </c>
      <c r="T9" s="546">
        <f>SUM(T7:T8)</f>
        <v>0</v>
      </c>
      <c r="U9" s="442">
        <f>SUM(U7:U8)</f>
        <v>0</v>
      </c>
    </row>
    <row r="10" spans="1:27" ht="15.75" customHeight="1" thickTop="1" x14ac:dyDescent="0.25">
      <c r="C10" s="176"/>
      <c r="D10" s="176"/>
      <c r="E10" s="176"/>
      <c r="J10" s="188"/>
      <c r="K10" s="188"/>
      <c r="L10" s="188"/>
      <c r="T10" s="140"/>
      <c r="W10" s="140"/>
      <c r="X10" s="140"/>
    </row>
    <row r="11" spans="1:27" ht="15.75" customHeight="1" x14ac:dyDescent="0.25">
      <c r="C11" s="176"/>
      <c r="D11" s="176"/>
      <c r="E11" s="176"/>
      <c r="M11" s="214"/>
      <c r="N11" s="166"/>
      <c r="O11" s="166"/>
      <c r="P11" s="166"/>
      <c r="R11" s="166"/>
      <c r="S11" s="165"/>
      <c r="T11" s="165"/>
      <c r="U11" s="165"/>
      <c r="V11" s="165"/>
      <c r="W11" s="165"/>
      <c r="X11" s="140"/>
    </row>
    <row r="12" spans="1:27" ht="15.75" customHeight="1" x14ac:dyDescent="0.25">
      <c r="B12" s="132" t="s">
        <v>106</v>
      </c>
      <c r="C12" s="176"/>
      <c r="D12" s="176"/>
      <c r="E12" s="176"/>
      <c r="M12" s="214"/>
      <c r="N12" s="166"/>
      <c r="O12" s="166"/>
      <c r="P12" s="166"/>
      <c r="R12" s="166"/>
      <c r="S12" s="165"/>
      <c r="T12" s="165"/>
      <c r="U12" s="165"/>
      <c r="V12" s="165"/>
      <c r="W12" s="165"/>
      <c r="X12" s="140"/>
      <c r="AA12" s="135" t="s">
        <v>88</v>
      </c>
    </row>
    <row r="13" spans="1:27" ht="30" customHeight="1" x14ac:dyDescent="0.25">
      <c r="B13" s="577" t="s">
        <v>186</v>
      </c>
      <c r="C13" s="577"/>
      <c r="D13" s="577"/>
      <c r="E13" s="577"/>
      <c r="F13" s="577"/>
      <c r="G13" s="577"/>
      <c r="M13" s="214"/>
      <c r="N13" s="166"/>
      <c r="O13" s="166"/>
      <c r="P13" s="166"/>
      <c r="R13" s="166"/>
      <c r="S13" s="165"/>
      <c r="T13" s="165"/>
      <c r="U13" s="165"/>
      <c r="V13" s="165"/>
      <c r="W13" s="165"/>
      <c r="X13" s="140"/>
    </row>
    <row r="14" spans="1:27" ht="15.75" customHeight="1" x14ac:dyDescent="0.25">
      <c r="C14" s="176"/>
      <c r="D14" s="176"/>
      <c r="E14" s="176"/>
      <c r="M14" s="214"/>
      <c r="N14" s="166"/>
      <c r="O14" s="166"/>
      <c r="P14" s="166"/>
      <c r="R14" s="166"/>
      <c r="S14" s="165"/>
      <c r="T14" s="165"/>
      <c r="U14" s="165"/>
      <c r="V14" s="165"/>
      <c r="W14" s="165"/>
      <c r="X14" s="140"/>
    </row>
    <row r="15" spans="1:27" ht="33.75" customHeight="1" x14ac:dyDescent="0.25">
      <c r="B15" s="577" t="s">
        <v>110</v>
      </c>
      <c r="C15" s="577"/>
      <c r="D15" s="577"/>
      <c r="E15" s="577"/>
      <c r="F15" s="577"/>
      <c r="G15" s="577"/>
      <c r="M15" s="214"/>
      <c r="N15" s="166"/>
      <c r="O15" s="166"/>
      <c r="P15" s="166"/>
      <c r="R15" s="166"/>
      <c r="S15" s="165"/>
      <c r="T15" s="165"/>
      <c r="U15" s="165"/>
      <c r="V15" s="165"/>
      <c r="W15" s="165"/>
      <c r="X15" s="140"/>
    </row>
    <row r="16" spans="1:27" ht="15.75" customHeight="1" x14ac:dyDescent="0.25">
      <c r="B16" s="171"/>
      <c r="C16" s="171"/>
      <c r="D16" s="171"/>
      <c r="E16" s="171"/>
      <c r="F16" s="171"/>
      <c r="M16" s="214"/>
      <c r="N16" s="166"/>
      <c r="O16" s="166"/>
      <c r="P16" s="166"/>
      <c r="R16" s="166"/>
      <c r="S16" s="165"/>
      <c r="T16" s="165"/>
      <c r="U16" s="165"/>
      <c r="V16" s="165"/>
      <c r="W16" s="165"/>
      <c r="X16" s="140"/>
    </row>
    <row r="17" spans="1:24" ht="32.25" customHeight="1" x14ac:dyDescent="0.25">
      <c r="B17" s="577" t="s">
        <v>131</v>
      </c>
      <c r="C17" s="577"/>
      <c r="D17" s="577"/>
      <c r="E17" s="577"/>
      <c r="F17" s="577"/>
      <c r="G17" s="577"/>
      <c r="M17" s="214"/>
      <c r="N17" s="166"/>
      <c r="O17" s="166"/>
      <c r="P17" s="166"/>
      <c r="R17" s="166"/>
      <c r="S17" s="165"/>
      <c r="T17" s="165"/>
      <c r="U17" s="165"/>
      <c r="V17" s="165"/>
      <c r="W17" s="165"/>
      <c r="X17" s="140"/>
    </row>
    <row r="18" spans="1:24" ht="15.75" customHeight="1" x14ac:dyDescent="0.25">
      <c r="B18" s="591" t="s">
        <v>130</v>
      </c>
      <c r="C18" s="577"/>
      <c r="D18" s="577"/>
      <c r="E18" s="577"/>
      <c r="F18" s="577"/>
      <c r="G18" s="577"/>
      <c r="M18" s="214"/>
      <c r="N18" s="166"/>
      <c r="O18" s="166"/>
      <c r="P18" s="166"/>
      <c r="R18" s="166"/>
      <c r="S18" s="165"/>
      <c r="T18" s="165"/>
      <c r="U18" s="165"/>
      <c r="V18" s="165"/>
      <c r="W18" s="165"/>
      <c r="X18" s="140"/>
    </row>
    <row r="19" spans="1:24" ht="15.75" customHeight="1" x14ac:dyDescent="0.25">
      <c r="B19" s="171"/>
      <c r="C19" s="171"/>
      <c r="D19" s="171"/>
      <c r="E19" s="171"/>
      <c r="F19" s="171"/>
      <c r="M19" s="214"/>
      <c r="N19" s="166"/>
      <c r="O19" s="166"/>
      <c r="P19" s="166"/>
      <c r="R19" s="166"/>
      <c r="S19" s="165"/>
      <c r="T19" s="165"/>
      <c r="U19" s="165"/>
      <c r="V19" s="165"/>
      <c r="W19" s="165"/>
      <c r="X19" s="140"/>
    </row>
    <row r="20" spans="1:24" ht="15.75" customHeight="1" x14ac:dyDescent="0.25">
      <c r="B20" s="171"/>
      <c r="C20" s="171"/>
      <c r="D20" s="171"/>
      <c r="E20" s="171"/>
      <c r="F20" s="171"/>
      <c r="M20" s="214"/>
      <c r="N20" s="166"/>
      <c r="O20" s="166"/>
      <c r="P20" s="166"/>
      <c r="R20" s="166"/>
      <c r="S20" s="165"/>
      <c r="T20" s="165"/>
      <c r="U20" s="165"/>
      <c r="V20" s="165"/>
      <c r="W20" s="165"/>
      <c r="X20" s="140"/>
    </row>
    <row r="21" spans="1:24" ht="15.75" customHeight="1" x14ac:dyDescent="0.25">
      <c r="B21" s="131" t="s">
        <v>95</v>
      </c>
      <c r="C21" s="174" t="s">
        <v>98</v>
      </c>
      <c r="D21" s="174" t="s">
        <v>99</v>
      </c>
      <c r="E21" s="174"/>
      <c r="F21" s="171"/>
      <c r="M21" s="214"/>
      <c r="N21" s="166"/>
      <c r="O21" s="166"/>
      <c r="P21" s="166"/>
      <c r="R21" s="166"/>
      <c r="S21" s="165"/>
      <c r="T21" s="165"/>
      <c r="U21" s="165"/>
      <c r="V21" s="165"/>
      <c r="W21" s="165"/>
      <c r="X21" s="140"/>
    </row>
    <row r="22" spans="1:24" ht="15.75" customHeight="1" x14ac:dyDescent="0.25">
      <c r="C22" s="176"/>
      <c r="D22" s="176"/>
      <c r="E22" s="176"/>
      <c r="M22" s="214"/>
      <c r="N22" s="166"/>
      <c r="O22" s="166"/>
      <c r="P22" s="166"/>
      <c r="R22" s="166"/>
      <c r="S22" s="165"/>
      <c r="T22" s="165"/>
      <c r="U22" s="165"/>
      <c r="V22" s="165"/>
      <c r="W22" s="165"/>
      <c r="X22" s="140"/>
    </row>
    <row r="23" spans="1:24" ht="15.75" customHeight="1" x14ac:dyDescent="0.25">
      <c r="C23" s="176"/>
      <c r="D23" s="176"/>
      <c r="E23" s="176"/>
      <c r="M23" s="214"/>
      <c r="N23" s="166"/>
      <c r="O23" s="166"/>
      <c r="P23" s="166"/>
      <c r="R23" s="166"/>
      <c r="S23" s="165"/>
      <c r="T23" s="165"/>
      <c r="U23" s="165"/>
      <c r="V23" s="165"/>
      <c r="W23" s="165"/>
      <c r="X23" s="140"/>
    </row>
    <row r="24" spans="1:24" ht="15.75" customHeight="1" x14ac:dyDescent="0.25">
      <c r="B24" s="579" t="s">
        <v>219</v>
      </c>
      <c r="C24" s="579"/>
      <c r="D24" s="579"/>
      <c r="E24" s="579"/>
      <c r="F24" s="579"/>
      <c r="G24" s="579"/>
      <c r="H24" s="579"/>
      <c r="I24" s="579"/>
      <c r="M24" s="214"/>
      <c r="N24" s="166"/>
      <c r="O24" s="166"/>
      <c r="P24" s="166"/>
      <c r="R24" s="166"/>
      <c r="S24" s="165"/>
      <c r="T24" s="165"/>
      <c r="U24" s="165"/>
      <c r="V24" s="165"/>
      <c r="W24" s="165"/>
      <c r="X24" s="140"/>
    </row>
    <row r="25" spans="1:24" ht="15.75" customHeight="1" x14ac:dyDescent="0.25">
      <c r="B25" s="128"/>
      <c r="C25" s="176"/>
      <c r="D25" s="176"/>
      <c r="E25" s="176"/>
      <c r="M25" s="214"/>
      <c r="N25" s="166"/>
      <c r="O25" s="166"/>
      <c r="P25" s="166"/>
      <c r="R25" s="166"/>
      <c r="S25" s="165"/>
      <c r="T25" s="165"/>
      <c r="U25" s="165"/>
      <c r="V25" s="165"/>
      <c r="W25" s="165"/>
      <c r="X25" s="140"/>
    </row>
    <row r="26" spans="1:24" ht="15.75" customHeight="1" x14ac:dyDescent="0.25">
      <c r="A26" s="183"/>
      <c r="B26" s="183"/>
      <c r="C26" s="215"/>
      <c r="D26" s="215"/>
      <c r="E26" s="215"/>
      <c r="F26" s="183"/>
      <c r="G26" s="206"/>
      <c r="H26" s="183"/>
      <c r="I26" s="183"/>
      <c r="J26" s="183"/>
      <c r="K26" s="183"/>
      <c r="L26" s="183"/>
      <c r="M26" s="216"/>
      <c r="N26" s="217"/>
      <c r="O26" s="217"/>
      <c r="P26" s="217"/>
      <c r="Q26" s="183"/>
      <c r="R26" s="217"/>
      <c r="S26" s="217"/>
      <c r="T26" s="217"/>
      <c r="U26" s="217"/>
      <c r="V26" s="217"/>
      <c r="W26" s="217"/>
      <c r="X26" s="140"/>
    </row>
    <row r="27" spans="1:24" ht="15.75" customHeight="1" x14ac:dyDescent="0.25">
      <c r="Q27" s="140"/>
      <c r="R27" s="282" t="s">
        <v>189</v>
      </c>
      <c r="T27" s="241"/>
      <c r="W27" s="241"/>
    </row>
    <row r="28" spans="1:24" ht="15.75" customHeight="1" x14ac:dyDescent="0.25">
      <c r="B28" s="180" t="s">
        <v>188</v>
      </c>
      <c r="C28" s="181" t="s">
        <v>1</v>
      </c>
      <c r="D28" s="181"/>
      <c r="E28" s="181"/>
      <c r="F28" s="181" t="s">
        <v>32</v>
      </c>
      <c r="G28" s="447" t="s">
        <v>33</v>
      </c>
      <c r="H28" s="181"/>
      <c r="I28" s="181"/>
      <c r="J28" s="181"/>
      <c r="K28" s="181"/>
      <c r="L28" s="181"/>
      <c r="M28" s="181" t="s">
        <v>34</v>
      </c>
      <c r="N28" s="181" t="s">
        <v>35</v>
      </c>
      <c r="O28" s="183"/>
      <c r="P28" s="183"/>
      <c r="Q28" s="183"/>
      <c r="R28" s="183" t="s">
        <v>78</v>
      </c>
      <c r="S28" s="183"/>
      <c r="T28" s="283"/>
      <c r="U28" s="183"/>
      <c r="V28" s="183"/>
      <c r="W28" s="283"/>
    </row>
    <row r="29" spans="1:24" ht="15.75" customHeight="1" x14ac:dyDescent="0.25">
      <c r="B29" s="185"/>
      <c r="C29" s="145"/>
      <c r="D29" s="145"/>
      <c r="E29" s="145"/>
      <c r="F29" s="145"/>
      <c r="G29" s="448"/>
      <c r="H29" s="145"/>
      <c r="I29" s="145"/>
      <c r="J29" s="145"/>
      <c r="K29" s="145"/>
      <c r="L29" s="145"/>
      <c r="M29" s="145"/>
      <c r="N29" s="145"/>
      <c r="R29" s="282"/>
    </row>
    <row r="30" spans="1:24" ht="15.75" customHeight="1" x14ac:dyDescent="0.25">
      <c r="B30" s="185"/>
      <c r="C30" s="145"/>
      <c r="D30" s="145"/>
      <c r="E30" s="145"/>
      <c r="F30" s="145"/>
      <c r="G30" s="448"/>
      <c r="H30" s="145"/>
      <c r="I30" s="145"/>
      <c r="J30" s="145"/>
      <c r="K30" s="145"/>
      <c r="L30" s="145"/>
      <c r="M30" s="145"/>
      <c r="N30" s="145"/>
    </row>
    <row r="31" spans="1:24" ht="15.75" customHeight="1" x14ac:dyDescent="0.25">
      <c r="B31" s="185"/>
      <c r="C31" s="145"/>
      <c r="D31" s="145"/>
      <c r="E31" s="145"/>
      <c r="F31" s="145"/>
      <c r="G31" s="448"/>
      <c r="H31" s="145"/>
      <c r="I31" s="145"/>
      <c r="J31" s="145"/>
      <c r="K31" s="145"/>
      <c r="L31" s="145"/>
      <c r="M31" s="145"/>
      <c r="N31" s="145"/>
    </row>
    <row r="32" spans="1:24" ht="15.75" customHeight="1" x14ac:dyDescent="0.25">
      <c r="B32" s="185"/>
      <c r="C32" s="417"/>
      <c r="D32" s="417"/>
      <c r="E32" s="417"/>
      <c r="F32" s="417"/>
      <c r="G32" s="448"/>
      <c r="H32" s="417"/>
      <c r="I32" s="417"/>
      <c r="J32" s="417"/>
      <c r="K32" s="417"/>
      <c r="L32" s="417"/>
      <c r="M32" s="417"/>
      <c r="N32" s="417"/>
    </row>
    <row r="33" spans="2:24" ht="15.75" customHeight="1" x14ac:dyDescent="0.25">
      <c r="B33" s="185"/>
      <c r="C33" s="417"/>
      <c r="D33" s="417"/>
      <c r="E33" s="417"/>
      <c r="F33" s="417"/>
      <c r="G33" s="448"/>
      <c r="H33" s="417"/>
      <c r="I33" s="417"/>
      <c r="J33" s="417"/>
      <c r="K33" s="417"/>
      <c r="L33" s="417"/>
      <c r="M33" s="417"/>
      <c r="N33" s="417"/>
    </row>
    <row r="34" spans="2:24" ht="15.75" customHeight="1" x14ac:dyDescent="0.25">
      <c r="B34" s="185"/>
      <c r="C34" s="417"/>
      <c r="D34" s="417"/>
      <c r="E34" s="417"/>
      <c r="F34" s="417"/>
      <c r="G34" s="448"/>
      <c r="H34" s="417"/>
      <c r="I34" s="417"/>
      <c r="J34" s="417"/>
      <c r="K34" s="417"/>
      <c r="L34" s="417"/>
      <c r="M34" s="417"/>
      <c r="N34" s="417"/>
    </row>
    <row r="35" spans="2:24" ht="15.75" customHeight="1" x14ac:dyDescent="0.25">
      <c r="B35" s="185"/>
      <c r="C35" s="408"/>
      <c r="D35" s="408"/>
      <c r="E35" s="408"/>
      <c r="F35" s="408"/>
      <c r="G35" s="448"/>
      <c r="H35" s="408"/>
      <c r="I35" s="408"/>
      <c r="J35" s="408"/>
      <c r="K35" s="408"/>
      <c r="L35" s="408"/>
      <c r="M35" s="408"/>
      <c r="N35" s="408"/>
    </row>
    <row r="36" spans="2:24" ht="15.75" customHeight="1" x14ac:dyDescent="0.25">
      <c r="B36" s="185"/>
      <c r="C36" s="408"/>
      <c r="D36" s="408"/>
      <c r="E36" s="408"/>
      <c r="F36" s="408"/>
      <c r="G36" s="448"/>
      <c r="H36" s="408"/>
      <c r="I36" s="408"/>
      <c r="J36" s="408"/>
      <c r="K36" s="408"/>
      <c r="L36" s="408"/>
      <c r="M36" s="408"/>
      <c r="N36" s="408"/>
    </row>
    <row r="37" spans="2:24" ht="15.75" customHeight="1" x14ac:dyDescent="0.25">
      <c r="B37" s="185"/>
      <c r="C37" s="145"/>
      <c r="D37" s="145"/>
      <c r="E37" s="145"/>
      <c r="F37" s="145"/>
      <c r="G37" s="448"/>
      <c r="H37" s="145"/>
      <c r="I37" s="145"/>
      <c r="J37" s="145"/>
      <c r="K37" s="145"/>
      <c r="L37" s="145"/>
      <c r="M37" s="145"/>
      <c r="N37" s="145"/>
    </row>
    <row r="38" spans="2:24" ht="15.75" customHeight="1" x14ac:dyDescent="0.25">
      <c r="B38" s="185"/>
      <c r="C38" s="145"/>
      <c r="D38" s="145"/>
      <c r="E38" s="145"/>
      <c r="F38" s="145"/>
      <c r="G38" s="448"/>
      <c r="H38" s="145"/>
      <c r="I38" s="145"/>
      <c r="J38" s="145"/>
      <c r="K38" s="145"/>
      <c r="L38" s="145"/>
      <c r="M38" s="145"/>
      <c r="N38" s="145"/>
    </row>
    <row r="39" spans="2:24" ht="15.75" customHeight="1" x14ac:dyDescent="0.25">
      <c r="B39" s="200"/>
      <c r="C39" s="201"/>
      <c r="D39" s="201"/>
      <c r="E39" s="201"/>
      <c r="F39" s="143"/>
      <c r="G39" s="203"/>
      <c r="H39" s="203"/>
      <c r="I39" s="203"/>
      <c r="J39" s="203"/>
      <c r="K39" s="203"/>
      <c r="L39" s="203"/>
      <c r="M39" s="159"/>
      <c r="N39" s="199"/>
      <c r="O39" s="205"/>
      <c r="P39" s="205"/>
      <c r="Q39" s="205"/>
    </row>
    <row r="40" spans="2:24" ht="15.75" customHeight="1" x14ac:dyDescent="0.25">
      <c r="B40" s="200"/>
      <c r="C40" s="201"/>
      <c r="D40" s="201"/>
      <c r="E40" s="201"/>
      <c r="F40" s="143"/>
      <c r="G40" s="203"/>
      <c r="H40" s="203"/>
      <c r="I40" s="203"/>
      <c r="J40" s="203"/>
      <c r="K40" s="203"/>
      <c r="L40" s="203"/>
      <c r="M40" s="159"/>
      <c r="N40" s="199"/>
      <c r="O40" s="205"/>
      <c r="P40" s="205"/>
      <c r="Q40" s="205"/>
      <c r="R40" s="143"/>
      <c r="S40" s="143"/>
      <c r="U40" s="143"/>
      <c r="V40" s="143"/>
    </row>
    <row r="41" spans="2:24" ht="15.75" customHeight="1" x14ac:dyDescent="0.25">
      <c r="P41" s="207"/>
      <c r="Q41" s="143"/>
      <c r="R41" s="143"/>
      <c r="S41" s="143"/>
      <c r="T41" s="207"/>
      <c r="U41" s="143"/>
      <c r="V41" s="143"/>
      <c r="W41" s="207"/>
      <c r="X41" s="143"/>
    </row>
    <row r="42" spans="2:24" ht="15.75" customHeight="1" x14ac:dyDescent="0.25"/>
    <row r="43" spans="2:24" ht="15.75" customHeight="1" x14ac:dyDescent="0.25"/>
    <row r="44" spans="2:24" ht="15.75" customHeight="1" x14ac:dyDescent="0.25"/>
    <row r="45" spans="2:24" ht="15.75" customHeight="1" x14ac:dyDescent="0.25"/>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0</v>
      </c>
    </row>
    <row r="53" spans="19:20" ht="15.75" customHeight="1" x14ac:dyDescent="0.25"/>
    <row r="54" spans="19:20" ht="15.75" customHeight="1" x14ac:dyDescent="0.25"/>
    <row r="55" spans="19:20" ht="15.75" customHeight="1" x14ac:dyDescent="0.25"/>
    <row r="56" spans="19:20" ht="15.75" customHeight="1" x14ac:dyDescent="0.25"/>
  </sheetData>
  <mergeCells count="8">
    <mergeCell ref="X4:Z4"/>
    <mergeCell ref="X5:Z5"/>
    <mergeCell ref="B24:I24"/>
    <mergeCell ref="B18:G18"/>
    <mergeCell ref="B17:G17"/>
    <mergeCell ref="B13:G13"/>
    <mergeCell ref="B15:G15"/>
    <mergeCell ref="R4:T4"/>
  </mergeCells>
  <conditionalFormatting sqref="A7:U7 A8:P8">
    <cfRule type="expression" dxfId="23" priority="2">
      <formula>MOD(ROW(),2)=0</formula>
    </cfRule>
  </conditionalFormatting>
  <conditionalFormatting sqref="R8:U8">
    <cfRule type="expression" dxfId="22" priority="1">
      <formula>MOD(ROW(),2)=0</formula>
    </cfRule>
  </conditionalFormatting>
  <hyperlinks>
    <hyperlink ref="B18" r:id="rId1" xr:uid="{00000000-0004-0000-2900-000000000000}"/>
  </hyperlinks>
  <printOptions horizontalCentered="1" gridLines="1"/>
  <pageMargins left="0" right="0" top="0.75" bottom="0.75" header="0.3" footer="0.3"/>
  <pageSetup scale="34" orientation="landscape" horizontalDpi="1200" verticalDpi="120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CDAF8"/>
    <pageSetUpPr fitToPage="1"/>
  </sheetPr>
  <dimension ref="A1:AA54"/>
  <sheetViews>
    <sheetView workbookViewId="0">
      <pane xSplit="2" ySplit="6" topLeftCell="L7" activePane="bottomRight" state="frozen"/>
      <selection pane="topRight" activeCell="C1" sqref="C1"/>
      <selection pane="bottomLeft" activeCell="A7" sqref="A7"/>
      <selection pane="bottomRight" activeCell="A8" sqref="A8"/>
    </sheetView>
  </sheetViews>
  <sheetFormatPr defaultColWidth="9.140625" defaultRowHeight="15" x14ac:dyDescent="0.25"/>
  <cols>
    <col min="1" max="1" width="7.85546875" style="135" customWidth="1"/>
    <col min="2" max="2" width="74.7109375" style="135" bestFit="1" customWidth="1"/>
    <col min="3" max="3" width="54" style="135" bestFit="1" customWidth="1"/>
    <col min="4" max="4" width="14.28515625" style="135" bestFit="1" customWidth="1"/>
    <col min="5"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1.28515625" style="135" customWidth="1"/>
    <col min="14" max="14" width="15.85546875" style="135" bestFit="1" customWidth="1"/>
    <col min="15" max="15" width="13.7109375" style="135" customWidth="1"/>
    <col min="16" max="16" width="15.85546875" style="135" bestFit="1" customWidth="1"/>
    <col min="17" max="17" width="3.7109375" style="135" customWidth="1"/>
    <col min="18" max="18" width="15.85546875" style="135" customWidth="1"/>
    <col min="19" max="19" width="15.85546875" style="135" bestFit="1" customWidth="1"/>
    <col min="20" max="20" width="13.42578125" style="140" bestFit="1" customWidth="1"/>
    <col min="21" max="22" width="15.85546875" style="135" customWidth="1"/>
    <col min="23" max="23" width="3.7109375" style="140"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89</v>
      </c>
    </row>
    <row r="2" spans="1:27" ht="15.75" customHeight="1" x14ac:dyDescent="0.25">
      <c r="A2" s="138" t="str">
        <f>('#1461 Inlet Grove Comm HS '!A2)</f>
        <v>Federal Grant Allocations/Reimbursements as of: 12/31/25</v>
      </c>
      <c r="B2" s="189"/>
      <c r="N2" s="454"/>
      <c r="O2" s="454"/>
      <c r="P2" s="143"/>
      <c r="Q2" s="140"/>
      <c r="R2" s="140"/>
      <c r="S2" s="140"/>
      <c r="U2" s="140"/>
      <c r="V2" s="140"/>
    </row>
    <row r="3" spans="1:27" ht="15.75" customHeight="1" x14ac:dyDescent="0.25">
      <c r="A3" s="141" t="s">
        <v>90</v>
      </c>
      <c r="B3" s="132"/>
      <c r="C3" s="524" t="s">
        <v>220</v>
      </c>
      <c r="D3" s="132"/>
      <c r="E3" s="132"/>
      <c r="F3" s="132"/>
      <c r="N3" s="143"/>
      <c r="O3" s="143"/>
      <c r="P3" s="143"/>
      <c r="Q3" s="140"/>
      <c r="R3" s="140"/>
      <c r="S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501" t="s">
        <v>179</v>
      </c>
      <c r="Q6" s="144"/>
      <c r="R6" s="305" t="s">
        <v>180</v>
      </c>
      <c r="S6" s="306" t="s">
        <v>184</v>
      </c>
      <c r="T6" s="504" t="s">
        <v>185</v>
      </c>
      <c r="U6" s="155" t="str">
        <f>'#4061 Franklin Academy - PBG'!U6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v>146347.25</v>
      </c>
      <c r="O7" s="329"/>
      <c r="P7" s="561">
        <f>N7+O7</f>
        <v>146347.25</v>
      </c>
      <c r="Q7" s="145"/>
      <c r="R7" s="328">
        <v>0</v>
      </c>
      <c r="S7" s="390">
        <v>0</v>
      </c>
      <c r="T7" s="330">
        <f>R7+S7</f>
        <v>0</v>
      </c>
      <c r="U7" s="383">
        <f>P7-T7</f>
        <v>146347.25</v>
      </c>
      <c r="W7" s="135"/>
    </row>
    <row r="8" spans="1:27" ht="15.75" customHeight="1" x14ac:dyDescent="0.25">
      <c r="A8" s="156">
        <v>4221</v>
      </c>
      <c r="B8" s="135" t="s">
        <v>234</v>
      </c>
      <c r="C8" s="542" t="s">
        <v>235</v>
      </c>
      <c r="D8" s="137" t="s">
        <v>282</v>
      </c>
      <c r="E8" s="137" t="s">
        <v>283</v>
      </c>
      <c r="F8" s="164" t="s">
        <v>284</v>
      </c>
      <c r="G8" s="137" t="s">
        <v>6</v>
      </c>
      <c r="H8" s="292">
        <v>2.2100000000000002E-2</v>
      </c>
      <c r="I8" s="292">
        <v>0.16339999999999999</v>
      </c>
      <c r="J8" s="164">
        <v>45869</v>
      </c>
      <c r="K8" s="164">
        <v>45870</v>
      </c>
      <c r="L8" s="164">
        <v>45474</v>
      </c>
      <c r="M8" s="137" t="s">
        <v>275</v>
      </c>
      <c r="N8" s="331">
        <v>104736.16</v>
      </c>
      <c r="O8" s="319">
        <v>-104736.16</v>
      </c>
      <c r="P8" s="170">
        <f t="shared" ref="P8:P10" si="0">N8+O8</f>
        <v>0</v>
      </c>
      <c r="Q8" s="478"/>
      <c r="R8" s="331">
        <v>0</v>
      </c>
      <c r="S8" s="374">
        <v>0</v>
      </c>
      <c r="T8" s="320">
        <f t="shared" ref="T8:T10" si="1">R8+S8</f>
        <v>0</v>
      </c>
      <c r="U8" s="362">
        <v>0</v>
      </c>
      <c r="V8" s="132" t="s">
        <v>294</v>
      </c>
      <c r="W8" s="135"/>
    </row>
    <row r="9" spans="1:27" s="143" customFormat="1" ht="15.75" customHeight="1" x14ac:dyDescent="0.25">
      <c r="A9" s="156"/>
      <c r="C9" s="355"/>
      <c r="D9" s="158"/>
      <c r="E9" s="158"/>
      <c r="F9" s="156"/>
      <c r="G9" s="156"/>
      <c r="H9" s="276"/>
      <c r="I9" s="276"/>
      <c r="J9" s="159"/>
      <c r="K9" s="159"/>
      <c r="L9" s="159"/>
      <c r="M9" s="156"/>
      <c r="N9" s="318"/>
      <c r="O9" s="325"/>
      <c r="P9" s="170">
        <f t="shared" si="0"/>
        <v>0</v>
      </c>
      <c r="Q9" s="144"/>
      <c r="R9" s="318"/>
      <c r="S9" s="373"/>
      <c r="T9" s="324">
        <f t="shared" si="1"/>
        <v>0</v>
      </c>
      <c r="U9" s="362">
        <f t="shared" ref="U9:U10" si="2">P9-T9</f>
        <v>0</v>
      </c>
    </row>
    <row r="10" spans="1:27" s="143" customFormat="1" ht="15.75" customHeight="1" x14ac:dyDescent="0.25">
      <c r="A10" s="428"/>
      <c r="B10" s="423"/>
      <c r="C10" s="430"/>
      <c r="D10" s="428"/>
      <c r="E10" s="428"/>
      <c r="F10" s="432"/>
      <c r="G10" s="428"/>
      <c r="H10" s="276"/>
      <c r="I10" s="276"/>
      <c r="J10" s="432"/>
      <c r="K10" s="432"/>
      <c r="L10" s="432"/>
      <c r="M10" s="428"/>
      <c r="N10" s="318"/>
      <c r="O10" s="332"/>
      <c r="P10" s="170">
        <f t="shared" si="0"/>
        <v>0</v>
      </c>
      <c r="Q10" s="416"/>
      <c r="R10" s="331">
        <v>0</v>
      </c>
      <c r="S10" s="374"/>
      <c r="T10" s="320">
        <f t="shared" si="1"/>
        <v>0</v>
      </c>
      <c r="U10" s="362">
        <f t="shared" si="2"/>
        <v>0</v>
      </c>
    </row>
    <row r="11" spans="1:27" ht="15.75" customHeight="1" thickBot="1" x14ac:dyDescent="0.3">
      <c r="C11" s="223"/>
      <c r="D11" s="137"/>
      <c r="E11" s="137"/>
      <c r="J11" s="188"/>
      <c r="K11" s="188"/>
      <c r="L11" s="188" t="s">
        <v>88</v>
      </c>
      <c r="M11" s="167" t="s">
        <v>36</v>
      </c>
      <c r="N11" s="321">
        <f>SUM(N7:N10)</f>
        <v>251083.41</v>
      </c>
      <c r="O11" s="322">
        <f>SUM(O7:O10)</f>
        <v>-104736.16</v>
      </c>
      <c r="P11" s="322">
        <f>SUM(P7:P10)</f>
        <v>146347.25</v>
      </c>
      <c r="Q11" s="166"/>
      <c r="R11" s="321">
        <f>SUM(R7:R10)</f>
        <v>0</v>
      </c>
      <c r="S11" s="376">
        <f>SUM(S7:S10)</f>
        <v>0</v>
      </c>
      <c r="T11" s="323">
        <f>SUM(T7:T10)</f>
        <v>0</v>
      </c>
      <c r="U11" s="378">
        <f>SUM(U7:U10)</f>
        <v>146347.25</v>
      </c>
      <c r="W11" s="135"/>
    </row>
    <row r="12" spans="1:27" ht="15.75" customHeight="1" thickTop="1" x14ac:dyDescent="0.25">
      <c r="B12" s="211"/>
      <c r="C12" s="137"/>
      <c r="D12" s="137"/>
      <c r="E12" s="137"/>
      <c r="J12" s="188"/>
      <c r="K12" s="188"/>
      <c r="L12" s="188"/>
    </row>
    <row r="13" spans="1:27" ht="15.75" customHeight="1" x14ac:dyDescent="0.25">
      <c r="C13" s="137"/>
      <c r="D13" s="137"/>
      <c r="E13" s="137"/>
    </row>
    <row r="14" spans="1:27" ht="15.75" customHeight="1" x14ac:dyDescent="0.25">
      <c r="B14" s="132" t="s">
        <v>106</v>
      </c>
      <c r="C14" s="176"/>
      <c r="D14" s="176"/>
      <c r="E14" s="176"/>
      <c r="P14" s="214" t="s">
        <v>286</v>
      </c>
      <c r="R14" s="130"/>
      <c r="S14" s="130"/>
      <c r="U14" s="416"/>
      <c r="V14" s="416"/>
    </row>
    <row r="15" spans="1:27" ht="34.5" customHeight="1" x14ac:dyDescent="0.25">
      <c r="B15" s="577" t="s">
        <v>186</v>
      </c>
      <c r="C15" s="577"/>
      <c r="D15" s="577"/>
      <c r="E15" s="577"/>
      <c r="F15" s="577"/>
      <c r="G15" s="577"/>
      <c r="R15" s="130"/>
      <c r="S15" s="130"/>
      <c r="U15" s="416"/>
      <c r="V15" s="416"/>
    </row>
    <row r="16" spans="1:27" ht="15.75" customHeight="1" x14ac:dyDescent="0.25">
      <c r="C16" s="176"/>
      <c r="D16" s="176"/>
      <c r="E16" s="176"/>
      <c r="R16" s="130"/>
      <c r="S16" s="130"/>
      <c r="U16" s="416"/>
      <c r="V16" s="416"/>
    </row>
    <row r="17" spans="2:23" ht="33.75" customHeight="1" x14ac:dyDescent="0.25">
      <c r="B17" s="577" t="s">
        <v>110</v>
      </c>
      <c r="C17" s="577"/>
      <c r="D17" s="577"/>
      <c r="E17" s="577"/>
      <c r="F17" s="577"/>
      <c r="G17" s="577"/>
      <c r="R17" s="130"/>
      <c r="S17" s="130"/>
      <c r="U17" s="416"/>
      <c r="V17" s="416"/>
    </row>
    <row r="18" spans="2:23" ht="15.75" customHeight="1" x14ac:dyDescent="0.25">
      <c r="B18" s="171"/>
      <c r="C18" s="171"/>
      <c r="D18" s="171"/>
      <c r="E18" s="171"/>
      <c r="F18" s="171"/>
      <c r="R18" s="130"/>
      <c r="S18" s="130"/>
      <c r="U18" s="416"/>
      <c r="V18" s="416"/>
    </row>
    <row r="19" spans="2:23" ht="32.25" customHeight="1" x14ac:dyDescent="0.25">
      <c r="B19" s="577" t="s">
        <v>131</v>
      </c>
      <c r="C19" s="577"/>
      <c r="D19" s="577"/>
      <c r="E19" s="577"/>
      <c r="F19" s="577"/>
      <c r="G19" s="577"/>
      <c r="R19" s="130"/>
      <c r="S19" s="130"/>
      <c r="U19" s="416"/>
      <c r="V19" s="416"/>
    </row>
    <row r="20" spans="2:23" ht="15.75" customHeight="1" x14ac:dyDescent="0.25">
      <c r="B20" s="591" t="s">
        <v>130</v>
      </c>
      <c r="C20" s="577"/>
      <c r="D20" s="577"/>
      <c r="E20" s="577"/>
      <c r="F20" s="577"/>
      <c r="G20" s="577"/>
    </row>
    <row r="21" spans="2:23" ht="15.75" customHeight="1" x14ac:dyDescent="0.25">
      <c r="B21" s="171"/>
      <c r="C21" s="171"/>
      <c r="D21" s="171"/>
      <c r="E21" s="171"/>
      <c r="F21" s="171"/>
    </row>
    <row r="22" spans="2:23" ht="15.75" customHeight="1" x14ac:dyDescent="0.25">
      <c r="B22" s="131" t="s">
        <v>95</v>
      </c>
      <c r="C22" s="174" t="s">
        <v>98</v>
      </c>
      <c r="D22" s="174" t="s">
        <v>99</v>
      </c>
      <c r="E22" s="174"/>
      <c r="F22" s="171"/>
    </row>
    <row r="23" spans="2:23" ht="15.75" customHeight="1" x14ac:dyDescent="0.25">
      <c r="B23" s="135" t="s">
        <v>96</v>
      </c>
      <c r="C23" s="176" t="s">
        <v>173</v>
      </c>
      <c r="D23" s="176" t="s">
        <v>174</v>
      </c>
      <c r="E23" s="176"/>
      <c r="F23" s="171"/>
    </row>
    <row r="24" spans="2:23" ht="15.75" customHeight="1" x14ac:dyDescent="0.25">
      <c r="C24" s="176"/>
      <c r="D24" s="176"/>
      <c r="E24" s="176"/>
      <c r="F24" s="171"/>
    </row>
    <row r="25" spans="2:23" ht="15.75" customHeight="1" x14ac:dyDescent="0.25">
      <c r="C25" s="176"/>
      <c r="D25" s="176"/>
      <c r="E25" s="176"/>
      <c r="F25" s="171"/>
    </row>
    <row r="26" spans="2:23" ht="15.75" customHeight="1" x14ac:dyDescent="0.25">
      <c r="B26" s="579" t="s">
        <v>219</v>
      </c>
      <c r="C26" s="579"/>
      <c r="D26" s="579"/>
      <c r="E26" s="579"/>
      <c r="F26" s="579"/>
      <c r="G26" s="579"/>
      <c r="H26" s="579"/>
      <c r="I26" s="579"/>
    </row>
    <row r="27" spans="2:23" ht="15.75" customHeight="1" x14ac:dyDescent="0.25">
      <c r="B27" s="128"/>
      <c r="C27" s="176"/>
      <c r="D27" s="176"/>
      <c r="E27" s="176"/>
    </row>
    <row r="28" spans="2:23" ht="15.75" customHeight="1" x14ac:dyDescent="0.25">
      <c r="B28" s="213"/>
      <c r="C28" s="206"/>
      <c r="D28" s="206"/>
      <c r="E28" s="206"/>
      <c r="F28" s="183"/>
      <c r="G28" s="206"/>
      <c r="H28" s="183"/>
      <c r="I28" s="183"/>
      <c r="J28" s="183"/>
      <c r="K28" s="183"/>
      <c r="L28" s="183"/>
      <c r="M28" s="183"/>
      <c r="N28" s="183"/>
      <c r="O28" s="183"/>
      <c r="P28" s="183"/>
      <c r="Q28" s="183"/>
      <c r="R28" s="183"/>
      <c r="S28" s="183"/>
      <c r="T28" s="183"/>
      <c r="U28" s="183"/>
      <c r="V28" s="140"/>
    </row>
    <row r="29" spans="2:23" ht="15.75" customHeight="1" x14ac:dyDescent="0.25">
      <c r="R29" s="280" t="s">
        <v>189</v>
      </c>
      <c r="S29" s="281"/>
      <c r="T29" s="187"/>
      <c r="U29" s="281"/>
      <c r="V29" s="470"/>
      <c r="W29" s="187"/>
    </row>
    <row r="30" spans="2:23" ht="15.75" customHeight="1" x14ac:dyDescent="0.25">
      <c r="B30" s="180" t="s">
        <v>188</v>
      </c>
      <c r="C30" s="181" t="s">
        <v>1</v>
      </c>
      <c r="D30" s="181"/>
      <c r="E30" s="181"/>
      <c r="F30" s="181" t="s">
        <v>32</v>
      </c>
      <c r="G30" s="483" t="s">
        <v>33</v>
      </c>
      <c r="H30" s="181"/>
      <c r="I30" s="181"/>
      <c r="J30" s="181"/>
      <c r="K30" s="181"/>
      <c r="L30" s="181"/>
      <c r="M30" s="181" t="s">
        <v>34</v>
      </c>
      <c r="N30" s="181" t="s">
        <v>35</v>
      </c>
      <c r="O30" s="182"/>
      <c r="P30" s="182"/>
      <c r="Q30" s="182"/>
      <c r="R30" s="183" t="s">
        <v>78</v>
      </c>
      <c r="S30" s="184"/>
      <c r="T30" s="184"/>
      <c r="U30" s="279"/>
      <c r="V30" s="470"/>
      <c r="W30" s="187"/>
    </row>
    <row r="31" spans="2:23" ht="15.75" customHeight="1" x14ac:dyDescent="0.25">
      <c r="B31" s="185"/>
      <c r="C31" s="145"/>
      <c r="D31" s="145"/>
      <c r="E31" s="145"/>
      <c r="F31" s="145"/>
      <c r="G31" s="484"/>
      <c r="H31" s="145"/>
      <c r="I31" s="145"/>
      <c r="J31" s="145"/>
      <c r="K31" s="145"/>
      <c r="L31" s="145"/>
      <c r="M31" s="145"/>
      <c r="N31" s="145"/>
      <c r="O31" s="136"/>
      <c r="P31" s="136"/>
      <c r="Q31" s="136"/>
      <c r="R31" s="280"/>
      <c r="S31" s="281"/>
      <c r="T31" s="187"/>
      <c r="U31" s="281"/>
      <c r="V31" s="281"/>
      <c r="W31" s="187"/>
    </row>
    <row r="32" spans="2:23" ht="15.75" customHeight="1" x14ac:dyDescent="0.25">
      <c r="B32" s="185"/>
      <c r="C32" s="145"/>
      <c r="D32" s="145"/>
      <c r="E32" s="145"/>
      <c r="F32" s="145"/>
      <c r="G32" s="484"/>
      <c r="H32" s="145"/>
      <c r="I32" s="145"/>
      <c r="J32" s="145"/>
      <c r="K32" s="145"/>
      <c r="L32" s="145"/>
      <c r="M32" s="145"/>
      <c r="N32" s="145"/>
      <c r="O32" s="136"/>
      <c r="P32" s="136"/>
      <c r="Q32" s="136"/>
      <c r="R32" s="280"/>
      <c r="S32" s="281"/>
      <c r="T32" s="187"/>
      <c r="U32" s="281"/>
      <c r="V32" s="281"/>
      <c r="W32" s="187"/>
    </row>
    <row r="33" spans="2:23" ht="15.75" customHeight="1" x14ac:dyDescent="0.25">
      <c r="B33" s="185"/>
      <c r="C33" s="145"/>
      <c r="D33" s="145"/>
      <c r="E33" s="145"/>
      <c r="F33" s="145"/>
      <c r="G33" s="484"/>
      <c r="H33" s="145"/>
      <c r="I33" s="145"/>
      <c r="J33" s="145"/>
      <c r="K33" s="145"/>
      <c r="L33" s="145"/>
      <c r="M33" s="145"/>
      <c r="N33" s="145"/>
      <c r="O33" s="136"/>
      <c r="P33" s="136"/>
      <c r="Q33" s="136"/>
      <c r="R33" s="280"/>
      <c r="S33" s="281"/>
      <c r="T33" s="187"/>
      <c r="U33" s="281"/>
      <c r="V33" s="281"/>
      <c r="W33" s="187"/>
    </row>
    <row r="34" spans="2:23" ht="15.75" customHeight="1" x14ac:dyDescent="0.25">
      <c r="B34" s="185"/>
      <c r="C34" s="408"/>
      <c r="D34" s="408"/>
      <c r="E34" s="408"/>
      <c r="F34" s="408"/>
      <c r="G34" s="484"/>
      <c r="H34" s="408"/>
      <c r="I34" s="408"/>
      <c r="J34" s="408"/>
      <c r="K34" s="408"/>
      <c r="L34" s="408"/>
      <c r="M34" s="408"/>
      <c r="N34" s="408"/>
      <c r="O34" s="136"/>
      <c r="P34" s="136"/>
      <c r="Q34" s="136"/>
      <c r="R34" s="280"/>
      <c r="S34" s="281"/>
      <c r="T34" s="187"/>
      <c r="U34" s="281"/>
      <c r="V34" s="281"/>
      <c r="W34" s="187"/>
    </row>
    <row r="35" spans="2:23" ht="15.75" customHeight="1" x14ac:dyDescent="0.25">
      <c r="B35" s="185"/>
      <c r="C35" s="408"/>
      <c r="D35" s="408"/>
      <c r="E35" s="408"/>
      <c r="F35" s="408"/>
      <c r="G35" s="484"/>
      <c r="H35" s="408"/>
      <c r="I35" s="408"/>
      <c r="J35" s="408"/>
      <c r="K35" s="408"/>
      <c r="L35" s="408"/>
      <c r="M35" s="408"/>
      <c r="N35" s="408"/>
      <c r="O35" s="136"/>
      <c r="P35" s="136"/>
      <c r="Q35" s="136"/>
      <c r="R35" s="280"/>
      <c r="S35" s="281"/>
      <c r="T35" s="187"/>
      <c r="U35" s="281"/>
      <c r="V35" s="281"/>
      <c r="W35" s="187"/>
    </row>
    <row r="36" spans="2:23" ht="15.75" customHeight="1" x14ac:dyDescent="0.25">
      <c r="B36" s="185"/>
      <c r="C36" s="408"/>
      <c r="D36" s="408"/>
      <c r="E36" s="408"/>
      <c r="F36" s="408"/>
      <c r="G36" s="484"/>
      <c r="H36" s="408"/>
      <c r="I36" s="408"/>
      <c r="J36" s="408"/>
      <c r="K36" s="408"/>
      <c r="L36" s="408"/>
      <c r="M36" s="408"/>
      <c r="N36" s="408"/>
      <c r="O36" s="136"/>
      <c r="P36" s="136"/>
      <c r="Q36" s="136"/>
      <c r="R36" s="280"/>
      <c r="S36" s="281"/>
      <c r="T36" s="187"/>
      <c r="U36" s="281"/>
      <c r="V36" s="281"/>
      <c r="W36" s="187"/>
    </row>
    <row r="37" spans="2:23" ht="15.75" customHeight="1" x14ac:dyDescent="0.25">
      <c r="B37" s="185"/>
      <c r="C37" s="145"/>
      <c r="D37" s="145"/>
      <c r="E37" s="145"/>
      <c r="F37" s="145"/>
      <c r="G37" s="484"/>
      <c r="H37" s="145"/>
      <c r="I37" s="145"/>
      <c r="J37" s="145"/>
      <c r="K37" s="145"/>
      <c r="L37" s="145"/>
      <c r="M37" s="145"/>
      <c r="N37" s="145"/>
      <c r="O37" s="136"/>
      <c r="P37" s="199"/>
      <c r="Q37" s="199"/>
      <c r="R37" s="143"/>
      <c r="S37" s="143"/>
      <c r="T37" s="146"/>
      <c r="U37" s="143"/>
      <c r="V37" s="143"/>
      <c r="W37" s="146"/>
    </row>
    <row r="38" spans="2:23" ht="15.75" customHeight="1" x14ac:dyDescent="0.25">
      <c r="B38" s="146"/>
      <c r="C38" s="145"/>
      <c r="D38" s="145"/>
      <c r="E38" s="145"/>
      <c r="F38" s="145"/>
      <c r="P38" s="143"/>
      <c r="Q38" s="143"/>
      <c r="R38" s="143"/>
      <c r="S38" s="143"/>
      <c r="T38" s="146"/>
      <c r="U38" s="143"/>
      <c r="V38" s="143"/>
      <c r="W38" s="146"/>
    </row>
    <row r="39" spans="2:23" ht="15.75" customHeight="1" x14ac:dyDescent="0.25"/>
    <row r="40" spans="2:23" ht="15.75" customHeight="1" x14ac:dyDescent="0.25"/>
    <row r="41" spans="2:23" ht="15.75" customHeight="1" x14ac:dyDescent="0.25"/>
    <row r="42" spans="2:23" ht="15.75" customHeight="1" x14ac:dyDescent="0.25"/>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T11</f>
        <v>0</v>
      </c>
    </row>
    <row r="53" spans="19:20" ht="15.75" customHeight="1" x14ac:dyDescent="0.25"/>
    <row r="54" spans="19:20" ht="15.75" customHeight="1" x14ac:dyDescent="0.25"/>
  </sheetData>
  <mergeCells count="8">
    <mergeCell ref="X4:Z4"/>
    <mergeCell ref="X5:Z5"/>
    <mergeCell ref="B26:I26"/>
    <mergeCell ref="B20:G20"/>
    <mergeCell ref="B19:G19"/>
    <mergeCell ref="B15:G15"/>
    <mergeCell ref="B17:G17"/>
    <mergeCell ref="R4:T4"/>
  </mergeCells>
  <conditionalFormatting sqref="A8:O10">
    <cfRule type="expression" dxfId="21" priority="1">
      <formula>MOD(ROW(),2)=0</formula>
    </cfRule>
  </conditionalFormatting>
  <conditionalFormatting sqref="A7:P7">
    <cfRule type="expression" dxfId="20" priority="12">
      <formula>MOD(ROW(),2)=0</formula>
    </cfRule>
  </conditionalFormatting>
  <conditionalFormatting sqref="P7:P10 R7:U10">
    <cfRule type="expression" dxfId="19" priority="7">
      <formula>MOD(ROW(),2)=0</formula>
    </cfRule>
  </conditionalFormatting>
  <hyperlinks>
    <hyperlink ref="B20" r:id="rId1" xr:uid="{00000000-0004-0000-2A00-000000000000}"/>
  </hyperlinks>
  <printOptions horizontalCentered="1" gridLines="1"/>
  <pageMargins left="0" right="0" top="0.75" bottom="0.75" header="0.3" footer="0.3"/>
  <pageSetup scale="32" orientation="landscape" horizontalDpi="1200" verticalDpi="120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CDAF8"/>
    <pageSetUpPr fitToPage="1"/>
  </sheetPr>
  <dimension ref="A1:AA61"/>
  <sheetViews>
    <sheetView workbookViewId="0"/>
  </sheetViews>
  <sheetFormatPr defaultColWidth="9.140625" defaultRowHeight="15" x14ac:dyDescent="0.25"/>
  <cols>
    <col min="1" max="1" width="7.85546875" style="135" customWidth="1"/>
    <col min="2" max="2" width="55.85546875" style="135" customWidth="1"/>
    <col min="3" max="3" width="48.5703125" style="135" bestFit="1" customWidth="1"/>
    <col min="4" max="4" width="14.28515625" style="135" bestFit="1" customWidth="1"/>
    <col min="5" max="5" width="9.5703125" style="135" customWidth="1"/>
    <col min="6" max="6" width="19.28515625" style="135"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710937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40" bestFit="1" customWidth="1"/>
    <col min="21" max="22" width="14.140625" style="135" customWidth="1"/>
    <col min="23" max="23" width="3.7109375" style="140" customWidth="1"/>
    <col min="24" max="24" width="13.42578125" style="135" bestFit="1" customWidth="1"/>
    <col min="25" max="25" width="14.7109375" style="135" customWidth="1"/>
    <col min="26" max="26" width="13.42578125" style="135" bestFit="1" customWidth="1"/>
    <col min="27" max="27" width="14.28515625" style="135" customWidth="1"/>
    <col min="28" max="16384" width="9.140625" style="135"/>
  </cols>
  <sheetData>
    <row r="1" spans="1:27" ht="15.75" customHeight="1" x14ac:dyDescent="0.25">
      <c r="A1" s="134" t="s">
        <v>193</v>
      </c>
    </row>
    <row r="2" spans="1:27" ht="15.75" customHeight="1" x14ac:dyDescent="0.25">
      <c r="A2" s="138" t="str">
        <f>('#1461 Inlet Grove Comm HS '!A2)</f>
        <v>Federal Grant Allocations/Reimbursements as of: 12/31/25</v>
      </c>
      <c r="B2" s="189"/>
      <c r="N2" s="139"/>
      <c r="O2" s="139"/>
      <c r="Q2" s="140"/>
      <c r="R2" s="140"/>
      <c r="S2" s="140"/>
      <c r="U2" s="140"/>
      <c r="V2" s="140"/>
    </row>
    <row r="3" spans="1:27" ht="15.75" customHeight="1" x14ac:dyDescent="0.25">
      <c r="A3" s="141" t="s">
        <v>91</v>
      </c>
      <c r="B3" s="132"/>
      <c r="D3" s="132"/>
      <c r="E3" s="132"/>
      <c r="F3" s="132"/>
      <c r="Q3" s="140"/>
      <c r="R3" s="140"/>
      <c r="S3" s="140"/>
      <c r="U3" s="140"/>
      <c r="V3" s="140"/>
      <c r="X3" s="136"/>
      <c r="Y3" s="142"/>
    </row>
    <row r="4" spans="1:27" ht="15.75" customHeight="1" x14ac:dyDescent="0.25">
      <c r="A4" s="132" t="s">
        <v>138</v>
      </c>
      <c r="N4" s="144"/>
      <c r="O4" s="144"/>
      <c r="P4" s="144"/>
      <c r="Q4" s="145"/>
      <c r="R4" s="575" t="e">
        <f>'Master Grant List'!#REF!</f>
        <v>#REF!</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'#4080 University Prep Academy'!U6</f>
        <v>Available Budget as of 12/31/25</v>
      </c>
    </row>
    <row r="7" spans="1:27" s="143" customFormat="1" ht="15.75" customHeight="1" x14ac:dyDescent="0.25">
      <c r="A7" s="156"/>
      <c r="B7" s="135"/>
      <c r="C7" s="429"/>
      <c r="D7" s="137"/>
      <c r="E7" s="137"/>
      <c r="F7" s="164"/>
      <c r="G7" s="223"/>
      <c r="H7" s="276"/>
      <c r="I7" s="276"/>
      <c r="J7" s="164"/>
      <c r="K7" s="164"/>
      <c r="L7" s="164"/>
      <c r="M7" s="137"/>
      <c r="N7" s="402">
        <v>0</v>
      </c>
      <c r="O7" s="325"/>
      <c r="P7" s="324">
        <f>N7+O7</f>
        <v>0</v>
      </c>
      <c r="Q7" s="133"/>
      <c r="R7" s="402">
        <v>0</v>
      </c>
      <c r="S7" s="325"/>
      <c r="T7" s="330">
        <f t="shared" ref="T7:T8" si="0">R7+S7</f>
        <v>0</v>
      </c>
      <c r="U7" s="353">
        <f>P7-T7</f>
        <v>0</v>
      </c>
    </row>
    <row r="8" spans="1:27" s="143" customFormat="1" ht="15.75" customHeight="1" x14ac:dyDescent="0.25">
      <c r="A8" s="137"/>
      <c r="B8" s="146"/>
      <c r="C8" s="136"/>
      <c r="D8" s="137"/>
      <c r="E8" s="137"/>
      <c r="F8" s="137"/>
      <c r="G8" s="135"/>
      <c r="H8" s="276"/>
      <c r="I8" s="276"/>
      <c r="J8" s="164"/>
      <c r="K8" s="164"/>
      <c r="L8" s="164"/>
      <c r="M8" s="137"/>
      <c r="N8" s="318"/>
      <c r="O8" s="373"/>
      <c r="P8" s="556">
        <f t="shared" ref="P8" si="1">N8+O8</f>
        <v>0</v>
      </c>
      <c r="Q8" s="144"/>
      <c r="R8" s="318">
        <v>0</v>
      </c>
      <c r="S8" s="558"/>
      <c r="T8" s="557">
        <f t="shared" si="0"/>
        <v>0</v>
      </c>
      <c r="U8" s="353">
        <f t="shared" ref="U8" si="2">P8-T8</f>
        <v>0</v>
      </c>
    </row>
    <row r="9" spans="1:27" ht="19.5" customHeight="1" thickBot="1" x14ac:dyDescent="0.3">
      <c r="C9" s="137"/>
      <c r="D9" s="137"/>
      <c r="E9" s="137"/>
      <c r="H9" s="163"/>
      <c r="I9" s="163"/>
      <c r="J9" s="188"/>
      <c r="K9" s="188"/>
      <c r="L9" s="188" t="s">
        <v>88</v>
      </c>
      <c r="M9" s="167" t="s">
        <v>36</v>
      </c>
      <c r="N9" s="321">
        <f>SUM(N7:N8)</f>
        <v>0</v>
      </c>
      <c r="O9" s="322">
        <f>SUM(O7:O8)</f>
        <v>0</v>
      </c>
      <c r="P9" s="323">
        <f>SUM(P7:P8)</f>
        <v>0</v>
      </c>
      <c r="Q9" s="130"/>
      <c r="R9" s="321">
        <f>SUM(R7:R8)</f>
        <v>0</v>
      </c>
      <c r="S9" s="322">
        <f>SUM(S7:S8)</f>
        <v>0</v>
      </c>
      <c r="T9" s="323">
        <f>SUM(T7:T8)</f>
        <v>0</v>
      </c>
      <c r="U9" s="378">
        <f>SUM(U7:U8)</f>
        <v>0</v>
      </c>
      <c r="W9" s="135"/>
    </row>
    <row r="10" spans="1:27" ht="15.75" customHeight="1" thickTop="1" x14ac:dyDescent="0.25">
      <c r="B10" s="211"/>
      <c r="C10" s="137"/>
      <c r="D10" s="137"/>
      <c r="E10" s="137"/>
      <c r="J10" s="188"/>
      <c r="K10" s="188"/>
      <c r="L10" s="188"/>
      <c r="M10" s="167"/>
      <c r="N10" s="166"/>
      <c r="O10" s="166"/>
      <c r="P10" s="166"/>
      <c r="Q10" s="166"/>
      <c r="R10" s="166"/>
      <c r="S10" s="166"/>
      <c r="T10" s="165"/>
      <c r="U10" s="166"/>
      <c r="V10" s="166"/>
      <c r="W10" s="165"/>
    </row>
    <row r="11" spans="1:27" ht="15.75" customHeight="1" x14ac:dyDescent="0.25">
      <c r="C11" s="137"/>
      <c r="D11" s="137"/>
      <c r="E11" s="137"/>
    </row>
    <row r="12" spans="1:27" ht="15.75" customHeight="1" x14ac:dyDescent="0.25">
      <c r="B12" s="132" t="s">
        <v>106</v>
      </c>
      <c r="C12" s="176"/>
      <c r="D12" s="176"/>
      <c r="E12" s="176"/>
    </row>
    <row r="13" spans="1:27" ht="32.25" customHeight="1" x14ac:dyDescent="0.25">
      <c r="B13" s="577" t="s">
        <v>186</v>
      </c>
      <c r="C13" s="577"/>
      <c r="D13" s="577"/>
      <c r="E13" s="577"/>
      <c r="F13" s="577"/>
      <c r="G13" s="577"/>
    </row>
    <row r="14" spans="1:27" ht="15.75" customHeight="1" x14ac:dyDescent="0.25">
      <c r="C14" s="176"/>
      <c r="D14" s="176"/>
      <c r="E14" s="176"/>
    </row>
    <row r="15" spans="1:27" ht="46.5" customHeight="1" x14ac:dyDescent="0.25">
      <c r="B15" s="577" t="s">
        <v>110</v>
      </c>
      <c r="C15" s="577"/>
      <c r="D15" s="577"/>
      <c r="E15" s="577"/>
      <c r="F15" s="577"/>
      <c r="G15" s="577"/>
    </row>
    <row r="16" spans="1:27" ht="15.75" customHeight="1" x14ac:dyDescent="0.25">
      <c r="B16" s="171"/>
      <c r="C16" s="171"/>
      <c r="D16" s="171"/>
      <c r="E16" s="171"/>
      <c r="F16" s="171"/>
    </row>
    <row r="17" spans="2:23" ht="36" customHeight="1" x14ac:dyDescent="0.25">
      <c r="B17" s="577" t="s">
        <v>131</v>
      </c>
      <c r="C17" s="577"/>
      <c r="D17" s="577"/>
      <c r="E17" s="577"/>
      <c r="F17" s="577"/>
      <c r="G17" s="577"/>
    </row>
    <row r="18" spans="2:23" ht="15.75" customHeight="1" x14ac:dyDescent="0.25">
      <c r="B18" s="591" t="s">
        <v>130</v>
      </c>
      <c r="C18" s="577"/>
      <c r="D18" s="577"/>
      <c r="E18" s="577"/>
      <c r="F18" s="577"/>
      <c r="G18" s="577"/>
    </row>
    <row r="19" spans="2:23" ht="15.75" customHeight="1" x14ac:dyDescent="0.25">
      <c r="B19" s="171"/>
      <c r="C19" s="171"/>
      <c r="D19" s="171"/>
      <c r="E19" s="171"/>
      <c r="F19" s="171"/>
    </row>
    <row r="20" spans="2:23" ht="15.75" customHeight="1" x14ac:dyDescent="0.25">
      <c r="B20" s="131" t="s">
        <v>95</v>
      </c>
      <c r="C20" s="174" t="s">
        <v>98</v>
      </c>
      <c r="D20" s="174" t="s">
        <v>99</v>
      </c>
      <c r="E20" s="174"/>
      <c r="F20" s="171"/>
    </row>
    <row r="21" spans="2:23" ht="15.75" customHeight="1" x14ac:dyDescent="0.25">
      <c r="C21" s="176"/>
      <c r="D21" s="176"/>
      <c r="E21" s="176"/>
    </row>
    <row r="22" spans="2:23" ht="15.75" customHeight="1" x14ac:dyDescent="0.25">
      <c r="C22" s="176"/>
      <c r="D22" s="176"/>
      <c r="E22" s="176"/>
    </row>
    <row r="23" spans="2:23" ht="15.75" customHeight="1" x14ac:dyDescent="0.25">
      <c r="B23" s="579" t="s">
        <v>219</v>
      </c>
      <c r="C23" s="579"/>
      <c r="D23" s="579"/>
      <c r="E23" s="579"/>
      <c r="F23" s="579"/>
      <c r="G23" s="579"/>
      <c r="H23" s="579"/>
      <c r="I23" s="579"/>
    </row>
    <row r="24" spans="2:23" ht="15.75" customHeight="1" x14ac:dyDescent="0.25">
      <c r="B24" s="128"/>
      <c r="C24" s="176"/>
      <c r="D24" s="176"/>
      <c r="E24" s="176"/>
    </row>
    <row r="25" spans="2:23" ht="15.75" customHeight="1" x14ac:dyDescent="0.25">
      <c r="B25" s="213"/>
      <c r="C25" s="206"/>
      <c r="D25" s="206"/>
      <c r="E25" s="206"/>
      <c r="F25" s="183"/>
      <c r="G25" s="206"/>
      <c r="H25" s="183"/>
      <c r="I25" s="183"/>
      <c r="J25" s="183"/>
      <c r="K25" s="183"/>
      <c r="L25" s="183"/>
      <c r="M25" s="183"/>
      <c r="N25" s="183"/>
      <c r="O25" s="183"/>
      <c r="P25" s="183"/>
      <c r="Q25" s="183"/>
      <c r="R25" s="183"/>
      <c r="S25" s="183"/>
      <c r="T25" s="183"/>
      <c r="U25" s="183"/>
      <c r="V25" s="140"/>
    </row>
    <row r="26" spans="2:23" ht="15.75" customHeight="1" x14ac:dyDescent="0.25">
      <c r="C26" s="137"/>
      <c r="D26" s="137"/>
      <c r="E26" s="137"/>
      <c r="R26" s="280" t="s">
        <v>189</v>
      </c>
      <c r="S26" s="281"/>
      <c r="T26" s="187"/>
      <c r="U26" s="281"/>
      <c r="V26" s="470"/>
      <c r="W26" s="187"/>
    </row>
    <row r="27" spans="2:23" ht="15.75" customHeight="1" x14ac:dyDescent="0.25">
      <c r="B27" s="180" t="s">
        <v>188</v>
      </c>
      <c r="C27" s="181" t="s">
        <v>1</v>
      </c>
      <c r="D27" s="181"/>
      <c r="E27" s="181"/>
      <c r="F27" s="181" t="s">
        <v>32</v>
      </c>
      <c r="G27" s="181" t="s">
        <v>33</v>
      </c>
      <c r="H27" s="181"/>
      <c r="I27" s="181"/>
      <c r="J27" s="181"/>
      <c r="K27" s="181"/>
      <c r="L27" s="181"/>
      <c r="M27" s="181" t="s">
        <v>34</v>
      </c>
      <c r="N27" s="181" t="s">
        <v>35</v>
      </c>
      <c r="O27" s="182"/>
      <c r="P27" s="182"/>
      <c r="Q27" s="182"/>
      <c r="R27" s="183" t="s">
        <v>78</v>
      </c>
      <c r="S27" s="184"/>
      <c r="T27" s="184"/>
      <c r="U27" s="184"/>
      <c r="V27" s="470"/>
      <c r="W27" s="187"/>
    </row>
    <row r="28" spans="2:23" ht="15.75" customHeight="1" x14ac:dyDescent="0.25">
      <c r="B28" s="185"/>
      <c r="C28" s="145"/>
      <c r="D28" s="145"/>
      <c r="E28" s="145"/>
      <c r="F28" s="145"/>
      <c r="G28" s="145"/>
      <c r="H28" s="145"/>
      <c r="I28" s="145"/>
      <c r="J28" s="145"/>
      <c r="K28" s="145"/>
      <c r="L28" s="145"/>
      <c r="M28" s="145"/>
      <c r="N28" s="145"/>
      <c r="O28" s="136"/>
      <c r="P28" s="136"/>
      <c r="Q28" s="136"/>
    </row>
    <row r="29" spans="2:23" ht="15.75" customHeight="1" x14ac:dyDescent="0.25">
      <c r="B29" s="185"/>
      <c r="C29" s="145"/>
      <c r="D29" s="145"/>
      <c r="E29" s="145"/>
      <c r="F29" s="145"/>
      <c r="G29" s="145"/>
      <c r="H29" s="145"/>
      <c r="I29" s="145"/>
      <c r="J29" s="145"/>
      <c r="K29" s="145"/>
      <c r="L29" s="145"/>
      <c r="M29" s="145"/>
      <c r="N29" s="145"/>
      <c r="O29" s="136"/>
      <c r="P29" s="136"/>
      <c r="Q29" s="136"/>
    </row>
    <row r="30" spans="2:23" ht="15.75" customHeight="1" x14ac:dyDescent="0.25">
      <c r="B30" s="185"/>
      <c r="C30" s="145"/>
      <c r="D30" s="145"/>
      <c r="E30" s="145"/>
      <c r="F30" s="145"/>
      <c r="G30" s="145"/>
      <c r="H30" s="145"/>
      <c r="I30" s="145"/>
      <c r="J30" s="145"/>
      <c r="K30" s="145"/>
      <c r="L30" s="145"/>
      <c r="M30" s="145"/>
      <c r="N30" s="145"/>
      <c r="O30" s="136"/>
      <c r="P30" s="136"/>
      <c r="Q30" s="136"/>
    </row>
    <row r="31" spans="2:23" ht="15.75" customHeight="1" x14ac:dyDescent="0.25">
      <c r="B31" s="185"/>
      <c r="C31" s="145"/>
      <c r="D31" s="145"/>
      <c r="E31" s="145"/>
      <c r="F31" s="145"/>
      <c r="G31" s="145"/>
      <c r="H31" s="145"/>
      <c r="I31" s="145"/>
      <c r="J31" s="145"/>
      <c r="K31" s="145"/>
      <c r="L31" s="145"/>
      <c r="M31" s="145"/>
      <c r="N31" s="145"/>
      <c r="O31" s="136"/>
      <c r="P31" s="136"/>
      <c r="Q31" s="136"/>
    </row>
    <row r="32" spans="2:23" ht="15.75" customHeight="1" x14ac:dyDescent="0.25">
      <c r="B32" s="185"/>
      <c r="C32" s="145"/>
      <c r="D32" s="145"/>
      <c r="E32" s="145"/>
      <c r="F32" s="145"/>
      <c r="G32" s="145"/>
      <c r="H32" s="145"/>
      <c r="I32" s="145"/>
      <c r="J32" s="145"/>
      <c r="K32" s="145"/>
      <c r="L32" s="145"/>
      <c r="M32" s="145"/>
      <c r="N32" s="145"/>
      <c r="O32" s="136"/>
      <c r="P32" s="136"/>
      <c r="Q32" s="136"/>
    </row>
    <row r="33" spans="2:25" ht="15.75" customHeight="1" x14ac:dyDescent="0.25">
      <c r="B33" s="185"/>
      <c r="C33" s="145"/>
      <c r="D33" s="145"/>
      <c r="E33" s="145"/>
      <c r="F33" s="145"/>
      <c r="G33" s="145"/>
      <c r="H33" s="145"/>
      <c r="I33" s="145"/>
      <c r="J33" s="145"/>
      <c r="K33" s="145"/>
      <c r="L33" s="145"/>
      <c r="M33" s="145"/>
      <c r="N33" s="145"/>
      <c r="O33" s="136"/>
      <c r="P33" s="136"/>
      <c r="Q33" s="136"/>
      <c r="R33" s="280"/>
      <c r="S33" s="281"/>
      <c r="T33" s="187"/>
      <c r="U33" s="281"/>
      <c r="V33" s="281"/>
      <c r="W33" s="187"/>
    </row>
    <row r="34" spans="2:25" ht="15.75" customHeight="1" x14ac:dyDescent="0.25">
      <c r="B34" s="146"/>
      <c r="C34" s="145"/>
      <c r="D34" s="145"/>
      <c r="E34" s="145"/>
      <c r="F34" s="145"/>
    </row>
    <row r="35" spans="2:25" ht="15.75" customHeight="1" x14ac:dyDescent="0.25">
      <c r="B35" s="146"/>
      <c r="C35" s="425"/>
      <c r="D35" s="425"/>
      <c r="E35" s="425"/>
      <c r="F35" s="425"/>
    </row>
    <row r="36" spans="2:25" ht="15.75" customHeight="1" x14ac:dyDescent="0.25">
      <c r="B36" s="146"/>
      <c r="C36" s="408"/>
      <c r="D36" s="408"/>
      <c r="E36" s="408"/>
      <c r="F36" s="408"/>
    </row>
    <row r="37" spans="2:25" ht="15.75" customHeight="1" x14ac:dyDescent="0.25">
      <c r="B37" s="146"/>
      <c r="C37" s="408"/>
      <c r="D37" s="408"/>
      <c r="E37" s="408"/>
      <c r="F37" s="408"/>
    </row>
    <row r="38" spans="2:25" ht="15.75" customHeight="1" x14ac:dyDescent="0.25">
      <c r="B38" s="146"/>
      <c r="C38" s="408"/>
      <c r="D38" s="408"/>
      <c r="E38" s="408"/>
      <c r="F38" s="408"/>
    </row>
    <row r="39" spans="2:25" ht="15.75" customHeight="1" x14ac:dyDescent="0.25">
      <c r="B39" s="200"/>
      <c r="C39" s="201"/>
      <c r="D39" s="201"/>
      <c r="E39" s="201"/>
      <c r="F39" s="202"/>
      <c r="G39" s="203"/>
      <c r="H39" s="203"/>
      <c r="I39" s="203"/>
      <c r="J39" s="203"/>
      <c r="K39" s="203"/>
      <c r="L39" s="203"/>
      <c r="M39" s="159"/>
      <c r="N39" s="204"/>
      <c r="O39" s="205"/>
      <c r="P39" s="205"/>
      <c r="Q39" s="205"/>
    </row>
    <row r="40" spans="2:25" ht="15.75" customHeight="1" x14ac:dyDescent="0.25">
      <c r="B40" s="200"/>
      <c r="C40" s="201"/>
      <c r="D40" s="201"/>
      <c r="E40" s="201"/>
      <c r="F40" s="202"/>
      <c r="G40" s="203"/>
      <c r="H40" s="203"/>
      <c r="I40" s="203"/>
      <c r="J40" s="203"/>
      <c r="K40" s="203"/>
      <c r="L40" s="203"/>
      <c r="M40" s="159"/>
      <c r="N40" s="204"/>
      <c r="O40" s="205"/>
      <c r="P40" s="205"/>
      <c r="Q40" s="205"/>
    </row>
    <row r="41" spans="2:25" ht="15.75" customHeight="1" x14ac:dyDescent="0.25">
      <c r="B41" s="200"/>
      <c r="C41" s="201"/>
      <c r="D41" s="201"/>
      <c r="E41" s="201"/>
      <c r="F41" s="202"/>
      <c r="G41" s="203"/>
      <c r="H41" s="203"/>
      <c r="I41" s="203"/>
      <c r="J41" s="203"/>
      <c r="K41" s="203"/>
      <c r="L41" s="203"/>
      <c r="M41" s="159"/>
      <c r="N41" s="204"/>
      <c r="O41" s="205"/>
      <c r="P41" s="205"/>
      <c r="Q41" s="205"/>
    </row>
    <row r="42" spans="2:25" ht="15.75" customHeight="1" x14ac:dyDescent="0.25">
      <c r="B42" s="200"/>
      <c r="C42" s="201"/>
      <c r="D42" s="201"/>
      <c r="E42" s="201"/>
      <c r="F42" s="202"/>
      <c r="G42" s="203"/>
      <c r="H42" s="203"/>
      <c r="I42" s="203"/>
      <c r="J42" s="203"/>
      <c r="K42" s="203"/>
      <c r="L42" s="203"/>
      <c r="M42" s="159"/>
      <c r="N42" s="204"/>
      <c r="O42" s="205"/>
      <c r="P42" s="205"/>
      <c r="Q42" s="205"/>
    </row>
    <row r="43" spans="2:25" ht="15.75" customHeight="1" x14ac:dyDescent="0.25">
      <c r="B43" s="200"/>
      <c r="C43" s="201"/>
      <c r="D43" s="201"/>
      <c r="E43" s="201"/>
      <c r="F43" s="202"/>
      <c r="G43" s="203"/>
      <c r="H43" s="203"/>
      <c r="I43" s="203"/>
      <c r="J43" s="203"/>
      <c r="K43" s="203"/>
      <c r="L43" s="203"/>
      <c r="M43" s="159"/>
      <c r="N43" s="204"/>
      <c r="O43" s="205"/>
      <c r="P43" s="205"/>
      <c r="Q43" s="205"/>
    </row>
    <row r="44" spans="2:25" ht="15.75" customHeight="1" x14ac:dyDescent="0.25">
      <c r="B44" s="200"/>
      <c r="C44" s="201"/>
      <c r="D44" s="201"/>
      <c r="E44" s="201"/>
      <c r="F44" s="202"/>
      <c r="G44" s="203"/>
      <c r="H44" s="203"/>
      <c r="I44" s="203"/>
      <c r="J44" s="203"/>
      <c r="K44" s="203"/>
      <c r="L44" s="203"/>
      <c r="M44" s="159"/>
      <c r="N44" s="204"/>
      <c r="O44" s="205"/>
      <c r="P44" s="205"/>
      <c r="Q44" s="205"/>
    </row>
    <row r="45" spans="2:25" ht="15.75" customHeight="1" x14ac:dyDescent="0.25">
      <c r="B45" s="200"/>
      <c r="C45" s="201"/>
      <c r="D45" s="201"/>
      <c r="E45" s="201"/>
      <c r="F45" s="202"/>
      <c r="G45" s="203"/>
      <c r="H45" s="203"/>
      <c r="I45" s="203"/>
      <c r="J45" s="203"/>
      <c r="K45" s="203"/>
      <c r="L45" s="203"/>
      <c r="M45" s="159"/>
      <c r="N45" s="204"/>
      <c r="O45" s="205"/>
      <c r="P45" s="205"/>
      <c r="Q45" s="205"/>
      <c r="R45" s="143"/>
      <c r="S45" s="143"/>
      <c r="T45" s="146"/>
      <c r="U45" s="143"/>
      <c r="V45" s="143"/>
      <c r="W45" s="146"/>
      <c r="X45" s="143"/>
    </row>
    <row r="46" spans="2:25" ht="15.75" customHeight="1" x14ac:dyDescent="0.25">
      <c r="O46" s="143"/>
      <c r="P46" s="207"/>
      <c r="Q46" s="143"/>
      <c r="R46" s="143"/>
      <c r="S46" s="143"/>
      <c r="T46" s="208"/>
      <c r="U46" s="143"/>
      <c r="V46" s="143"/>
      <c r="W46" s="208"/>
      <c r="X46" s="143"/>
    </row>
    <row r="47" spans="2:25" ht="15.75" customHeight="1" x14ac:dyDescent="0.25">
      <c r="O47" s="143"/>
      <c r="P47" s="143"/>
      <c r="Q47" s="143"/>
      <c r="R47" s="143"/>
      <c r="S47" s="143"/>
      <c r="T47" s="146"/>
      <c r="U47" s="143"/>
      <c r="V47" s="143"/>
      <c r="W47" s="146"/>
      <c r="X47" s="143"/>
      <c r="Y47" s="143"/>
    </row>
    <row r="48" spans="2:25" ht="15.75" customHeight="1" x14ac:dyDescent="0.25">
      <c r="O48" s="143"/>
      <c r="P48" s="143"/>
      <c r="Q48" s="143"/>
      <c r="R48" s="143"/>
      <c r="S48" s="143"/>
      <c r="T48" s="146"/>
      <c r="U48" s="143"/>
      <c r="V48" s="143"/>
      <c r="W48" s="146"/>
      <c r="X48" s="143"/>
      <c r="Y48" s="143"/>
    </row>
    <row r="49" spans="19:20" ht="15.75" customHeight="1" x14ac:dyDescent="0.25"/>
    <row r="50" spans="19:20" ht="15.75" customHeight="1" x14ac:dyDescent="0.25"/>
    <row r="51" spans="19:20" ht="15.75" customHeight="1" x14ac:dyDescent="0.25"/>
    <row r="52" spans="19:20" ht="15.75" customHeight="1" x14ac:dyDescent="0.25">
      <c r="S52" s="143" t="s">
        <v>182</v>
      </c>
      <c r="T52" s="166">
        <f>T9</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8">
    <mergeCell ref="X4:Z4"/>
    <mergeCell ref="X5:Z5"/>
    <mergeCell ref="B23:I23"/>
    <mergeCell ref="B18:G18"/>
    <mergeCell ref="B17:G17"/>
    <mergeCell ref="B13:G13"/>
    <mergeCell ref="B15:G15"/>
    <mergeCell ref="R4:T4"/>
  </mergeCells>
  <conditionalFormatting sqref="A7:P8">
    <cfRule type="expression" dxfId="18" priority="4">
      <formula>MOD(ROW(),2)=0</formula>
    </cfRule>
  </conditionalFormatting>
  <conditionalFormatting sqref="R7:U8">
    <cfRule type="expression" dxfId="17" priority="1">
      <formula>MOD(ROW(),2)=0</formula>
    </cfRule>
  </conditionalFormatting>
  <hyperlinks>
    <hyperlink ref="B18" r:id="rId1" xr:uid="{00000000-0004-0000-2B00-000000000000}"/>
  </hyperlinks>
  <printOptions horizontalCentered="1" gridLines="1"/>
  <pageMargins left="0" right="0" top="0.75" bottom="0.75" header="0.3" footer="0.3"/>
  <pageSetup scale="36" orientation="landscape" horizontalDpi="1200" verticalDpi="120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CDAF8"/>
    <pageSetUpPr fitToPage="1"/>
  </sheetPr>
  <dimension ref="A1:AA55"/>
  <sheetViews>
    <sheetView workbookViewId="0">
      <pane xSplit="2" ySplit="6" topLeftCell="C7" activePane="bottomRight" state="frozen"/>
      <selection pane="topRight" activeCell="C1" sqref="C1"/>
      <selection pane="bottomLeft" activeCell="A7" sqref="A7"/>
      <selection pane="bottomRight" activeCell="C8" sqref="C8"/>
    </sheetView>
  </sheetViews>
  <sheetFormatPr defaultColWidth="9.140625" defaultRowHeight="15" x14ac:dyDescent="0.25"/>
  <cols>
    <col min="1" max="1" width="7.85546875" style="135" customWidth="1"/>
    <col min="2" max="2" width="74.7109375" style="135" bestFit="1" customWidth="1"/>
    <col min="3" max="3" width="53" style="135" bestFit="1" customWidth="1"/>
    <col min="4" max="4" width="14.85546875" style="135" customWidth="1"/>
    <col min="5" max="5" width="9.570312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1.5703125" style="135" customWidth="1"/>
    <col min="14" max="14" width="14" style="135" bestFit="1" customWidth="1"/>
    <col min="15" max="15" width="13.7109375" style="135" customWidth="1"/>
    <col min="16" max="16" width="14.42578125" style="135" customWidth="1"/>
    <col min="17" max="17" width="3.140625" style="135" customWidth="1"/>
    <col min="18" max="18" width="16.5703125" style="135" customWidth="1"/>
    <col min="19" max="19" width="15.7109375" style="135" customWidth="1"/>
    <col min="20" max="20" width="12.28515625" style="140" bestFit="1" customWidth="1"/>
    <col min="21" max="22" width="15.7109375" style="135" customWidth="1"/>
    <col min="23" max="23" width="4.7109375" style="140" customWidth="1"/>
    <col min="24" max="24" width="15.28515625" style="135" customWidth="1"/>
    <col min="25" max="25" width="14.85546875" style="135" bestFit="1" customWidth="1"/>
    <col min="26" max="26" width="14.42578125" style="135" customWidth="1"/>
    <col min="27" max="27" width="14.28515625" style="135" customWidth="1"/>
    <col min="28" max="16384" width="9.140625" style="135"/>
  </cols>
  <sheetData>
    <row r="1" spans="1:27" ht="15.75" customHeight="1" x14ac:dyDescent="0.25">
      <c r="A1" s="132" t="s">
        <v>143</v>
      </c>
    </row>
    <row r="2" spans="1:27" ht="15.75" customHeight="1" x14ac:dyDescent="0.25">
      <c r="A2" s="138" t="str">
        <f>('#1461 Inlet Grove Comm HS '!A2)</f>
        <v>Federal Grant Allocations/Reimbursements as of: 12/31/25</v>
      </c>
      <c r="B2" s="189"/>
      <c r="N2" s="139"/>
      <c r="O2" s="139"/>
      <c r="Q2" s="140"/>
      <c r="R2" s="140"/>
      <c r="S2" s="140"/>
      <c r="U2" s="140"/>
      <c r="V2" s="140"/>
    </row>
    <row r="3" spans="1:27" ht="15.75" customHeight="1" x14ac:dyDescent="0.25">
      <c r="A3" s="141" t="s">
        <v>119</v>
      </c>
      <c r="B3" s="132"/>
      <c r="D3" s="132"/>
      <c r="E3" s="132"/>
      <c r="F3" s="131"/>
      <c r="Q3" s="140"/>
      <c r="R3" s="140"/>
      <c r="S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'#4081 Florida Futures Acd N'!U6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v>167665.5</v>
      </c>
      <c r="O7" s="329"/>
      <c r="P7" s="330">
        <f>N7+O7</f>
        <v>167665.5</v>
      </c>
      <c r="Q7" s="133"/>
      <c r="R7" s="328">
        <v>52960.91</v>
      </c>
      <c r="S7" s="329"/>
      <c r="T7" s="320">
        <f t="shared" ref="T7:T9" si="0">R7+S7</f>
        <v>52960.91</v>
      </c>
      <c r="U7" s="362">
        <f>P7-T7</f>
        <v>114704.59</v>
      </c>
      <c r="W7" s="135"/>
    </row>
    <row r="8" spans="1:27" ht="15.75" customHeight="1" x14ac:dyDescent="0.25">
      <c r="A8" s="137">
        <v>4204</v>
      </c>
      <c r="B8" s="146" t="s">
        <v>205</v>
      </c>
      <c r="C8" s="157" t="s">
        <v>280</v>
      </c>
      <c r="D8" s="158" t="s">
        <v>206</v>
      </c>
      <c r="E8" s="158" t="s">
        <v>207</v>
      </c>
      <c r="F8" s="156" t="s">
        <v>208</v>
      </c>
      <c r="G8" s="156" t="s">
        <v>6</v>
      </c>
      <c r="H8" s="292">
        <v>2.2100000000000002E-2</v>
      </c>
      <c r="I8" s="292">
        <v>0.16339999999999999</v>
      </c>
      <c r="J8" s="159">
        <v>46295</v>
      </c>
      <c r="K8" s="159">
        <v>46296</v>
      </c>
      <c r="L8" s="159">
        <v>44819</v>
      </c>
      <c r="M8" s="156" t="s">
        <v>209</v>
      </c>
      <c r="N8" s="453">
        <v>1927.12</v>
      </c>
      <c r="O8" s="436"/>
      <c r="P8" s="301">
        <f>N8+O8</f>
        <v>1927.12</v>
      </c>
      <c r="Q8" s="160"/>
      <c r="R8" s="456">
        <v>0</v>
      </c>
      <c r="S8" s="381"/>
      <c r="T8" s="320">
        <f t="shared" si="0"/>
        <v>0</v>
      </c>
      <c r="U8" s="362">
        <f t="shared" ref="U8:U11" si="1">P8-T8</f>
        <v>1927.12</v>
      </c>
      <c r="V8" s="143"/>
      <c r="W8" s="135"/>
    </row>
    <row r="9" spans="1:27" ht="15.75" customHeight="1" x14ac:dyDescent="0.25">
      <c r="A9" s="137">
        <v>4383</v>
      </c>
      <c r="B9" s="135" t="s">
        <v>198</v>
      </c>
      <c r="C9" s="326" t="s">
        <v>245</v>
      </c>
      <c r="D9" s="176" t="s">
        <v>199</v>
      </c>
      <c r="E9" s="176" t="s">
        <v>200</v>
      </c>
      <c r="F9" s="137" t="s">
        <v>201</v>
      </c>
      <c r="G9" s="137" t="s">
        <v>6</v>
      </c>
      <c r="H9" s="276">
        <v>2.2100000000000002E-2</v>
      </c>
      <c r="I9" s="276">
        <v>0.16339999999999999</v>
      </c>
      <c r="J9" s="164">
        <v>46203</v>
      </c>
      <c r="K9" s="164">
        <v>46204</v>
      </c>
      <c r="L9" s="164">
        <v>45474</v>
      </c>
      <c r="M9" s="137" t="s">
        <v>263</v>
      </c>
      <c r="N9" s="331">
        <v>1447.8</v>
      </c>
      <c r="O9" s="319">
        <f>9493.2-1447.8</f>
        <v>8045.4000000000005</v>
      </c>
      <c r="P9" s="320">
        <f>N9+O9</f>
        <v>9493.2000000000007</v>
      </c>
      <c r="Q9" s="133"/>
      <c r="R9" s="331">
        <v>8045</v>
      </c>
      <c r="S9" s="319"/>
      <c r="T9" s="320">
        <f t="shared" si="0"/>
        <v>8045</v>
      </c>
      <c r="U9" s="362">
        <f t="shared" si="1"/>
        <v>1448.2000000000007</v>
      </c>
      <c r="W9" s="135"/>
    </row>
    <row r="10" spans="1:27" ht="15.75" customHeight="1" x14ac:dyDescent="0.25">
      <c r="A10" s="137"/>
      <c r="C10" s="326"/>
      <c r="D10" s="158"/>
      <c r="E10" s="176"/>
      <c r="H10" s="276"/>
      <c r="I10" s="276"/>
      <c r="J10" s="164"/>
      <c r="K10" s="164"/>
      <c r="L10" s="164"/>
      <c r="M10" s="137"/>
      <c r="N10" s="403"/>
      <c r="O10" s="319"/>
      <c r="P10" s="320">
        <f>N10+O10</f>
        <v>0</v>
      </c>
      <c r="Q10" s="133"/>
      <c r="R10" s="331"/>
      <c r="S10" s="319"/>
      <c r="T10" s="320">
        <f t="shared" ref="T10:T11" si="2">R10+S10</f>
        <v>0</v>
      </c>
      <c r="U10" s="362">
        <f t="shared" si="1"/>
        <v>0</v>
      </c>
      <c r="W10" s="135"/>
    </row>
    <row r="11" spans="1:27" ht="15.75" customHeight="1" x14ac:dyDescent="0.25">
      <c r="A11" s="428"/>
      <c r="B11" s="423"/>
      <c r="C11" s="430"/>
      <c r="D11" s="428"/>
      <c r="E11" s="428"/>
      <c r="F11" s="432"/>
      <c r="G11" s="428"/>
      <c r="H11" s="276"/>
      <c r="I11" s="276"/>
      <c r="J11" s="432"/>
      <c r="K11" s="432"/>
      <c r="L11" s="432"/>
      <c r="M11" s="428"/>
      <c r="N11" s="318"/>
      <c r="O11" s="374"/>
      <c r="P11" s="556">
        <f t="shared" ref="P11" si="3">N11+O11</f>
        <v>0</v>
      </c>
      <c r="Q11" s="416"/>
      <c r="R11" s="331"/>
      <c r="S11" s="374"/>
      <c r="T11" s="556">
        <f t="shared" si="2"/>
        <v>0</v>
      </c>
      <c r="U11" s="362">
        <f t="shared" si="1"/>
        <v>0</v>
      </c>
      <c r="W11" s="135"/>
    </row>
    <row r="12" spans="1:27" ht="15.75" customHeight="1" thickBot="1" x14ac:dyDescent="0.3">
      <c r="C12" s="137"/>
      <c r="D12" s="137"/>
      <c r="E12" s="137"/>
      <c r="J12" s="188"/>
      <c r="K12" s="188"/>
      <c r="L12" s="188" t="s">
        <v>88</v>
      </c>
      <c r="M12" s="167" t="s">
        <v>36</v>
      </c>
      <c r="N12" s="321">
        <f>SUM(N7:N11)</f>
        <v>171040.41999999998</v>
      </c>
      <c r="O12" s="322">
        <f>SUM(O7:O11)</f>
        <v>8045.4000000000005</v>
      </c>
      <c r="P12" s="323">
        <f>SUM(P7:P11)</f>
        <v>179085.82</v>
      </c>
      <c r="Q12" s="144"/>
      <c r="R12" s="321">
        <f>SUM(R7:R11)</f>
        <v>61005.91</v>
      </c>
      <c r="S12" s="322">
        <f>SUM(S7:S11)</f>
        <v>0</v>
      </c>
      <c r="T12" s="323">
        <f>SUM(T7:T11)</f>
        <v>61005.91</v>
      </c>
      <c r="U12" s="378">
        <f>SUM(U7:U11)</f>
        <v>118079.90999999999</v>
      </c>
      <c r="W12" s="135"/>
    </row>
    <row r="13" spans="1:27" ht="15.75" customHeight="1" thickTop="1" x14ac:dyDescent="0.25">
      <c r="C13" s="137"/>
      <c r="D13" s="137"/>
      <c r="E13" s="137"/>
      <c r="J13" s="188"/>
      <c r="K13" s="188"/>
      <c r="L13" s="188"/>
      <c r="M13" s="167"/>
      <c r="N13" s="166"/>
      <c r="O13" s="166"/>
      <c r="P13" s="166"/>
      <c r="Q13" s="166"/>
      <c r="R13" s="166"/>
      <c r="S13" s="166"/>
      <c r="T13" s="165"/>
      <c r="U13" s="166"/>
      <c r="V13" s="166"/>
      <c r="W13" s="165"/>
    </row>
    <row r="14" spans="1:27" ht="15.75" customHeight="1" x14ac:dyDescent="0.25">
      <c r="B14" s="211"/>
      <c r="C14" s="137"/>
      <c r="D14" s="137"/>
      <c r="E14" s="137"/>
      <c r="J14" s="188"/>
      <c r="K14" s="188"/>
      <c r="L14" s="188"/>
      <c r="M14" s="167"/>
      <c r="N14" s="166"/>
      <c r="O14" s="166"/>
      <c r="P14" s="166"/>
      <c r="Q14" s="166"/>
      <c r="R14" s="166"/>
      <c r="S14" s="166"/>
      <c r="T14" s="165"/>
      <c r="U14" s="166"/>
      <c r="V14" s="166"/>
      <c r="W14" s="165"/>
    </row>
    <row r="15" spans="1:27" ht="15.75" customHeight="1" x14ac:dyDescent="0.25">
      <c r="B15" s="132" t="s">
        <v>106</v>
      </c>
      <c r="C15" s="176"/>
      <c r="D15" s="176"/>
      <c r="E15" s="176"/>
      <c r="R15" s="130"/>
      <c r="S15" s="130"/>
      <c r="T15" s="170"/>
      <c r="U15" s="416"/>
      <c r="V15" s="416"/>
      <c r="W15" s="170"/>
      <c r="X15" s="130"/>
      <c r="Y15" s="130"/>
    </row>
    <row r="16" spans="1:27" ht="32.25" customHeight="1" x14ac:dyDescent="0.25">
      <c r="B16" s="577" t="s">
        <v>186</v>
      </c>
      <c r="C16" s="577"/>
      <c r="D16" s="577"/>
      <c r="E16" s="577"/>
      <c r="F16" s="577"/>
      <c r="G16" s="577"/>
      <c r="R16" s="130"/>
      <c r="S16" s="130"/>
      <c r="T16" s="170"/>
      <c r="U16" s="416"/>
      <c r="V16" s="416"/>
      <c r="W16" s="170"/>
      <c r="X16" s="130"/>
      <c r="Y16" s="130"/>
    </row>
    <row r="17" spans="2:26" ht="15.75" customHeight="1" x14ac:dyDescent="0.25">
      <c r="C17" s="176"/>
      <c r="D17" s="176"/>
      <c r="E17" s="176"/>
      <c r="R17" s="130"/>
      <c r="S17" s="130"/>
      <c r="T17" s="170"/>
      <c r="U17" s="416"/>
      <c r="V17" s="416"/>
      <c r="W17" s="170"/>
      <c r="X17" s="130"/>
      <c r="Y17" s="130"/>
      <c r="Z17" s="135" t="s">
        <v>88</v>
      </c>
    </row>
    <row r="18" spans="2:26" ht="37.5" customHeight="1" x14ac:dyDescent="0.25">
      <c r="B18" s="577" t="s">
        <v>110</v>
      </c>
      <c r="C18" s="577"/>
      <c r="D18" s="577"/>
      <c r="E18" s="577"/>
      <c r="F18" s="577"/>
      <c r="G18" s="577"/>
      <c r="R18" s="130"/>
      <c r="S18" s="130"/>
      <c r="T18" s="170"/>
      <c r="U18" s="416"/>
      <c r="V18" s="416"/>
      <c r="W18" s="170"/>
      <c r="X18" s="130"/>
      <c r="Y18" s="130"/>
    </row>
    <row r="19" spans="2:26" ht="15.75" customHeight="1" x14ac:dyDescent="0.25">
      <c r="B19" s="171"/>
      <c r="C19" s="171"/>
      <c r="D19" s="171"/>
      <c r="E19" s="171"/>
      <c r="F19" s="172"/>
      <c r="G19" s="172"/>
      <c r="R19" s="130"/>
      <c r="S19" s="130"/>
      <c r="T19" s="170"/>
      <c r="U19" s="416"/>
      <c r="V19" s="416"/>
      <c r="W19" s="170"/>
      <c r="X19" s="130"/>
      <c r="Y19" s="130"/>
    </row>
    <row r="20" spans="2:26" ht="29.25" customHeight="1" x14ac:dyDescent="0.25">
      <c r="B20" s="577" t="s">
        <v>131</v>
      </c>
      <c r="C20" s="577"/>
      <c r="D20" s="577"/>
      <c r="E20" s="577"/>
      <c r="F20" s="577"/>
      <c r="G20" s="577"/>
      <c r="R20" s="130"/>
      <c r="S20" s="130"/>
      <c r="T20" s="170"/>
      <c r="U20" s="416"/>
      <c r="V20" s="416"/>
      <c r="W20" s="170"/>
      <c r="X20" s="130"/>
      <c r="Y20" s="130"/>
    </row>
    <row r="21" spans="2:26" ht="15.75" customHeight="1" x14ac:dyDescent="0.25">
      <c r="B21" s="591" t="s">
        <v>130</v>
      </c>
      <c r="C21" s="577"/>
      <c r="D21" s="577"/>
      <c r="E21" s="577"/>
      <c r="F21" s="577"/>
      <c r="G21" s="577"/>
      <c r="R21" s="130"/>
      <c r="S21" s="130"/>
      <c r="T21" s="170"/>
      <c r="U21" s="416"/>
      <c r="V21" s="416"/>
      <c r="W21" s="170"/>
      <c r="X21" s="130"/>
      <c r="Y21" s="130"/>
    </row>
    <row r="22" spans="2:26" ht="15.75" customHeight="1" x14ac:dyDescent="0.25">
      <c r="B22" s="171"/>
      <c r="C22" s="171"/>
      <c r="D22" s="171"/>
      <c r="E22" s="171"/>
      <c r="F22" s="172"/>
      <c r="R22" s="130"/>
      <c r="S22" s="130"/>
      <c r="T22" s="170"/>
      <c r="U22" s="416"/>
      <c r="V22" s="416"/>
      <c r="W22" s="170"/>
      <c r="X22" s="130"/>
      <c r="Y22" s="130"/>
    </row>
    <row r="23" spans="2:26" ht="15.75" customHeight="1" x14ac:dyDescent="0.25">
      <c r="B23" s="171"/>
      <c r="C23" s="171"/>
      <c r="D23" s="171"/>
      <c r="E23" s="171"/>
      <c r="F23" s="172"/>
      <c r="R23" s="130"/>
      <c r="S23" s="130"/>
      <c r="T23" s="170"/>
      <c r="U23" s="416"/>
      <c r="V23" s="416"/>
      <c r="W23" s="170"/>
      <c r="X23" s="130"/>
      <c r="Y23" s="130"/>
    </row>
    <row r="24" spans="2:26" ht="15.75" customHeight="1" x14ac:dyDescent="0.25">
      <c r="B24" s="131" t="s">
        <v>95</v>
      </c>
      <c r="C24" s="174" t="s">
        <v>98</v>
      </c>
      <c r="D24" s="174" t="s">
        <v>99</v>
      </c>
      <c r="E24" s="174"/>
      <c r="F24" s="172"/>
      <c r="R24" s="130"/>
      <c r="S24" s="130"/>
      <c r="T24" s="170"/>
      <c r="U24" s="416"/>
      <c r="V24" s="416"/>
      <c r="W24" s="170"/>
      <c r="X24" s="130"/>
      <c r="Y24" s="130"/>
    </row>
    <row r="25" spans="2:26" ht="15.75" customHeight="1" x14ac:dyDescent="0.25">
      <c r="B25" s="135" t="s">
        <v>96</v>
      </c>
      <c r="C25" s="176" t="s">
        <v>173</v>
      </c>
      <c r="D25" s="176" t="s">
        <v>174</v>
      </c>
      <c r="E25" s="176"/>
      <c r="F25" s="172"/>
      <c r="R25" s="130"/>
      <c r="S25" s="130"/>
      <c r="T25" s="170"/>
      <c r="U25" s="416"/>
      <c r="V25" s="416"/>
      <c r="W25" s="170"/>
      <c r="X25" s="130"/>
      <c r="Y25" s="130"/>
    </row>
    <row r="26" spans="2:26" ht="15.75" customHeight="1" x14ac:dyDescent="0.25">
      <c r="B26" s="168" t="s">
        <v>255</v>
      </c>
      <c r="C26" s="176" t="s">
        <v>141</v>
      </c>
      <c r="D26" s="176" t="s">
        <v>142</v>
      </c>
      <c r="E26" s="176"/>
      <c r="R26" s="130"/>
      <c r="S26" s="130"/>
      <c r="T26" s="170"/>
      <c r="U26" s="416"/>
      <c r="V26" s="416"/>
      <c r="W26" s="170"/>
      <c r="X26" s="130"/>
      <c r="Y26" s="130"/>
    </row>
    <row r="27" spans="2:26" ht="15.75" customHeight="1" x14ac:dyDescent="0.25">
      <c r="B27" s="135" t="s">
        <v>251</v>
      </c>
      <c r="C27" s="176" t="s">
        <v>252</v>
      </c>
      <c r="D27" s="176" t="s">
        <v>260</v>
      </c>
      <c r="E27" s="176"/>
    </row>
    <row r="28" spans="2:26" ht="15.75" customHeight="1" x14ac:dyDescent="0.25">
      <c r="C28" s="176"/>
      <c r="D28" s="176"/>
      <c r="E28" s="176"/>
    </row>
    <row r="29" spans="2:26" ht="15.75" customHeight="1" x14ac:dyDescent="0.25">
      <c r="B29" s="579" t="s">
        <v>219</v>
      </c>
      <c r="C29" s="579"/>
      <c r="D29" s="579"/>
      <c r="E29" s="579"/>
      <c r="F29" s="579"/>
      <c r="G29" s="579"/>
      <c r="H29" s="579"/>
      <c r="I29" s="579"/>
    </row>
    <row r="30" spans="2:26" ht="15.75" customHeight="1" x14ac:dyDescent="0.25">
      <c r="B30" s="128"/>
      <c r="C30" s="176"/>
      <c r="D30" s="176"/>
      <c r="E30" s="176"/>
    </row>
    <row r="31" spans="2:26"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c r="V31" s="140"/>
    </row>
    <row r="32" spans="2:26" ht="15.75" customHeight="1" x14ac:dyDescent="0.25">
      <c r="C32" s="137"/>
      <c r="D32" s="137"/>
      <c r="E32" s="137"/>
      <c r="R32" s="280" t="s">
        <v>189</v>
      </c>
      <c r="S32" s="281"/>
      <c r="T32" s="187"/>
      <c r="U32" s="281"/>
      <c r="V32" s="470"/>
      <c r="W32" s="187"/>
    </row>
    <row r="33" spans="2:23" ht="15.75" customHeight="1" x14ac:dyDescent="0.25">
      <c r="B33" s="180" t="s">
        <v>188</v>
      </c>
      <c r="C33" s="181" t="s">
        <v>1</v>
      </c>
      <c r="D33" s="181"/>
      <c r="E33" s="181"/>
      <c r="F33" s="434" t="s">
        <v>32</v>
      </c>
      <c r="G33" s="483" t="s">
        <v>33</v>
      </c>
      <c r="H33" s="181"/>
      <c r="I33" s="181"/>
      <c r="J33" s="181"/>
      <c r="K33" s="181"/>
      <c r="L33" s="181"/>
      <c r="M33" s="181" t="s">
        <v>34</v>
      </c>
      <c r="N33" s="181" t="s">
        <v>35</v>
      </c>
      <c r="O33" s="182"/>
      <c r="P33" s="182"/>
      <c r="Q33" s="182"/>
      <c r="R33" s="183" t="s">
        <v>78</v>
      </c>
      <c r="S33" s="184"/>
      <c r="T33" s="184"/>
      <c r="U33" s="184"/>
      <c r="V33" s="470"/>
      <c r="W33" s="187"/>
    </row>
    <row r="34" spans="2:23" ht="15.75" customHeight="1" x14ac:dyDescent="0.25">
      <c r="B34" s="185"/>
      <c r="C34" s="145"/>
      <c r="D34" s="145"/>
      <c r="E34" s="145"/>
      <c r="F34" s="435"/>
      <c r="G34" s="484"/>
      <c r="H34" s="145"/>
      <c r="I34" s="145"/>
      <c r="J34" s="145"/>
      <c r="K34" s="145"/>
      <c r="L34" s="145"/>
      <c r="M34" s="145"/>
      <c r="N34" s="145"/>
      <c r="O34" s="136"/>
      <c r="P34" s="136"/>
      <c r="Q34" s="136"/>
    </row>
    <row r="35" spans="2:23" ht="15.75" customHeight="1" x14ac:dyDescent="0.25">
      <c r="B35" s="185"/>
      <c r="C35" s="417"/>
      <c r="D35" s="417"/>
      <c r="E35" s="417"/>
      <c r="F35" s="435"/>
      <c r="G35" s="484"/>
      <c r="H35" s="417"/>
      <c r="I35" s="417"/>
      <c r="J35" s="417"/>
      <c r="K35" s="417"/>
      <c r="L35" s="417"/>
      <c r="M35" s="417"/>
      <c r="N35" s="417"/>
      <c r="O35" s="136"/>
      <c r="P35" s="136"/>
      <c r="Q35" s="136"/>
    </row>
    <row r="36" spans="2:23" ht="15.75" customHeight="1" x14ac:dyDescent="0.25">
      <c r="B36" s="185"/>
      <c r="C36" s="417"/>
      <c r="D36" s="417"/>
      <c r="E36" s="417"/>
      <c r="F36" s="435"/>
      <c r="G36" s="484"/>
      <c r="H36" s="417"/>
      <c r="I36" s="417"/>
      <c r="J36" s="417"/>
      <c r="K36" s="417"/>
      <c r="L36" s="417"/>
      <c r="M36" s="417"/>
      <c r="N36" s="417"/>
      <c r="O36" s="136"/>
      <c r="P36" s="136"/>
      <c r="Q36" s="136"/>
    </row>
    <row r="37" spans="2:23" ht="15.75" customHeight="1" x14ac:dyDescent="0.25">
      <c r="B37" s="185"/>
      <c r="C37" s="417"/>
      <c r="D37" s="417"/>
      <c r="E37" s="417"/>
      <c r="F37" s="435"/>
      <c r="G37" s="484"/>
      <c r="H37" s="417"/>
      <c r="I37" s="417"/>
      <c r="J37" s="417"/>
      <c r="K37" s="417"/>
      <c r="L37" s="417"/>
      <c r="M37" s="417"/>
      <c r="N37" s="417"/>
      <c r="O37" s="136"/>
      <c r="P37" s="136"/>
      <c r="Q37" s="136"/>
    </row>
    <row r="38" spans="2:23" ht="15.75" customHeight="1" x14ac:dyDescent="0.25">
      <c r="B38" s="185"/>
      <c r="C38" s="417"/>
      <c r="D38" s="417"/>
      <c r="E38" s="417"/>
      <c r="F38" s="435"/>
      <c r="G38" s="484"/>
      <c r="H38" s="417"/>
      <c r="I38" s="417"/>
      <c r="J38" s="417"/>
      <c r="K38" s="417"/>
      <c r="L38" s="417"/>
      <c r="M38" s="417"/>
      <c r="N38" s="417"/>
      <c r="O38" s="136"/>
      <c r="P38" s="136"/>
      <c r="Q38" s="136"/>
    </row>
    <row r="39" spans="2:23" ht="15.75" customHeight="1" x14ac:dyDescent="0.25">
      <c r="B39" s="146"/>
      <c r="C39" s="408"/>
      <c r="D39" s="408"/>
      <c r="E39" s="408"/>
      <c r="F39" s="435"/>
    </row>
    <row r="40" spans="2:23" ht="15.75" customHeight="1" x14ac:dyDescent="0.25">
      <c r="B40" s="200"/>
      <c r="C40" s="201"/>
      <c r="D40" s="201"/>
      <c r="E40" s="201"/>
      <c r="F40" s="156"/>
      <c r="G40" s="203"/>
      <c r="H40" s="203"/>
      <c r="I40" s="203"/>
      <c r="J40" s="203"/>
      <c r="K40" s="203"/>
      <c r="L40" s="203"/>
      <c r="M40" s="159"/>
      <c r="N40" s="204"/>
      <c r="O40" s="205"/>
      <c r="P40" s="205"/>
      <c r="Q40" s="205"/>
      <c r="R40" s="143"/>
      <c r="S40" s="143"/>
      <c r="T40" s="146"/>
      <c r="U40" s="143"/>
      <c r="V40" s="143"/>
      <c r="W40" s="146"/>
    </row>
    <row r="41" spans="2:23" ht="15.75" customHeight="1" x14ac:dyDescent="0.25">
      <c r="P41" s="207"/>
      <c r="Q41" s="143"/>
      <c r="R41" s="143"/>
      <c r="S41" s="143"/>
      <c r="T41" s="208"/>
      <c r="U41" s="143"/>
      <c r="V41" s="143"/>
      <c r="W41" s="208"/>
    </row>
    <row r="42" spans="2:23" ht="15.75" customHeight="1" x14ac:dyDescent="0.25">
      <c r="P42" s="143"/>
      <c r="Q42" s="143"/>
      <c r="R42" s="143"/>
      <c r="S42" s="143"/>
      <c r="T42" s="146"/>
      <c r="U42" s="143"/>
      <c r="V42" s="143"/>
      <c r="W42" s="146"/>
    </row>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T12</f>
        <v>61005.91</v>
      </c>
    </row>
    <row r="53" spans="19:20" ht="15.75" customHeight="1" x14ac:dyDescent="0.25">
      <c r="T53" s="135"/>
    </row>
    <row r="54" spans="19:20" ht="15.75" customHeight="1" x14ac:dyDescent="0.25"/>
    <row r="55" spans="19:20" ht="15.75" customHeight="1" x14ac:dyDescent="0.25"/>
  </sheetData>
  <mergeCells count="8">
    <mergeCell ref="X4:Z4"/>
    <mergeCell ref="X5:Z5"/>
    <mergeCell ref="B29:I29"/>
    <mergeCell ref="B21:G21"/>
    <mergeCell ref="B20:G20"/>
    <mergeCell ref="B16:G16"/>
    <mergeCell ref="B18:G18"/>
    <mergeCell ref="R4:T4"/>
  </mergeCells>
  <conditionalFormatting sqref="A7:P11">
    <cfRule type="expression" dxfId="16" priority="2">
      <formula>MOD(ROW(),2)=0</formula>
    </cfRule>
  </conditionalFormatting>
  <conditionalFormatting sqref="R7:U11">
    <cfRule type="expression" dxfId="15" priority="1">
      <formula>MOD(ROW(),2)=0</formula>
    </cfRule>
  </conditionalFormatting>
  <hyperlinks>
    <hyperlink ref="B21" r:id="rId1" xr:uid="{00000000-0004-0000-2C00-000000000000}"/>
  </hyperlinks>
  <printOptions horizontalCentered="1" gridLines="1"/>
  <pageMargins left="0" right="0" top="0.75" bottom="0.75" header="0.3" footer="0.3"/>
  <pageSetup scale="33" orientation="landscape" horizontalDpi="1200" verticalDpi="120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CDAF8"/>
    <pageSetUpPr fitToPage="1"/>
  </sheetPr>
  <dimension ref="A1:AA52"/>
  <sheetViews>
    <sheetView workbookViewId="0">
      <pane xSplit="2" ySplit="6" topLeftCell="C7" activePane="bottomRight" state="frozen"/>
      <selection pane="topRight" activeCell="C1" sqref="C1"/>
      <selection pane="bottomLeft" activeCell="A7" sqref="A7"/>
      <selection pane="bottomRight" activeCell="C8" sqref="C8"/>
    </sheetView>
  </sheetViews>
  <sheetFormatPr defaultColWidth="9.140625" defaultRowHeight="15" x14ac:dyDescent="0.25"/>
  <cols>
    <col min="1" max="1" width="7.85546875" style="135" customWidth="1"/>
    <col min="2" max="2" width="74.7109375" style="135" bestFit="1" customWidth="1"/>
    <col min="3" max="3" width="48.5703125" style="135" bestFit="1" customWidth="1"/>
    <col min="4"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140625" style="135" customWidth="1"/>
    <col min="14" max="14" width="15.85546875" style="135" bestFit="1" customWidth="1"/>
    <col min="15" max="15" width="13.7109375" style="135" customWidth="1"/>
    <col min="16" max="16" width="15.85546875" style="135" bestFit="1" customWidth="1"/>
    <col min="17" max="17" width="3.140625" style="135" customWidth="1"/>
    <col min="18" max="18" width="16.7109375" style="135" customWidth="1"/>
    <col min="19" max="19" width="15.85546875" style="135" bestFit="1" customWidth="1"/>
    <col min="20" max="20" width="12.28515625" style="140" bestFit="1" customWidth="1"/>
    <col min="21" max="22" width="15.85546875" style="135" customWidth="1"/>
    <col min="23" max="23" width="3.42578125" style="140" customWidth="1"/>
    <col min="24" max="24" width="14" style="135" bestFit="1"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122</v>
      </c>
    </row>
    <row r="2" spans="1:27" ht="15.75" customHeight="1" x14ac:dyDescent="0.25">
      <c r="A2" s="138" t="str">
        <f>('#1461 Inlet Grove Comm HS '!A2)</f>
        <v>Federal Grant Allocations/Reimbursements as of: 12/31/25</v>
      </c>
      <c r="B2" s="189"/>
      <c r="N2" s="139"/>
      <c r="O2" s="139"/>
      <c r="Q2" s="140"/>
      <c r="R2" s="140"/>
      <c r="S2" s="140"/>
      <c r="U2" s="140"/>
      <c r="V2" s="140"/>
    </row>
    <row r="3" spans="1:27" ht="15.75" customHeight="1" x14ac:dyDescent="0.25">
      <c r="A3" s="141" t="s">
        <v>121</v>
      </c>
      <c r="B3" s="132"/>
      <c r="D3" s="132"/>
      <c r="E3" s="132"/>
      <c r="F3" s="132"/>
      <c r="Q3" s="140"/>
      <c r="R3" s="140"/>
      <c r="S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'#4090 SLAM MS'!U6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v>205627.5</v>
      </c>
      <c r="O7" s="400"/>
      <c r="P7" s="320">
        <f t="shared" ref="P7:P9" si="0">N7+O7</f>
        <v>205627.5</v>
      </c>
      <c r="Q7" s="170"/>
      <c r="R7" s="328">
        <v>39100.620000000003</v>
      </c>
      <c r="S7" s="329">
        <v>0</v>
      </c>
      <c r="T7" s="390">
        <f>R7+S7</f>
        <v>39100.620000000003</v>
      </c>
      <c r="U7" s="383">
        <f>P7-T7</f>
        <v>166526.88</v>
      </c>
      <c r="W7" s="135"/>
    </row>
    <row r="8" spans="1:27" ht="15.75" customHeight="1" x14ac:dyDescent="0.25">
      <c r="A8" s="137">
        <v>4204</v>
      </c>
      <c r="B8" s="146" t="s">
        <v>205</v>
      </c>
      <c r="C8" s="157" t="s">
        <v>280</v>
      </c>
      <c r="D8" s="158" t="s">
        <v>206</v>
      </c>
      <c r="E8" s="158" t="s">
        <v>207</v>
      </c>
      <c r="F8" s="156" t="s">
        <v>208</v>
      </c>
      <c r="G8" s="156" t="s">
        <v>6</v>
      </c>
      <c r="H8" s="292">
        <v>2.2100000000000002E-2</v>
      </c>
      <c r="I8" s="292">
        <v>0.16339999999999999</v>
      </c>
      <c r="J8" s="159">
        <v>46295</v>
      </c>
      <c r="K8" s="159">
        <v>46296</v>
      </c>
      <c r="L8" s="159">
        <v>44819</v>
      </c>
      <c r="M8" s="156" t="s">
        <v>209</v>
      </c>
      <c r="N8" s="453">
        <v>2394.48</v>
      </c>
      <c r="O8" s="436"/>
      <c r="P8" s="301">
        <f>N8+O8</f>
        <v>2394.48</v>
      </c>
      <c r="Q8" s="160"/>
      <c r="R8" s="456">
        <v>0</v>
      </c>
      <c r="S8" s="381"/>
      <c r="T8" s="381"/>
      <c r="U8" s="362">
        <f t="shared" ref="U8:U9" si="1">P8-T8</f>
        <v>2394.48</v>
      </c>
      <c r="V8" s="143"/>
      <c r="W8" s="135"/>
    </row>
    <row r="9" spans="1:27" ht="15.75" customHeight="1" x14ac:dyDescent="0.25">
      <c r="A9" s="137"/>
      <c r="C9" s="326"/>
      <c r="D9" s="158"/>
      <c r="E9" s="176"/>
      <c r="F9" s="137"/>
      <c r="H9" s="276"/>
      <c r="I9" s="276"/>
      <c r="J9" s="164"/>
      <c r="K9" s="164"/>
      <c r="L9" s="164"/>
      <c r="M9" s="137"/>
      <c r="N9" s="331"/>
      <c r="O9" s="401"/>
      <c r="P9" s="320">
        <f t="shared" si="0"/>
        <v>0</v>
      </c>
      <c r="Q9" s="170"/>
      <c r="R9" s="331"/>
      <c r="S9" s="319"/>
      <c r="T9" s="374">
        <f t="shared" ref="T9" si="2">R9+S9</f>
        <v>0</v>
      </c>
      <c r="U9" s="377">
        <f t="shared" si="1"/>
        <v>0</v>
      </c>
      <c r="W9" s="135"/>
    </row>
    <row r="10" spans="1:27" ht="15.75" customHeight="1" thickBot="1" x14ac:dyDescent="0.3">
      <c r="C10" s="223"/>
      <c r="D10" s="137"/>
      <c r="E10" s="137"/>
      <c r="J10" s="188"/>
      <c r="K10" s="188"/>
      <c r="L10" s="188" t="s">
        <v>88</v>
      </c>
      <c r="M10" s="167" t="s">
        <v>36</v>
      </c>
      <c r="N10" s="321">
        <f>SUM(N7:N9)</f>
        <v>208021.98</v>
      </c>
      <c r="O10" s="322">
        <f>SUM(O7:O9)</f>
        <v>0</v>
      </c>
      <c r="P10" s="323">
        <f>SUM(P7:P9)</f>
        <v>208021.98</v>
      </c>
      <c r="Q10" s="130" t="s">
        <v>88</v>
      </c>
      <c r="R10" s="321">
        <f>SUM(R7:R9)</f>
        <v>39100.620000000003</v>
      </c>
      <c r="S10" s="322">
        <f>SUM(S7:S9)</f>
        <v>0</v>
      </c>
      <c r="T10" s="323">
        <f>SUM(T7:T9)</f>
        <v>39100.620000000003</v>
      </c>
      <c r="U10" s="323">
        <f>SUM(U7:U9)</f>
        <v>168921.36000000002</v>
      </c>
      <c r="W10" s="135"/>
    </row>
    <row r="11" spans="1:27" ht="15.75" customHeight="1" thickTop="1" x14ac:dyDescent="0.25">
      <c r="C11" s="137"/>
      <c r="D11" s="137"/>
      <c r="E11" s="137"/>
      <c r="J11" s="188"/>
      <c r="K11" s="188"/>
      <c r="L11" s="188"/>
      <c r="M11" s="167"/>
      <c r="N11" s="166"/>
      <c r="O11" s="166"/>
      <c r="P11" s="166"/>
      <c r="Q11" s="166"/>
      <c r="R11" s="166"/>
      <c r="S11" s="166"/>
      <c r="T11" s="165"/>
      <c r="U11" s="166"/>
      <c r="V11" s="166"/>
      <c r="W11" s="165"/>
    </row>
    <row r="12" spans="1:27" ht="15.75" customHeight="1" x14ac:dyDescent="0.25">
      <c r="B12" s="132" t="s">
        <v>106</v>
      </c>
      <c r="C12" s="176"/>
      <c r="D12" s="176"/>
      <c r="E12" s="176"/>
    </row>
    <row r="13" spans="1:27" ht="33" customHeight="1" x14ac:dyDescent="0.25">
      <c r="B13" s="577" t="s">
        <v>186</v>
      </c>
      <c r="C13" s="577"/>
      <c r="D13" s="577"/>
      <c r="E13" s="577"/>
      <c r="F13" s="577"/>
      <c r="G13" s="577"/>
    </row>
    <row r="14" spans="1:27" ht="15.75" customHeight="1" x14ac:dyDescent="0.25">
      <c r="C14" s="176"/>
      <c r="D14" s="176"/>
      <c r="E14" s="176"/>
      <c r="R14" s="130"/>
      <c r="S14" s="130"/>
      <c r="T14" s="170"/>
      <c r="U14" s="416"/>
      <c r="V14" s="416"/>
      <c r="W14" s="170"/>
    </row>
    <row r="15" spans="1:27" ht="41.25" customHeight="1" x14ac:dyDescent="0.25">
      <c r="B15" s="577" t="s">
        <v>110</v>
      </c>
      <c r="C15" s="577"/>
      <c r="D15" s="577"/>
      <c r="E15" s="577"/>
      <c r="F15" s="577"/>
      <c r="G15" s="577"/>
      <c r="R15" s="130"/>
      <c r="S15" s="130"/>
      <c r="T15" s="170"/>
      <c r="U15" s="416"/>
      <c r="V15" s="416"/>
      <c r="W15" s="170"/>
    </row>
    <row r="16" spans="1:27" ht="15.75" customHeight="1" x14ac:dyDescent="0.25">
      <c r="B16" s="171"/>
      <c r="C16" s="171"/>
      <c r="D16" s="171"/>
      <c r="E16" s="171"/>
      <c r="F16" s="171"/>
      <c r="G16" s="172"/>
      <c r="R16" s="130"/>
      <c r="S16" s="130"/>
      <c r="T16" s="170"/>
      <c r="U16" s="416"/>
      <c r="V16" s="416"/>
      <c r="W16" s="170"/>
    </row>
    <row r="17" spans="2:23" ht="33" customHeight="1" x14ac:dyDescent="0.25">
      <c r="B17" s="577" t="s">
        <v>131</v>
      </c>
      <c r="C17" s="577"/>
      <c r="D17" s="577"/>
      <c r="E17" s="577"/>
      <c r="F17" s="577"/>
      <c r="G17" s="577"/>
      <c r="R17" s="130"/>
      <c r="S17" s="130"/>
      <c r="T17" s="170"/>
      <c r="U17" s="416"/>
      <c r="V17" s="416"/>
      <c r="W17" s="170"/>
    </row>
    <row r="18" spans="2:23" ht="15.75" customHeight="1" x14ac:dyDescent="0.25">
      <c r="B18" s="591" t="s">
        <v>130</v>
      </c>
      <c r="C18" s="577"/>
      <c r="D18" s="577"/>
      <c r="E18" s="577"/>
      <c r="F18" s="577"/>
      <c r="G18" s="577"/>
      <c r="R18" s="130"/>
      <c r="S18" s="130"/>
      <c r="T18" s="170"/>
      <c r="U18" s="416"/>
      <c r="V18" s="416"/>
      <c r="W18" s="170"/>
    </row>
    <row r="19" spans="2:23" ht="15.75" customHeight="1" x14ac:dyDescent="0.25">
      <c r="B19" s="171"/>
      <c r="C19" s="171"/>
      <c r="D19" s="171"/>
      <c r="E19" s="171"/>
      <c r="F19" s="171"/>
      <c r="R19" s="130"/>
      <c r="S19" s="130"/>
      <c r="T19" s="170"/>
      <c r="U19" s="416"/>
      <c r="V19" s="416"/>
      <c r="W19" s="170"/>
    </row>
    <row r="20" spans="2:23" ht="15.75" customHeight="1" x14ac:dyDescent="0.25">
      <c r="B20" s="131" t="s">
        <v>95</v>
      </c>
      <c r="C20" s="174" t="s">
        <v>98</v>
      </c>
      <c r="D20" s="174" t="s">
        <v>99</v>
      </c>
      <c r="E20" s="174"/>
      <c r="F20" s="171"/>
      <c r="R20" s="130"/>
      <c r="S20" s="130"/>
      <c r="T20" s="170"/>
      <c r="U20" s="416"/>
      <c r="V20" s="416"/>
      <c r="W20" s="170"/>
    </row>
    <row r="21" spans="2:23" ht="15.75" customHeight="1" x14ac:dyDescent="0.25">
      <c r="B21" s="135" t="s">
        <v>96</v>
      </c>
      <c r="C21" s="176" t="s">
        <v>173</v>
      </c>
      <c r="D21" s="176" t="s">
        <v>174</v>
      </c>
      <c r="E21" s="176"/>
      <c r="F21" s="171"/>
      <c r="R21" s="130"/>
      <c r="S21" s="130"/>
      <c r="T21" s="170"/>
      <c r="U21" s="416"/>
      <c r="V21" s="416"/>
      <c r="W21" s="170"/>
    </row>
    <row r="22" spans="2:23" ht="15.75" customHeight="1" x14ac:dyDescent="0.25">
      <c r="B22" s="135" t="s">
        <v>251</v>
      </c>
      <c r="C22" s="176" t="s">
        <v>252</v>
      </c>
      <c r="D22" s="176" t="s">
        <v>260</v>
      </c>
      <c r="E22" s="176"/>
    </row>
    <row r="23" spans="2:23" ht="15.75" customHeight="1" x14ac:dyDescent="0.25">
      <c r="C23" s="176"/>
      <c r="D23" s="176"/>
      <c r="E23" s="176"/>
    </row>
    <row r="24" spans="2:23" ht="15.75" customHeight="1" x14ac:dyDescent="0.25">
      <c r="B24" s="579" t="s">
        <v>219</v>
      </c>
      <c r="C24" s="579"/>
      <c r="D24" s="579"/>
      <c r="E24" s="579"/>
      <c r="F24" s="579"/>
      <c r="G24" s="579"/>
      <c r="H24" s="579"/>
      <c r="I24" s="579"/>
    </row>
    <row r="25" spans="2:23" ht="15.75" customHeight="1" x14ac:dyDescent="0.25">
      <c r="B25" s="128"/>
      <c r="C25" s="176"/>
      <c r="D25" s="176"/>
      <c r="E25" s="176"/>
    </row>
    <row r="26" spans="2:23" ht="15.75" customHeight="1" x14ac:dyDescent="0.25">
      <c r="B26" s="209"/>
      <c r="C26" s="206"/>
      <c r="D26" s="206"/>
      <c r="E26" s="206"/>
      <c r="F26" s="183"/>
      <c r="G26" s="206"/>
      <c r="H26" s="183"/>
      <c r="I26" s="183"/>
      <c r="J26" s="183"/>
      <c r="K26" s="183"/>
      <c r="L26" s="183"/>
      <c r="M26" s="183"/>
      <c r="N26" s="183"/>
      <c r="O26" s="183"/>
      <c r="P26" s="183"/>
      <c r="Q26" s="183"/>
      <c r="R26" s="183"/>
      <c r="S26" s="183"/>
      <c r="T26" s="183"/>
      <c r="U26" s="183"/>
      <c r="V26" s="140"/>
    </row>
    <row r="27" spans="2:23" ht="15.75" customHeight="1" x14ac:dyDescent="0.25">
      <c r="C27" s="137"/>
      <c r="D27" s="137"/>
      <c r="E27" s="137"/>
      <c r="R27" s="280" t="s">
        <v>189</v>
      </c>
      <c r="S27" s="281"/>
      <c r="T27" s="187"/>
      <c r="U27" s="278"/>
      <c r="V27" s="281"/>
      <c r="W27" s="187"/>
    </row>
    <row r="28" spans="2:23" ht="15.75" customHeight="1" x14ac:dyDescent="0.25">
      <c r="B28" s="180" t="s">
        <v>188</v>
      </c>
      <c r="C28" s="181" t="s">
        <v>1</v>
      </c>
      <c r="D28" s="181"/>
      <c r="E28" s="181"/>
      <c r="F28" s="181" t="s">
        <v>32</v>
      </c>
      <c r="G28" s="483" t="s">
        <v>33</v>
      </c>
      <c r="H28" s="181"/>
      <c r="I28" s="181"/>
      <c r="J28" s="181"/>
      <c r="K28" s="181"/>
      <c r="L28" s="181"/>
      <c r="M28" s="181" t="s">
        <v>34</v>
      </c>
      <c r="N28" s="181" t="s">
        <v>35</v>
      </c>
      <c r="O28" s="182"/>
      <c r="P28" s="182"/>
      <c r="Q28" s="182"/>
      <c r="R28" s="183" t="s">
        <v>78</v>
      </c>
      <c r="S28" s="184"/>
      <c r="T28" s="184"/>
      <c r="U28" s="279"/>
      <c r="V28" s="187"/>
      <c r="W28" s="187"/>
    </row>
    <row r="29" spans="2:23" ht="15.75" customHeight="1" x14ac:dyDescent="0.25">
      <c r="B29" s="185"/>
      <c r="C29" s="145"/>
      <c r="D29" s="145"/>
      <c r="E29" s="145"/>
      <c r="F29" s="145"/>
      <c r="G29" s="484"/>
      <c r="H29" s="145"/>
      <c r="I29" s="145"/>
      <c r="J29" s="145"/>
      <c r="K29" s="145"/>
      <c r="L29" s="145"/>
      <c r="M29" s="145"/>
      <c r="N29" s="145"/>
      <c r="O29" s="186"/>
      <c r="P29" s="186"/>
      <c r="Q29" s="186"/>
      <c r="R29" s="140"/>
      <c r="S29" s="187"/>
      <c r="T29" s="187"/>
      <c r="U29" s="187"/>
      <c r="V29" s="187"/>
      <c r="W29" s="187"/>
    </row>
    <row r="30" spans="2:23" ht="15.75" customHeight="1" x14ac:dyDescent="0.25">
      <c r="B30" s="185"/>
      <c r="C30" s="145"/>
      <c r="D30" s="145"/>
      <c r="E30" s="145"/>
      <c r="F30" s="145"/>
      <c r="G30" s="484"/>
      <c r="H30" s="145"/>
      <c r="I30" s="145"/>
      <c r="J30" s="145"/>
      <c r="K30" s="145"/>
      <c r="L30" s="145"/>
      <c r="M30" s="145"/>
      <c r="N30" s="145"/>
      <c r="O30" s="186"/>
      <c r="P30" s="186"/>
      <c r="Q30" s="186"/>
      <c r="R30" s="140"/>
      <c r="S30" s="187"/>
      <c r="T30" s="187"/>
      <c r="U30" s="187"/>
      <c r="V30" s="187"/>
      <c r="W30" s="187"/>
    </row>
    <row r="31" spans="2:23" ht="15.75" customHeight="1" x14ac:dyDescent="0.25">
      <c r="B31" s="185"/>
      <c r="C31" s="417"/>
      <c r="D31" s="417"/>
      <c r="E31" s="417"/>
      <c r="F31" s="417"/>
      <c r="G31" s="484"/>
      <c r="H31" s="417"/>
      <c r="I31" s="417"/>
      <c r="J31" s="417"/>
      <c r="K31" s="417"/>
      <c r="L31" s="417"/>
      <c r="M31" s="417"/>
      <c r="N31" s="417"/>
      <c r="O31" s="186"/>
      <c r="P31" s="186"/>
      <c r="Q31" s="186"/>
      <c r="R31" s="140"/>
      <c r="S31" s="187"/>
      <c r="T31" s="187"/>
      <c r="U31" s="187"/>
      <c r="V31" s="187"/>
      <c r="W31" s="187"/>
    </row>
    <row r="32" spans="2:23" ht="15.75" customHeight="1" x14ac:dyDescent="0.25">
      <c r="B32" s="185"/>
      <c r="C32" s="417"/>
      <c r="D32" s="417"/>
      <c r="E32" s="417"/>
      <c r="F32" s="417"/>
      <c r="G32" s="484"/>
      <c r="H32" s="417"/>
      <c r="I32" s="417"/>
      <c r="J32" s="417"/>
      <c r="K32" s="417"/>
      <c r="L32" s="417"/>
      <c r="M32" s="417"/>
      <c r="N32" s="417"/>
      <c r="O32" s="186"/>
      <c r="P32" s="186"/>
      <c r="Q32" s="186"/>
      <c r="R32" s="140"/>
      <c r="S32" s="187"/>
      <c r="T32" s="187"/>
      <c r="U32" s="187"/>
      <c r="V32" s="187"/>
      <c r="W32" s="187"/>
    </row>
    <row r="33" spans="2:26" ht="15.75" customHeight="1" x14ac:dyDescent="0.25">
      <c r="B33" s="185"/>
      <c r="C33" s="417"/>
      <c r="D33" s="417"/>
      <c r="E33" s="417"/>
      <c r="F33" s="417"/>
      <c r="G33" s="484"/>
      <c r="H33" s="417"/>
      <c r="I33" s="417"/>
      <c r="J33" s="417"/>
      <c r="K33" s="417"/>
      <c r="L33" s="417"/>
      <c r="M33" s="417"/>
      <c r="N33" s="417"/>
      <c r="O33" s="186"/>
      <c r="P33" s="186"/>
      <c r="Q33" s="186"/>
      <c r="R33" s="140"/>
      <c r="S33" s="187"/>
      <c r="T33" s="187"/>
      <c r="U33" s="187"/>
      <c r="V33" s="187"/>
      <c r="W33" s="187"/>
    </row>
    <row r="34" spans="2:26" ht="15.75" customHeight="1" x14ac:dyDescent="0.25">
      <c r="B34" s="185"/>
      <c r="C34" s="417"/>
      <c r="D34" s="417"/>
      <c r="E34" s="417"/>
      <c r="F34" s="417"/>
      <c r="G34" s="484"/>
      <c r="H34" s="417"/>
      <c r="I34" s="417"/>
      <c r="J34" s="417"/>
      <c r="K34" s="417"/>
      <c r="L34" s="417"/>
      <c r="M34" s="417"/>
      <c r="N34" s="417"/>
      <c r="O34" s="186"/>
      <c r="P34" s="186"/>
      <c r="Q34" s="186"/>
      <c r="R34" s="140"/>
      <c r="S34" s="187"/>
      <c r="T34" s="187"/>
      <c r="U34" s="187"/>
      <c r="V34" s="187"/>
      <c r="W34" s="187"/>
    </row>
    <row r="35" spans="2:26" ht="15.75" customHeight="1" x14ac:dyDescent="0.25">
      <c r="B35" s="185"/>
      <c r="C35" s="145"/>
      <c r="D35" s="145"/>
      <c r="E35" s="145"/>
      <c r="F35" s="145"/>
      <c r="G35" s="484"/>
      <c r="H35" s="145"/>
      <c r="I35" s="145"/>
      <c r="J35" s="145"/>
      <c r="K35" s="145"/>
      <c r="L35" s="145"/>
      <c r="M35" s="145"/>
      <c r="N35" s="145"/>
      <c r="O35" s="186"/>
      <c r="P35" s="186"/>
      <c r="Q35" s="186"/>
      <c r="R35" s="140"/>
      <c r="S35" s="187"/>
      <c r="T35" s="187"/>
      <c r="U35" s="187"/>
      <c r="V35" s="187"/>
      <c r="W35" s="187"/>
    </row>
    <row r="36" spans="2:26" ht="15.75" customHeight="1" x14ac:dyDescent="0.25">
      <c r="B36" s="185"/>
      <c r="C36" s="145"/>
      <c r="D36" s="145"/>
      <c r="E36" s="145"/>
      <c r="F36" s="145"/>
      <c r="G36" s="484"/>
      <c r="H36" s="145"/>
      <c r="I36" s="145"/>
      <c r="J36" s="145"/>
      <c r="K36" s="145"/>
      <c r="L36" s="145"/>
      <c r="M36" s="145"/>
      <c r="N36" s="145"/>
      <c r="O36" s="186"/>
      <c r="P36" s="186"/>
      <c r="Q36" s="186"/>
      <c r="R36" s="140"/>
      <c r="S36" s="187"/>
      <c r="T36" s="187"/>
      <c r="U36" s="187"/>
      <c r="V36" s="187"/>
      <c r="W36" s="187"/>
    </row>
    <row r="37" spans="2:26" ht="15.75" customHeight="1" x14ac:dyDescent="0.25">
      <c r="B37" s="200"/>
      <c r="C37" s="201"/>
      <c r="D37" s="201"/>
      <c r="E37" s="201"/>
      <c r="F37" s="202"/>
      <c r="G37" s="203"/>
      <c r="H37" s="203"/>
      <c r="I37" s="203"/>
      <c r="J37" s="203"/>
      <c r="K37" s="203"/>
      <c r="L37" s="203"/>
      <c r="M37" s="159"/>
      <c r="N37" s="204"/>
      <c r="O37" s="205"/>
      <c r="P37" s="205"/>
      <c r="Q37" s="205"/>
    </row>
    <row r="38" spans="2:26" ht="15.75" customHeight="1" x14ac:dyDescent="0.25">
      <c r="B38" s="200"/>
      <c r="C38" s="201"/>
      <c r="D38" s="201"/>
      <c r="E38" s="201"/>
      <c r="F38" s="202"/>
      <c r="G38" s="203"/>
      <c r="H38" s="203"/>
      <c r="I38" s="203"/>
      <c r="J38" s="203"/>
      <c r="K38" s="203"/>
      <c r="L38" s="203"/>
      <c r="M38" s="159"/>
      <c r="N38" s="204"/>
      <c r="O38" s="205"/>
      <c r="P38" s="205"/>
      <c r="Q38" s="205"/>
    </row>
    <row r="39" spans="2:26" ht="15.75" customHeight="1" x14ac:dyDescent="0.25"/>
    <row r="40" spans="2:26" ht="15.75" customHeight="1" x14ac:dyDescent="0.25"/>
    <row r="41" spans="2:26" ht="15.75" customHeight="1" x14ac:dyDescent="0.25"/>
    <row r="42" spans="2:26" ht="15.75" customHeight="1" x14ac:dyDescent="0.25"/>
    <row r="43" spans="2:26" ht="15.75" customHeight="1" x14ac:dyDescent="0.25">
      <c r="Z43" s="166"/>
    </row>
    <row r="44" spans="2:26" ht="15.75" customHeight="1" x14ac:dyDescent="0.25"/>
    <row r="45" spans="2:26" ht="15.75" customHeight="1" x14ac:dyDescent="0.25"/>
    <row r="46" spans="2:26" ht="15.75" customHeight="1" x14ac:dyDescent="0.25"/>
    <row r="47" spans="2:26" ht="15.75" customHeight="1" x14ac:dyDescent="0.25"/>
    <row r="48" spans="2:26" ht="15.75" customHeight="1" x14ac:dyDescent="0.25"/>
    <row r="49" spans="19:20" ht="15.75" customHeight="1" x14ac:dyDescent="0.25"/>
    <row r="50" spans="19:20" ht="15.75" customHeight="1" x14ac:dyDescent="0.25"/>
    <row r="51" spans="19:20" ht="15.75" customHeight="1" x14ac:dyDescent="0.25"/>
    <row r="52" spans="19:20" x14ac:dyDescent="0.25">
      <c r="S52" s="135" t="s">
        <v>183</v>
      </c>
      <c r="T52" s="166">
        <f>T10</f>
        <v>39100.620000000003</v>
      </c>
    </row>
  </sheetData>
  <mergeCells count="8">
    <mergeCell ref="X4:Z4"/>
    <mergeCell ref="X5:Z5"/>
    <mergeCell ref="B24:I24"/>
    <mergeCell ref="B18:G18"/>
    <mergeCell ref="B17:G17"/>
    <mergeCell ref="B13:G13"/>
    <mergeCell ref="B15:G15"/>
    <mergeCell ref="R4:T4"/>
  </mergeCells>
  <conditionalFormatting sqref="A8:P8">
    <cfRule type="expression" dxfId="14" priority="2">
      <formula>MOD(ROW(),2)=0</formula>
    </cfRule>
  </conditionalFormatting>
  <conditionalFormatting sqref="A7:U7 A9:U9">
    <cfRule type="expression" dxfId="13" priority="3">
      <formula>MOD(ROW(),2)=0</formula>
    </cfRule>
  </conditionalFormatting>
  <conditionalFormatting sqref="R8:U8">
    <cfRule type="expression" dxfId="12" priority="1">
      <formula>MOD(ROW(),2)=0</formula>
    </cfRule>
  </conditionalFormatting>
  <hyperlinks>
    <hyperlink ref="B18" r:id="rId1" xr:uid="{00000000-0004-0000-2D00-000000000000}"/>
  </hyperlinks>
  <printOptions horizontalCentered="1" gridLines="1"/>
  <pageMargins left="0" right="0" top="0.75" bottom="0.75" header="0.3" footer="0.3"/>
  <pageSetup scale="33" orientation="landscape" horizontalDpi="1200" verticalDpi="120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CDAF8"/>
    <pageSetUpPr fitToPage="1"/>
  </sheetPr>
  <dimension ref="A1:AA62"/>
  <sheetViews>
    <sheetView workbookViewId="0">
      <pane xSplit="2" ySplit="6" topLeftCell="H15" activePane="bottomRight" state="frozen"/>
      <selection pane="topRight" activeCell="C1" sqref="C1"/>
      <selection pane="bottomLeft" activeCell="A7" sqref="A7"/>
      <selection pane="bottomRight" activeCell="B26" sqref="B26"/>
    </sheetView>
  </sheetViews>
  <sheetFormatPr defaultColWidth="9.140625" defaultRowHeight="15" x14ac:dyDescent="0.25"/>
  <cols>
    <col min="1" max="1" width="7.85546875" style="135" customWidth="1"/>
    <col min="2" max="2" width="62" style="135" bestFit="1" customWidth="1"/>
    <col min="3" max="3" width="35.85546875" style="135" bestFit="1" customWidth="1"/>
    <col min="4" max="4" width="14.5703125" style="135" bestFit="1" customWidth="1"/>
    <col min="5" max="5" width="13.7109375" style="135" customWidth="1"/>
    <col min="6" max="6" width="19.42578125" style="135"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0.140625" style="135" customWidth="1"/>
    <col min="13" max="13" width="20.285156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4" style="135" bestFit="1" customWidth="1"/>
    <col min="25" max="25" width="14.28515625" style="135" bestFit="1" customWidth="1"/>
    <col min="26" max="26" width="14" style="135" bestFit="1" customWidth="1"/>
    <col min="27" max="27" width="14.28515625" style="135" customWidth="1"/>
    <col min="28" max="16384" width="9.140625" style="135"/>
  </cols>
  <sheetData>
    <row r="1" spans="1:27" ht="15.75" customHeight="1" x14ac:dyDescent="0.25">
      <c r="A1" s="132" t="s">
        <v>120</v>
      </c>
      <c r="T1" s="140"/>
      <c r="W1" s="140"/>
    </row>
    <row r="2" spans="1:27" ht="15.75" customHeight="1" x14ac:dyDescent="0.25">
      <c r="A2" s="138" t="str">
        <f>('#1461 Inlet Grove Comm HS '!A2)</f>
        <v>Federal Grant Allocations/Reimbursements as of: 12/31/25</v>
      </c>
      <c r="B2" s="189"/>
      <c r="N2" s="139"/>
      <c r="O2" s="139"/>
      <c r="Q2" s="140"/>
      <c r="R2" s="140"/>
      <c r="S2" s="140"/>
      <c r="T2" s="140"/>
      <c r="U2" s="140"/>
      <c r="V2" s="140"/>
      <c r="W2" s="140"/>
    </row>
    <row r="3" spans="1:27" ht="15.75" customHeight="1" x14ac:dyDescent="0.25">
      <c r="A3" s="141" t="s">
        <v>118</v>
      </c>
      <c r="B3" s="132"/>
      <c r="D3" s="132"/>
      <c r="E3" s="132"/>
      <c r="F3" s="132"/>
      <c r="Q3" s="140"/>
      <c r="R3" s="140"/>
      <c r="S3" s="140"/>
      <c r="T3" s="140"/>
      <c r="U3" s="140"/>
      <c r="V3" s="140"/>
      <c r="W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'#4091 Somerset Acd Lakes'!U6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v>29899.5</v>
      </c>
      <c r="O7" s="329"/>
      <c r="P7" s="330">
        <f>N7+O7</f>
        <v>29899.5</v>
      </c>
      <c r="Q7" s="170"/>
      <c r="R7" s="328">
        <v>8925.8700000000008</v>
      </c>
      <c r="S7" s="329">
        <v>0</v>
      </c>
      <c r="T7" s="390">
        <f>R7+S7</f>
        <v>8925.8700000000008</v>
      </c>
      <c r="U7" s="383">
        <f>P7-T7</f>
        <v>20973.629999999997</v>
      </c>
    </row>
    <row r="8" spans="1:27" ht="15.75" customHeight="1" x14ac:dyDescent="0.25">
      <c r="A8" s="156">
        <v>4221</v>
      </c>
      <c r="B8" s="135" t="s">
        <v>234</v>
      </c>
      <c r="C8" s="223" t="s">
        <v>302</v>
      </c>
      <c r="D8" s="137" t="s">
        <v>221</v>
      </c>
      <c r="E8" s="137" t="s">
        <v>238</v>
      </c>
      <c r="F8" s="164" t="s">
        <v>237</v>
      </c>
      <c r="G8" s="137" t="s">
        <v>6</v>
      </c>
      <c r="H8" s="292">
        <v>2.2100000000000002E-2</v>
      </c>
      <c r="I8" s="292">
        <v>0.16339999999999999</v>
      </c>
      <c r="J8" s="164">
        <v>46234</v>
      </c>
      <c r="K8" s="164">
        <v>46235</v>
      </c>
      <c r="L8" s="164">
        <v>45839</v>
      </c>
      <c r="M8" s="137" t="s">
        <v>236</v>
      </c>
      <c r="N8" s="331">
        <v>118750</v>
      </c>
      <c r="O8" s="319"/>
      <c r="P8" s="320">
        <f t="shared" ref="P8:P11" si="0">N8+O8</f>
        <v>118750</v>
      </c>
      <c r="Q8" s="170"/>
      <c r="R8" s="331">
        <v>17669.939999999999</v>
      </c>
      <c r="S8" s="374"/>
      <c r="T8" s="320">
        <f>R8+S8</f>
        <v>17669.939999999999</v>
      </c>
      <c r="U8" s="320">
        <f t="shared" ref="U8:U11" si="1">P8-T8</f>
        <v>101080.06</v>
      </c>
    </row>
    <row r="9" spans="1:27" ht="15.75" customHeight="1" x14ac:dyDescent="0.25">
      <c r="A9" s="156">
        <v>4253</v>
      </c>
      <c r="B9" s="135" t="s">
        <v>203</v>
      </c>
      <c r="C9" s="223" t="s">
        <v>310</v>
      </c>
      <c r="D9" s="137" t="s">
        <v>240</v>
      </c>
      <c r="E9" s="137" t="s">
        <v>239</v>
      </c>
      <c r="F9" s="164" t="s">
        <v>309</v>
      </c>
      <c r="G9" s="137" t="s">
        <v>6</v>
      </c>
      <c r="H9" s="292">
        <v>2.2100000000000002E-2</v>
      </c>
      <c r="I9" s="292">
        <v>0.16339999999999999</v>
      </c>
      <c r="J9" s="164">
        <v>46203</v>
      </c>
      <c r="K9" s="164">
        <v>46204</v>
      </c>
      <c r="L9" s="164">
        <v>45839</v>
      </c>
      <c r="M9" s="137" t="s">
        <v>224</v>
      </c>
      <c r="N9" s="331">
        <v>55183.54</v>
      </c>
      <c r="O9" s="319">
        <f>116576.82-55183.54</f>
        <v>61393.280000000006</v>
      </c>
      <c r="P9" s="320">
        <f t="shared" si="0"/>
        <v>116576.82</v>
      </c>
      <c r="Q9" s="170"/>
      <c r="R9" s="331">
        <v>55183.54</v>
      </c>
      <c r="S9" s="374"/>
      <c r="T9" s="320">
        <f t="shared" ref="T9:T10" si="2">R9+S9</f>
        <v>55183.54</v>
      </c>
      <c r="U9" s="320">
        <f t="shared" si="1"/>
        <v>61393.280000000006</v>
      </c>
    </row>
    <row r="10" spans="1:27" ht="15.75" customHeight="1" x14ac:dyDescent="0.25">
      <c r="A10" s="156">
        <v>4255</v>
      </c>
      <c r="B10" s="135" t="s">
        <v>204</v>
      </c>
      <c r="C10" s="223" t="s">
        <v>303</v>
      </c>
      <c r="D10" s="137" t="s">
        <v>241</v>
      </c>
      <c r="E10" s="137" t="s">
        <v>242</v>
      </c>
      <c r="F10" s="164" t="s">
        <v>304</v>
      </c>
      <c r="G10" s="137" t="s">
        <v>6</v>
      </c>
      <c r="H10" s="292">
        <v>2.2100000000000002E-2</v>
      </c>
      <c r="I10" s="292">
        <v>0.16339999999999999</v>
      </c>
      <c r="J10" s="164">
        <v>46203</v>
      </c>
      <c r="K10" s="164">
        <v>46204</v>
      </c>
      <c r="L10" s="164">
        <v>45839</v>
      </c>
      <c r="M10" s="137" t="s">
        <v>224</v>
      </c>
      <c r="N10" s="331">
        <v>1679.75</v>
      </c>
      <c r="O10" s="319">
        <f>3711.64-1679.75</f>
        <v>2031.8899999999999</v>
      </c>
      <c r="P10" s="320">
        <f t="shared" si="0"/>
        <v>3711.64</v>
      </c>
      <c r="Q10" s="170"/>
      <c r="R10" s="331">
        <v>1679.75</v>
      </c>
      <c r="S10" s="374"/>
      <c r="T10" s="320">
        <f t="shared" si="2"/>
        <v>1679.75</v>
      </c>
      <c r="U10" s="320">
        <f t="shared" si="1"/>
        <v>2031.8899999999999</v>
      </c>
    </row>
    <row r="11" spans="1:27" ht="15.75" customHeight="1" x14ac:dyDescent="0.25">
      <c r="A11" s="156"/>
      <c r="B11" s="505"/>
      <c r="C11" s="205"/>
      <c r="D11" s="156"/>
      <c r="E11" s="156"/>
      <c r="F11" s="159"/>
      <c r="H11" s="292"/>
      <c r="I11" s="292"/>
      <c r="J11" s="164"/>
      <c r="K11" s="159"/>
      <c r="L11" s="159"/>
      <c r="M11" s="156"/>
      <c r="N11" s="331"/>
      <c r="O11" s="319"/>
      <c r="P11" s="320">
        <f t="shared" si="0"/>
        <v>0</v>
      </c>
      <c r="Q11" s="170"/>
      <c r="R11" s="331"/>
      <c r="S11" s="374"/>
      <c r="T11" s="320">
        <f>R11+S11</f>
        <v>0</v>
      </c>
      <c r="U11" s="320">
        <f t="shared" si="1"/>
        <v>0</v>
      </c>
    </row>
    <row r="12" spans="1:27" ht="15.75" customHeight="1" thickBot="1" x14ac:dyDescent="0.3">
      <c r="C12" s="137"/>
      <c r="D12" s="137"/>
      <c r="E12" s="137"/>
      <c r="J12" s="188"/>
      <c r="K12" s="188"/>
      <c r="L12" s="188" t="s">
        <v>88</v>
      </c>
      <c r="M12" s="167" t="s">
        <v>36</v>
      </c>
      <c r="N12" s="321">
        <f>SUM(N7:N11)</f>
        <v>205512.79</v>
      </c>
      <c r="O12" s="322">
        <f>SUM(O7:O11)</f>
        <v>63425.170000000006</v>
      </c>
      <c r="P12" s="323">
        <f>SUM(P7:P11)</f>
        <v>268937.96000000002</v>
      </c>
      <c r="Q12" s="130"/>
      <c r="R12" s="321">
        <f>SUM(R7:R11)</f>
        <v>83459.100000000006</v>
      </c>
      <c r="S12" s="322">
        <f>SUM(S7:S11)</f>
        <v>0</v>
      </c>
      <c r="T12" s="376">
        <f>SUM(T7:T11)</f>
        <v>83459.100000000006</v>
      </c>
      <c r="U12" s="378">
        <f>SUM(U7:U11)</f>
        <v>185478.86000000002</v>
      </c>
    </row>
    <row r="13" spans="1:27" ht="15.75" customHeight="1" thickTop="1" x14ac:dyDescent="0.25">
      <c r="C13" s="137"/>
      <c r="D13" s="137"/>
      <c r="E13" s="137"/>
      <c r="J13" s="188"/>
      <c r="K13" s="188"/>
      <c r="L13" s="188"/>
      <c r="M13" s="167"/>
      <c r="N13" s="166"/>
      <c r="O13" s="166"/>
      <c r="P13" s="166"/>
      <c r="Q13" s="166"/>
      <c r="R13" s="166"/>
      <c r="S13" s="166"/>
      <c r="T13" s="165"/>
      <c r="U13" s="166"/>
      <c r="V13" s="166"/>
      <c r="W13" s="165"/>
      <c r="X13" s="140"/>
    </row>
    <row r="14" spans="1:27" ht="15.75" customHeight="1" x14ac:dyDescent="0.25">
      <c r="C14" s="137"/>
      <c r="D14" s="137"/>
      <c r="E14" s="137"/>
      <c r="J14" s="188"/>
      <c r="K14" s="188"/>
      <c r="L14" s="188"/>
      <c r="M14" s="167"/>
      <c r="N14" s="166"/>
      <c r="O14" s="166"/>
      <c r="P14" s="166"/>
      <c r="Q14" s="166"/>
      <c r="R14" s="130"/>
      <c r="S14" s="130"/>
      <c r="T14" s="170"/>
      <c r="U14" s="416"/>
      <c r="V14" s="416"/>
      <c r="W14" s="170"/>
      <c r="X14" s="140"/>
    </row>
    <row r="15" spans="1:27" ht="15.75" customHeight="1" x14ac:dyDescent="0.25">
      <c r="B15" s="132" t="s">
        <v>106</v>
      </c>
      <c r="C15" s="176"/>
      <c r="D15" s="176"/>
      <c r="E15" s="176"/>
      <c r="R15" s="130"/>
      <c r="S15" s="130"/>
      <c r="T15" s="170"/>
      <c r="U15" s="416"/>
      <c r="V15" s="416"/>
      <c r="W15" s="170"/>
      <c r="X15" s="140"/>
    </row>
    <row r="16" spans="1:27" ht="33" customHeight="1" x14ac:dyDescent="0.25">
      <c r="B16" s="577" t="s">
        <v>186</v>
      </c>
      <c r="C16" s="577"/>
      <c r="D16" s="577"/>
      <c r="E16" s="577"/>
      <c r="F16" s="577"/>
      <c r="G16" s="577"/>
      <c r="R16" s="130"/>
      <c r="S16" s="130"/>
      <c r="T16" s="170"/>
      <c r="U16" s="416"/>
      <c r="V16" s="416"/>
      <c r="W16" s="170"/>
      <c r="X16" s="140"/>
    </row>
    <row r="17" spans="2:24" ht="15.75" customHeight="1" x14ac:dyDescent="0.25">
      <c r="C17" s="176"/>
      <c r="D17" s="176"/>
      <c r="E17" s="176"/>
      <c r="R17" s="130"/>
      <c r="S17" s="130"/>
      <c r="T17" s="170"/>
      <c r="U17" s="416"/>
      <c r="V17" s="416"/>
      <c r="W17" s="170"/>
      <c r="X17" s="140"/>
    </row>
    <row r="18" spans="2:24" ht="49.5" customHeight="1" x14ac:dyDescent="0.25">
      <c r="B18" s="577" t="s">
        <v>110</v>
      </c>
      <c r="C18" s="577"/>
      <c r="D18" s="577"/>
      <c r="E18" s="577"/>
      <c r="F18" s="577"/>
      <c r="G18" s="577"/>
      <c r="R18" s="130"/>
      <c r="S18" s="130"/>
      <c r="T18" s="170"/>
      <c r="U18" s="416"/>
      <c r="V18" s="416"/>
      <c r="W18" s="170"/>
      <c r="X18" s="140"/>
    </row>
    <row r="19" spans="2:24" ht="15.75" customHeight="1" x14ac:dyDescent="0.25">
      <c r="B19" s="171"/>
      <c r="C19" s="171"/>
      <c r="D19" s="171"/>
      <c r="E19" s="171"/>
      <c r="F19" s="171"/>
      <c r="G19" s="172"/>
      <c r="R19" s="130"/>
      <c r="S19" s="130"/>
      <c r="T19" s="170"/>
      <c r="U19" s="416"/>
      <c r="V19" s="416"/>
      <c r="W19" s="170"/>
      <c r="X19" s="140"/>
    </row>
    <row r="20" spans="2:24" ht="34.5" customHeight="1" x14ac:dyDescent="0.25">
      <c r="B20" s="577" t="s">
        <v>131</v>
      </c>
      <c r="C20" s="577"/>
      <c r="D20" s="577"/>
      <c r="E20" s="577"/>
      <c r="F20" s="577"/>
      <c r="G20" s="577"/>
      <c r="T20" s="140"/>
      <c r="W20" s="140"/>
      <c r="X20" s="140"/>
    </row>
    <row r="21" spans="2:24" ht="15.75" customHeight="1" x14ac:dyDescent="0.25">
      <c r="B21" s="591" t="s">
        <v>130</v>
      </c>
      <c r="C21" s="577"/>
      <c r="D21" s="577"/>
      <c r="E21" s="577"/>
      <c r="F21" s="577"/>
      <c r="G21" s="577"/>
      <c r="T21" s="140"/>
      <c r="W21" s="140"/>
      <c r="X21" s="140"/>
    </row>
    <row r="22" spans="2:24" ht="15.75" customHeight="1" x14ac:dyDescent="0.25">
      <c r="B22" s="171"/>
      <c r="C22" s="171"/>
      <c r="D22" s="171"/>
      <c r="E22" s="171"/>
      <c r="F22" s="171"/>
      <c r="T22" s="140"/>
      <c r="W22" s="140"/>
      <c r="X22" s="140"/>
    </row>
    <row r="23" spans="2:24" ht="15.75" customHeight="1" x14ac:dyDescent="0.25">
      <c r="B23" s="171"/>
      <c r="C23" s="171"/>
      <c r="D23" s="171"/>
      <c r="E23" s="171"/>
      <c r="F23" s="171"/>
      <c r="T23" s="140"/>
      <c r="W23" s="140"/>
      <c r="X23" s="140"/>
    </row>
    <row r="24" spans="2:24" ht="15.75" customHeight="1" x14ac:dyDescent="0.25">
      <c r="B24" s="131" t="s">
        <v>95</v>
      </c>
      <c r="C24" s="174" t="s">
        <v>98</v>
      </c>
      <c r="D24" s="174" t="s">
        <v>99</v>
      </c>
      <c r="E24" s="174"/>
      <c r="F24" s="171"/>
      <c r="T24" s="140"/>
      <c r="W24" s="140"/>
      <c r="X24" s="140"/>
    </row>
    <row r="25" spans="2:24" ht="15.75" customHeight="1" x14ac:dyDescent="0.25">
      <c r="B25" s="135" t="s">
        <v>96</v>
      </c>
      <c r="C25" s="176" t="s">
        <v>173</v>
      </c>
      <c r="D25" s="176" t="s">
        <v>174</v>
      </c>
      <c r="E25" s="176"/>
      <c r="F25" s="171"/>
      <c r="T25" s="140"/>
      <c r="W25" s="140"/>
      <c r="X25" s="140"/>
    </row>
    <row r="26" spans="2:24" ht="15.75" customHeight="1" x14ac:dyDescent="0.25">
      <c r="B26" s="135" t="s">
        <v>97</v>
      </c>
      <c r="C26" s="176" t="s">
        <v>166</v>
      </c>
      <c r="D26" s="176" t="s">
        <v>261</v>
      </c>
      <c r="E26" s="176"/>
      <c r="T26" s="140"/>
      <c r="W26" s="140"/>
      <c r="X26" s="140"/>
    </row>
    <row r="27" spans="2:24" ht="15.75" customHeight="1" x14ac:dyDescent="0.25">
      <c r="C27" s="176"/>
      <c r="D27" s="176"/>
      <c r="E27" s="176"/>
      <c r="T27" s="140"/>
      <c r="W27" s="140"/>
      <c r="X27" s="140"/>
    </row>
    <row r="28" spans="2:24" ht="15.75" customHeight="1" x14ac:dyDescent="0.25">
      <c r="C28" s="176"/>
      <c r="D28" s="176"/>
      <c r="E28" s="176"/>
      <c r="T28" s="140"/>
      <c r="W28" s="140"/>
      <c r="X28" s="140"/>
    </row>
    <row r="29" spans="2:24" ht="15.75" customHeight="1" x14ac:dyDescent="0.25">
      <c r="B29" s="579" t="s">
        <v>219</v>
      </c>
      <c r="C29" s="579"/>
      <c r="D29" s="579"/>
      <c r="E29" s="579"/>
      <c r="F29" s="579"/>
      <c r="G29" s="579"/>
      <c r="H29" s="579"/>
      <c r="I29" s="579"/>
      <c r="T29" s="140"/>
      <c r="W29" s="140"/>
      <c r="X29" s="140"/>
    </row>
    <row r="30" spans="2:24" ht="15.75" customHeight="1" x14ac:dyDescent="0.25">
      <c r="B30" s="128"/>
      <c r="C30" s="176"/>
      <c r="D30" s="176"/>
      <c r="E30" s="176"/>
      <c r="T30" s="140"/>
      <c r="W30" s="140"/>
      <c r="X30" s="140"/>
    </row>
    <row r="31" spans="2:24" ht="15.75" customHeight="1" x14ac:dyDescent="0.25">
      <c r="B31" s="209"/>
      <c r="C31" s="206"/>
      <c r="D31" s="206"/>
      <c r="E31" s="206"/>
      <c r="F31" s="183"/>
      <c r="G31" s="206"/>
      <c r="H31" s="183"/>
      <c r="I31" s="183"/>
      <c r="J31" s="183"/>
      <c r="K31" s="183"/>
      <c r="L31" s="183"/>
      <c r="M31" s="183"/>
      <c r="N31" s="183"/>
      <c r="O31" s="183"/>
      <c r="P31" s="183"/>
      <c r="Q31" s="183"/>
      <c r="R31" s="183"/>
      <c r="S31" s="183"/>
      <c r="T31" s="183"/>
      <c r="U31" s="183"/>
      <c r="V31" s="183"/>
      <c r="W31" s="183"/>
      <c r="X31" s="140"/>
    </row>
    <row r="32" spans="2:24" ht="15.75" customHeight="1" x14ac:dyDescent="0.25">
      <c r="C32" s="137"/>
      <c r="D32" s="137"/>
      <c r="E32" s="137"/>
      <c r="R32" s="280" t="s">
        <v>189</v>
      </c>
      <c r="S32" s="281"/>
      <c r="T32" s="278"/>
      <c r="U32" s="281"/>
      <c r="V32" s="281"/>
      <c r="W32" s="278"/>
    </row>
    <row r="33" spans="2:23" ht="15.75" customHeight="1" x14ac:dyDescent="0.25">
      <c r="B33" s="180" t="s">
        <v>188</v>
      </c>
      <c r="C33" s="181" t="s">
        <v>1</v>
      </c>
      <c r="D33" s="181"/>
      <c r="E33" s="181"/>
      <c r="F33" s="181" t="s">
        <v>32</v>
      </c>
      <c r="G33" s="483" t="s">
        <v>33</v>
      </c>
      <c r="H33" s="181"/>
      <c r="I33" s="181"/>
      <c r="J33" s="181"/>
      <c r="K33" s="181"/>
      <c r="L33" s="181"/>
      <c r="M33" s="181" t="s">
        <v>34</v>
      </c>
      <c r="N33" s="181" t="s">
        <v>35</v>
      </c>
      <c r="O33" s="182"/>
      <c r="P33" s="182"/>
      <c r="Q33" s="182"/>
      <c r="R33" s="183" t="s">
        <v>78</v>
      </c>
      <c r="S33" s="184"/>
      <c r="T33" s="279"/>
      <c r="U33" s="184"/>
      <c r="V33" s="184"/>
      <c r="W33" s="279"/>
    </row>
    <row r="34" spans="2:23" ht="15.75" customHeight="1" x14ac:dyDescent="0.25">
      <c r="B34" s="185"/>
      <c r="C34" s="145"/>
      <c r="D34" s="145"/>
      <c r="E34" s="145"/>
      <c r="F34" s="145"/>
      <c r="G34" s="484"/>
      <c r="H34" s="145"/>
      <c r="I34" s="145"/>
      <c r="J34" s="145"/>
      <c r="K34" s="145"/>
      <c r="L34" s="145"/>
      <c r="M34" s="145"/>
      <c r="N34" s="145"/>
      <c r="O34" s="136"/>
      <c r="P34" s="136"/>
      <c r="Q34" s="136"/>
    </row>
    <row r="35" spans="2:23" ht="15.75" customHeight="1" x14ac:dyDescent="0.25">
      <c r="B35" s="185"/>
      <c r="C35" s="145"/>
      <c r="D35" s="145"/>
      <c r="E35" s="145"/>
      <c r="F35" s="145"/>
      <c r="G35" s="484"/>
      <c r="H35" s="145"/>
      <c r="I35" s="145"/>
      <c r="J35" s="145"/>
      <c r="K35" s="145"/>
      <c r="L35" s="145"/>
      <c r="M35" s="145"/>
      <c r="N35" s="145"/>
      <c r="O35" s="136"/>
      <c r="P35" s="136"/>
      <c r="Q35" s="136"/>
    </row>
    <row r="36" spans="2:23" ht="15.75" customHeight="1" x14ac:dyDescent="0.25">
      <c r="B36" s="185"/>
      <c r="C36" s="145"/>
      <c r="D36" s="145"/>
      <c r="E36" s="145"/>
      <c r="F36" s="145"/>
      <c r="G36" s="484"/>
      <c r="H36" s="145"/>
      <c r="I36" s="145"/>
      <c r="J36" s="145"/>
      <c r="K36" s="145"/>
      <c r="L36" s="145"/>
      <c r="M36" s="145"/>
      <c r="N36" s="145"/>
      <c r="O36" s="136"/>
      <c r="P36" s="136"/>
      <c r="Q36" s="136"/>
    </row>
    <row r="37" spans="2:23" ht="15.75" customHeight="1" x14ac:dyDescent="0.25">
      <c r="B37" s="185"/>
      <c r="C37" s="145"/>
      <c r="D37" s="145"/>
      <c r="E37" s="145"/>
      <c r="F37" s="145"/>
      <c r="G37" s="484"/>
      <c r="H37" s="145"/>
      <c r="I37" s="145"/>
      <c r="J37" s="145"/>
      <c r="K37" s="145"/>
      <c r="L37" s="145"/>
      <c r="M37" s="145"/>
      <c r="N37" s="145"/>
      <c r="O37" s="136"/>
      <c r="P37" s="136"/>
      <c r="Q37" s="136"/>
    </row>
    <row r="38" spans="2:23" ht="15.75" customHeight="1" x14ac:dyDescent="0.25">
      <c r="B38" s="185"/>
      <c r="C38" s="408"/>
      <c r="D38" s="408"/>
      <c r="E38" s="408"/>
      <c r="F38" s="408"/>
      <c r="G38" s="484"/>
      <c r="H38" s="408"/>
      <c r="I38" s="408"/>
      <c r="J38" s="408"/>
      <c r="K38" s="408"/>
      <c r="L38" s="408"/>
      <c r="M38" s="408"/>
      <c r="N38" s="408"/>
      <c r="O38" s="136"/>
      <c r="P38" s="136"/>
      <c r="Q38" s="136"/>
    </row>
    <row r="39" spans="2:23" ht="15.75" customHeight="1" x14ac:dyDescent="0.25">
      <c r="B39" s="185"/>
      <c r="C39" s="408"/>
      <c r="D39" s="408"/>
      <c r="E39" s="408"/>
      <c r="F39" s="408"/>
      <c r="G39" s="484"/>
      <c r="H39" s="408"/>
      <c r="I39" s="408"/>
      <c r="J39" s="408"/>
      <c r="K39" s="408"/>
      <c r="L39" s="408"/>
      <c r="M39" s="408"/>
      <c r="N39" s="408"/>
      <c r="O39" s="136"/>
      <c r="P39" s="136"/>
      <c r="Q39" s="136"/>
    </row>
    <row r="40" spans="2:23" ht="15.75" customHeight="1" x14ac:dyDescent="0.25">
      <c r="B40" s="185"/>
      <c r="C40" s="408"/>
      <c r="D40" s="408"/>
      <c r="E40" s="408"/>
      <c r="F40" s="408"/>
      <c r="G40" s="484"/>
      <c r="H40" s="408"/>
      <c r="I40" s="408"/>
      <c r="J40" s="408"/>
      <c r="K40" s="408"/>
      <c r="L40" s="408"/>
      <c r="M40" s="408"/>
      <c r="N40" s="408"/>
      <c r="O40" s="136"/>
      <c r="P40" s="136"/>
      <c r="Q40" s="136"/>
    </row>
    <row r="41" spans="2:23" ht="15.75" customHeight="1" x14ac:dyDescent="0.25">
      <c r="B41" s="185"/>
      <c r="C41" s="408"/>
      <c r="D41" s="408"/>
      <c r="E41" s="408"/>
      <c r="F41" s="408"/>
      <c r="G41" s="484"/>
      <c r="H41" s="408"/>
      <c r="I41" s="408"/>
      <c r="J41" s="408"/>
      <c r="K41" s="408"/>
      <c r="L41" s="408"/>
      <c r="M41" s="408"/>
      <c r="N41" s="408"/>
      <c r="O41" s="136"/>
      <c r="P41" s="136"/>
      <c r="Q41" s="136"/>
    </row>
    <row r="42" spans="2:23" ht="15.75" customHeight="1" x14ac:dyDescent="0.25">
      <c r="B42" s="185"/>
      <c r="C42" s="425"/>
      <c r="D42" s="425"/>
      <c r="E42" s="425"/>
      <c r="F42" s="425"/>
      <c r="G42" s="484"/>
      <c r="H42" s="425"/>
      <c r="I42" s="425"/>
      <c r="J42" s="425"/>
      <c r="K42" s="425"/>
      <c r="L42" s="425"/>
      <c r="M42" s="425"/>
      <c r="N42" s="425"/>
      <c r="O42" s="136"/>
      <c r="P42" s="136"/>
      <c r="Q42" s="136"/>
    </row>
    <row r="43" spans="2:23" ht="15.75" customHeight="1" x14ac:dyDescent="0.25">
      <c r="B43" s="185"/>
      <c r="C43" s="145"/>
      <c r="D43" s="145"/>
      <c r="E43" s="145"/>
      <c r="F43" s="145"/>
      <c r="G43" s="484"/>
      <c r="H43" s="145"/>
      <c r="I43" s="145"/>
      <c r="J43" s="145"/>
      <c r="K43" s="145"/>
      <c r="L43" s="145"/>
      <c r="M43" s="145"/>
      <c r="N43" s="145"/>
      <c r="O43" s="136"/>
      <c r="P43" s="136"/>
      <c r="Q43" s="136"/>
    </row>
    <row r="44" spans="2:23" ht="15.75" customHeight="1" x14ac:dyDescent="0.25">
      <c r="B44" s="185"/>
      <c r="C44" s="145"/>
      <c r="D44" s="145"/>
      <c r="E44" s="145"/>
      <c r="F44" s="145"/>
      <c r="G44" s="484"/>
      <c r="H44" s="145"/>
      <c r="I44" s="145"/>
      <c r="J44" s="145"/>
      <c r="K44" s="145"/>
      <c r="L44" s="145"/>
      <c r="M44" s="145"/>
      <c r="N44" s="145"/>
      <c r="O44" s="136"/>
      <c r="P44" s="136"/>
      <c r="Q44" s="136"/>
    </row>
    <row r="45" spans="2:23" ht="15.75" customHeight="1" x14ac:dyDescent="0.25">
      <c r="B45" s="185"/>
      <c r="C45" s="145"/>
      <c r="D45" s="145"/>
      <c r="E45" s="145"/>
      <c r="F45" s="145"/>
      <c r="G45" s="484"/>
      <c r="H45" s="145"/>
      <c r="I45" s="145"/>
      <c r="J45" s="145"/>
      <c r="K45" s="145"/>
      <c r="L45" s="145"/>
      <c r="M45" s="145"/>
      <c r="N45" s="145"/>
      <c r="O45" s="136"/>
      <c r="P45" s="136"/>
      <c r="Q45" s="136"/>
    </row>
    <row r="46" spans="2:23" ht="15.75" customHeight="1" x14ac:dyDescent="0.25">
      <c r="B46" s="185"/>
      <c r="C46" s="145"/>
      <c r="D46" s="145"/>
      <c r="E46" s="145"/>
      <c r="F46" s="145"/>
      <c r="G46" s="484"/>
      <c r="H46" s="145"/>
      <c r="I46" s="145"/>
      <c r="J46" s="145"/>
      <c r="K46" s="145"/>
      <c r="L46" s="145"/>
      <c r="M46" s="145"/>
      <c r="N46" s="145"/>
      <c r="O46" s="136"/>
      <c r="P46" s="136"/>
      <c r="Q46" s="136"/>
    </row>
    <row r="47" spans="2:23" ht="15.75" customHeight="1" x14ac:dyDescent="0.25">
      <c r="B47" s="185"/>
      <c r="C47" s="145"/>
      <c r="D47" s="145"/>
      <c r="E47" s="145"/>
      <c r="F47" s="145"/>
      <c r="G47" s="484"/>
      <c r="H47" s="145"/>
      <c r="I47" s="145"/>
      <c r="J47" s="145"/>
      <c r="K47" s="145"/>
      <c r="L47" s="145"/>
      <c r="M47" s="145"/>
      <c r="N47" s="145"/>
      <c r="O47" s="136"/>
      <c r="P47" s="136"/>
      <c r="Q47" s="136"/>
      <c r="R47" s="280"/>
      <c r="S47" s="281"/>
      <c r="T47" s="281"/>
      <c r="U47" s="281"/>
      <c r="V47" s="281"/>
      <c r="W47" s="281"/>
    </row>
    <row r="48" spans="2:23" ht="15.75" customHeight="1" x14ac:dyDescent="0.25">
      <c r="B48" s="200"/>
      <c r="C48" s="201"/>
      <c r="D48" s="201"/>
      <c r="E48" s="201"/>
      <c r="F48" s="202"/>
      <c r="G48" s="203"/>
      <c r="H48" s="203"/>
      <c r="I48" s="203"/>
      <c r="J48" s="203"/>
      <c r="K48" s="203"/>
      <c r="L48" s="203"/>
      <c r="M48" s="159"/>
      <c r="N48" s="204"/>
      <c r="O48" s="205"/>
      <c r="P48" s="205"/>
      <c r="Q48" s="205"/>
    </row>
    <row r="49" spans="2:20" ht="15.75" customHeight="1" x14ac:dyDescent="0.25">
      <c r="B49" s="200"/>
      <c r="C49" s="201"/>
      <c r="D49" s="201"/>
      <c r="E49" s="201"/>
      <c r="F49" s="202"/>
      <c r="G49" s="203"/>
      <c r="H49" s="203"/>
      <c r="I49" s="203"/>
      <c r="J49" s="203"/>
      <c r="K49" s="203"/>
      <c r="L49" s="203"/>
      <c r="M49" s="159"/>
      <c r="N49" s="204"/>
      <c r="O49" s="205"/>
      <c r="P49" s="205"/>
      <c r="Q49" s="205"/>
    </row>
    <row r="50" spans="2:20" ht="15.75" customHeight="1" x14ac:dyDescent="0.25"/>
    <row r="51" spans="2:20" ht="15.75" customHeight="1" x14ac:dyDescent="0.25"/>
    <row r="52" spans="2:20" ht="15.75" customHeight="1" x14ac:dyDescent="0.25">
      <c r="S52" s="135" t="s">
        <v>183</v>
      </c>
      <c r="T52" s="210">
        <f>T12</f>
        <v>83459.100000000006</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sheetData>
  <mergeCells count="8">
    <mergeCell ref="X4:Z4"/>
    <mergeCell ref="X5:Z5"/>
    <mergeCell ref="B29:I29"/>
    <mergeCell ref="B21:G21"/>
    <mergeCell ref="B20:G20"/>
    <mergeCell ref="B16:G16"/>
    <mergeCell ref="B18:G18"/>
    <mergeCell ref="R4:T4"/>
  </mergeCells>
  <conditionalFormatting sqref="A7:P11">
    <cfRule type="expression" dxfId="11" priority="1">
      <formula>MOD(ROW(),2)=0</formula>
    </cfRule>
  </conditionalFormatting>
  <conditionalFormatting sqref="R7:U11">
    <cfRule type="expression" dxfId="10" priority="2">
      <formula>MOD(ROW(),2)=0</formula>
    </cfRule>
  </conditionalFormatting>
  <hyperlinks>
    <hyperlink ref="B21" r:id="rId1" xr:uid="{00000000-0004-0000-2E00-000000000000}"/>
  </hyperlinks>
  <printOptions horizontalCentered="1" gridLines="1"/>
  <pageMargins left="0" right="0" top="0.75" bottom="0.75" header="0.3" footer="0.3"/>
  <pageSetup scale="36" orientation="landscape" horizontalDpi="1200" verticalDpi="120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CDAF8"/>
    <pageSetUpPr fitToPage="1"/>
  </sheetPr>
  <dimension ref="A1:AA53"/>
  <sheetViews>
    <sheetView workbookViewId="0">
      <pane xSplit="2" ySplit="6" topLeftCell="C7" activePane="bottomRight" state="frozen"/>
      <selection pane="topRight" activeCell="C1" sqref="C1"/>
      <selection pane="bottomLeft" activeCell="A7" sqref="A7"/>
      <selection pane="bottomRight" activeCell="C7" sqref="C7"/>
    </sheetView>
  </sheetViews>
  <sheetFormatPr defaultColWidth="9.140625" defaultRowHeight="15" x14ac:dyDescent="0.25"/>
  <cols>
    <col min="1" max="1" width="7.85546875" style="135" customWidth="1"/>
    <col min="2" max="2" width="69.85546875" style="135" customWidth="1"/>
    <col min="3" max="3" width="48.5703125" style="135" bestFit="1" customWidth="1"/>
    <col min="4" max="4" width="14.5703125" style="135" bestFit="1" customWidth="1"/>
    <col min="5" max="5" width="13.7109375" style="135" customWidth="1"/>
    <col min="6" max="6" width="19.42578125" style="137" bestFit="1" customWidth="1"/>
    <col min="7" max="7" width="23" style="137" bestFit="1" customWidth="1"/>
    <col min="8" max="8" width="11.28515625" style="135" customWidth="1"/>
    <col min="9" max="9" width="12.85546875" style="135" customWidth="1"/>
    <col min="10" max="10" width="13.42578125" style="135" customWidth="1"/>
    <col min="11" max="11" width="15.7109375" style="135" customWidth="1"/>
    <col min="12" max="12" width="15.85546875" style="135" bestFit="1" customWidth="1"/>
    <col min="13" max="13" width="20.42578125" style="135" customWidth="1"/>
    <col min="14" max="14" width="14" style="135" bestFit="1" customWidth="1"/>
    <col min="15" max="15" width="13.7109375" style="135" customWidth="1"/>
    <col min="16" max="16" width="14.42578125" style="135" customWidth="1"/>
    <col min="17" max="17" width="3.7109375" style="135" customWidth="1"/>
    <col min="18" max="18" width="15.85546875" style="135" customWidth="1"/>
    <col min="19" max="19" width="14.140625" style="135" customWidth="1"/>
    <col min="20" max="20" width="12.28515625" style="140" bestFit="1" customWidth="1"/>
    <col min="21" max="22" width="14.140625" style="135" customWidth="1"/>
    <col min="23" max="23" width="3.7109375" style="140" customWidth="1"/>
    <col min="24" max="24" width="13.28515625" style="135" customWidth="1"/>
    <col min="25" max="25" width="16.7109375" style="135" bestFit="1" customWidth="1"/>
    <col min="26" max="26" width="13.42578125" style="135" bestFit="1" customWidth="1"/>
    <col min="27" max="27" width="14.28515625" style="135" customWidth="1"/>
    <col min="28" max="16384" width="9.140625" style="135"/>
  </cols>
  <sheetData>
    <row r="1" spans="1:27" ht="15.75" customHeight="1" x14ac:dyDescent="0.25">
      <c r="A1" s="134" t="s">
        <v>194</v>
      </c>
    </row>
    <row r="2" spans="1:27" ht="15.75" customHeight="1" x14ac:dyDescent="0.25">
      <c r="A2" s="138" t="str">
        <f>('#1461 Inlet Grove Comm HS '!A2)</f>
        <v>Federal Grant Allocations/Reimbursements as of: 12/31/25</v>
      </c>
      <c r="B2" s="189"/>
      <c r="N2" s="139"/>
      <c r="O2" s="139"/>
      <c r="Q2" s="140"/>
      <c r="R2" s="140"/>
      <c r="S2" s="140"/>
      <c r="U2" s="140"/>
      <c r="V2" s="140"/>
    </row>
    <row r="3" spans="1:27" ht="15.75" customHeight="1" x14ac:dyDescent="0.25">
      <c r="A3" s="141" t="s">
        <v>124</v>
      </c>
      <c r="B3" s="132"/>
      <c r="D3" s="132"/>
      <c r="E3" s="132"/>
      <c r="F3" s="131"/>
      <c r="Q3" s="140"/>
      <c r="R3" s="140"/>
      <c r="S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'#4100 Connections Ed. Center PB'!U6</f>
        <v>Available Budget as of 12/31/25</v>
      </c>
    </row>
    <row r="7" spans="1:27" ht="15.75" customHeight="1" x14ac:dyDescent="0.25">
      <c r="A7" s="156">
        <v>4204</v>
      </c>
      <c r="B7" s="135" t="s">
        <v>205</v>
      </c>
      <c r="C7" s="326" t="s">
        <v>233</v>
      </c>
      <c r="D7" s="158" t="s">
        <v>206</v>
      </c>
      <c r="E7" s="176" t="s">
        <v>207</v>
      </c>
      <c r="F7" s="137" t="s">
        <v>208</v>
      </c>
      <c r="G7" s="137" t="s">
        <v>6</v>
      </c>
      <c r="H7" s="276">
        <v>2.2100000000000002E-2</v>
      </c>
      <c r="I7" s="276">
        <v>0.16339999999999999</v>
      </c>
      <c r="J7" s="164">
        <v>46295</v>
      </c>
      <c r="K7" s="164">
        <v>46296</v>
      </c>
      <c r="L7" s="164">
        <v>44819</v>
      </c>
      <c r="M7" s="137" t="s">
        <v>209</v>
      </c>
      <c r="N7" s="422">
        <v>955.47</v>
      </c>
      <c r="O7" s="319">
        <v>784.7</v>
      </c>
      <c r="P7" s="320">
        <f>N7+O7</f>
        <v>1740.17</v>
      </c>
      <c r="Q7" s="170"/>
      <c r="R7" s="422">
        <v>0</v>
      </c>
      <c r="S7" s="319"/>
      <c r="T7" s="374">
        <f t="shared" ref="T7:T8" si="0">R7+S7</f>
        <v>0</v>
      </c>
      <c r="U7" s="362">
        <f t="shared" ref="U7:U8" si="1">P7-T7</f>
        <v>1740.17</v>
      </c>
      <c r="W7" s="135"/>
    </row>
    <row r="8" spans="1:27" ht="15.75" customHeight="1" x14ac:dyDescent="0.25">
      <c r="A8" s="428"/>
      <c r="B8" s="423"/>
      <c r="C8" s="430"/>
      <c r="D8" s="428"/>
      <c r="E8" s="428"/>
      <c r="F8" s="432"/>
      <c r="G8" s="423"/>
      <c r="H8" s="431"/>
      <c r="I8" s="431"/>
      <c r="J8" s="432"/>
      <c r="K8" s="432"/>
      <c r="L8" s="432"/>
      <c r="M8" s="428"/>
      <c r="N8" s="331"/>
      <c r="O8" s="319"/>
      <c r="P8" s="320">
        <f>N8+O8</f>
        <v>0</v>
      </c>
      <c r="Q8" s="170"/>
      <c r="R8" s="331">
        <v>0</v>
      </c>
      <c r="S8" s="319"/>
      <c r="T8" s="374">
        <f t="shared" si="0"/>
        <v>0</v>
      </c>
      <c r="U8" s="362">
        <f t="shared" si="1"/>
        <v>0</v>
      </c>
      <c r="W8" s="135"/>
    </row>
    <row r="9" spans="1:27" ht="15.75" customHeight="1" thickBot="1" x14ac:dyDescent="0.3">
      <c r="C9" s="223"/>
      <c r="D9" s="137"/>
      <c r="E9" s="137"/>
      <c r="J9" s="188"/>
      <c r="K9" s="188"/>
      <c r="L9" s="188" t="s">
        <v>88</v>
      </c>
      <c r="M9" s="167" t="s">
        <v>36</v>
      </c>
      <c r="N9" s="321">
        <f>SUM(N7:N8)</f>
        <v>955.47</v>
      </c>
      <c r="O9" s="322">
        <f>SUM(O7:O8)</f>
        <v>784.7</v>
      </c>
      <c r="P9" s="323">
        <f>SUM(P7:P8)</f>
        <v>1740.17</v>
      </c>
      <c r="Q9" s="130"/>
      <c r="R9" s="321">
        <f>SUM(R7:R8)</f>
        <v>0</v>
      </c>
      <c r="S9" s="322">
        <f>SUM(S7:S8)</f>
        <v>0</v>
      </c>
      <c r="T9" s="376">
        <f>SUM(T7:T8)</f>
        <v>0</v>
      </c>
      <c r="U9" s="378">
        <f>SUM(U7:U8)</f>
        <v>1740.17</v>
      </c>
      <c r="W9" s="135"/>
    </row>
    <row r="10" spans="1:27" ht="15.75" customHeight="1" thickTop="1" x14ac:dyDescent="0.25">
      <c r="C10" s="137"/>
      <c r="D10" s="137"/>
      <c r="E10" s="137"/>
      <c r="J10" s="188"/>
      <c r="K10" s="188"/>
      <c r="L10" s="188"/>
      <c r="M10" s="167"/>
      <c r="N10" s="166"/>
      <c r="O10" s="166"/>
      <c r="P10" s="166"/>
      <c r="Q10" s="166"/>
      <c r="R10" s="166"/>
      <c r="S10" s="166"/>
      <c r="T10" s="165"/>
      <c r="U10" s="166"/>
      <c r="V10" s="166"/>
      <c r="W10" s="165"/>
    </row>
    <row r="11" spans="1:27" ht="15.75" customHeight="1" x14ac:dyDescent="0.25">
      <c r="B11" s="132" t="s">
        <v>106</v>
      </c>
      <c r="C11" s="176"/>
      <c r="D11" s="176"/>
      <c r="E11" s="176"/>
    </row>
    <row r="12" spans="1:27" ht="33.75" customHeight="1" x14ac:dyDescent="0.25">
      <c r="B12" s="577" t="s">
        <v>186</v>
      </c>
      <c r="C12" s="577"/>
      <c r="D12" s="577"/>
      <c r="E12" s="577"/>
      <c r="F12" s="577"/>
      <c r="G12" s="577"/>
    </row>
    <row r="13" spans="1:27" ht="15.75" customHeight="1" x14ac:dyDescent="0.25">
      <c r="C13" s="176"/>
      <c r="D13" s="176"/>
      <c r="E13" s="176"/>
    </row>
    <row r="14" spans="1:27" ht="36" customHeight="1" x14ac:dyDescent="0.25">
      <c r="B14" s="577" t="s">
        <v>110</v>
      </c>
      <c r="C14" s="577"/>
      <c r="D14" s="577"/>
      <c r="E14" s="577"/>
      <c r="F14" s="577"/>
      <c r="G14" s="577"/>
    </row>
    <row r="15" spans="1:27" ht="15.75" customHeight="1" x14ac:dyDescent="0.25">
      <c r="B15" s="171"/>
      <c r="C15" s="171"/>
      <c r="D15" s="171"/>
      <c r="E15" s="171"/>
      <c r="F15" s="172"/>
    </row>
    <row r="16" spans="1:27" ht="33.75" customHeight="1" x14ac:dyDescent="0.25">
      <c r="B16" s="577" t="s">
        <v>131</v>
      </c>
      <c r="C16" s="577"/>
      <c r="D16" s="577"/>
      <c r="E16" s="577"/>
      <c r="F16" s="577"/>
      <c r="G16" s="577"/>
    </row>
    <row r="17" spans="2:23" ht="15.75" customHeight="1" x14ac:dyDescent="0.25">
      <c r="B17" s="591" t="s">
        <v>130</v>
      </c>
      <c r="C17" s="577"/>
      <c r="D17" s="577"/>
      <c r="E17" s="577"/>
      <c r="F17" s="577"/>
      <c r="G17" s="577"/>
    </row>
    <row r="18" spans="2:23" ht="15.75" customHeight="1" x14ac:dyDescent="0.25">
      <c r="B18" s="171"/>
      <c r="C18" s="171"/>
      <c r="D18" s="171"/>
      <c r="E18" s="171"/>
      <c r="F18" s="172"/>
    </row>
    <row r="19" spans="2:23" ht="15.75" customHeight="1" x14ac:dyDescent="0.25">
      <c r="B19" s="131" t="s">
        <v>95</v>
      </c>
      <c r="C19" s="174" t="s">
        <v>98</v>
      </c>
      <c r="D19" s="174" t="s">
        <v>99</v>
      </c>
      <c r="E19" s="174"/>
      <c r="F19" s="172"/>
    </row>
    <row r="20" spans="2:23" ht="15.75" customHeight="1" x14ac:dyDescent="0.25">
      <c r="B20" s="135" t="s">
        <v>264</v>
      </c>
      <c r="C20" s="176" t="s">
        <v>252</v>
      </c>
      <c r="D20" s="176" t="s">
        <v>260</v>
      </c>
      <c r="E20" s="176"/>
    </row>
    <row r="21" spans="2:23" ht="15.75" customHeight="1" x14ac:dyDescent="0.25">
      <c r="C21" s="176"/>
      <c r="D21" s="176"/>
      <c r="E21" s="176"/>
    </row>
    <row r="22" spans="2:23" ht="15.75" customHeight="1" x14ac:dyDescent="0.25">
      <c r="B22" s="579" t="s">
        <v>219</v>
      </c>
      <c r="C22" s="579"/>
      <c r="D22" s="579"/>
      <c r="E22" s="579"/>
      <c r="F22" s="579"/>
      <c r="G22" s="579"/>
      <c r="H22" s="579"/>
      <c r="I22" s="579"/>
      <c r="J22" s="140"/>
      <c r="K22" s="140"/>
      <c r="L22" s="140"/>
      <c r="M22" s="140"/>
      <c r="N22" s="140"/>
      <c r="O22" s="140"/>
      <c r="P22" s="140"/>
      <c r="Q22" s="140"/>
      <c r="R22" s="140"/>
      <c r="S22" s="140"/>
      <c r="U22" s="140"/>
      <c r="V22" s="140"/>
    </row>
    <row r="23" spans="2:23" ht="15.75" customHeight="1" x14ac:dyDescent="0.25">
      <c r="B23" s="128"/>
      <c r="C23" s="176"/>
      <c r="D23" s="176"/>
      <c r="E23" s="176"/>
      <c r="J23" s="140"/>
      <c r="K23" s="140"/>
      <c r="L23" s="140"/>
      <c r="M23" s="140"/>
      <c r="N23" s="140"/>
      <c r="O23" s="140"/>
      <c r="P23" s="140"/>
      <c r="Q23" s="140"/>
      <c r="R23" s="280"/>
      <c r="S23" s="187"/>
      <c r="T23" s="187"/>
      <c r="U23" s="187"/>
      <c r="V23" s="187"/>
      <c r="W23" s="187"/>
    </row>
    <row r="24" spans="2:23" ht="15.75" customHeight="1" x14ac:dyDescent="0.25">
      <c r="B24" s="194"/>
      <c r="C24" s="195"/>
      <c r="D24" s="195"/>
      <c r="E24" s="195"/>
      <c r="F24" s="195"/>
      <c r="G24" s="195"/>
      <c r="H24" s="140"/>
      <c r="I24" s="140"/>
      <c r="J24" s="140"/>
      <c r="K24" s="140"/>
      <c r="L24" s="140"/>
      <c r="M24" s="140"/>
      <c r="N24" s="140"/>
      <c r="O24" s="140"/>
      <c r="P24" s="140"/>
      <c r="Q24" s="140"/>
      <c r="R24" s="280"/>
      <c r="S24" s="187"/>
      <c r="T24" s="184"/>
      <c r="U24" s="184"/>
      <c r="V24" s="187"/>
      <c r="W24" s="187"/>
    </row>
    <row r="25" spans="2:23" ht="15.75" customHeight="1" x14ac:dyDescent="0.25">
      <c r="B25" s="196"/>
      <c r="C25" s="178"/>
      <c r="D25" s="178"/>
      <c r="E25" s="178"/>
      <c r="F25" s="178"/>
      <c r="G25" s="178"/>
      <c r="H25" s="177"/>
      <c r="I25" s="177"/>
      <c r="J25" s="177"/>
      <c r="K25" s="177"/>
      <c r="L25" s="177"/>
      <c r="M25" s="177"/>
      <c r="N25" s="177"/>
      <c r="O25" s="177"/>
      <c r="P25" s="177"/>
      <c r="Q25" s="177"/>
      <c r="R25" s="277" t="s">
        <v>189</v>
      </c>
      <c r="S25" s="179"/>
      <c r="T25" s="187"/>
      <c r="U25" s="288"/>
      <c r="V25" s="187"/>
      <c r="W25" s="187"/>
    </row>
    <row r="26" spans="2:23" ht="15.75" customHeight="1" x14ac:dyDescent="0.25">
      <c r="B26" s="180" t="s">
        <v>188</v>
      </c>
      <c r="C26" s="181" t="s">
        <v>1</v>
      </c>
      <c r="D26" s="181"/>
      <c r="E26" s="181"/>
      <c r="F26" s="434" t="s">
        <v>32</v>
      </c>
      <c r="G26" s="181" t="s">
        <v>33</v>
      </c>
      <c r="H26" s="181"/>
      <c r="I26" s="181"/>
      <c r="J26" s="181"/>
      <c r="K26" s="181"/>
      <c r="L26" s="181"/>
      <c r="M26" s="181" t="s">
        <v>34</v>
      </c>
      <c r="N26" s="181" t="s">
        <v>35</v>
      </c>
      <c r="O26" s="182"/>
      <c r="P26" s="182"/>
      <c r="Q26" s="182"/>
      <c r="R26" s="183" t="s">
        <v>78</v>
      </c>
      <c r="S26" s="184"/>
      <c r="T26" s="184"/>
      <c r="U26" s="279"/>
      <c r="V26" s="187"/>
      <c r="W26" s="187"/>
    </row>
    <row r="27" spans="2:23" ht="15.75" customHeight="1" x14ac:dyDescent="0.25">
      <c r="B27" s="185"/>
      <c r="C27" s="145"/>
      <c r="D27" s="145"/>
      <c r="E27" s="145"/>
      <c r="F27" s="435"/>
      <c r="G27" s="145"/>
      <c r="H27" s="145"/>
      <c r="I27" s="145"/>
      <c r="J27" s="145"/>
      <c r="K27" s="145"/>
      <c r="L27" s="145"/>
      <c r="M27" s="145"/>
      <c r="N27" s="145"/>
      <c r="O27" s="136"/>
      <c r="P27" s="136"/>
      <c r="Q27" s="136"/>
    </row>
    <row r="28" spans="2:23" ht="15.75" customHeight="1" x14ac:dyDescent="0.25">
      <c r="B28" s="185"/>
      <c r="C28" s="145"/>
      <c r="D28" s="145"/>
      <c r="E28" s="145"/>
      <c r="F28" s="435"/>
      <c r="G28" s="145"/>
      <c r="H28" s="145"/>
      <c r="I28" s="145"/>
      <c r="J28" s="145"/>
      <c r="K28" s="145"/>
      <c r="L28" s="145"/>
      <c r="M28" s="145"/>
      <c r="N28" s="145"/>
      <c r="O28" s="136"/>
      <c r="P28" s="136"/>
      <c r="Q28" s="136"/>
      <c r="R28" s="280"/>
      <c r="S28" s="281"/>
      <c r="T28" s="187"/>
      <c r="U28" s="281"/>
      <c r="V28" s="281"/>
      <c r="W28" s="187"/>
    </row>
    <row r="29" spans="2:23" ht="15.75" customHeight="1" x14ac:dyDescent="0.25">
      <c r="B29" s="146"/>
      <c r="C29" s="145"/>
      <c r="D29" s="145"/>
      <c r="E29" s="145"/>
      <c r="F29" s="435"/>
    </row>
    <row r="30" spans="2:23" ht="15.75" customHeight="1" x14ac:dyDescent="0.25">
      <c r="B30" s="146"/>
      <c r="C30" s="408"/>
      <c r="D30" s="408"/>
      <c r="E30" s="408"/>
      <c r="F30" s="435"/>
    </row>
    <row r="31" spans="2:23" ht="15.75" customHeight="1" x14ac:dyDescent="0.25">
      <c r="B31" s="200"/>
      <c r="C31" s="201"/>
      <c r="D31" s="201"/>
      <c r="E31" s="201"/>
      <c r="F31" s="156"/>
      <c r="G31" s="203"/>
      <c r="H31" s="203"/>
      <c r="I31" s="203"/>
      <c r="J31" s="203"/>
      <c r="K31" s="203"/>
      <c r="L31" s="203"/>
      <c r="M31" s="159"/>
      <c r="N31" s="204"/>
      <c r="O31" s="205"/>
      <c r="P31" s="205"/>
      <c r="Q31" s="205"/>
    </row>
    <row r="32" spans="2:23" ht="15.75" customHeight="1" x14ac:dyDescent="0.25">
      <c r="B32" s="200"/>
      <c r="C32" s="201"/>
      <c r="D32" s="201"/>
      <c r="E32" s="201"/>
      <c r="F32" s="156"/>
      <c r="G32" s="203"/>
      <c r="H32" s="203"/>
      <c r="I32" s="203"/>
      <c r="J32" s="203"/>
      <c r="K32" s="203"/>
      <c r="L32" s="203"/>
      <c r="M32" s="159"/>
      <c r="N32" s="204"/>
      <c r="O32" s="205"/>
      <c r="P32" s="205"/>
      <c r="Q32" s="205"/>
    </row>
    <row r="33" spans="2:23" ht="15.75" customHeight="1" x14ac:dyDescent="0.25">
      <c r="B33" s="200"/>
      <c r="C33" s="201"/>
      <c r="D33" s="201"/>
      <c r="E33" s="201"/>
      <c r="F33" s="156"/>
      <c r="G33" s="203"/>
      <c r="H33" s="203"/>
      <c r="I33" s="203"/>
      <c r="J33" s="203"/>
      <c r="K33" s="203"/>
      <c r="L33" s="203"/>
      <c r="M33" s="159"/>
      <c r="N33" s="204"/>
      <c r="O33" s="205"/>
      <c r="P33" s="205"/>
      <c r="Q33" s="205"/>
    </row>
    <row r="34" spans="2:23" ht="15.75" customHeight="1" x14ac:dyDescent="0.25"/>
    <row r="35" spans="2:23" ht="15.75" customHeight="1" x14ac:dyDescent="0.25"/>
    <row r="36" spans="2:23" ht="15.75" customHeight="1" x14ac:dyDescent="0.25">
      <c r="P36" s="143"/>
      <c r="Q36" s="143"/>
      <c r="R36" s="143"/>
      <c r="S36" s="143"/>
      <c r="T36" s="146"/>
      <c r="U36" s="143"/>
      <c r="V36" s="143"/>
      <c r="W36" s="146"/>
    </row>
    <row r="37" spans="2:23" ht="15.75" customHeight="1" x14ac:dyDescent="0.25">
      <c r="P37" s="207"/>
      <c r="Q37" s="143"/>
      <c r="R37" s="143"/>
      <c r="S37" s="143"/>
      <c r="T37" s="208"/>
      <c r="U37" s="143"/>
      <c r="V37" s="143"/>
      <c r="W37" s="208"/>
    </row>
    <row r="38" spans="2:23" ht="15.75" customHeight="1" x14ac:dyDescent="0.25">
      <c r="P38" s="143"/>
      <c r="Q38" s="143"/>
      <c r="R38" s="143"/>
      <c r="S38" s="143"/>
      <c r="T38" s="146"/>
      <c r="U38" s="143"/>
      <c r="V38" s="143"/>
      <c r="W38" s="146"/>
    </row>
    <row r="39" spans="2:23" ht="15.75" customHeight="1" x14ac:dyDescent="0.25"/>
    <row r="40" spans="2:23" ht="15.75" customHeight="1" x14ac:dyDescent="0.25"/>
    <row r="41" spans="2:23" ht="15.75" customHeight="1" x14ac:dyDescent="0.25"/>
    <row r="42" spans="2:23" ht="15.75" customHeight="1" x14ac:dyDescent="0.25"/>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210">
        <f>T9</f>
        <v>0</v>
      </c>
    </row>
    <row r="53" spans="19:20" ht="15.75" customHeight="1" x14ac:dyDescent="0.25"/>
  </sheetData>
  <mergeCells count="8">
    <mergeCell ref="X4:Z4"/>
    <mergeCell ref="X5:Z5"/>
    <mergeCell ref="B22:I22"/>
    <mergeCell ref="B17:G17"/>
    <mergeCell ref="B16:G16"/>
    <mergeCell ref="B12:G12"/>
    <mergeCell ref="B14:G14"/>
    <mergeCell ref="R4:T4"/>
  </mergeCells>
  <conditionalFormatting sqref="A7:P8 R7:U8">
    <cfRule type="expression" dxfId="9" priority="2">
      <formula>MOD(ROW(),2)=0</formula>
    </cfRule>
  </conditionalFormatting>
  <hyperlinks>
    <hyperlink ref="B17" r:id="rId1" xr:uid="{00000000-0004-0000-2F00-000000000000}"/>
  </hyperlinks>
  <printOptions horizontalCentered="1" gridLines="1"/>
  <pageMargins left="0" right="0" top="0.75" bottom="0.75" header="0.3" footer="0.3"/>
  <pageSetup scale="34" orientation="landscape" horizontalDpi="1200" verticalDpi="120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CDAF8"/>
    <pageSetUpPr fitToPage="1"/>
  </sheetPr>
  <dimension ref="A1:AA60"/>
  <sheetViews>
    <sheetView workbookViewId="0">
      <pane xSplit="2" ySplit="6" topLeftCell="C20" activePane="bottomRight" state="frozen"/>
      <selection pane="topRight" activeCell="C1" sqref="C1"/>
      <selection pane="bottomLeft" activeCell="A7" sqref="A7"/>
      <selection pane="bottomRight" activeCell="B28" sqref="B28"/>
    </sheetView>
  </sheetViews>
  <sheetFormatPr defaultColWidth="9.140625" defaultRowHeight="15" x14ac:dyDescent="0.25"/>
  <cols>
    <col min="1" max="1" width="7.85546875" style="135" customWidth="1"/>
    <col min="2" max="2" width="69.85546875" style="135" customWidth="1"/>
    <col min="3" max="3" width="60.7109375"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5703125" style="135" bestFit="1" customWidth="1"/>
    <col min="10" max="10" width="14" style="135" customWidth="1"/>
    <col min="11" max="11" width="15.5703125" style="135" customWidth="1"/>
    <col min="12" max="12" width="15.85546875" style="135" bestFit="1" customWidth="1"/>
    <col min="13" max="13" width="20.5703125" style="135" customWidth="1"/>
    <col min="14" max="14" width="15.85546875" style="135" bestFit="1" customWidth="1"/>
    <col min="15" max="15" width="16.140625" style="135" customWidth="1"/>
    <col min="16" max="16" width="15.85546875" style="135" bestFit="1" customWidth="1"/>
    <col min="17" max="17" width="3.7109375" style="135" customWidth="1"/>
    <col min="18" max="18" width="15.85546875" style="135" customWidth="1"/>
    <col min="19" max="19" width="15.85546875" style="135" bestFit="1" customWidth="1"/>
    <col min="20" max="20" width="12.28515625" style="140" bestFit="1" customWidth="1"/>
    <col min="21" max="22" width="15.85546875" style="135" customWidth="1"/>
    <col min="23" max="23" width="3.85546875" style="140" customWidth="1"/>
    <col min="24" max="24" width="14" style="135" bestFit="1" customWidth="1"/>
    <col min="25" max="25" width="14.85546875" style="135" bestFit="1" customWidth="1"/>
    <col min="26" max="26" width="14" style="135" bestFit="1" customWidth="1"/>
    <col min="27" max="27" width="14.28515625" style="135" customWidth="1"/>
    <col min="28" max="16384" width="9.140625" style="135"/>
  </cols>
  <sheetData>
    <row r="1" spans="1:27" ht="15.75" customHeight="1" x14ac:dyDescent="0.25">
      <c r="A1" s="132" t="s">
        <v>132</v>
      </c>
    </row>
    <row r="2" spans="1:27" ht="15.75" customHeight="1" x14ac:dyDescent="0.25">
      <c r="A2" s="138" t="str">
        <f>('#1461 Inlet Grove Comm HS '!A2)</f>
        <v>Federal Grant Allocations/Reimbursements as of: 12/31/25</v>
      </c>
      <c r="B2" s="189"/>
      <c r="N2" s="139"/>
      <c r="O2" s="139"/>
      <c r="Q2" s="140"/>
      <c r="R2" s="140"/>
      <c r="S2" s="140"/>
      <c r="U2" s="140"/>
      <c r="V2" s="140"/>
    </row>
    <row r="3" spans="1:27" ht="15.75" customHeight="1" x14ac:dyDescent="0.25">
      <c r="A3" s="141" t="s">
        <v>133</v>
      </c>
      <c r="B3" s="132"/>
      <c r="D3" s="132"/>
      <c r="E3" s="132"/>
      <c r="F3" s="131"/>
      <c r="Q3" s="140"/>
      <c r="R3" s="140"/>
      <c r="S3" s="140"/>
      <c r="U3" s="140"/>
      <c r="V3" s="140"/>
      <c r="X3" s="136"/>
      <c r="Y3" s="142"/>
    </row>
    <row r="4" spans="1:27" ht="15.75" customHeight="1" x14ac:dyDescent="0.25">
      <c r="A4" s="132" t="s">
        <v>138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75.75"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'#4102 Bridge Prep Academy'!U6</f>
        <v>Available Budget as of 12/31/25</v>
      </c>
    </row>
    <row r="7" spans="1:27" s="192" customFormat="1" x14ac:dyDescent="0.25">
      <c r="A7" s="137">
        <v>4203</v>
      </c>
      <c r="B7" s="135" t="s">
        <v>202</v>
      </c>
      <c r="C7" s="157" t="s">
        <v>276</v>
      </c>
      <c r="D7" s="158" t="s">
        <v>228</v>
      </c>
      <c r="E7" s="158" t="s">
        <v>229</v>
      </c>
      <c r="F7" s="156" t="s">
        <v>230</v>
      </c>
      <c r="G7" s="156" t="s">
        <v>6</v>
      </c>
      <c r="H7" s="292">
        <v>2.2100000000000002E-2</v>
      </c>
      <c r="I7" s="292">
        <v>0.16339999999999999</v>
      </c>
      <c r="J7" s="159">
        <v>46203</v>
      </c>
      <c r="K7" s="159">
        <v>46204</v>
      </c>
      <c r="L7" s="159">
        <v>45839</v>
      </c>
      <c r="M7" s="156" t="s">
        <v>224</v>
      </c>
      <c r="N7" s="402">
        <v>31416</v>
      </c>
      <c r="O7" s="319"/>
      <c r="P7" s="320">
        <f t="shared" ref="P7:P13" si="0">N7+O7</f>
        <v>31416</v>
      </c>
      <c r="Q7" s="144"/>
      <c r="R7" s="422">
        <v>7854</v>
      </c>
      <c r="S7" s="319"/>
      <c r="T7" s="374">
        <f t="shared" ref="T7:T12" si="1">R7+S7</f>
        <v>7854</v>
      </c>
      <c r="U7" s="362">
        <f>P7-T7</f>
        <v>23562</v>
      </c>
    </row>
    <row r="8" spans="1:27" s="192" customFormat="1" x14ac:dyDescent="0.25">
      <c r="A8" s="137">
        <v>4204</v>
      </c>
      <c r="B8" s="146" t="s">
        <v>205</v>
      </c>
      <c r="C8" s="157" t="s">
        <v>280</v>
      </c>
      <c r="D8" s="158" t="s">
        <v>206</v>
      </c>
      <c r="E8" s="158" t="s">
        <v>207</v>
      </c>
      <c r="F8" s="156" t="s">
        <v>208</v>
      </c>
      <c r="G8" s="156" t="s">
        <v>6</v>
      </c>
      <c r="H8" s="292">
        <v>2.2100000000000002E-2</v>
      </c>
      <c r="I8" s="292">
        <v>0.16339999999999999</v>
      </c>
      <c r="J8" s="159">
        <v>46295</v>
      </c>
      <c r="K8" s="159">
        <v>46296</v>
      </c>
      <c r="L8" s="159">
        <v>44819</v>
      </c>
      <c r="M8" s="156" t="s">
        <v>209</v>
      </c>
      <c r="N8" s="318">
        <v>5924.81</v>
      </c>
      <c r="O8" s="319"/>
      <c r="P8" s="320">
        <f t="shared" si="0"/>
        <v>5924.81</v>
      </c>
      <c r="Q8" s="144"/>
      <c r="R8" s="331">
        <v>5356.12</v>
      </c>
      <c r="S8" s="319"/>
      <c r="T8" s="374">
        <f t="shared" si="1"/>
        <v>5356.12</v>
      </c>
      <c r="U8" s="362">
        <f t="shared" ref="U8:U13" si="2">P8-T8</f>
        <v>568.69000000000051</v>
      </c>
    </row>
    <row r="9" spans="1:27" s="192" customFormat="1" x14ac:dyDescent="0.25">
      <c r="A9" s="137">
        <v>4382</v>
      </c>
      <c r="B9" s="146" t="s">
        <v>243</v>
      </c>
      <c r="C9" s="157" t="s">
        <v>244</v>
      </c>
      <c r="D9" s="158" t="s">
        <v>214</v>
      </c>
      <c r="E9" s="158" t="s">
        <v>215</v>
      </c>
      <c r="F9" s="156" t="s">
        <v>216</v>
      </c>
      <c r="G9" s="156" t="s">
        <v>6</v>
      </c>
      <c r="H9" s="292">
        <v>2.2100000000000002E-2</v>
      </c>
      <c r="I9" s="292">
        <v>0.16339999999999999</v>
      </c>
      <c r="J9" s="159">
        <v>46203</v>
      </c>
      <c r="K9" s="159">
        <v>46204</v>
      </c>
      <c r="L9" s="159">
        <v>45474</v>
      </c>
      <c r="M9" s="156" t="s">
        <v>263</v>
      </c>
      <c r="N9" s="318">
        <v>3830.5</v>
      </c>
      <c r="O9" s="319"/>
      <c r="P9" s="320">
        <f t="shared" si="0"/>
        <v>3830.5</v>
      </c>
      <c r="Q9" s="573"/>
      <c r="R9" s="331">
        <v>3830.5</v>
      </c>
      <c r="S9" s="319"/>
      <c r="T9" s="374">
        <f t="shared" si="1"/>
        <v>3830.5</v>
      </c>
      <c r="U9" s="362">
        <f t="shared" si="2"/>
        <v>0</v>
      </c>
    </row>
    <row r="10" spans="1:27" s="192" customFormat="1" x14ac:dyDescent="0.25">
      <c r="A10" s="156">
        <v>4383</v>
      </c>
      <c r="B10" s="146" t="s">
        <v>198</v>
      </c>
      <c r="C10" s="526" t="s">
        <v>285</v>
      </c>
      <c r="D10" s="137" t="s">
        <v>199</v>
      </c>
      <c r="E10" s="137" t="s">
        <v>200</v>
      </c>
      <c r="F10" s="164" t="s">
        <v>201</v>
      </c>
      <c r="G10" s="137" t="s">
        <v>6</v>
      </c>
      <c r="H10" s="292">
        <v>2.2100000000000002E-2</v>
      </c>
      <c r="I10" s="292">
        <v>0.16339999999999999</v>
      </c>
      <c r="J10" s="164">
        <v>46203</v>
      </c>
      <c r="K10" s="164">
        <v>46204</v>
      </c>
      <c r="L10" s="164">
        <v>45474</v>
      </c>
      <c r="M10" s="137" t="s">
        <v>263</v>
      </c>
      <c r="N10" s="318">
        <v>20644.8</v>
      </c>
      <c r="O10" s="319"/>
      <c r="P10" s="320">
        <f t="shared" si="0"/>
        <v>20644.8</v>
      </c>
      <c r="Q10" s="416"/>
      <c r="R10" s="331">
        <v>5161.2</v>
      </c>
      <c r="S10" s="319">
        <v>0</v>
      </c>
      <c r="T10" s="374">
        <f t="shared" si="1"/>
        <v>5161.2</v>
      </c>
      <c r="U10" s="362">
        <f t="shared" si="2"/>
        <v>15483.599999999999</v>
      </c>
    </row>
    <row r="11" spans="1:27" s="192" customFormat="1" x14ac:dyDescent="0.25">
      <c r="A11" s="137"/>
      <c r="B11" s="135"/>
      <c r="C11" s="498"/>
      <c r="D11" s="137"/>
      <c r="E11" s="137"/>
      <c r="F11" s="164"/>
      <c r="G11" s="137"/>
      <c r="H11" s="276"/>
      <c r="I11" s="276"/>
      <c r="J11" s="164"/>
      <c r="K11" s="164"/>
      <c r="L11" s="164"/>
      <c r="M11" s="137"/>
      <c r="N11" s="318"/>
      <c r="O11" s="319"/>
      <c r="P11" s="320">
        <f t="shared" si="0"/>
        <v>0</v>
      </c>
      <c r="Q11" s="416"/>
      <c r="R11" s="331"/>
      <c r="S11" s="319">
        <v>0</v>
      </c>
      <c r="T11" s="374">
        <f t="shared" si="1"/>
        <v>0</v>
      </c>
      <c r="U11" s="362">
        <f t="shared" si="2"/>
        <v>0</v>
      </c>
    </row>
    <row r="12" spans="1:27" s="192" customFormat="1" x14ac:dyDescent="0.25">
      <c r="A12" s="137"/>
      <c r="B12" s="135"/>
      <c r="C12" s="510"/>
      <c r="D12" s="137"/>
      <c r="E12" s="137"/>
      <c r="F12" s="164"/>
      <c r="G12" s="137"/>
      <c r="H12" s="276"/>
      <c r="I12" s="276"/>
      <c r="J12" s="164"/>
      <c r="K12" s="164"/>
      <c r="L12" s="164"/>
      <c r="M12" s="137"/>
      <c r="N12" s="318"/>
      <c r="O12" s="319"/>
      <c r="P12" s="320">
        <f t="shared" si="0"/>
        <v>0</v>
      </c>
      <c r="Q12" s="416"/>
      <c r="R12" s="331"/>
      <c r="S12" s="319"/>
      <c r="T12" s="374">
        <f t="shared" si="1"/>
        <v>0</v>
      </c>
      <c r="U12" s="362">
        <f t="shared" si="2"/>
        <v>0</v>
      </c>
    </row>
    <row r="13" spans="1:27" s="192" customFormat="1" x14ac:dyDescent="0.25">
      <c r="A13" s="428"/>
      <c r="B13" s="423"/>
      <c r="C13" s="430"/>
      <c r="D13" s="428"/>
      <c r="E13" s="428"/>
      <c r="F13" s="432"/>
      <c r="G13" s="428"/>
      <c r="H13" s="431"/>
      <c r="I13" s="431"/>
      <c r="J13" s="432"/>
      <c r="K13" s="432"/>
      <c r="L13" s="432"/>
      <c r="M13" s="428"/>
      <c r="N13" s="318"/>
      <c r="O13" s="319"/>
      <c r="P13" s="320">
        <f t="shared" si="0"/>
        <v>0</v>
      </c>
      <c r="Q13" s="416"/>
      <c r="R13" s="331"/>
      <c r="S13" s="319">
        <v>0</v>
      </c>
      <c r="T13" s="374">
        <f t="shared" ref="T13" si="3">R13+S13</f>
        <v>0</v>
      </c>
      <c r="U13" s="362">
        <f t="shared" si="2"/>
        <v>0</v>
      </c>
    </row>
    <row r="14" spans="1:27" ht="15.75" customHeight="1" thickBot="1" x14ac:dyDescent="0.3">
      <c r="A14" s="423"/>
      <c r="B14" s="423"/>
      <c r="C14" s="428"/>
      <c r="D14" s="428"/>
      <c r="E14" s="428"/>
      <c r="F14" s="428"/>
      <c r="G14" s="428"/>
      <c r="H14" s="423"/>
      <c r="I14" s="423"/>
      <c r="J14" s="458"/>
      <c r="K14" s="458"/>
      <c r="L14" s="458" t="s">
        <v>88</v>
      </c>
      <c r="M14" s="214" t="s">
        <v>36</v>
      </c>
      <c r="N14" s="321">
        <f>SUM(N7:N13)</f>
        <v>61816.11</v>
      </c>
      <c r="O14" s="322">
        <f>SUM(O7:O13)</f>
        <v>0</v>
      </c>
      <c r="P14" s="323">
        <f>SUM(P7:P13)</f>
        <v>61816.11</v>
      </c>
      <c r="Q14" s="416"/>
      <c r="R14" s="321">
        <f>SUM(R7:R13)</f>
        <v>22201.82</v>
      </c>
      <c r="S14" s="322">
        <f>SUM(S7:S13)</f>
        <v>0</v>
      </c>
      <c r="T14" s="376">
        <f>SUM(T7:T13)</f>
        <v>22201.82</v>
      </c>
      <c r="U14" s="378">
        <f>SUM(U7:U13)</f>
        <v>39614.29</v>
      </c>
      <c r="W14" s="135"/>
    </row>
    <row r="15" spans="1:27" ht="15.75" customHeight="1" thickTop="1" x14ac:dyDescent="0.25">
      <c r="C15" s="137"/>
      <c r="D15" s="137"/>
      <c r="E15" s="137"/>
      <c r="J15" s="188"/>
      <c r="K15" s="188"/>
      <c r="L15" s="188"/>
      <c r="M15" s="167"/>
      <c r="N15" s="166"/>
      <c r="O15" s="166"/>
      <c r="P15" s="166"/>
      <c r="Q15" s="166"/>
      <c r="R15" s="166"/>
      <c r="S15" s="166"/>
      <c r="T15" s="165"/>
      <c r="U15" s="166"/>
      <c r="V15" s="166"/>
      <c r="W15" s="165"/>
    </row>
    <row r="16" spans="1:27" ht="15.75" customHeight="1" x14ac:dyDescent="0.25">
      <c r="C16" s="137"/>
      <c r="D16" s="137"/>
      <c r="E16" s="137"/>
      <c r="J16" s="188"/>
      <c r="K16" s="188"/>
      <c r="L16" s="188"/>
      <c r="M16" s="167"/>
      <c r="N16" s="166"/>
      <c r="O16" s="166"/>
      <c r="P16" s="166"/>
      <c r="Q16" s="166"/>
      <c r="R16" s="166"/>
      <c r="S16" s="166"/>
      <c r="T16" s="165"/>
      <c r="U16" s="166"/>
      <c r="V16" s="166"/>
      <c r="W16" s="165"/>
    </row>
    <row r="17" spans="2:22" ht="15.75" customHeight="1" x14ac:dyDescent="0.25">
      <c r="B17" s="132" t="s">
        <v>106</v>
      </c>
      <c r="C17" s="176"/>
      <c r="D17" s="176"/>
      <c r="E17" s="176"/>
    </row>
    <row r="18" spans="2:22" ht="32.25" customHeight="1" x14ac:dyDescent="0.25">
      <c r="B18" s="577" t="s">
        <v>186</v>
      </c>
      <c r="C18" s="577"/>
      <c r="D18" s="577"/>
      <c r="E18" s="577"/>
      <c r="F18" s="577"/>
      <c r="G18" s="577"/>
    </row>
    <row r="19" spans="2:22" ht="15.75" customHeight="1" x14ac:dyDescent="0.25">
      <c r="C19" s="176"/>
      <c r="D19" s="176"/>
      <c r="E19" s="176"/>
      <c r="R19" s="135" t="s">
        <v>88</v>
      </c>
    </row>
    <row r="20" spans="2:22" ht="40.5" customHeight="1" x14ac:dyDescent="0.25">
      <c r="B20" s="577" t="s">
        <v>110</v>
      </c>
      <c r="C20" s="577"/>
      <c r="D20" s="577"/>
      <c r="E20" s="577"/>
      <c r="F20" s="577"/>
      <c r="G20" s="577"/>
    </row>
    <row r="21" spans="2:22" ht="15.75" customHeight="1" x14ac:dyDescent="0.25">
      <c r="B21" s="171"/>
      <c r="C21" s="171"/>
      <c r="D21" s="171"/>
      <c r="E21" s="171"/>
      <c r="F21" s="172"/>
    </row>
    <row r="22" spans="2:22" ht="33.75" customHeight="1" x14ac:dyDescent="0.25">
      <c r="B22" s="577" t="s">
        <v>131</v>
      </c>
      <c r="C22" s="577"/>
      <c r="D22" s="577"/>
      <c r="E22" s="577"/>
      <c r="F22" s="577"/>
      <c r="G22" s="577"/>
    </row>
    <row r="23" spans="2:22" ht="15.75" customHeight="1" x14ac:dyDescent="0.25">
      <c r="B23" s="591" t="s">
        <v>130</v>
      </c>
      <c r="C23" s="577"/>
      <c r="D23" s="577"/>
      <c r="E23" s="577"/>
      <c r="F23" s="577"/>
      <c r="G23" s="577"/>
    </row>
    <row r="24" spans="2:22" ht="15.75" customHeight="1" x14ac:dyDescent="0.25">
      <c r="B24" s="171"/>
      <c r="C24" s="171"/>
      <c r="D24" s="171"/>
      <c r="E24" s="171"/>
      <c r="F24" s="172"/>
    </row>
    <row r="25" spans="2:22" ht="15.75" customHeight="1" x14ac:dyDescent="0.25">
      <c r="B25" s="131" t="s">
        <v>95</v>
      </c>
      <c r="C25" s="174" t="s">
        <v>98</v>
      </c>
      <c r="D25" s="174" t="s">
        <v>99</v>
      </c>
      <c r="E25" s="174"/>
      <c r="F25" s="172"/>
    </row>
    <row r="26" spans="2:22" ht="15.75" customHeight="1" x14ac:dyDescent="0.25">
      <c r="B26" s="135" t="s">
        <v>250</v>
      </c>
      <c r="C26" s="176" t="s">
        <v>141</v>
      </c>
      <c r="D26" s="176" t="s">
        <v>142</v>
      </c>
      <c r="E26" s="174"/>
      <c r="F26" s="172"/>
    </row>
    <row r="27" spans="2:22" ht="15.75" customHeight="1" x14ac:dyDescent="0.25">
      <c r="B27" s="135" t="s">
        <v>251</v>
      </c>
      <c r="C27" s="176" t="s">
        <v>252</v>
      </c>
      <c r="D27" s="176" t="s">
        <v>260</v>
      </c>
      <c r="E27" s="176"/>
      <c r="F27" s="172"/>
    </row>
    <row r="28" spans="2:22" ht="15.75" customHeight="1" x14ac:dyDescent="0.25">
      <c r="B28" s="135" t="s">
        <v>253</v>
      </c>
      <c r="C28" s="176" t="s">
        <v>254</v>
      </c>
      <c r="D28" s="176" t="s">
        <v>259</v>
      </c>
      <c r="E28" s="176"/>
    </row>
    <row r="29" spans="2:22" ht="15.75" customHeight="1" x14ac:dyDescent="0.25">
      <c r="B29" s="135" t="s">
        <v>255</v>
      </c>
      <c r="C29" s="176" t="s">
        <v>141</v>
      </c>
      <c r="D29" s="176" t="s">
        <v>142</v>
      </c>
      <c r="E29" s="176"/>
    </row>
    <row r="30" spans="2:22" ht="15.75" customHeight="1" x14ac:dyDescent="0.25">
      <c r="B30" s="579" t="s">
        <v>219</v>
      </c>
      <c r="C30" s="579"/>
      <c r="D30" s="579"/>
      <c r="E30" s="579"/>
      <c r="F30" s="579"/>
      <c r="G30" s="579"/>
      <c r="H30" s="579"/>
      <c r="I30" s="579"/>
    </row>
    <row r="31" spans="2:22" ht="15.75" customHeight="1" x14ac:dyDescent="0.25">
      <c r="B31" s="128"/>
      <c r="C31" s="176"/>
      <c r="D31" s="176"/>
      <c r="E31" s="176"/>
    </row>
    <row r="32" spans="2:22" ht="15.75" customHeight="1" x14ac:dyDescent="0.25">
      <c r="B32" s="140"/>
      <c r="C32" s="206"/>
      <c r="D32" s="206"/>
      <c r="E32" s="206"/>
      <c r="F32" s="206"/>
      <c r="G32" s="206"/>
      <c r="H32" s="183"/>
      <c r="I32" s="183"/>
      <c r="J32" s="183"/>
      <c r="K32" s="183"/>
      <c r="L32" s="183"/>
      <c r="M32" s="183"/>
      <c r="N32" s="183"/>
      <c r="O32" s="183"/>
      <c r="P32" s="183"/>
      <c r="Q32" s="183"/>
      <c r="R32" s="183"/>
      <c r="S32" s="183"/>
      <c r="T32" s="183"/>
      <c r="U32" s="183"/>
      <c r="V32" s="140"/>
    </row>
    <row r="33" spans="2:23" ht="15.75" customHeight="1" x14ac:dyDescent="0.25">
      <c r="B33" s="196"/>
      <c r="C33" s="137"/>
      <c r="D33" s="137"/>
      <c r="E33" s="137"/>
      <c r="R33" s="280" t="s">
        <v>189</v>
      </c>
      <c r="S33" s="281"/>
      <c r="T33" s="187"/>
      <c r="U33" s="288"/>
      <c r="V33" s="281"/>
      <c r="W33" s="187"/>
    </row>
    <row r="34" spans="2:23" ht="15.75" customHeight="1" x14ac:dyDescent="0.25">
      <c r="B34" s="180" t="s">
        <v>188</v>
      </c>
      <c r="C34" s="181" t="s">
        <v>1</v>
      </c>
      <c r="D34" s="181"/>
      <c r="E34" s="181"/>
      <c r="F34" s="483" t="s">
        <v>32</v>
      </c>
      <c r="G34" s="483" t="s">
        <v>33</v>
      </c>
      <c r="H34" s="181"/>
      <c r="I34" s="181"/>
      <c r="J34" s="181"/>
      <c r="K34" s="181"/>
      <c r="L34" s="181"/>
      <c r="M34" s="181" t="s">
        <v>34</v>
      </c>
      <c r="N34" s="181" t="s">
        <v>35</v>
      </c>
      <c r="O34" s="182"/>
      <c r="P34" s="182"/>
      <c r="Q34" s="182"/>
      <c r="R34" s="183" t="s">
        <v>78</v>
      </c>
      <c r="S34" s="184"/>
      <c r="T34" s="184"/>
      <c r="U34" s="279"/>
      <c r="V34" s="187"/>
      <c r="W34" s="187"/>
    </row>
    <row r="35" spans="2:23" ht="15.75" customHeight="1" x14ac:dyDescent="0.25">
      <c r="B35" s="185"/>
      <c r="C35" s="145"/>
      <c r="D35" s="145"/>
      <c r="E35" s="145"/>
      <c r="F35" s="484"/>
      <c r="G35" s="484"/>
      <c r="H35" s="145"/>
      <c r="I35" s="145"/>
      <c r="J35" s="145"/>
      <c r="K35" s="145"/>
      <c r="L35" s="145"/>
      <c r="M35" s="145"/>
      <c r="N35" s="145"/>
      <c r="O35" s="136"/>
      <c r="P35" s="136"/>
      <c r="Q35" s="136"/>
    </row>
    <row r="36" spans="2:23" ht="15.75" customHeight="1" x14ac:dyDescent="0.25">
      <c r="B36" s="185"/>
      <c r="C36" s="145"/>
      <c r="D36" s="145"/>
      <c r="E36" s="145"/>
      <c r="F36" s="484"/>
      <c r="G36" s="484"/>
      <c r="H36" s="145"/>
      <c r="I36" s="145"/>
      <c r="J36" s="145"/>
      <c r="K36" s="145"/>
      <c r="L36" s="145"/>
      <c r="M36" s="145"/>
      <c r="N36" s="145"/>
      <c r="O36" s="136"/>
      <c r="P36" s="136"/>
      <c r="Q36" s="136"/>
    </row>
    <row r="37" spans="2:23" ht="15.75" customHeight="1" x14ac:dyDescent="0.25">
      <c r="B37" s="185"/>
      <c r="C37" s="145"/>
      <c r="D37" s="145"/>
      <c r="E37" s="145"/>
      <c r="F37" s="484"/>
      <c r="G37" s="484"/>
      <c r="H37" s="145"/>
      <c r="I37" s="145"/>
      <c r="J37" s="145"/>
      <c r="K37" s="145"/>
      <c r="L37" s="145"/>
      <c r="M37" s="145"/>
      <c r="N37" s="145"/>
      <c r="O37" s="136"/>
      <c r="P37" s="136"/>
      <c r="Q37" s="136"/>
    </row>
    <row r="38" spans="2:23" ht="15.75" customHeight="1" x14ac:dyDescent="0.25">
      <c r="B38" s="185"/>
      <c r="C38" s="408"/>
      <c r="D38" s="408"/>
      <c r="E38" s="408"/>
      <c r="F38" s="484"/>
      <c r="G38" s="484"/>
      <c r="H38" s="408"/>
      <c r="I38" s="408"/>
      <c r="J38" s="408"/>
      <c r="K38" s="408"/>
      <c r="L38" s="408"/>
      <c r="M38" s="408"/>
      <c r="N38" s="408"/>
      <c r="O38" s="136"/>
      <c r="P38" s="136"/>
      <c r="Q38" s="136"/>
    </row>
    <row r="39" spans="2:23" ht="15.75" customHeight="1" x14ac:dyDescent="0.25">
      <c r="B39" s="185"/>
      <c r="C39" s="408"/>
      <c r="D39" s="408"/>
      <c r="E39" s="408"/>
      <c r="F39" s="484"/>
      <c r="G39" s="484"/>
      <c r="H39" s="408"/>
      <c r="I39" s="408"/>
      <c r="J39" s="408"/>
      <c r="K39" s="408"/>
      <c r="L39" s="408"/>
      <c r="M39" s="408"/>
      <c r="N39" s="408"/>
      <c r="O39" s="136"/>
      <c r="P39" s="136"/>
      <c r="Q39" s="136"/>
    </row>
    <row r="40" spans="2:23" ht="15.75" customHeight="1" x14ac:dyDescent="0.25">
      <c r="B40" s="185"/>
      <c r="C40" s="417"/>
      <c r="D40" s="417"/>
      <c r="E40" s="417"/>
      <c r="F40" s="484"/>
      <c r="G40" s="484"/>
      <c r="H40" s="417"/>
      <c r="I40" s="417"/>
      <c r="J40" s="417"/>
      <c r="K40" s="417"/>
      <c r="L40" s="417"/>
      <c r="M40" s="417"/>
      <c r="N40" s="417"/>
      <c r="O40" s="136"/>
      <c r="P40" s="136"/>
      <c r="Q40" s="136"/>
    </row>
    <row r="41" spans="2:23" ht="15.75" customHeight="1" x14ac:dyDescent="0.25">
      <c r="B41" s="185"/>
      <c r="C41" s="417"/>
      <c r="D41" s="417"/>
      <c r="E41" s="417"/>
      <c r="F41" s="484"/>
      <c r="G41" s="484"/>
      <c r="H41" s="417"/>
      <c r="I41" s="417"/>
      <c r="J41" s="417"/>
      <c r="K41" s="417"/>
      <c r="L41" s="417"/>
      <c r="M41" s="417"/>
      <c r="N41" s="417"/>
      <c r="O41" s="136"/>
      <c r="P41" s="136"/>
      <c r="Q41" s="136"/>
    </row>
    <row r="42" spans="2:23" ht="15.75" customHeight="1" x14ac:dyDescent="0.25">
      <c r="B42" s="185"/>
      <c r="C42" s="408"/>
      <c r="D42" s="408"/>
      <c r="E42" s="408"/>
      <c r="F42" s="484"/>
      <c r="G42" s="484"/>
      <c r="H42" s="408"/>
      <c r="I42" s="408"/>
      <c r="J42" s="408"/>
      <c r="K42" s="408"/>
      <c r="L42" s="408"/>
      <c r="M42" s="408"/>
      <c r="N42" s="408"/>
      <c r="O42" s="136"/>
      <c r="P42" s="136"/>
      <c r="Q42" s="136"/>
    </row>
    <row r="43" spans="2:23" ht="15.75" customHeight="1" x14ac:dyDescent="0.25">
      <c r="B43" s="185"/>
      <c r="C43" s="145"/>
      <c r="D43" s="145"/>
      <c r="E43" s="145"/>
      <c r="F43" s="484"/>
      <c r="G43" s="484"/>
      <c r="H43" s="145"/>
      <c r="I43" s="145"/>
      <c r="J43" s="145"/>
      <c r="K43" s="145"/>
      <c r="L43" s="145"/>
      <c r="M43" s="145"/>
      <c r="N43" s="145"/>
      <c r="O43" s="136"/>
      <c r="P43" s="136"/>
      <c r="Q43" s="136"/>
    </row>
    <row r="44" spans="2:23" ht="15.75" customHeight="1" x14ac:dyDescent="0.25">
      <c r="B44" s="185"/>
      <c r="C44" s="145"/>
      <c r="D44" s="145"/>
      <c r="E44" s="145"/>
      <c r="F44" s="484"/>
      <c r="G44" s="484"/>
      <c r="H44" s="145"/>
      <c r="I44" s="145"/>
      <c r="J44" s="145"/>
      <c r="K44" s="145"/>
      <c r="L44" s="145"/>
      <c r="M44" s="145"/>
      <c r="N44" s="145"/>
      <c r="O44" s="136"/>
      <c r="P44" s="199"/>
      <c r="Q44" s="199"/>
      <c r="R44" s="143"/>
      <c r="S44" s="143"/>
      <c r="T44" s="146"/>
      <c r="U44" s="143"/>
      <c r="V44" s="143"/>
      <c r="W44" s="146"/>
    </row>
    <row r="45" spans="2:23" ht="15.75" customHeight="1" x14ac:dyDescent="0.25">
      <c r="B45" s="185"/>
      <c r="C45" s="145"/>
      <c r="D45" s="145"/>
      <c r="E45" s="145"/>
      <c r="F45" s="484"/>
      <c r="G45" s="484"/>
      <c r="H45" s="145"/>
      <c r="I45" s="145"/>
      <c r="J45" s="145"/>
      <c r="K45" s="145"/>
      <c r="L45" s="145"/>
      <c r="M45" s="145"/>
      <c r="N45" s="145"/>
      <c r="O45" s="136"/>
      <c r="P45" s="199"/>
      <c r="Q45" s="199"/>
      <c r="R45" s="143"/>
      <c r="S45" s="143"/>
      <c r="T45" s="146"/>
      <c r="U45" s="143"/>
      <c r="V45" s="143"/>
      <c r="W45" s="146"/>
    </row>
    <row r="46" spans="2:23" ht="15.75" customHeight="1" x14ac:dyDescent="0.25">
      <c r="P46" s="207"/>
      <c r="Q46" s="143"/>
      <c r="R46" s="143"/>
      <c r="S46" s="143"/>
      <c r="T46" s="208"/>
      <c r="U46" s="143"/>
      <c r="V46" s="143"/>
      <c r="W46" s="208"/>
    </row>
    <row r="47" spans="2:23" ht="15.75" customHeight="1" x14ac:dyDescent="0.25">
      <c r="P47" s="143"/>
      <c r="Q47" s="143"/>
      <c r="R47" s="143"/>
      <c r="S47" s="143"/>
      <c r="T47" s="146"/>
      <c r="U47" s="143"/>
      <c r="V47" s="143"/>
      <c r="W47" s="146"/>
    </row>
    <row r="48" spans="2:23" ht="15.75" customHeight="1" x14ac:dyDescent="0.25">
      <c r="P48" s="143"/>
      <c r="Q48" s="143"/>
      <c r="R48" s="143"/>
      <c r="S48" s="143"/>
      <c r="T48" s="146"/>
      <c r="U48" s="143"/>
      <c r="V48" s="143"/>
      <c r="W48" s="146"/>
    </row>
    <row r="49" spans="16:23" ht="15.75" customHeight="1" x14ac:dyDescent="0.25">
      <c r="P49" s="143"/>
      <c r="Q49" s="143"/>
      <c r="R49" s="143"/>
      <c r="S49" s="143"/>
      <c r="T49" s="146"/>
      <c r="U49" s="143"/>
      <c r="V49" s="143"/>
      <c r="W49" s="146"/>
    </row>
    <row r="50" spans="16:23" ht="15.75" customHeight="1" x14ac:dyDescent="0.25"/>
    <row r="51" spans="16:23" ht="15.75" customHeight="1" x14ac:dyDescent="0.25"/>
    <row r="52" spans="16:23" ht="15.75" customHeight="1" x14ac:dyDescent="0.25">
      <c r="S52" s="135" t="s">
        <v>182</v>
      </c>
      <c r="T52" s="166">
        <f>T14</f>
        <v>22201.82</v>
      </c>
    </row>
    <row r="53" spans="16:23" ht="15.75" customHeight="1" x14ac:dyDescent="0.25"/>
    <row r="54" spans="16:23" ht="15.75" customHeight="1" x14ac:dyDescent="0.25"/>
    <row r="55" spans="16:23" ht="15.75" customHeight="1" x14ac:dyDescent="0.25"/>
    <row r="56" spans="16:23" ht="15.75" customHeight="1" x14ac:dyDescent="0.25"/>
    <row r="57" spans="16:23" ht="15.75" customHeight="1" x14ac:dyDescent="0.25"/>
    <row r="58" spans="16:23" ht="15.75" customHeight="1" x14ac:dyDescent="0.25"/>
    <row r="59" spans="16:23" ht="15.75" customHeight="1" x14ac:dyDescent="0.25"/>
    <row r="60" spans="16:23" ht="15.75" customHeight="1" x14ac:dyDescent="0.25"/>
  </sheetData>
  <mergeCells count="8">
    <mergeCell ref="X4:Z4"/>
    <mergeCell ref="X5:Z5"/>
    <mergeCell ref="B30:I30"/>
    <mergeCell ref="B23:G23"/>
    <mergeCell ref="B18:G18"/>
    <mergeCell ref="B20:G20"/>
    <mergeCell ref="B22:G22"/>
    <mergeCell ref="R4:T4"/>
  </mergeCells>
  <conditionalFormatting sqref="A7:P13">
    <cfRule type="expression" dxfId="8" priority="1">
      <formula>MOD(ROW(),2)=0</formula>
    </cfRule>
  </conditionalFormatting>
  <conditionalFormatting sqref="R11:R13">
    <cfRule type="expression" dxfId="7" priority="12">
      <formula>MOD(ROW(),2)=0</formula>
    </cfRule>
  </conditionalFormatting>
  <conditionalFormatting sqref="R7:S10">
    <cfRule type="expression" dxfId="6" priority="22">
      <formula>MOD(ROW(),2)=0</formula>
    </cfRule>
  </conditionalFormatting>
  <conditionalFormatting sqref="S11:S12 S13:T13">
    <cfRule type="expression" dxfId="5" priority="33">
      <formula>MOD(ROW(),2)=0</formula>
    </cfRule>
  </conditionalFormatting>
  <conditionalFormatting sqref="T7:U7 T8:T12 U8:U13">
    <cfRule type="expression" dxfId="4" priority="3">
      <formula>MOD(ROW(),2)=0</formula>
    </cfRule>
  </conditionalFormatting>
  <hyperlinks>
    <hyperlink ref="B23" r:id="rId1" xr:uid="{00000000-0004-0000-3000-000000000000}"/>
  </hyperlinks>
  <printOptions horizontalCentered="1" gridLines="1"/>
  <pageMargins left="0" right="0" top="0.75" bottom="0.75" header="0.3" footer="0.3"/>
  <pageSetup scale="32" orientation="landscape" horizontalDpi="1200" verticalDpi="120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CDAF8"/>
    <pageSetUpPr fitToPage="1"/>
  </sheetPr>
  <dimension ref="A1:AA53"/>
  <sheetViews>
    <sheetView workbookViewId="0">
      <pane xSplit="2" ySplit="6" topLeftCell="C7" activePane="bottomRight" state="frozen"/>
      <selection pane="topRight" activeCell="C1" sqref="C1"/>
      <selection pane="bottomLeft" activeCell="A7" sqref="A7"/>
      <selection pane="bottomRight" activeCell="C8" sqref="C8"/>
    </sheetView>
  </sheetViews>
  <sheetFormatPr defaultColWidth="9.140625" defaultRowHeight="15" x14ac:dyDescent="0.25"/>
  <cols>
    <col min="1" max="1" width="7.85546875" style="135" customWidth="1"/>
    <col min="2" max="2" width="75.7109375" style="135" customWidth="1"/>
    <col min="3" max="3" width="47.85546875" style="135" bestFit="1" customWidth="1"/>
    <col min="4" max="4" width="16.42578125" style="135" bestFit="1" customWidth="1"/>
    <col min="5" max="5" width="15.140625" style="135" customWidth="1"/>
    <col min="6" max="6" width="19.42578125" style="137" bestFit="1" customWidth="1"/>
    <col min="7" max="7" width="26.42578125" style="137" bestFit="1" customWidth="1"/>
    <col min="8" max="8" width="11.28515625" style="135" customWidth="1"/>
    <col min="9" max="9" width="12.85546875" style="135" customWidth="1"/>
    <col min="10" max="10" width="13.42578125" style="135" customWidth="1"/>
    <col min="11" max="11" width="18.140625" style="135" customWidth="1"/>
    <col min="12" max="12" width="15.85546875" style="135" bestFit="1" customWidth="1"/>
    <col min="13" max="13" width="23.5703125" style="135" customWidth="1"/>
    <col min="14" max="14" width="16.140625" style="135" bestFit="1" customWidth="1"/>
    <col min="15" max="15" width="16.140625" style="135" customWidth="1"/>
    <col min="16" max="16" width="16.140625" style="135" bestFit="1" customWidth="1"/>
    <col min="17" max="17" width="3.7109375" style="135" customWidth="1"/>
    <col min="18" max="18" width="15.85546875" style="135" customWidth="1"/>
    <col min="19" max="19" width="15.5703125" style="135" customWidth="1"/>
    <col min="20" max="20" width="12.28515625" style="140" bestFit="1" customWidth="1"/>
    <col min="21" max="22" width="15.5703125" style="135" customWidth="1"/>
    <col min="23" max="23" width="3.7109375" style="140" customWidth="1"/>
    <col min="24" max="24" width="15" style="135" customWidth="1"/>
    <col min="25" max="25" width="15.7109375" style="135" bestFit="1" customWidth="1"/>
    <col min="26" max="26" width="14" style="135" bestFit="1" customWidth="1"/>
    <col min="27" max="27" width="14.28515625" style="135" customWidth="1"/>
    <col min="28" max="28" width="10.85546875" style="135" bestFit="1" customWidth="1"/>
    <col min="29" max="16384" width="9.140625" style="135"/>
  </cols>
  <sheetData>
    <row r="1" spans="1:27" ht="15.75" customHeight="1" x14ac:dyDescent="0.25">
      <c r="A1" s="134" t="s">
        <v>195</v>
      </c>
    </row>
    <row r="2" spans="1:27" ht="15.75" customHeight="1" x14ac:dyDescent="0.25">
      <c r="A2" s="138" t="str">
        <f>('#1461 Inlet Grove Comm HS '!A2)</f>
        <v>Federal Grant Allocations/Reimbursements as of: 12/31/25</v>
      </c>
      <c r="B2" s="189"/>
      <c r="N2" s="139"/>
      <c r="O2" s="139"/>
      <c r="Q2" s="140"/>
      <c r="R2" s="140"/>
      <c r="S2" s="140"/>
      <c r="U2" s="140"/>
      <c r="V2" s="140"/>
    </row>
    <row r="3" spans="1:27" ht="15.75" customHeight="1" x14ac:dyDescent="0.25">
      <c r="A3" s="141" t="s">
        <v>150</v>
      </c>
      <c r="B3" s="132"/>
      <c r="D3" s="132"/>
      <c r="E3" s="132"/>
      <c r="F3" s="131"/>
      <c r="N3" s="143"/>
      <c r="Q3" s="140"/>
      <c r="R3" s="140"/>
      <c r="S3" s="140"/>
      <c r="U3" s="140"/>
      <c r="V3" s="140"/>
      <c r="X3" s="136"/>
      <c r="Y3" s="142"/>
    </row>
    <row r="4" spans="1:27" ht="15.75" customHeight="1" x14ac:dyDescent="0.25">
      <c r="A4" s="132" t="s">
        <v>158</v>
      </c>
      <c r="N4" s="144"/>
      <c r="O4" s="144"/>
      <c r="P4" s="144"/>
      <c r="Q4" s="145"/>
      <c r="R4" s="575" t="str">
        <f>'#0040 Palm Beach Prep Char. MS'!R4</f>
        <v>July 1, 2025 - June 30, 2026</v>
      </c>
      <c r="S4" s="575"/>
      <c r="T4" s="575"/>
      <c r="U4" s="140"/>
      <c r="V4" s="140"/>
      <c r="W4" s="145"/>
      <c r="X4" s="581"/>
      <c r="Y4" s="581"/>
      <c r="Z4" s="581"/>
      <c r="AA4" s="146"/>
    </row>
    <row r="5" spans="1:27" ht="15.75" thickBot="1" x14ac:dyDescent="0.3">
      <c r="H5" s="147"/>
      <c r="I5" s="147"/>
      <c r="N5" s="144"/>
      <c r="O5" s="144"/>
      <c r="P5" s="144"/>
      <c r="Q5" s="145"/>
      <c r="R5" s="148"/>
      <c r="S5" s="148"/>
      <c r="T5" s="460"/>
      <c r="U5" s="148"/>
      <c r="V5" s="148"/>
      <c r="W5" s="145"/>
      <c r="X5" s="575"/>
      <c r="Y5" s="575"/>
      <c r="Z5" s="575"/>
      <c r="AA5" s="149"/>
    </row>
    <row r="6" spans="1:27" s="192" customFormat="1" ht="85.5" customHeight="1" thickBot="1" x14ac:dyDescent="0.3">
      <c r="A6" s="150" t="s">
        <v>14</v>
      </c>
      <c r="B6" s="150" t="s">
        <v>176</v>
      </c>
      <c r="C6" s="150" t="s">
        <v>172</v>
      </c>
      <c r="D6" s="150" t="s">
        <v>93</v>
      </c>
      <c r="E6" s="150" t="s">
        <v>175</v>
      </c>
      <c r="F6" s="150" t="s">
        <v>2</v>
      </c>
      <c r="G6" s="150" t="s">
        <v>3</v>
      </c>
      <c r="H6" s="300" t="str">
        <f>'#1461 Inlet Grove Comm HS '!H6</f>
        <v>FY26 Restricted Indirect Cost Rate+</v>
      </c>
      <c r="I6" s="300"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'#4103 SLAM Boca MiddleHigh'!U6</f>
        <v>Available Budget as of 12/31/25</v>
      </c>
    </row>
    <row r="7" spans="1:27" ht="15.75" customHeight="1" x14ac:dyDescent="0.25">
      <c r="A7" s="137">
        <v>4201</v>
      </c>
      <c r="B7" s="135" t="s">
        <v>231</v>
      </c>
      <c r="C7" s="326" t="s">
        <v>232</v>
      </c>
      <c r="D7" s="176" t="s">
        <v>221</v>
      </c>
      <c r="E7" s="176" t="s">
        <v>222</v>
      </c>
      <c r="F7" s="137" t="s">
        <v>223</v>
      </c>
      <c r="G7" s="137" t="s">
        <v>6</v>
      </c>
      <c r="H7" s="276">
        <v>2.2100000000000002E-2</v>
      </c>
      <c r="I7" s="276">
        <v>0.16339999999999999</v>
      </c>
      <c r="J7" s="164">
        <v>46203</v>
      </c>
      <c r="K7" s="164">
        <v>46204</v>
      </c>
      <c r="L7" s="164">
        <v>45839</v>
      </c>
      <c r="M7" s="137" t="s">
        <v>224</v>
      </c>
      <c r="N7" s="328">
        <v>123376.5</v>
      </c>
      <c r="O7" s="329"/>
      <c r="P7" s="330">
        <f>N7+O7</f>
        <v>123376.5</v>
      </c>
      <c r="Q7" s="170"/>
      <c r="R7" s="328">
        <v>21327.03</v>
      </c>
      <c r="S7" s="329"/>
      <c r="T7" s="374">
        <f t="shared" ref="T7:T9" si="0">R7+S7</f>
        <v>21327.03</v>
      </c>
      <c r="U7" s="353">
        <f>P7-T7</f>
        <v>102049.47</v>
      </c>
      <c r="V7" s="244"/>
      <c r="W7" s="169"/>
    </row>
    <row r="8" spans="1:27" ht="15.75" customHeight="1" x14ac:dyDescent="0.25">
      <c r="A8" s="137">
        <v>4204</v>
      </c>
      <c r="B8" s="146" t="s">
        <v>205</v>
      </c>
      <c r="C8" s="157" t="s">
        <v>280</v>
      </c>
      <c r="D8" s="158" t="s">
        <v>206</v>
      </c>
      <c r="E8" s="158" t="s">
        <v>207</v>
      </c>
      <c r="F8" s="156" t="s">
        <v>208</v>
      </c>
      <c r="G8" s="156" t="s">
        <v>6</v>
      </c>
      <c r="H8" s="292">
        <v>2.2100000000000002E-2</v>
      </c>
      <c r="I8" s="292">
        <v>0.16339999999999999</v>
      </c>
      <c r="J8" s="159">
        <v>46295</v>
      </c>
      <c r="K8" s="159">
        <v>46296</v>
      </c>
      <c r="L8" s="159">
        <v>44819</v>
      </c>
      <c r="M8" s="156" t="s">
        <v>209</v>
      </c>
      <c r="N8" s="331">
        <v>1793.72</v>
      </c>
      <c r="O8" s="319"/>
      <c r="P8" s="324">
        <f t="shared" ref="P8:P9" si="1">N8+O8</f>
        <v>1793.72</v>
      </c>
      <c r="Q8" s="170"/>
      <c r="R8" s="331">
        <v>0</v>
      </c>
      <c r="S8" s="319"/>
      <c r="T8" s="374">
        <f t="shared" si="0"/>
        <v>0</v>
      </c>
      <c r="U8" s="353">
        <f t="shared" ref="U8:U9" si="2">P8-T8</f>
        <v>1793.72</v>
      </c>
      <c r="V8" s="244"/>
      <c r="W8" s="169"/>
    </row>
    <row r="9" spans="1:27" ht="15.75" customHeight="1" x14ac:dyDescent="0.25">
      <c r="A9" s="137">
        <v>4383</v>
      </c>
      <c r="B9" s="135" t="s">
        <v>198</v>
      </c>
      <c r="C9" s="326" t="s">
        <v>285</v>
      </c>
      <c r="D9" s="158" t="s">
        <v>199</v>
      </c>
      <c r="E9" s="176" t="s">
        <v>200</v>
      </c>
      <c r="F9" s="137" t="s">
        <v>201</v>
      </c>
      <c r="G9" s="136" t="s">
        <v>6</v>
      </c>
      <c r="H9" s="276">
        <v>2.2100000000000002E-2</v>
      </c>
      <c r="I9" s="276">
        <v>0.16339999999999999</v>
      </c>
      <c r="J9" s="164">
        <v>46203</v>
      </c>
      <c r="K9" s="164">
        <v>46204</v>
      </c>
      <c r="L9" s="164">
        <v>45474</v>
      </c>
      <c r="M9" s="137" t="s">
        <v>263</v>
      </c>
      <c r="N9" s="331">
        <v>5920.2</v>
      </c>
      <c r="O9" s="319"/>
      <c r="P9" s="324">
        <f t="shared" si="1"/>
        <v>5920.2</v>
      </c>
      <c r="Q9" s="170"/>
      <c r="R9" s="331">
        <v>5100</v>
      </c>
      <c r="S9" s="332"/>
      <c r="T9" s="374">
        <f t="shared" si="0"/>
        <v>5100</v>
      </c>
      <c r="U9" s="353">
        <f t="shared" si="2"/>
        <v>820.19999999999982</v>
      </c>
      <c r="V9" s="244"/>
      <c r="W9" s="169"/>
    </row>
    <row r="10" spans="1:27" ht="15.75" customHeight="1" thickBot="1" x14ac:dyDescent="0.3">
      <c r="C10" s="223"/>
      <c r="D10" s="137"/>
      <c r="E10" s="137"/>
      <c r="J10" s="188"/>
      <c r="K10" s="188"/>
      <c r="L10" s="188" t="s">
        <v>88</v>
      </c>
      <c r="M10" s="167" t="s">
        <v>36</v>
      </c>
      <c r="N10" s="321">
        <f>SUM(N7:N9)</f>
        <v>131090.42000000001</v>
      </c>
      <c r="O10" s="322">
        <f>SUM(O7:O9)</f>
        <v>0</v>
      </c>
      <c r="P10" s="323">
        <f>SUM(P7:P9)</f>
        <v>131090.42000000001</v>
      </c>
      <c r="Q10" s="130"/>
      <c r="R10" s="321">
        <f>SUM(R7:R9)</f>
        <v>26427.03</v>
      </c>
      <c r="S10" s="343">
        <f>SUM(S7:S9)</f>
        <v>0</v>
      </c>
      <c r="T10" s="323">
        <f>SUM(T7:T9)</f>
        <v>26427.03</v>
      </c>
      <c r="U10" s="378">
        <f>SUM(U7:U9)</f>
        <v>104663.39</v>
      </c>
      <c r="W10" s="135"/>
    </row>
    <row r="11" spans="1:27" ht="15.75" customHeight="1" thickTop="1" x14ac:dyDescent="0.25">
      <c r="C11" s="137"/>
      <c r="D11" s="137"/>
      <c r="E11" s="137"/>
      <c r="J11" s="188"/>
      <c r="K11" s="188"/>
      <c r="L11" s="188"/>
      <c r="M11" s="167"/>
      <c r="N11" s="166"/>
      <c r="O11" s="166"/>
      <c r="P11" s="166"/>
      <c r="Q11" s="166"/>
      <c r="R11" s="166"/>
      <c r="S11" s="166"/>
      <c r="T11" s="165"/>
      <c r="U11" s="166"/>
      <c r="V11" s="166"/>
      <c r="W11" s="165"/>
    </row>
    <row r="12" spans="1:27" ht="15.75" customHeight="1" x14ac:dyDescent="0.25">
      <c r="C12" s="137"/>
      <c r="D12" s="137"/>
      <c r="E12" s="137"/>
      <c r="J12" s="188"/>
      <c r="K12" s="188"/>
      <c r="L12" s="188"/>
      <c r="M12" s="167"/>
      <c r="N12" s="166"/>
      <c r="O12" s="166"/>
      <c r="P12" s="166"/>
      <c r="Q12" s="166"/>
      <c r="R12" s="166"/>
      <c r="S12" s="166"/>
      <c r="T12" s="165"/>
      <c r="U12" s="166"/>
      <c r="V12" s="166"/>
      <c r="W12" s="165"/>
    </row>
    <row r="13" spans="1:27" ht="15.75" customHeight="1" x14ac:dyDescent="0.25">
      <c r="B13" s="132" t="s">
        <v>106</v>
      </c>
      <c r="C13" s="176"/>
      <c r="D13" s="176"/>
      <c r="E13" s="176"/>
      <c r="R13" s="130"/>
      <c r="S13" s="130"/>
      <c r="U13" s="416"/>
      <c r="V13" s="416"/>
    </row>
    <row r="14" spans="1:27" ht="34.5" customHeight="1" x14ac:dyDescent="0.25">
      <c r="B14" s="577" t="s">
        <v>186</v>
      </c>
      <c r="C14" s="577"/>
      <c r="D14" s="577"/>
      <c r="E14" s="577"/>
      <c r="F14" s="577"/>
      <c r="G14" s="577"/>
      <c r="R14" s="130"/>
      <c r="S14" s="130"/>
      <c r="U14" s="416"/>
      <c r="V14" s="416"/>
    </row>
    <row r="15" spans="1:27" ht="15.75" customHeight="1" x14ac:dyDescent="0.25">
      <c r="C15" s="176"/>
      <c r="D15" s="176"/>
      <c r="E15" s="176"/>
      <c r="R15" s="130"/>
      <c r="S15" s="130"/>
      <c r="U15" s="416"/>
      <c r="V15" s="416"/>
    </row>
    <row r="16" spans="1:27" ht="39" customHeight="1" x14ac:dyDescent="0.25">
      <c r="B16" s="577" t="s">
        <v>110</v>
      </c>
      <c r="C16" s="577"/>
      <c r="D16" s="577"/>
      <c r="E16" s="577"/>
      <c r="F16" s="577"/>
      <c r="G16" s="577"/>
      <c r="R16" s="130"/>
      <c r="S16" s="130"/>
      <c r="U16" s="416"/>
      <c r="V16" s="416"/>
    </row>
    <row r="17" spans="2:23" ht="15.75" customHeight="1" x14ac:dyDescent="0.25">
      <c r="B17" s="171"/>
      <c r="C17" s="171"/>
      <c r="D17" s="171"/>
      <c r="E17" s="171"/>
      <c r="F17" s="172"/>
      <c r="R17" s="130"/>
      <c r="S17" s="130"/>
      <c r="U17" s="416"/>
      <c r="V17" s="416"/>
    </row>
    <row r="18" spans="2:23" ht="32.25" customHeight="1" x14ac:dyDescent="0.25">
      <c r="B18" s="577" t="s">
        <v>131</v>
      </c>
      <c r="C18" s="577"/>
      <c r="D18" s="577"/>
      <c r="E18" s="577"/>
      <c r="F18" s="577"/>
      <c r="G18" s="577"/>
      <c r="R18" s="130"/>
      <c r="S18" s="130"/>
      <c r="U18" s="416"/>
      <c r="V18" s="416"/>
    </row>
    <row r="19" spans="2:23" ht="15.75" customHeight="1" x14ac:dyDescent="0.25">
      <c r="B19" s="591" t="s">
        <v>130</v>
      </c>
      <c r="C19" s="577"/>
      <c r="D19" s="577"/>
      <c r="E19" s="577"/>
      <c r="F19" s="577"/>
      <c r="G19" s="577"/>
    </row>
    <row r="20" spans="2:23" ht="15.75" customHeight="1" x14ac:dyDescent="0.25">
      <c r="B20" s="171"/>
      <c r="C20" s="171"/>
      <c r="D20" s="171"/>
      <c r="E20" s="171"/>
      <c r="F20" s="172"/>
    </row>
    <row r="21" spans="2:23" ht="15.75" customHeight="1" x14ac:dyDescent="0.25">
      <c r="B21" s="131" t="s">
        <v>95</v>
      </c>
      <c r="C21" s="174" t="s">
        <v>98</v>
      </c>
      <c r="D21" s="174" t="s">
        <v>99</v>
      </c>
      <c r="E21" s="174"/>
      <c r="F21" s="172"/>
    </row>
    <row r="22" spans="2:23" ht="15.75" customHeight="1" x14ac:dyDescent="0.25">
      <c r="B22" s="135" t="s">
        <v>96</v>
      </c>
      <c r="C22" s="176" t="s">
        <v>173</v>
      </c>
      <c r="D22" s="176" t="s">
        <v>174</v>
      </c>
      <c r="E22" s="176"/>
      <c r="F22" s="172"/>
    </row>
    <row r="23" spans="2:23" ht="15.75" customHeight="1" x14ac:dyDescent="0.25">
      <c r="B23" s="135" t="s">
        <v>251</v>
      </c>
      <c r="C23" s="176" t="s">
        <v>252</v>
      </c>
      <c r="D23" s="176" t="s">
        <v>260</v>
      </c>
      <c r="E23" s="176"/>
      <c r="F23" s="172"/>
    </row>
    <row r="24" spans="2:23" ht="15.75" customHeight="1" x14ac:dyDescent="0.25">
      <c r="C24" s="176"/>
      <c r="D24" s="176"/>
      <c r="E24" s="176"/>
      <c r="F24" s="172"/>
    </row>
    <row r="25" spans="2:23" ht="15.75" customHeight="1" x14ac:dyDescent="0.25">
      <c r="B25" s="579" t="s">
        <v>219</v>
      </c>
      <c r="C25" s="579"/>
      <c r="D25" s="579"/>
      <c r="E25" s="579"/>
      <c r="F25" s="579"/>
      <c r="G25" s="579"/>
      <c r="H25" s="579"/>
      <c r="I25" s="579"/>
    </row>
    <row r="26" spans="2:23" ht="15.75" customHeight="1" x14ac:dyDescent="0.25">
      <c r="B26" s="128"/>
      <c r="C26" s="176"/>
      <c r="D26" s="176"/>
      <c r="E26" s="176"/>
    </row>
    <row r="27" spans="2:23" ht="15.75" customHeight="1" x14ac:dyDescent="0.25">
      <c r="B27" s="213"/>
      <c r="C27" s="206"/>
      <c r="D27" s="206"/>
      <c r="E27" s="206"/>
      <c r="F27" s="206"/>
      <c r="G27" s="206"/>
      <c r="H27" s="183"/>
      <c r="I27" s="183"/>
      <c r="J27" s="183"/>
      <c r="K27" s="183"/>
      <c r="L27" s="183"/>
      <c r="M27" s="183"/>
      <c r="N27" s="183"/>
      <c r="O27" s="183"/>
      <c r="P27" s="183"/>
      <c r="Q27" s="183"/>
      <c r="R27" s="183"/>
      <c r="S27" s="183"/>
      <c r="T27" s="183"/>
      <c r="U27" s="183"/>
      <c r="V27" s="140"/>
    </row>
    <row r="28" spans="2:23" ht="15.75" customHeight="1" x14ac:dyDescent="0.25">
      <c r="B28" s="173"/>
      <c r="C28" s="137"/>
      <c r="D28" s="137"/>
      <c r="E28" s="137"/>
      <c r="R28" s="280" t="s">
        <v>189</v>
      </c>
      <c r="S28" s="281"/>
      <c r="T28" s="187"/>
      <c r="U28" s="288"/>
      <c r="V28" s="281"/>
      <c r="W28" s="187"/>
    </row>
    <row r="29" spans="2:23" ht="15.75" customHeight="1" x14ac:dyDescent="0.25">
      <c r="B29" s="180" t="s">
        <v>188</v>
      </c>
      <c r="C29" s="181" t="s">
        <v>1</v>
      </c>
      <c r="D29" s="181"/>
      <c r="E29" s="181"/>
      <c r="F29" s="434" t="s">
        <v>32</v>
      </c>
      <c r="G29" s="181" t="s">
        <v>33</v>
      </c>
      <c r="H29" s="181"/>
      <c r="I29" s="181"/>
      <c r="J29" s="181"/>
      <c r="K29" s="181"/>
      <c r="L29" s="181"/>
      <c r="M29" s="181" t="s">
        <v>34</v>
      </c>
      <c r="N29" s="181" t="s">
        <v>35</v>
      </c>
      <c r="O29" s="182"/>
      <c r="P29" s="182"/>
      <c r="Q29" s="182"/>
      <c r="R29" s="183" t="s">
        <v>78</v>
      </c>
      <c r="S29" s="184"/>
      <c r="T29" s="184"/>
      <c r="U29" s="279"/>
      <c r="V29" s="187"/>
      <c r="W29" s="187"/>
    </row>
    <row r="30" spans="2:23" ht="15.75" customHeight="1" x14ac:dyDescent="0.25">
      <c r="B30" s="185"/>
      <c r="C30" s="145"/>
      <c r="D30" s="145"/>
      <c r="E30" s="145"/>
      <c r="F30" s="435"/>
      <c r="G30" s="145"/>
      <c r="H30" s="145"/>
      <c r="I30" s="145"/>
      <c r="J30" s="145"/>
      <c r="K30" s="145"/>
      <c r="L30" s="145"/>
      <c r="M30" s="145"/>
      <c r="N30" s="145"/>
      <c r="O30" s="136"/>
      <c r="P30" s="136"/>
      <c r="Q30" s="136"/>
    </row>
    <row r="31" spans="2:23" ht="15.75" customHeight="1" x14ac:dyDescent="0.25">
      <c r="B31" s="185"/>
      <c r="C31" s="145"/>
      <c r="D31" s="145"/>
      <c r="E31" s="145"/>
      <c r="F31" s="435"/>
      <c r="G31" s="145"/>
      <c r="H31" s="145"/>
      <c r="I31" s="145"/>
      <c r="J31" s="145"/>
      <c r="K31" s="145"/>
      <c r="L31" s="145"/>
      <c r="M31" s="145"/>
      <c r="N31" s="145"/>
      <c r="O31" s="136"/>
      <c r="P31" s="136"/>
      <c r="Q31" s="136"/>
    </row>
    <row r="32" spans="2:23" ht="15.75" customHeight="1" x14ac:dyDescent="0.25">
      <c r="B32" s="200"/>
      <c r="C32" s="201"/>
      <c r="D32" s="201"/>
      <c r="E32" s="201"/>
      <c r="F32" s="156"/>
      <c r="G32" s="203"/>
      <c r="H32" s="203"/>
      <c r="I32" s="203"/>
      <c r="J32" s="203"/>
      <c r="K32" s="203"/>
      <c r="L32" s="203"/>
      <c r="M32" s="159"/>
      <c r="N32" s="204"/>
      <c r="O32" s="205"/>
      <c r="P32" s="205"/>
      <c r="Q32" s="205"/>
    </row>
    <row r="33" spans="2:24" ht="15.75" customHeight="1" x14ac:dyDescent="0.25">
      <c r="B33" s="200"/>
      <c r="C33" s="201"/>
      <c r="D33" s="201"/>
      <c r="E33" s="201"/>
      <c r="F33" s="156"/>
      <c r="G33" s="203"/>
      <c r="H33" s="203"/>
      <c r="I33" s="203"/>
      <c r="J33" s="203"/>
      <c r="K33" s="203"/>
      <c r="L33" s="203"/>
      <c r="M33" s="159"/>
      <c r="N33" s="204"/>
      <c r="O33" s="205"/>
      <c r="P33" s="205"/>
      <c r="Q33" s="205"/>
    </row>
    <row r="34" spans="2:24" ht="15.75" customHeight="1" x14ac:dyDescent="0.25">
      <c r="B34" s="200"/>
      <c r="C34" s="201"/>
      <c r="D34" s="201"/>
      <c r="E34" s="201"/>
      <c r="F34" s="156"/>
      <c r="G34" s="203"/>
      <c r="H34" s="203"/>
      <c r="I34" s="203"/>
      <c r="J34" s="203"/>
      <c r="K34" s="203"/>
      <c r="L34" s="203"/>
      <c r="M34" s="159"/>
      <c r="N34" s="204"/>
      <c r="O34" s="205"/>
      <c r="P34" s="205"/>
      <c r="Q34" s="205"/>
    </row>
    <row r="35" spans="2:24" ht="15.75" customHeight="1" x14ac:dyDescent="0.25">
      <c r="B35" s="200"/>
      <c r="C35" s="201"/>
      <c r="D35" s="201"/>
      <c r="E35" s="201"/>
      <c r="F35" s="156"/>
      <c r="G35" s="203"/>
      <c r="H35" s="203"/>
      <c r="I35" s="203"/>
      <c r="J35" s="203"/>
      <c r="K35" s="203"/>
      <c r="L35" s="203"/>
      <c r="M35" s="159"/>
      <c r="N35" s="204"/>
      <c r="O35" s="205"/>
      <c r="P35" s="205"/>
      <c r="Q35" s="205"/>
    </row>
    <row r="36" spans="2:24" ht="15.75" customHeight="1" x14ac:dyDescent="0.25">
      <c r="B36" s="200"/>
      <c r="C36" s="201"/>
      <c r="D36" s="201"/>
      <c r="E36" s="201"/>
      <c r="F36" s="156"/>
      <c r="G36" s="203"/>
      <c r="H36" s="203"/>
      <c r="I36" s="203"/>
      <c r="J36" s="203"/>
      <c r="K36" s="203"/>
      <c r="L36" s="203"/>
      <c r="M36" s="159"/>
      <c r="N36" s="204"/>
      <c r="O36" s="205"/>
      <c r="P36" s="205"/>
      <c r="Q36" s="205"/>
    </row>
    <row r="37" spans="2:24" ht="15.75" customHeight="1" x14ac:dyDescent="0.25">
      <c r="B37" s="200"/>
      <c r="C37" s="201"/>
      <c r="D37" s="201"/>
      <c r="E37" s="201"/>
      <c r="F37" s="156"/>
      <c r="G37" s="203"/>
      <c r="H37" s="203"/>
      <c r="I37" s="203"/>
      <c r="J37" s="203"/>
      <c r="K37" s="203"/>
      <c r="L37" s="203"/>
      <c r="M37" s="159"/>
      <c r="N37" s="204"/>
      <c r="O37" s="205"/>
      <c r="P37" s="205"/>
      <c r="Q37" s="205"/>
    </row>
    <row r="38" spans="2:24" ht="15.75" customHeight="1" x14ac:dyDescent="0.25">
      <c r="B38" s="200"/>
      <c r="C38" s="201"/>
      <c r="D38" s="201"/>
      <c r="E38" s="201"/>
      <c r="F38" s="156"/>
      <c r="G38" s="203"/>
      <c r="H38" s="203"/>
      <c r="I38" s="203"/>
      <c r="J38" s="203"/>
      <c r="K38" s="203"/>
      <c r="L38" s="203"/>
      <c r="M38" s="159"/>
      <c r="N38" s="204"/>
      <c r="O38" s="205"/>
      <c r="P38" s="205"/>
      <c r="Q38" s="205"/>
    </row>
    <row r="39" spans="2:24" ht="15.75" customHeight="1" x14ac:dyDescent="0.25">
      <c r="B39" s="200"/>
      <c r="C39" s="201"/>
      <c r="D39" s="201"/>
      <c r="E39" s="201"/>
      <c r="F39" s="156"/>
      <c r="G39" s="203"/>
      <c r="H39" s="203"/>
      <c r="I39" s="203"/>
      <c r="J39" s="203"/>
      <c r="K39" s="203"/>
      <c r="L39" s="203"/>
      <c r="M39" s="159"/>
      <c r="N39" s="204"/>
      <c r="O39" s="205"/>
      <c r="P39" s="205"/>
      <c r="Q39" s="205"/>
    </row>
    <row r="40" spans="2:24" ht="15.75" customHeight="1" x14ac:dyDescent="0.25">
      <c r="P40" s="207"/>
      <c r="Q40" s="143"/>
      <c r="R40" s="143"/>
      <c r="S40" s="143"/>
      <c r="T40" s="208"/>
      <c r="U40" s="143"/>
      <c r="V40" s="143"/>
      <c r="W40" s="208"/>
      <c r="X40" s="143"/>
    </row>
    <row r="41" spans="2:24" ht="15.75" customHeight="1" x14ac:dyDescent="0.25">
      <c r="P41" s="143"/>
      <c r="Q41" s="143"/>
      <c r="R41" s="143"/>
      <c r="S41" s="143"/>
      <c r="T41" s="146"/>
      <c r="U41" s="143"/>
      <c r="V41" s="143"/>
      <c r="W41" s="146"/>
      <c r="X41" s="143"/>
    </row>
    <row r="42" spans="2:24" ht="15.75" customHeight="1" x14ac:dyDescent="0.25">
      <c r="P42" s="143"/>
      <c r="Q42" s="143"/>
      <c r="R42" s="143"/>
      <c r="S42" s="143"/>
      <c r="T42" s="146"/>
      <c r="U42" s="143"/>
      <c r="V42" s="143"/>
      <c r="W42" s="146"/>
      <c r="X42" s="143"/>
    </row>
    <row r="43" spans="2:24" ht="15.75" customHeight="1" x14ac:dyDescent="0.25">
      <c r="P43" s="143"/>
      <c r="Q43" s="143"/>
      <c r="R43" s="143"/>
      <c r="S43" s="143"/>
      <c r="T43" s="146"/>
      <c r="U43" s="143"/>
      <c r="V43" s="143"/>
      <c r="W43" s="146"/>
      <c r="X43" s="143"/>
    </row>
    <row r="44" spans="2:24" ht="15.75" customHeight="1" x14ac:dyDescent="0.25"/>
    <row r="45" spans="2:24" ht="15.75" customHeight="1" x14ac:dyDescent="0.25"/>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T10</f>
        <v>26427.03</v>
      </c>
    </row>
    <row r="53" spans="19:20" ht="15.75" customHeight="1" x14ac:dyDescent="0.25"/>
  </sheetData>
  <mergeCells count="8">
    <mergeCell ref="X4:Z4"/>
    <mergeCell ref="X5:Z5"/>
    <mergeCell ref="B25:I25"/>
    <mergeCell ref="B19:G19"/>
    <mergeCell ref="B14:G14"/>
    <mergeCell ref="B16:G16"/>
    <mergeCell ref="B18:G18"/>
    <mergeCell ref="R4:T4"/>
  </mergeCells>
  <conditionalFormatting sqref="A7:P9">
    <cfRule type="expression" dxfId="3" priority="1">
      <formula>MOD(ROW(),2)=0</formula>
    </cfRule>
  </conditionalFormatting>
  <conditionalFormatting sqref="R7:U9">
    <cfRule type="expression" dxfId="2" priority="6">
      <formula>MOD(ROW(),2)=0</formula>
    </cfRule>
  </conditionalFormatting>
  <hyperlinks>
    <hyperlink ref="B19" r:id="rId1" xr:uid="{00000000-0004-0000-3100-000000000000}"/>
  </hyperlinks>
  <printOptions horizontalCentered="1" gridLines="1"/>
  <pageMargins left="0" right="0" top="0.75" bottom="0.75" header="0.3" footer="0.3"/>
  <pageSetup scale="32" orientation="landscape" horizontalDpi="1200" verticalDpi="1200"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CDAF8"/>
    <pageSetUpPr fitToPage="1"/>
  </sheetPr>
  <dimension ref="A1:AA61"/>
  <sheetViews>
    <sheetView workbookViewId="0">
      <pane xSplit="2" ySplit="6" topLeftCell="C7" activePane="bottomRight" state="frozen"/>
      <selection pane="topRight" activeCell="C1" sqref="C1"/>
      <selection pane="bottomLeft" activeCell="A7" sqref="A7"/>
      <selection pane="bottomRight" activeCell="A7" sqref="A7"/>
    </sheetView>
  </sheetViews>
  <sheetFormatPr defaultColWidth="9.140625" defaultRowHeight="15" x14ac:dyDescent="0.25"/>
  <cols>
    <col min="1" max="1" width="7.85546875" style="135" customWidth="1"/>
    <col min="2" max="2" width="92.7109375" style="135" customWidth="1"/>
    <col min="3" max="3" width="55" style="135" bestFit="1" customWidth="1"/>
    <col min="4" max="4" width="14.7109375" style="135" customWidth="1"/>
    <col min="5" max="5" width="10.140625" style="135" customWidth="1"/>
    <col min="6" max="6" width="18.7109375" style="135" bestFit="1" customWidth="1"/>
    <col min="7" max="7" width="23" style="137" bestFit="1" customWidth="1"/>
    <col min="8" max="8" width="12.85546875" style="135" customWidth="1"/>
    <col min="9" max="9" width="13.42578125" style="135" customWidth="1"/>
    <col min="10" max="10" width="13.7109375" style="135" customWidth="1"/>
    <col min="11" max="11" width="15.7109375" style="135" customWidth="1"/>
    <col min="12" max="12" width="11" style="135" customWidth="1"/>
    <col min="13" max="13" width="22" style="135" customWidth="1"/>
    <col min="14" max="14" width="13.7109375" style="135" customWidth="1"/>
    <col min="15" max="15" width="14.42578125" style="135" customWidth="1"/>
    <col min="16" max="16" width="12.28515625" style="135" bestFit="1" customWidth="1"/>
    <col min="17" max="17" width="3.7109375" style="143" customWidth="1"/>
    <col min="18" max="18" width="15.85546875" style="135" customWidth="1"/>
    <col min="19" max="19" width="14.140625" style="135" customWidth="1"/>
    <col min="20" max="20" width="12.28515625" style="135" bestFit="1" customWidth="1"/>
    <col min="21" max="22" width="14.140625" style="135" customWidth="1"/>
    <col min="23" max="23" width="3.7109375" style="135" customWidth="1"/>
    <col min="24" max="24" width="12.28515625" style="135" bestFit="1" customWidth="1"/>
    <col min="25" max="25" width="14.85546875" style="135" bestFit="1" customWidth="1"/>
    <col min="26" max="26" width="12.28515625" style="135" bestFit="1" customWidth="1"/>
    <col min="27" max="27" width="14.28515625" style="135" customWidth="1"/>
    <col min="28" max="16384" width="9.140625" style="135"/>
  </cols>
  <sheetData>
    <row r="1" spans="1:27" ht="15.75" customHeight="1" x14ac:dyDescent="0.25">
      <c r="A1" s="132" t="s">
        <v>171</v>
      </c>
      <c r="T1" s="140"/>
      <c r="W1" s="140"/>
    </row>
    <row r="2" spans="1:27" ht="15.75" customHeight="1" x14ac:dyDescent="0.25">
      <c r="A2" s="138" t="str">
        <f>('#1461 Inlet Grove Comm HS '!A2)</f>
        <v>Federal Grant Allocations/Reimbursements as of: 12/31/25</v>
      </c>
      <c r="B2" s="189"/>
      <c r="M2" s="139"/>
      <c r="N2" s="139"/>
      <c r="P2" s="140"/>
      <c r="Q2" s="146"/>
      <c r="R2" s="140"/>
      <c r="S2" s="140"/>
      <c r="T2" s="140"/>
      <c r="U2" s="140"/>
      <c r="V2" s="140"/>
      <c r="W2" s="140"/>
    </row>
    <row r="3" spans="1:27" ht="15.75" customHeight="1" x14ac:dyDescent="0.25">
      <c r="A3" s="141" t="s">
        <v>170</v>
      </c>
      <c r="B3" s="132"/>
      <c r="D3" s="132"/>
      <c r="E3" s="132"/>
      <c r="P3" s="140"/>
      <c r="Q3" s="146"/>
      <c r="R3" s="140"/>
      <c r="S3" s="140"/>
      <c r="T3" s="140"/>
      <c r="U3" s="140"/>
      <c r="V3" s="140"/>
      <c r="W3" s="140"/>
      <c r="X3" s="136"/>
      <c r="Y3" s="142"/>
    </row>
    <row r="4" spans="1:27" ht="15.75" customHeight="1" x14ac:dyDescent="0.25">
      <c r="A4" s="132" t="s">
        <v>162</v>
      </c>
      <c r="M4" s="144"/>
      <c r="N4" s="144"/>
      <c r="O4" s="144"/>
      <c r="P4" s="145"/>
      <c r="Q4" s="144"/>
      <c r="R4" s="575" t="str">
        <f>'#0040 Palm Beach Prep Char. MS'!R4</f>
        <v>July 1, 2025 - June 30, 2026</v>
      </c>
      <c r="S4" s="575"/>
      <c r="T4" s="575"/>
      <c r="U4" s="140"/>
      <c r="V4" s="140"/>
      <c r="W4" s="145"/>
      <c r="X4" s="581"/>
      <c r="Y4" s="581"/>
      <c r="Z4" s="581"/>
      <c r="AA4" s="146"/>
    </row>
    <row r="5" spans="1:27" ht="15.75" thickBot="1" x14ac:dyDescent="0.3">
      <c r="H5" s="147"/>
      <c r="I5" s="147"/>
      <c r="M5" s="144"/>
      <c r="N5" s="144"/>
      <c r="O5" s="144"/>
      <c r="P5" s="145"/>
      <c r="Q5" s="144"/>
      <c r="R5" s="148"/>
      <c r="S5" s="148"/>
      <c r="T5" s="460"/>
      <c r="U5" s="148"/>
      <c r="V5" s="148"/>
      <c r="W5" s="145"/>
      <c r="X5" s="575"/>
      <c r="Y5" s="575"/>
      <c r="Z5" s="575"/>
      <c r="AA5" s="149"/>
    </row>
    <row r="6" spans="1:27" s="192" customFormat="1" ht="75.75" thickBot="1" x14ac:dyDescent="0.3">
      <c r="A6" s="150" t="s">
        <v>14</v>
      </c>
      <c r="B6" s="150" t="s">
        <v>176</v>
      </c>
      <c r="C6" s="150" t="s">
        <v>172</v>
      </c>
      <c r="D6" s="150" t="s">
        <v>93</v>
      </c>
      <c r="E6" s="150" t="s">
        <v>175</v>
      </c>
      <c r="F6" s="150" t="s">
        <v>2</v>
      </c>
      <c r="G6" s="150" t="s">
        <v>3</v>
      </c>
      <c r="H6" s="151" t="str">
        <f>'#1461 Inlet Grove Comm HS '!H6</f>
        <v>FY26 Restricted Indirect Cost Rate+</v>
      </c>
      <c r="I6" s="151" t="str">
        <f>'#1461 Inlet Grove Comm HS '!I6</f>
        <v>FY26 Unrestricted Indirect Cost Rate+</v>
      </c>
      <c r="J6" s="151" t="s">
        <v>112</v>
      </c>
      <c r="K6" s="151" t="s">
        <v>113</v>
      </c>
      <c r="L6" s="151" t="s">
        <v>102</v>
      </c>
      <c r="M6" s="151" t="s">
        <v>4</v>
      </c>
      <c r="N6" s="308" t="s">
        <v>177</v>
      </c>
      <c r="O6" s="309" t="s">
        <v>178</v>
      </c>
      <c r="P6" s="310" t="s">
        <v>179</v>
      </c>
      <c r="Q6" s="144"/>
      <c r="R6" s="305" t="s">
        <v>180</v>
      </c>
      <c r="S6" s="306" t="s">
        <v>184</v>
      </c>
      <c r="T6" s="307" t="s">
        <v>185</v>
      </c>
      <c r="U6" s="155" t="str">
        <f>'#4111 SLAM HS PB'!U6</f>
        <v>Available Budget as of 12/31/25</v>
      </c>
    </row>
    <row r="7" spans="1:27" s="204" customFormat="1" ht="15.75" customHeight="1" x14ac:dyDescent="0.25">
      <c r="A7" s="156">
        <v>4221</v>
      </c>
      <c r="B7" s="135" t="s">
        <v>234</v>
      </c>
      <c r="C7" s="530" t="s">
        <v>235</v>
      </c>
      <c r="D7" s="137" t="s">
        <v>282</v>
      </c>
      <c r="E7" s="137" t="s">
        <v>283</v>
      </c>
      <c r="F7" s="164" t="s">
        <v>284</v>
      </c>
      <c r="G7" s="137" t="s">
        <v>6</v>
      </c>
      <c r="H7" s="292">
        <v>2.2100000000000002E-2</v>
      </c>
      <c r="I7" s="292">
        <v>0.16339999999999999</v>
      </c>
      <c r="J7" s="164">
        <v>45869</v>
      </c>
      <c r="K7" s="164">
        <v>45870</v>
      </c>
      <c r="L7" s="164">
        <v>45474</v>
      </c>
      <c r="M7" s="137" t="s">
        <v>275</v>
      </c>
      <c r="N7" s="559">
        <v>21644.23</v>
      </c>
      <c r="O7" s="418">
        <v>-2468.54</v>
      </c>
      <c r="P7" s="419">
        <f>N7+O7</f>
        <v>19175.689999999999</v>
      </c>
      <c r="Q7" s="399"/>
      <c r="R7" s="559">
        <v>19175.689999999999</v>
      </c>
      <c r="S7" s="418"/>
      <c r="T7" s="420">
        <f t="shared" ref="T7:T8" si="0">R7+S7</f>
        <v>19175.689999999999</v>
      </c>
      <c r="U7" s="421">
        <v>0</v>
      </c>
      <c r="V7" s="562" t="s">
        <v>293</v>
      </c>
    </row>
    <row r="8" spans="1:27" s="204" customFormat="1" x14ac:dyDescent="0.25">
      <c r="A8" s="156">
        <v>4410</v>
      </c>
      <c r="B8" s="146" t="s">
        <v>269</v>
      </c>
      <c r="C8" s="530" t="s">
        <v>300</v>
      </c>
      <c r="D8" s="137" t="s">
        <v>196</v>
      </c>
      <c r="E8" s="137" t="s">
        <v>270</v>
      </c>
      <c r="F8" s="164" t="s">
        <v>271</v>
      </c>
      <c r="G8" s="137" t="s">
        <v>6</v>
      </c>
      <c r="H8" s="292">
        <v>2.2100000000000002E-2</v>
      </c>
      <c r="I8" s="292">
        <v>0.16339999999999999</v>
      </c>
      <c r="J8" s="164">
        <v>46203</v>
      </c>
      <c r="K8" s="164">
        <v>46204</v>
      </c>
      <c r="L8" s="164">
        <v>44105</v>
      </c>
      <c r="M8" s="137" t="s">
        <v>301</v>
      </c>
      <c r="N8" s="439">
        <v>170113</v>
      </c>
      <c r="O8" s="418">
        <v>0</v>
      </c>
      <c r="P8" s="419">
        <f>N8+O8</f>
        <v>170113</v>
      </c>
      <c r="Q8" s="399"/>
      <c r="R8" s="439">
        <v>130703.52</v>
      </c>
      <c r="S8" s="418"/>
      <c r="T8" s="420">
        <f t="shared" si="0"/>
        <v>130703.52</v>
      </c>
      <c r="U8" s="421">
        <f t="shared" ref="U8" si="1">P8-T8</f>
        <v>39409.479999999996</v>
      </c>
    </row>
    <row r="9" spans="1:27" ht="15.75" customHeight="1" thickBot="1" x14ac:dyDescent="0.3">
      <c r="A9" s="137"/>
      <c r="C9" s="223"/>
      <c r="D9" s="137"/>
      <c r="H9" s="137"/>
      <c r="I9" s="164"/>
      <c r="J9" s="188"/>
      <c r="K9" s="188" t="s">
        <v>88</v>
      </c>
      <c r="L9" s="167" t="s">
        <v>36</v>
      </c>
      <c r="M9" s="165"/>
      <c r="N9" s="321">
        <f>SUM(N7:N8)</f>
        <v>191757.23</v>
      </c>
      <c r="O9" s="322">
        <f>SUM(O7:O8)</f>
        <v>-2468.54</v>
      </c>
      <c r="P9" s="323">
        <f>SUM(P7:P8)</f>
        <v>189288.69</v>
      </c>
      <c r="Q9" s="133"/>
      <c r="R9" s="321">
        <f>SUM(R7:R8)</f>
        <v>149879.21</v>
      </c>
      <c r="S9" s="322">
        <f>SUM(S7:S8)</f>
        <v>0</v>
      </c>
      <c r="T9" s="376">
        <f>SUM(T7:T8)</f>
        <v>149879.21</v>
      </c>
      <c r="U9" s="378">
        <f>SUM(U7:U8)</f>
        <v>39409.479999999996</v>
      </c>
    </row>
    <row r="10" spans="1:27" ht="15.75" customHeight="1" thickTop="1" x14ac:dyDescent="0.25">
      <c r="C10" s="137"/>
      <c r="D10" s="137"/>
      <c r="I10" s="188"/>
      <c r="J10" s="188"/>
      <c r="K10" s="188"/>
      <c r="L10" s="167"/>
      <c r="M10" s="166"/>
      <c r="N10" s="166"/>
      <c r="O10" s="166"/>
      <c r="P10" s="166"/>
      <c r="Q10" s="161"/>
      <c r="R10" s="166"/>
      <c r="S10" s="166"/>
      <c r="T10" s="165"/>
      <c r="U10" s="166"/>
      <c r="V10" s="166"/>
      <c r="W10" s="165"/>
      <c r="X10" s="140"/>
    </row>
    <row r="11" spans="1:27" ht="15.75" customHeight="1" x14ac:dyDescent="0.25">
      <c r="B11" s="132" t="s">
        <v>106</v>
      </c>
      <c r="C11" s="176"/>
      <c r="D11" s="176"/>
      <c r="P11" s="214" t="s">
        <v>286</v>
      </c>
      <c r="T11" s="140"/>
      <c r="W11" s="140"/>
      <c r="X11" s="140"/>
    </row>
    <row r="12" spans="1:27" x14ac:dyDescent="0.25">
      <c r="B12" s="577" t="s">
        <v>186</v>
      </c>
      <c r="C12" s="577"/>
      <c r="D12" s="577"/>
      <c r="E12" s="577"/>
      <c r="F12" s="577"/>
      <c r="G12" s="577"/>
      <c r="H12" s="577"/>
      <c r="I12" s="543"/>
      <c r="J12" s="543"/>
      <c r="K12" s="543"/>
      <c r="L12" s="543"/>
      <c r="M12" s="193"/>
      <c r="N12" s="193"/>
      <c r="O12" s="193"/>
      <c r="P12" s="193"/>
      <c r="Q12" s="193"/>
      <c r="R12" s="193"/>
      <c r="T12" s="140"/>
      <c r="W12" s="140"/>
      <c r="X12" s="140"/>
    </row>
    <row r="13" spans="1:27" ht="15.75" customHeight="1" x14ac:dyDescent="0.25">
      <c r="B13" s="193"/>
      <c r="C13" s="193"/>
      <c r="D13" s="193"/>
      <c r="E13" s="193"/>
      <c r="F13" s="193"/>
      <c r="G13" s="172"/>
      <c r="H13" s="193"/>
      <c r="I13" s="193"/>
      <c r="J13" s="193"/>
      <c r="K13" s="193"/>
      <c r="L13" s="193"/>
      <c r="M13" s="193"/>
      <c r="N13" s="193"/>
      <c r="O13" s="193"/>
      <c r="P13" s="193"/>
      <c r="Q13" s="193"/>
      <c r="R13" s="568">
        <f>P7-R7</f>
        <v>0</v>
      </c>
      <c r="T13" s="140"/>
      <c r="W13" s="140"/>
      <c r="X13" s="140"/>
    </row>
    <row r="14" spans="1:27" ht="36" customHeight="1" x14ac:dyDescent="0.25">
      <c r="B14" s="577" t="s">
        <v>110</v>
      </c>
      <c r="C14" s="577"/>
      <c r="D14" s="577"/>
      <c r="E14" s="577"/>
      <c r="F14" s="577"/>
      <c r="G14" s="577"/>
      <c r="H14" s="577"/>
      <c r="I14" s="543"/>
      <c r="J14" s="543"/>
      <c r="K14" s="543"/>
      <c r="L14" s="543"/>
      <c r="M14" s="193"/>
      <c r="N14" s="193"/>
      <c r="O14" s="193"/>
      <c r="P14" s="193"/>
      <c r="Q14" s="193"/>
      <c r="R14" s="193"/>
      <c r="S14" s="193"/>
      <c r="T14" s="461"/>
      <c r="U14" s="461"/>
      <c r="V14" s="461"/>
      <c r="W14" s="193"/>
      <c r="X14" s="193"/>
      <c r="Y14" s="193"/>
      <c r="Z14" s="193"/>
      <c r="AA14" s="193"/>
    </row>
    <row r="15" spans="1:27" ht="15.75" customHeight="1" x14ac:dyDescent="0.25">
      <c r="B15" s="193"/>
      <c r="C15" s="193"/>
      <c r="D15" s="193"/>
      <c r="E15" s="193"/>
      <c r="F15" s="193"/>
      <c r="G15" s="172"/>
      <c r="H15" s="193"/>
      <c r="I15" s="193"/>
      <c r="J15" s="193"/>
      <c r="K15" s="193"/>
      <c r="L15" s="193"/>
      <c r="M15" s="193"/>
      <c r="N15" s="193"/>
      <c r="O15" s="193"/>
      <c r="P15" s="193"/>
      <c r="Q15" s="193"/>
      <c r="R15" s="193"/>
      <c r="S15" s="193"/>
      <c r="T15" s="461"/>
      <c r="U15" s="461"/>
      <c r="V15" s="461"/>
      <c r="W15" s="193"/>
      <c r="X15" s="193"/>
      <c r="Y15" s="193"/>
      <c r="Z15" s="193"/>
      <c r="AA15" s="193"/>
    </row>
    <row r="16" spans="1:27" ht="30" customHeight="1" x14ac:dyDescent="0.25">
      <c r="B16" s="577" t="s">
        <v>131</v>
      </c>
      <c r="C16" s="577"/>
      <c r="D16" s="577"/>
      <c r="E16" s="577"/>
      <c r="F16" s="577"/>
      <c r="G16" s="577"/>
      <c r="H16" s="577"/>
      <c r="I16" s="543"/>
      <c r="J16" s="543"/>
      <c r="K16" s="543"/>
      <c r="L16" s="543"/>
      <c r="M16" s="193"/>
      <c r="N16" s="193"/>
      <c r="O16" s="193"/>
      <c r="P16" s="193"/>
      <c r="Q16" s="193"/>
      <c r="R16" s="193"/>
      <c r="S16" s="193"/>
      <c r="T16" s="140"/>
      <c r="U16" s="461"/>
      <c r="V16" s="461"/>
      <c r="W16" s="140"/>
      <c r="X16" s="140"/>
    </row>
    <row r="17" spans="2:24" ht="15.75" customHeight="1" x14ac:dyDescent="0.25">
      <c r="B17" s="193"/>
      <c r="C17" s="193"/>
      <c r="D17" s="193"/>
      <c r="E17" s="193"/>
      <c r="F17" s="193"/>
      <c r="G17" s="172"/>
      <c r="H17" s="193"/>
      <c r="I17" s="193"/>
      <c r="J17" s="193"/>
      <c r="K17" s="193"/>
      <c r="L17" s="193"/>
      <c r="M17" s="193"/>
      <c r="N17" s="193"/>
      <c r="O17" s="193"/>
      <c r="P17" s="193"/>
      <c r="Q17" s="193"/>
      <c r="R17" s="193"/>
      <c r="S17" s="193"/>
      <c r="T17" s="140"/>
      <c r="U17" s="461"/>
      <c r="V17" s="461"/>
      <c r="W17" s="140"/>
      <c r="X17" s="140"/>
    </row>
    <row r="18" spans="2:24" ht="15.75" customHeight="1" x14ac:dyDescent="0.25">
      <c r="B18" s="591" t="s">
        <v>130</v>
      </c>
      <c r="C18" s="577"/>
      <c r="D18" s="577"/>
      <c r="E18" s="577"/>
      <c r="F18" s="577"/>
      <c r="T18" s="140"/>
      <c r="W18" s="140"/>
      <c r="X18" s="140"/>
    </row>
    <row r="19" spans="2:24" ht="15.75" customHeight="1" x14ac:dyDescent="0.25">
      <c r="B19" s="171"/>
      <c r="C19" s="171"/>
      <c r="D19" s="171"/>
      <c r="E19" s="171"/>
      <c r="T19" s="140"/>
      <c r="W19" s="140"/>
      <c r="X19" s="140"/>
    </row>
    <row r="20" spans="2:24" ht="15.75" customHeight="1" x14ac:dyDescent="0.25">
      <c r="B20" s="131" t="s">
        <v>95</v>
      </c>
      <c r="C20" s="174" t="s">
        <v>98</v>
      </c>
      <c r="D20" s="174" t="s">
        <v>99</v>
      </c>
      <c r="E20" s="171"/>
      <c r="N20" s="174"/>
      <c r="O20" s="174"/>
      <c r="T20" s="140"/>
      <c r="W20" s="140"/>
      <c r="X20" s="140"/>
    </row>
    <row r="21" spans="2:24" ht="15.75" customHeight="1" x14ac:dyDescent="0.25">
      <c r="B21" s="168" t="s">
        <v>96</v>
      </c>
      <c r="C21" s="176" t="s">
        <v>173</v>
      </c>
      <c r="D21" s="176" t="s">
        <v>174</v>
      </c>
      <c r="E21" s="171"/>
      <c r="T21" s="140"/>
      <c r="W21" s="140"/>
      <c r="X21" s="140"/>
    </row>
    <row r="22" spans="2:24" ht="15.75" customHeight="1" x14ac:dyDescent="0.25">
      <c r="B22" s="135" t="s">
        <v>257</v>
      </c>
      <c r="C22" s="176" t="s">
        <v>256</v>
      </c>
      <c r="D22" s="176" t="s">
        <v>258</v>
      </c>
      <c r="T22" s="140"/>
      <c r="W22" s="140"/>
      <c r="X22" s="140"/>
    </row>
    <row r="23" spans="2:24" ht="15.75" customHeight="1" x14ac:dyDescent="0.25">
      <c r="C23" s="176"/>
      <c r="D23" s="176"/>
      <c r="T23" s="140"/>
      <c r="W23" s="140"/>
      <c r="X23" s="140"/>
    </row>
    <row r="24" spans="2:24" ht="15.75" customHeight="1" x14ac:dyDescent="0.25">
      <c r="T24" s="140"/>
      <c r="W24" s="140"/>
      <c r="X24" s="140"/>
    </row>
    <row r="25" spans="2:24" ht="15.75" customHeight="1" x14ac:dyDescent="0.25">
      <c r="C25" s="176"/>
      <c r="D25" s="176"/>
      <c r="T25" s="140"/>
      <c r="W25" s="140"/>
      <c r="X25" s="140"/>
    </row>
    <row r="26" spans="2:24" ht="15.75" customHeight="1" x14ac:dyDescent="0.25">
      <c r="B26" s="579" t="s">
        <v>219</v>
      </c>
      <c r="C26" s="579"/>
      <c r="D26" s="579"/>
      <c r="E26" s="579"/>
      <c r="F26" s="579"/>
      <c r="G26" s="579"/>
      <c r="H26" s="579"/>
      <c r="I26" s="140"/>
      <c r="J26" s="140"/>
      <c r="K26" s="140"/>
      <c r="L26" s="140"/>
      <c r="M26" s="140"/>
      <c r="N26" s="140"/>
      <c r="O26" s="140"/>
      <c r="P26" s="140"/>
      <c r="Q26" s="146"/>
      <c r="R26" s="140"/>
      <c r="S26" s="140"/>
      <c r="T26" s="140"/>
      <c r="U26" s="140"/>
      <c r="V26" s="140"/>
      <c r="W26" s="140"/>
      <c r="X26" s="140"/>
    </row>
    <row r="27" spans="2:24" ht="15.75" customHeight="1" x14ac:dyDescent="0.25">
      <c r="B27" s="128"/>
      <c r="C27" s="176"/>
      <c r="D27" s="176"/>
      <c r="I27" s="140"/>
      <c r="J27" s="140"/>
      <c r="K27" s="140"/>
      <c r="L27" s="140"/>
      <c r="M27" s="140"/>
      <c r="N27" s="140"/>
      <c r="O27" s="140"/>
      <c r="P27" s="140"/>
      <c r="Q27" s="146"/>
      <c r="R27" s="140"/>
      <c r="S27" s="140"/>
      <c r="T27" s="140"/>
      <c r="U27" s="140"/>
      <c r="V27" s="140"/>
      <c r="W27" s="140"/>
      <c r="X27" s="140"/>
    </row>
    <row r="28" spans="2:24" ht="15.75" customHeight="1" x14ac:dyDescent="0.25">
      <c r="B28" s="194"/>
      <c r="C28" s="195"/>
      <c r="D28" s="195"/>
      <c r="E28" s="140"/>
      <c r="F28" s="140"/>
      <c r="G28" s="195"/>
      <c r="H28" s="140"/>
      <c r="I28" s="140"/>
      <c r="J28" s="140"/>
      <c r="K28" s="140"/>
      <c r="L28" s="140"/>
      <c r="M28" s="140"/>
      <c r="N28" s="140"/>
      <c r="O28" s="140"/>
      <c r="P28" s="140"/>
      <c r="Q28" s="146"/>
      <c r="R28" s="140"/>
      <c r="S28" s="140"/>
      <c r="T28" s="183"/>
      <c r="U28" s="140"/>
      <c r="V28" s="183"/>
      <c r="W28" s="183"/>
      <c r="X28" s="140"/>
    </row>
    <row r="29" spans="2:24" ht="15.75" customHeight="1" x14ac:dyDescent="0.25">
      <c r="B29" s="196"/>
      <c r="C29" s="178"/>
      <c r="D29" s="178"/>
      <c r="E29" s="177"/>
      <c r="F29" s="177"/>
      <c r="G29" s="178"/>
      <c r="H29" s="177"/>
      <c r="I29" s="177"/>
      <c r="J29" s="177"/>
      <c r="K29" s="177"/>
      <c r="L29" s="177"/>
      <c r="M29" s="177"/>
      <c r="N29" s="177"/>
      <c r="O29" s="177"/>
      <c r="P29" s="177"/>
      <c r="Q29" s="197"/>
      <c r="R29" s="277" t="s">
        <v>189</v>
      </c>
      <c r="S29" s="179"/>
      <c r="T29" s="187"/>
      <c r="U29" s="179"/>
      <c r="V29" s="187"/>
      <c r="W29" s="278"/>
    </row>
    <row r="30" spans="2:24" ht="15.75" customHeight="1" x14ac:dyDescent="0.25">
      <c r="B30" s="180" t="s">
        <v>188</v>
      </c>
      <c r="C30" s="181" t="s">
        <v>1</v>
      </c>
      <c r="D30" s="181"/>
      <c r="E30" s="181" t="s">
        <v>32</v>
      </c>
      <c r="F30" s="181" t="s">
        <v>33</v>
      </c>
      <c r="G30" s="181"/>
      <c r="H30" s="181"/>
      <c r="I30" s="181"/>
      <c r="J30" s="181"/>
      <c r="K30" s="181"/>
      <c r="L30" s="181" t="s">
        <v>34</v>
      </c>
      <c r="M30" s="181" t="s">
        <v>35</v>
      </c>
      <c r="N30" s="182"/>
      <c r="O30" s="182"/>
      <c r="P30" s="182"/>
      <c r="Q30" s="198"/>
      <c r="R30" s="183" t="s">
        <v>78</v>
      </c>
      <c r="S30" s="184"/>
      <c r="T30" s="279"/>
      <c r="U30" s="184"/>
      <c r="V30" s="184"/>
      <c r="W30" s="279"/>
    </row>
    <row r="31" spans="2:24" ht="15.75" customHeight="1" x14ac:dyDescent="0.25">
      <c r="B31" s="185"/>
      <c r="C31" s="145"/>
      <c r="D31" s="145"/>
      <c r="E31" s="145"/>
      <c r="F31" s="145"/>
      <c r="G31" s="145"/>
      <c r="H31" s="145"/>
      <c r="I31" s="145"/>
      <c r="J31" s="145"/>
      <c r="K31" s="145"/>
      <c r="L31" s="145"/>
      <c r="M31" s="145"/>
      <c r="N31" s="136"/>
      <c r="O31" s="136"/>
      <c r="P31" s="136"/>
      <c r="Q31" s="199"/>
    </row>
    <row r="32" spans="2:24" ht="15.75" customHeight="1" x14ac:dyDescent="0.25">
      <c r="B32" s="185"/>
      <c r="C32" s="145"/>
      <c r="D32" s="145"/>
      <c r="E32" s="145"/>
      <c r="F32" s="145"/>
      <c r="G32" s="145"/>
      <c r="H32" s="145"/>
      <c r="I32" s="145"/>
      <c r="J32" s="145"/>
      <c r="K32" s="145"/>
      <c r="L32" s="145"/>
      <c r="M32" s="145"/>
      <c r="N32" s="136"/>
      <c r="O32" s="136"/>
      <c r="P32" s="136"/>
      <c r="Q32" s="199"/>
      <c r="R32" s="280"/>
      <c r="S32" s="281"/>
      <c r="T32" s="281"/>
      <c r="U32" s="281"/>
      <c r="V32" s="281"/>
      <c r="W32" s="281"/>
    </row>
    <row r="33" spans="2:26" ht="15.75" customHeight="1" x14ac:dyDescent="0.25">
      <c r="B33" s="146"/>
      <c r="C33" s="145"/>
      <c r="D33" s="145"/>
      <c r="E33" s="145"/>
    </row>
    <row r="34" spans="2:26" ht="15.75" customHeight="1" x14ac:dyDescent="0.25">
      <c r="B34" s="146"/>
      <c r="C34" s="145"/>
      <c r="D34" s="145"/>
      <c r="E34" s="145"/>
    </row>
    <row r="35" spans="2:26" ht="15.75" customHeight="1" x14ac:dyDescent="0.25">
      <c r="B35" s="146"/>
      <c r="C35" s="408"/>
      <c r="D35" s="408"/>
      <c r="E35" s="408"/>
    </row>
    <row r="36" spans="2:26" ht="15.75" customHeight="1" x14ac:dyDescent="0.25">
      <c r="B36" s="146"/>
      <c r="C36" s="408"/>
      <c r="D36" s="408"/>
      <c r="E36" s="408"/>
    </row>
    <row r="37" spans="2:26" ht="15.75" customHeight="1" x14ac:dyDescent="0.25">
      <c r="B37" s="146"/>
      <c r="C37" s="408"/>
      <c r="D37" s="408"/>
      <c r="E37" s="408"/>
    </row>
    <row r="38" spans="2:26" ht="15.75" customHeight="1" x14ac:dyDescent="0.25">
      <c r="B38" s="146"/>
      <c r="C38" s="408"/>
      <c r="D38" s="408"/>
      <c r="E38" s="408"/>
    </row>
    <row r="39" spans="2:26" ht="15.75" customHeight="1" x14ac:dyDescent="0.25">
      <c r="B39" s="200"/>
      <c r="C39" s="201"/>
      <c r="D39" s="201"/>
      <c r="E39" s="202"/>
      <c r="F39" s="203"/>
      <c r="G39" s="203"/>
      <c r="H39" s="203"/>
      <c r="I39" s="203"/>
      <c r="J39" s="203"/>
      <c r="K39" s="203"/>
      <c r="L39" s="159"/>
      <c r="M39" s="204"/>
      <c r="N39" s="205"/>
      <c r="O39" s="205"/>
      <c r="P39" s="205"/>
      <c r="Q39" s="205"/>
    </row>
    <row r="40" spans="2:26" ht="15.75" customHeight="1" x14ac:dyDescent="0.25">
      <c r="B40" s="200"/>
      <c r="C40" s="201"/>
      <c r="D40" s="201"/>
      <c r="E40" s="202"/>
      <c r="F40" s="203"/>
      <c r="G40" s="203"/>
      <c r="H40" s="203"/>
      <c r="I40" s="203"/>
      <c r="J40" s="203"/>
      <c r="K40" s="203"/>
      <c r="L40" s="159"/>
      <c r="M40" s="204"/>
      <c r="N40" s="205"/>
      <c r="O40" s="205"/>
      <c r="P40" s="205"/>
      <c r="Q40" s="205"/>
    </row>
    <row r="41" spans="2:26" ht="15.75" customHeight="1" x14ac:dyDescent="0.25"/>
    <row r="42" spans="2:26" ht="15.75" customHeight="1" x14ac:dyDescent="0.25"/>
    <row r="43" spans="2:26" ht="15.75" customHeight="1" x14ac:dyDescent="0.25"/>
    <row r="44" spans="2:26" ht="15.75" customHeight="1" x14ac:dyDescent="0.25">
      <c r="Z44" s="166"/>
    </row>
    <row r="45" spans="2:26" ht="15.75" customHeight="1" x14ac:dyDescent="0.25"/>
    <row r="46" spans="2:26" ht="15.75" customHeight="1" x14ac:dyDescent="0.25">
      <c r="B46" s="143"/>
      <c r="C46" s="143"/>
      <c r="D46" s="143"/>
      <c r="E46" s="143"/>
      <c r="F46" s="143"/>
      <c r="G46" s="156"/>
      <c r="H46" s="143"/>
      <c r="I46" s="143"/>
      <c r="J46" s="143"/>
      <c r="K46" s="143"/>
      <c r="L46" s="143"/>
      <c r="M46" s="143"/>
      <c r="N46" s="143"/>
      <c r="O46" s="143"/>
      <c r="P46" s="143"/>
      <c r="R46" s="143"/>
      <c r="S46" s="143"/>
      <c r="T46" s="143"/>
      <c r="U46" s="143"/>
      <c r="V46" s="143"/>
      <c r="W46" s="143"/>
      <c r="X46" s="143"/>
    </row>
    <row r="47" spans="2:26" ht="15.75" customHeight="1" x14ac:dyDescent="0.25">
      <c r="B47" s="143"/>
      <c r="C47" s="143"/>
      <c r="D47" s="143"/>
      <c r="E47" s="143"/>
      <c r="F47" s="143"/>
      <c r="G47" s="156"/>
      <c r="H47" s="143"/>
      <c r="I47" s="143"/>
      <c r="J47" s="143"/>
      <c r="K47" s="143"/>
      <c r="L47" s="143"/>
      <c r="M47" s="143"/>
      <c r="N47" s="143"/>
      <c r="O47" s="143"/>
      <c r="P47" s="161"/>
      <c r="R47" s="143"/>
      <c r="S47" s="143"/>
      <c r="T47" s="161"/>
      <c r="U47" s="143"/>
      <c r="V47" s="143"/>
      <c r="W47" s="161"/>
      <c r="X47" s="143"/>
    </row>
    <row r="48" spans="2:26" ht="15.75" customHeight="1" x14ac:dyDescent="0.25">
      <c r="B48" s="143"/>
      <c r="C48" s="143"/>
      <c r="D48" s="143"/>
      <c r="E48" s="143"/>
      <c r="F48" s="143"/>
      <c r="G48" s="156"/>
      <c r="H48" s="143"/>
      <c r="I48" s="143"/>
      <c r="J48" s="143"/>
      <c r="K48" s="143"/>
      <c r="L48" s="143"/>
      <c r="M48" s="143"/>
      <c r="N48" s="143"/>
      <c r="O48" s="143"/>
      <c r="P48" s="143"/>
      <c r="R48" s="143"/>
      <c r="S48" s="143"/>
      <c r="T48" s="143"/>
      <c r="U48" s="143"/>
      <c r="V48" s="143"/>
      <c r="W48" s="143"/>
      <c r="X48" s="143"/>
    </row>
    <row r="49" spans="2:24" ht="15.75" customHeight="1" x14ac:dyDescent="0.25">
      <c r="B49" s="143"/>
      <c r="C49" s="143"/>
      <c r="D49" s="143"/>
      <c r="E49" s="143"/>
      <c r="F49" s="143"/>
      <c r="G49" s="156"/>
      <c r="H49" s="143"/>
      <c r="I49" s="143"/>
      <c r="J49" s="143"/>
      <c r="K49" s="143"/>
      <c r="L49" s="143"/>
      <c r="M49" s="143"/>
      <c r="N49" s="143"/>
      <c r="O49" s="143"/>
      <c r="P49" s="143"/>
      <c r="R49" s="143"/>
      <c r="S49" s="143"/>
      <c r="T49" s="143"/>
      <c r="U49" s="143"/>
      <c r="V49" s="143"/>
      <c r="W49" s="143"/>
      <c r="X49" s="143"/>
    </row>
    <row r="50" spans="2:24" ht="15.75" customHeight="1" x14ac:dyDescent="0.25">
      <c r="B50" s="143"/>
      <c r="C50" s="143"/>
      <c r="D50" s="143"/>
      <c r="E50" s="143"/>
      <c r="F50" s="143"/>
      <c r="G50" s="156"/>
      <c r="H50" s="143"/>
      <c r="I50" s="143"/>
      <c r="J50" s="143"/>
      <c r="K50" s="143"/>
      <c r="L50" s="143"/>
      <c r="M50" s="143"/>
      <c r="N50" s="143"/>
      <c r="O50" s="143"/>
      <c r="P50" s="143"/>
      <c r="R50" s="143"/>
      <c r="S50" s="143"/>
      <c r="T50" s="143"/>
      <c r="U50" s="143"/>
      <c r="V50" s="143"/>
      <c r="W50" s="143"/>
      <c r="X50" s="143"/>
    </row>
    <row r="51" spans="2:24" ht="15.75" customHeight="1" x14ac:dyDescent="0.25"/>
    <row r="52" spans="2:24" ht="15.75" customHeight="1" x14ac:dyDescent="0.25">
      <c r="S52" s="135" t="s">
        <v>21</v>
      </c>
      <c r="T52" s="169">
        <f>T9</f>
        <v>149879.21</v>
      </c>
    </row>
    <row r="53" spans="2:24" ht="15.75" customHeight="1" x14ac:dyDescent="0.25"/>
    <row r="54" spans="2:24" ht="15.75" customHeight="1" x14ac:dyDescent="0.25"/>
    <row r="55" spans="2:24" ht="15.75" customHeight="1" x14ac:dyDescent="0.25"/>
    <row r="56" spans="2:24" ht="15.75" customHeight="1" x14ac:dyDescent="0.25"/>
    <row r="57" spans="2:24" ht="15.75" customHeight="1" x14ac:dyDescent="0.25"/>
    <row r="58" spans="2:24" ht="15.75" customHeight="1" x14ac:dyDescent="0.25"/>
    <row r="59" spans="2:24" ht="15.75" customHeight="1" x14ac:dyDescent="0.25"/>
    <row r="60" spans="2:24" ht="15.75" customHeight="1" x14ac:dyDescent="0.25"/>
    <row r="61" spans="2:24" ht="15.75" customHeight="1" x14ac:dyDescent="0.25"/>
  </sheetData>
  <mergeCells count="8">
    <mergeCell ref="X4:Z4"/>
    <mergeCell ref="X5:Z5"/>
    <mergeCell ref="B26:H26"/>
    <mergeCell ref="B18:F18"/>
    <mergeCell ref="B12:H12"/>
    <mergeCell ref="B14:H14"/>
    <mergeCell ref="B16:H16"/>
    <mergeCell ref="R4:T4"/>
  </mergeCells>
  <conditionalFormatting sqref="A7:P8">
    <cfRule type="expression" dxfId="1" priority="1">
      <formula>MOD(ROW(),2)=0</formula>
    </cfRule>
  </conditionalFormatting>
  <conditionalFormatting sqref="R7:U8">
    <cfRule type="expression" dxfId="0" priority="3">
      <formula>MOD(ROW(),2)=0</formula>
    </cfRule>
  </conditionalFormatting>
  <hyperlinks>
    <hyperlink ref="B18" r:id="rId1" xr:uid="{00000000-0004-0000-3200-000000000000}"/>
  </hyperlinks>
  <printOptions horizontalCentered="1" gridLines="1"/>
  <pageMargins left="0" right="0" top="0.75" bottom="0.75" header="0.3" footer="0.3"/>
  <pageSetup scale="32" orientation="landscape" horizontalDpi="1200" verticalDpi="1200"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T35"/>
  <sheetViews>
    <sheetView topLeftCell="B1" workbookViewId="0"/>
  </sheetViews>
  <sheetFormatPr defaultColWidth="9.140625" defaultRowHeight="15" x14ac:dyDescent="0.25"/>
  <cols>
    <col min="1" max="1" width="5.7109375" style="2" hidden="1" customWidth="1"/>
    <col min="2" max="2" width="53.28515625" style="2" customWidth="1"/>
    <col min="3" max="3" width="24.42578125" style="2" bestFit="1" customWidth="1"/>
    <col min="4" max="4" width="13.7109375" style="2" customWidth="1"/>
    <col min="5" max="5" width="17" style="2" bestFit="1" customWidth="1"/>
    <col min="6" max="6" width="21.7109375" style="2" customWidth="1"/>
    <col min="7" max="7" width="8.5703125" style="2" customWidth="1"/>
    <col min="8" max="8" width="16.42578125" style="2" customWidth="1"/>
    <col min="9" max="9" width="10.85546875" style="2" customWidth="1"/>
    <col min="10" max="10" width="10" style="2" customWidth="1"/>
    <col min="11" max="11" width="10.28515625" style="2" customWidth="1"/>
    <col min="12" max="12" width="18.7109375" style="2" customWidth="1"/>
    <col min="13" max="13" width="13.28515625" style="2" bestFit="1" customWidth="1"/>
    <col min="14" max="14" width="16.140625" style="2" customWidth="1"/>
    <col min="15" max="15" width="14.42578125" style="2" customWidth="1"/>
    <col min="16" max="16" width="3.140625" style="2" customWidth="1"/>
    <col min="17" max="17" width="12" style="2" customWidth="1"/>
    <col min="18" max="18" width="14.140625" style="2" customWidth="1"/>
    <col min="19" max="19" width="16.7109375" style="2" customWidth="1"/>
    <col min="20" max="16384" width="9.140625" style="2"/>
  </cols>
  <sheetData>
    <row r="1" spans="1:20" ht="14.45" customHeight="1" x14ac:dyDescent="0.25">
      <c r="B1" s="5" t="s">
        <v>153</v>
      </c>
      <c r="Q1" s="583" t="s">
        <v>148</v>
      </c>
      <c r="R1" s="583"/>
      <c r="S1" s="583"/>
    </row>
    <row r="2" spans="1:20" x14ac:dyDescent="0.25">
      <c r="B2" s="59" t="s">
        <v>123</v>
      </c>
      <c r="C2" s="112">
        <v>43738</v>
      </c>
      <c r="M2" s="50"/>
      <c r="N2" s="50"/>
      <c r="P2" s="24"/>
      <c r="Q2" s="585" t="s">
        <v>160</v>
      </c>
      <c r="R2" s="585"/>
      <c r="S2" s="585"/>
    </row>
    <row r="3" spans="1:20" ht="15.75" thickBot="1" x14ac:dyDescent="0.3">
      <c r="A3" s="2" t="s">
        <v>14</v>
      </c>
      <c r="B3" s="34" t="s">
        <v>154</v>
      </c>
      <c r="C3" s="5"/>
      <c r="D3" s="5"/>
      <c r="E3" s="5"/>
      <c r="P3" s="24"/>
      <c r="Q3" s="35"/>
      <c r="R3" s="25"/>
    </row>
    <row r="4" spans="1:20" x14ac:dyDescent="0.25">
      <c r="B4" s="5" t="s">
        <v>159</v>
      </c>
      <c r="M4" s="56" t="s">
        <v>26</v>
      </c>
      <c r="N4" s="56" t="s">
        <v>26</v>
      </c>
      <c r="O4" s="56" t="s">
        <v>26</v>
      </c>
      <c r="P4" s="96"/>
      <c r="Q4" s="60" t="s">
        <v>27</v>
      </c>
      <c r="R4" s="60" t="s">
        <v>29</v>
      </c>
      <c r="S4" s="60" t="s">
        <v>21</v>
      </c>
      <c r="T4" s="4"/>
    </row>
    <row r="5" spans="1:20" ht="15.75" thickBot="1" x14ac:dyDescent="0.3">
      <c r="G5" s="113" t="s">
        <v>147</v>
      </c>
      <c r="H5" s="113" t="s">
        <v>147</v>
      </c>
      <c r="M5" s="57" t="s">
        <v>25</v>
      </c>
      <c r="N5" s="57" t="s">
        <v>24</v>
      </c>
      <c r="O5" s="57" t="s">
        <v>23</v>
      </c>
      <c r="P5" s="96"/>
      <c r="Q5" s="61" t="s">
        <v>28</v>
      </c>
      <c r="R5" s="61" t="s">
        <v>28</v>
      </c>
      <c r="S5" s="61" t="s">
        <v>28</v>
      </c>
      <c r="T5" s="4"/>
    </row>
    <row r="6" spans="1:20" ht="85.5" customHeight="1" thickBot="1" x14ac:dyDescent="0.3">
      <c r="B6" s="55" t="s">
        <v>0</v>
      </c>
      <c r="C6" s="55" t="s">
        <v>108</v>
      </c>
      <c r="D6" s="55" t="s">
        <v>93</v>
      </c>
      <c r="E6" s="55" t="s">
        <v>2</v>
      </c>
      <c r="F6" s="55" t="s">
        <v>3</v>
      </c>
      <c r="G6" s="72" t="s">
        <v>114</v>
      </c>
      <c r="H6" s="72" t="s">
        <v>115</v>
      </c>
      <c r="I6" s="72" t="s">
        <v>112</v>
      </c>
      <c r="J6" s="72" t="s">
        <v>113</v>
      </c>
      <c r="K6" s="72" t="s">
        <v>102</v>
      </c>
      <c r="L6" s="54" t="s">
        <v>4</v>
      </c>
      <c r="M6" s="58" t="s">
        <v>5</v>
      </c>
      <c r="N6" s="58" t="s">
        <v>5</v>
      </c>
      <c r="O6" s="58" t="s">
        <v>5</v>
      </c>
      <c r="P6" s="96"/>
      <c r="Q6" s="62"/>
      <c r="R6" s="67" t="s">
        <v>30</v>
      </c>
      <c r="S6" s="68" t="s">
        <v>31</v>
      </c>
    </row>
    <row r="7" spans="1:20" hidden="1" x14ac:dyDescent="0.25">
      <c r="B7" s="125"/>
      <c r="C7" s="75"/>
      <c r="D7" s="63"/>
      <c r="F7" s="2" t="s">
        <v>6</v>
      </c>
      <c r="G7" s="114">
        <v>2.7699999999999999E-2</v>
      </c>
      <c r="H7" s="114">
        <v>0.15060000000000001</v>
      </c>
      <c r="I7" s="115">
        <v>43646</v>
      </c>
      <c r="J7" s="115">
        <v>43647</v>
      </c>
      <c r="K7" s="115">
        <v>43282</v>
      </c>
      <c r="L7" s="116" t="s">
        <v>128</v>
      </c>
      <c r="M7" s="52"/>
      <c r="N7" s="47"/>
      <c r="O7" s="47"/>
      <c r="P7" s="47"/>
      <c r="Q7" s="47"/>
      <c r="R7" s="47"/>
      <c r="S7" s="48"/>
    </row>
    <row r="8" spans="1:20" ht="30" customHeight="1" x14ac:dyDescent="0.25">
      <c r="B8" s="125"/>
      <c r="C8" s="123"/>
      <c r="D8" s="63"/>
      <c r="G8" s="114"/>
      <c r="H8" s="114"/>
      <c r="I8" s="115"/>
      <c r="J8" s="115"/>
      <c r="K8" s="115"/>
      <c r="L8" s="116"/>
      <c r="M8" s="52"/>
      <c r="N8" s="47"/>
      <c r="O8" s="47">
        <f>M8+N8</f>
        <v>0</v>
      </c>
      <c r="P8" s="47"/>
      <c r="Q8" s="47"/>
      <c r="R8" s="47"/>
      <c r="S8" s="48">
        <f>Q8+R8</f>
        <v>0</v>
      </c>
    </row>
    <row r="9" spans="1:20" x14ac:dyDescent="0.25">
      <c r="G9" s="83"/>
      <c r="H9" s="83"/>
      <c r="I9" s="79"/>
      <c r="J9" s="79"/>
      <c r="K9" s="79"/>
      <c r="M9" s="19"/>
      <c r="N9" s="20"/>
      <c r="O9" s="20"/>
      <c r="P9" s="47"/>
      <c r="Q9" s="20"/>
      <c r="R9" s="20"/>
      <c r="S9" s="21"/>
    </row>
    <row r="10" spans="1:20" x14ac:dyDescent="0.25">
      <c r="C10" s="64"/>
      <c r="D10" s="64"/>
      <c r="G10" s="83"/>
      <c r="H10" s="83"/>
      <c r="I10" s="79"/>
      <c r="J10" s="79"/>
      <c r="K10" s="79" t="s">
        <v>88</v>
      </c>
      <c r="L10" s="17" t="s">
        <v>36</v>
      </c>
      <c r="M10" s="46">
        <f>SUM(M8:M8)</f>
        <v>0</v>
      </c>
      <c r="N10" s="46">
        <f>SUM(N8:N8)</f>
        <v>0</v>
      </c>
      <c r="O10" s="46">
        <f>SUM(O8:O8)</f>
        <v>0</v>
      </c>
      <c r="P10" s="46"/>
      <c r="Q10" s="46">
        <f>SUM(Q8:Q8)</f>
        <v>0</v>
      </c>
      <c r="R10" s="46">
        <f>SUM(R8:R8)</f>
        <v>0</v>
      </c>
      <c r="S10" s="18">
        <f>SUM(S8:S8)</f>
        <v>0</v>
      </c>
    </row>
    <row r="11" spans="1:20" x14ac:dyDescent="0.25">
      <c r="C11" s="64"/>
      <c r="D11" s="64"/>
      <c r="G11" s="83"/>
      <c r="H11" s="83"/>
      <c r="I11" s="79"/>
      <c r="J11" s="79"/>
      <c r="K11" s="79"/>
      <c r="L11" s="17"/>
      <c r="M11" s="46"/>
      <c r="N11" s="46"/>
      <c r="O11" s="46"/>
      <c r="P11" s="46"/>
      <c r="Q11" s="46"/>
      <c r="R11" s="46"/>
      <c r="S11" s="48"/>
    </row>
    <row r="12" spans="1:20" x14ac:dyDescent="0.25">
      <c r="C12" s="64"/>
      <c r="D12" s="64"/>
      <c r="G12" s="83"/>
      <c r="H12" s="83"/>
      <c r="I12" s="79"/>
      <c r="J12" s="79"/>
      <c r="K12" s="79"/>
      <c r="L12" s="17"/>
      <c r="M12" s="46"/>
      <c r="N12" s="46"/>
      <c r="O12" s="46"/>
      <c r="P12" s="46"/>
      <c r="Q12" s="46"/>
      <c r="R12" s="46"/>
      <c r="S12" s="48"/>
    </row>
    <row r="13" spans="1:20" x14ac:dyDescent="0.25">
      <c r="B13" s="5" t="s">
        <v>106</v>
      </c>
      <c r="C13" s="63"/>
      <c r="D13" s="63"/>
      <c r="S13" s="22"/>
    </row>
    <row r="14" spans="1:20" ht="33.75" customHeight="1" x14ac:dyDescent="0.25">
      <c r="B14" s="587" t="s">
        <v>107</v>
      </c>
      <c r="C14" s="587"/>
      <c r="D14" s="587"/>
      <c r="E14" s="587"/>
      <c r="F14" s="587"/>
      <c r="S14" s="22"/>
    </row>
    <row r="15" spans="1:20" x14ac:dyDescent="0.25">
      <c r="C15" s="63"/>
      <c r="D15" s="63"/>
      <c r="S15" s="22"/>
    </row>
    <row r="16" spans="1:20" ht="50.25" customHeight="1" x14ac:dyDescent="0.25">
      <c r="B16" s="587" t="s">
        <v>110</v>
      </c>
      <c r="C16" s="587"/>
      <c r="D16" s="587"/>
      <c r="E16" s="587"/>
      <c r="F16" s="587"/>
      <c r="S16" s="22"/>
    </row>
    <row r="17" spans="2:20" x14ac:dyDescent="0.25">
      <c r="B17" s="124"/>
      <c r="C17" s="124"/>
      <c r="D17" s="124"/>
      <c r="E17" s="124"/>
      <c r="S17" s="22"/>
    </row>
    <row r="18" spans="2:20" ht="32.25" customHeight="1" x14ac:dyDescent="0.25">
      <c r="B18" s="587" t="s">
        <v>131</v>
      </c>
      <c r="C18" s="587"/>
      <c r="D18" s="587"/>
      <c r="E18" s="587"/>
      <c r="F18" s="587"/>
      <c r="S18" s="22"/>
    </row>
    <row r="19" spans="2:20" ht="15" customHeight="1" x14ac:dyDescent="0.25">
      <c r="B19" s="588" t="s">
        <v>130</v>
      </c>
      <c r="C19" s="587"/>
      <c r="D19" s="587"/>
      <c r="E19" s="587"/>
      <c r="F19" s="587"/>
      <c r="S19" s="22"/>
    </row>
    <row r="20" spans="2:20" ht="15" customHeight="1" x14ac:dyDescent="0.25">
      <c r="B20" s="124"/>
      <c r="C20" s="124"/>
      <c r="D20" s="124"/>
      <c r="E20" s="124"/>
      <c r="S20" s="22"/>
    </row>
    <row r="21" spans="2:20" x14ac:dyDescent="0.25">
      <c r="B21" s="4" t="s">
        <v>95</v>
      </c>
      <c r="C21" s="70" t="s">
        <v>98</v>
      </c>
      <c r="D21" s="70" t="s">
        <v>99</v>
      </c>
      <c r="E21" s="124"/>
      <c r="S21" s="22"/>
    </row>
    <row r="22" spans="2:20" x14ac:dyDescent="0.25">
      <c r="B22" s="125" t="s">
        <v>97</v>
      </c>
      <c r="C22" s="63" t="s">
        <v>100</v>
      </c>
      <c r="D22" s="63" t="s">
        <v>101</v>
      </c>
      <c r="E22" s="124"/>
      <c r="S22" s="22"/>
    </row>
    <row r="23" spans="2:20" ht="15.75" x14ac:dyDescent="0.25">
      <c r="B23" s="120"/>
      <c r="C23" s="64"/>
      <c r="D23" s="64"/>
      <c r="S23" s="22"/>
    </row>
    <row r="24" spans="2:20" x14ac:dyDescent="0.25">
      <c r="B24" s="594" t="s">
        <v>156</v>
      </c>
      <c r="C24" s="594"/>
      <c r="D24" s="594"/>
      <c r="E24" s="594"/>
      <c r="F24" s="594"/>
      <c r="G24" s="594"/>
      <c r="H24" s="594"/>
      <c r="S24" s="22"/>
    </row>
    <row r="25" spans="2:20" x14ac:dyDescent="0.25">
      <c r="B25" s="127" t="s">
        <v>155</v>
      </c>
      <c r="C25" s="63"/>
      <c r="D25" s="63"/>
      <c r="S25" s="22"/>
    </row>
    <row r="26" spans="2:20" x14ac:dyDescent="0.25">
      <c r="B26" s="121"/>
      <c r="C26" s="65"/>
      <c r="D26" s="65"/>
      <c r="E26" s="7"/>
      <c r="F26" s="7"/>
      <c r="G26" s="7"/>
      <c r="H26" s="7"/>
      <c r="I26" s="7"/>
      <c r="J26" s="7"/>
      <c r="K26" s="7"/>
      <c r="L26" s="7"/>
      <c r="M26" s="7"/>
      <c r="N26" s="7"/>
      <c r="O26" s="7"/>
      <c r="P26" s="7"/>
      <c r="Q26" s="7"/>
      <c r="R26" s="7"/>
      <c r="S26" s="23"/>
    </row>
    <row r="27" spans="2:20" x14ac:dyDescent="0.25">
      <c r="B27" s="117"/>
      <c r="C27" s="64"/>
      <c r="D27" s="64"/>
      <c r="Q27" s="44" t="s">
        <v>79</v>
      </c>
      <c r="R27" s="37"/>
      <c r="S27" s="107"/>
    </row>
    <row r="28" spans="2:20" ht="15" customHeight="1" x14ac:dyDescent="0.25">
      <c r="B28" s="13" t="s">
        <v>37</v>
      </c>
      <c r="C28" s="126" t="s">
        <v>1</v>
      </c>
      <c r="D28" s="126"/>
      <c r="E28" s="126" t="s">
        <v>32</v>
      </c>
      <c r="F28" s="126" t="s">
        <v>33</v>
      </c>
      <c r="G28" s="126"/>
      <c r="H28" s="126"/>
      <c r="I28" s="126"/>
      <c r="J28" s="126"/>
      <c r="K28" s="126"/>
      <c r="L28" s="126" t="s">
        <v>34</v>
      </c>
      <c r="M28" s="126" t="s">
        <v>35</v>
      </c>
      <c r="N28" s="36"/>
      <c r="O28" s="36"/>
      <c r="P28" s="36"/>
      <c r="Q28" s="41" t="s">
        <v>78</v>
      </c>
      <c r="R28" s="39"/>
      <c r="S28" s="40"/>
      <c r="T28" s="38"/>
    </row>
    <row r="29" spans="2:20" ht="15" customHeight="1" x14ac:dyDescent="0.25">
      <c r="B29" s="45"/>
      <c r="C29" s="96"/>
      <c r="D29" s="96"/>
      <c r="E29" s="96"/>
      <c r="F29" s="96"/>
      <c r="G29" s="96"/>
      <c r="H29" s="96"/>
      <c r="I29" s="96"/>
      <c r="J29" s="96"/>
      <c r="K29" s="96"/>
      <c r="L29" s="96"/>
      <c r="M29" s="96"/>
      <c r="N29" s="35"/>
      <c r="O29" s="35"/>
      <c r="P29" s="35"/>
      <c r="T29" s="38"/>
    </row>
    <row r="30" spans="2:20" ht="15" customHeight="1" x14ac:dyDescent="0.25">
      <c r="B30" s="45"/>
      <c r="C30" s="96"/>
      <c r="D30" s="96"/>
      <c r="E30" s="96"/>
      <c r="F30" s="96"/>
      <c r="G30" s="96"/>
      <c r="H30" s="96"/>
      <c r="I30" s="96"/>
      <c r="J30" s="96"/>
      <c r="K30" s="96"/>
      <c r="L30" s="96"/>
      <c r="M30" s="96"/>
      <c r="N30" s="35"/>
      <c r="O30" s="35"/>
      <c r="P30" s="35"/>
      <c r="Q30" s="44"/>
      <c r="R30" s="37"/>
      <c r="S30" s="37"/>
      <c r="T30" s="38"/>
    </row>
    <row r="31" spans="2:20" x14ac:dyDescent="0.25">
      <c r="B31" s="8"/>
      <c r="C31" s="96"/>
      <c r="D31" s="96"/>
      <c r="E31" s="96"/>
      <c r="R31" s="38"/>
      <c r="S31" s="38"/>
      <c r="T31" s="38"/>
    </row>
    <row r="32" spans="2:20" x14ac:dyDescent="0.25">
      <c r="B32" s="9"/>
      <c r="C32" s="10"/>
      <c r="D32" s="10"/>
      <c r="E32" s="31"/>
      <c r="F32" s="11"/>
      <c r="G32" s="11"/>
      <c r="H32" s="11"/>
      <c r="I32" s="11"/>
      <c r="J32" s="11"/>
      <c r="K32" s="11"/>
      <c r="L32" s="12"/>
      <c r="M32" s="16"/>
      <c r="N32" s="14"/>
      <c r="O32" s="14"/>
      <c r="P32" s="14"/>
    </row>
    <row r="33" spans="2:16" x14ac:dyDescent="0.25">
      <c r="B33" s="9"/>
      <c r="C33" s="10"/>
      <c r="D33" s="10"/>
      <c r="E33" s="31"/>
      <c r="F33" s="11"/>
      <c r="G33" s="11"/>
      <c r="H33" s="11"/>
      <c r="I33" s="11"/>
      <c r="J33" s="11"/>
      <c r="K33" s="11"/>
      <c r="L33" s="12"/>
      <c r="M33" s="16"/>
      <c r="N33" s="14"/>
      <c r="O33" s="14"/>
      <c r="P33" s="14"/>
    </row>
    <row r="34" spans="2:16" x14ac:dyDescent="0.25">
      <c r="B34" s="9"/>
      <c r="C34" s="10"/>
      <c r="D34" s="10"/>
      <c r="E34" s="31"/>
      <c r="F34" s="11"/>
      <c r="G34" s="11"/>
      <c r="H34" s="11"/>
      <c r="I34" s="11"/>
      <c r="J34" s="11"/>
      <c r="K34" s="11"/>
      <c r="L34" s="12"/>
      <c r="M34" s="16"/>
      <c r="N34" s="14"/>
      <c r="O34" s="14"/>
      <c r="P34" s="14"/>
    </row>
    <row r="35" spans="2:16" x14ac:dyDescent="0.25">
      <c r="B35" s="9"/>
      <c r="C35" s="10"/>
      <c r="D35" s="10"/>
      <c r="E35" s="31"/>
      <c r="F35" s="11"/>
      <c r="G35" s="11"/>
      <c r="H35" s="11"/>
      <c r="I35" s="11"/>
      <c r="J35" s="11"/>
      <c r="K35" s="11"/>
      <c r="L35" s="12"/>
      <c r="M35" s="16"/>
      <c r="N35" s="14"/>
      <c r="O35" s="14"/>
      <c r="P35" s="14"/>
    </row>
  </sheetData>
  <mergeCells count="7">
    <mergeCell ref="B19:F19"/>
    <mergeCell ref="B24:H24"/>
    <mergeCell ref="Q1:S1"/>
    <mergeCell ref="Q2:S2"/>
    <mergeCell ref="B14:F14"/>
    <mergeCell ref="B16:F16"/>
    <mergeCell ref="B18:F18"/>
  </mergeCells>
  <hyperlinks>
    <hyperlink ref="B19" r:id="rId1" xr:uid="{00000000-0004-0000-3300-000000000000}"/>
  </hyperlinks>
  <printOptions horizontalCentered="1" gridLines="1"/>
  <pageMargins left="0" right="0" top="0.75" bottom="0.75" header="0.3" footer="0.3"/>
  <pageSetup scale="49"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52</vt:i4>
      </vt:variant>
    </vt:vector>
  </HeadingPairs>
  <TitlesOfParts>
    <vt:vector size="104" baseType="lpstr">
      <vt:lpstr>Master Grant List</vt:lpstr>
      <vt:lpstr>#0040 Palm Beach Prep Char. MS</vt:lpstr>
      <vt:lpstr>#0100 The Learning Center HS</vt:lpstr>
      <vt:lpstr>#1461 Inlet Grove Comm HS </vt:lpstr>
      <vt:lpstr>#1571 South Tech Charter Acad</vt:lpstr>
      <vt:lpstr>#1571 South Tech Academy</vt:lpstr>
      <vt:lpstr>#2521 Ed Venture </vt:lpstr>
      <vt:lpstr>#2531 Bodwell </vt:lpstr>
      <vt:lpstr>#2791 The Learning Center @ Els</vt:lpstr>
      <vt:lpstr>#2801 PB Maritime Acad Elem</vt:lpstr>
      <vt:lpstr>#2911 Western Academy</vt:lpstr>
      <vt:lpstr>#2941 Palm Beach School Autism </vt:lpstr>
      <vt:lpstr>#3083 The Learning Acad @ Els </vt:lpstr>
      <vt:lpstr>#3345 Career Academy of the PB </vt:lpstr>
      <vt:lpstr>#3381 Imagine Schools </vt:lpstr>
      <vt:lpstr>#3382 Glades Academy </vt:lpstr>
      <vt:lpstr>#3391 Seagull Academy Ind. Liv</vt:lpstr>
      <vt:lpstr>#3394 Montessori Acad Early  </vt:lpstr>
      <vt:lpstr>#3395 Somerset Academy JFK </vt:lpstr>
      <vt:lpstr>#3396 G-Star of the Arts </vt:lpstr>
      <vt:lpstr>#3398 Everglades Preparatory </vt:lpstr>
      <vt:lpstr>#3400 Believers Academy </vt:lpstr>
      <vt:lpstr>#3401 Quantum High School </vt:lpstr>
      <vt:lpstr>#3413 Somerset Acad Boca East</vt:lpstr>
      <vt:lpstr>#3421 Worthington High School</vt:lpstr>
      <vt:lpstr> #3431 Renaissance CS @ WPB</vt:lpstr>
      <vt:lpstr>#3441 South Tech Prep Acd </vt:lpstr>
      <vt:lpstr>#3924 PB Maritime Acd Second </vt:lpstr>
      <vt:lpstr>#3941 Ben Gamla </vt:lpstr>
      <vt:lpstr>#3961 Gardens Schl Tech Arts</vt:lpstr>
      <vt:lpstr>#3971 Palm Beach Preparatory  </vt:lpstr>
      <vt:lpstr>#4001 Renaissance CS @ Well</vt:lpstr>
      <vt:lpstr>#4002 Renaissance CS @ Summit </vt:lpstr>
      <vt:lpstr>#4012 Somerset Canyons Middle  </vt:lpstr>
      <vt:lpstr>#4013 Somerset Acad Canyons HS </vt:lpstr>
      <vt:lpstr>#4020 Franklin Acd Boynton Bch </vt:lpstr>
      <vt:lpstr>#4030 Olympus International Acd</vt:lpstr>
      <vt:lpstr>#4031 Somerset Academy of Arts</vt:lpstr>
      <vt:lpstr>#4041 Somerset Acad Boca Middle</vt:lpstr>
      <vt:lpstr>#4050 Renaissance CS @ Cypress</vt:lpstr>
      <vt:lpstr>#4051 Renaissance CS @ Central </vt:lpstr>
      <vt:lpstr>#4061 Franklin Academy - PBG</vt:lpstr>
      <vt:lpstr>#4080 University Prep Academy</vt:lpstr>
      <vt:lpstr>#4081 Florida Futures Acd N</vt:lpstr>
      <vt:lpstr>#4090 SLAM MS</vt:lpstr>
      <vt:lpstr>#4091 Somerset Acd Lakes</vt:lpstr>
      <vt:lpstr>#4100 Connections Ed. Center PB</vt:lpstr>
      <vt:lpstr>#4102 Bridge Prep Academy</vt:lpstr>
      <vt:lpstr>#4103 SLAM Boca MiddleHigh</vt:lpstr>
      <vt:lpstr>#4111 SLAM HS PB</vt:lpstr>
      <vt:lpstr>#4131 Somerset Academy Well HS</vt:lpstr>
      <vt:lpstr>#4121 South Tech Success</vt:lpstr>
      <vt:lpstr>' #3431 Renaissance CS @ WPB'!Print_Area</vt:lpstr>
      <vt:lpstr>'#0040 Palm Beach Prep Char. MS'!Print_Area</vt:lpstr>
      <vt:lpstr>'#0100 The Learning Center HS'!Print_Area</vt:lpstr>
      <vt:lpstr>'#1461 Inlet Grove Comm HS '!Print_Area</vt:lpstr>
      <vt:lpstr>'#1571 South Tech Academy'!Print_Area</vt:lpstr>
      <vt:lpstr>'#1571 South Tech Charter Acad'!Print_Area</vt:lpstr>
      <vt:lpstr>'#2521 Ed Venture '!Print_Area</vt:lpstr>
      <vt:lpstr>'#2531 Bodwell '!Print_Area</vt:lpstr>
      <vt:lpstr>'#2791 The Learning Center @ Els'!Print_Area</vt:lpstr>
      <vt:lpstr>'#2801 PB Maritime Acad Elem'!Print_Area</vt:lpstr>
      <vt:lpstr>'#2911 Western Academy'!Print_Area</vt:lpstr>
      <vt:lpstr>'#2941 Palm Beach School Autism '!Print_Area</vt:lpstr>
      <vt:lpstr>'#3083 The Learning Acad @ Els '!Print_Area</vt:lpstr>
      <vt:lpstr>'#3345 Career Academy of the PB '!Print_Area</vt:lpstr>
      <vt:lpstr>'#3381 Imagine Schools '!Print_Area</vt:lpstr>
      <vt:lpstr>'#3382 Glades Academy '!Print_Area</vt:lpstr>
      <vt:lpstr>'#3391 Seagull Academy Ind. Liv'!Print_Area</vt:lpstr>
      <vt:lpstr>'#3394 Montessori Acad Early  '!Print_Area</vt:lpstr>
      <vt:lpstr>'#3395 Somerset Academy JFK '!Print_Area</vt:lpstr>
      <vt:lpstr>'#3396 G-Star of the Arts '!Print_Area</vt:lpstr>
      <vt:lpstr>'#3398 Everglades Preparatory '!Print_Area</vt:lpstr>
      <vt:lpstr>'#3400 Believers Academy '!Print_Area</vt:lpstr>
      <vt:lpstr>'#3401 Quantum High School '!Print_Area</vt:lpstr>
      <vt:lpstr>'#3413 Somerset Acad Boca East'!Print_Area</vt:lpstr>
      <vt:lpstr>'#3421 Worthington High School'!Print_Area</vt:lpstr>
      <vt:lpstr>'#3441 South Tech Prep Acd '!Print_Area</vt:lpstr>
      <vt:lpstr>'#3924 PB Maritime Acd Second '!Print_Area</vt:lpstr>
      <vt:lpstr>'#3941 Ben Gamla '!Print_Area</vt:lpstr>
      <vt:lpstr>'#3961 Gardens Schl Tech Arts'!Print_Area</vt:lpstr>
      <vt:lpstr>'#3971 Palm Beach Preparatory  '!Print_Area</vt:lpstr>
      <vt:lpstr>'#4001 Renaissance CS @ Well'!Print_Area</vt:lpstr>
      <vt:lpstr>'#4002 Renaissance CS @ Summit '!Print_Area</vt:lpstr>
      <vt:lpstr>'#4012 Somerset Canyons Middle  '!Print_Area</vt:lpstr>
      <vt:lpstr>'#4013 Somerset Acad Canyons HS '!Print_Area</vt:lpstr>
      <vt:lpstr>'#4020 Franklin Acd Boynton Bch '!Print_Area</vt:lpstr>
      <vt:lpstr>'#4030 Olympus International Acd'!Print_Area</vt:lpstr>
      <vt:lpstr>'#4031 Somerset Academy of Arts'!Print_Area</vt:lpstr>
      <vt:lpstr>'#4041 Somerset Acad Boca Middle'!Print_Area</vt:lpstr>
      <vt:lpstr>'#4050 Renaissance CS @ Cypress'!Print_Area</vt:lpstr>
      <vt:lpstr>'#4051 Renaissance CS @ Central '!Print_Area</vt:lpstr>
      <vt:lpstr>'#4061 Franklin Academy - PBG'!Print_Area</vt:lpstr>
      <vt:lpstr>'#4080 University Prep Academy'!Print_Area</vt:lpstr>
      <vt:lpstr>'#4081 Florida Futures Acd N'!Print_Area</vt:lpstr>
      <vt:lpstr>'#4090 SLAM MS'!Print_Area</vt:lpstr>
      <vt:lpstr>'#4091 Somerset Acd Lakes'!Print_Area</vt:lpstr>
      <vt:lpstr>'#4100 Connections Ed. Center PB'!Print_Area</vt:lpstr>
      <vt:lpstr>'#4102 Bridge Prep Academy'!Print_Area</vt:lpstr>
      <vt:lpstr>'#4103 SLAM Boca MiddleHigh'!Print_Area</vt:lpstr>
      <vt:lpstr>'#4111 SLAM HS PB'!Print_Area</vt:lpstr>
      <vt:lpstr>'#4121 South Tech Success'!Print_Area</vt:lpstr>
      <vt:lpstr>'#4131 Somerset Academy Well HS'!Print_Area</vt:lpstr>
      <vt:lpstr>'Master Grant List'!Print_Area</vt:lpstr>
    </vt:vector>
  </TitlesOfParts>
  <Company>School District Of Palm Beach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kovners</dc:creator>
  <cp:lastModifiedBy>Stefanie Johnson</cp:lastModifiedBy>
  <cp:lastPrinted>2019-07-10T18:56:18Z</cp:lastPrinted>
  <dcterms:created xsi:type="dcterms:W3CDTF">2009-12-03T15:07:28Z</dcterms:created>
  <dcterms:modified xsi:type="dcterms:W3CDTF">2026-01-08T21:03:36Z</dcterms:modified>
</cp:coreProperties>
</file>