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20" windowWidth="15120" windowHeight="9290"/>
  </bookViews>
  <sheets>
    <sheet name="Inc Stmt_1" sheetId="1" r:id="rId1"/>
    <sheet name="Bal Stmt_2" sheetId="2" r:id="rId2"/>
  </sheets>
  <externalReferences>
    <externalReference r:id="rId3"/>
  </externalReferences>
  <calcPr calcId="145621"/>
  <webPublishing codePage="1252"/>
</workbook>
</file>

<file path=xl/calcChain.xml><?xml version="1.0" encoding="utf-8"?>
<calcChain xmlns="http://schemas.openxmlformats.org/spreadsheetml/2006/main">
  <c r="G43" i="1" l="1"/>
  <c r="G42" i="1"/>
  <c r="L36" i="2"/>
  <c r="R20" i="2"/>
  <c r="T13" i="2"/>
  <c r="R32" i="2"/>
  <c r="J16" i="2"/>
  <c r="F23" i="2"/>
  <c r="T22" i="2"/>
  <c r="N34" i="2"/>
  <c r="W43" i="1"/>
  <c r="W42" i="1"/>
  <c r="Q42" i="1"/>
  <c r="Q43" i="1"/>
  <c r="K40" i="2"/>
  <c r="J38" i="2"/>
  <c r="N16" i="2"/>
  <c r="J24" i="2"/>
  <c r="U43" i="1"/>
  <c r="U42" i="1"/>
  <c r="M43" i="1"/>
  <c r="M42" i="1"/>
  <c r="P15" i="2"/>
  <c r="L17" i="2"/>
  <c r="J32" i="2"/>
  <c r="T17" i="2"/>
  <c r="V32" i="2"/>
  <c r="R38" i="2"/>
  <c r="S40" i="2"/>
  <c r="J17" i="2"/>
  <c r="T15" i="2"/>
  <c r="P24" i="2"/>
  <c r="I40" i="2"/>
  <c r="H38" i="2"/>
  <c r="N35" i="2"/>
  <c r="V38" i="2"/>
  <c r="W40" i="2"/>
  <c r="N38" i="2"/>
  <c r="O40" i="2"/>
  <c r="N15" i="2"/>
  <c r="H11" i="2"/>
  <c r="P17" i="2"/>
  <c r="Q40" i="2"/>
  <c r="P38" i="2"/>
  <c r="P29" i="2"/>
  <c r="H20" i="2"/>
  <c r="N12" i="2"/>
  <c r="H36" i="2"/>
  <c r="F16" i="2"/>
  <c r="L38" i="2"/>
  <c r="M40" i="2"/>
  <c r="V13" i="2"/>
  <c r="G40" i="2"/>
  <c r="F38" i="2"/>
  <c r="J12" i="2"/>
  <c r="L22" i="2"/>
  <c r="V35" i="2"/>
  <c r="P23" i="2"/>
  <c r="L32" i="2"/>
  <c r="H16" i="2"/>
  <c r="N24" i="2"/>
  <c r="H15" i="2"/>
  <c r="V20" i="2"/>
  <c r="H29" i="2"/>
  <c r="L11" i="2"/>
  <c r="J35" i="2"/>
  <c r="T16" i="2"/>
  <c r="L13" i="2"/>
  <c r="S43" i="1"/>
  <c r="S42" i="1"/>
  <c r="H30" i="2"/>
  <c r="P11" i="2"/>
  <c r="P32" i="2"/>
  <c r="T20" i="2"/>
  <c r="R16" i="2"/>
  <c r="F20" i="2"/>
  <c r="N22" i="2"/>
  <c r="R12" i="2"/>
  <c r="T38" i="2"/>
  <c r="H22" i="2"/>
  <c r="R36" i="2"/>
  <c r="H32" i="2"/>
  <c r="N30" i="2"/>
  <c r="J22" i="2"/>
  <c r="F12" i="2"/>
  <c r="J30" i="2"/>
  <c r="R23" i="2"/>
  <c r="J29" i="2"/>
  <c r="J23" i="2"/>
  <c r="L16" i="2"/>
  <c r="N17" i="2"/>
  <c r="J27" i="2"/>
  <c r="F32" i="2"/>
  <c r="P36" i="2"/>
  <c r="J15" i="2"/>
  <c r="H17" i="2"/>
  <c r="F30" i="2"/>
  <c r="N27" i="2"/>
  <c r="I43" i="1"/>
  <c r="I42" i="1"/>
  <c r="H13" i="2"/>
  <c r="L34" i="2"/>
  <c r="R34" i="2"/>
  <c r="J20" i="2"/>
  <c r="O42" i="1"/>
  <c r="O43" i="1"/>
  <c r="P12" i="2"/>
  <c r="P16" i="2"/>
  <c r="L23" i="2"/>
  <c r="N29" i="2"/>
  <c r="V11" i="2"/>
  <c r="R13" i="2"/>
  <c r="P20" i="2"/>
  <c r="F27" i="2"/>
  <c r="F17" i="2"/>
  <c r="F35" i="2"/>
  <c r="V12" i="2"/>
  <c r="F22" i="2"/>
  <c r="R29" i="2"/>
  <c r="V17" i="2"/>
  <c r="T23" i="2"/>
  <c r="N20" i="2"/>
  <c r="P27" i="2"/>
  <c r="V22" i="2"/>
  <c r="T11" i="2"/>
  <c r="T34" i="2"/>
  <c r="V27" i="2"/>
  <c r="H24" i="2"/>
  <c r="H34" i="2"/>
  <c r="P13" i="2"/>
  <c r="F11" i="2"/>
  <c r="F13" i="2"/>
  <c r="F24" i="2"/>
  <c r="P34" i="2"/>
  <c r="R11" i="2"/>
  <c r="J13" i="2"/>
  <c r="T29" i="2"/>
  <c r="L12" i="2"/>
  <c r="T30" i="2"/>
  <c r="T12" i="2"/>
  <c r="F29" i="2"/>
  <c r="L20" i="2"/>
  <c r="L27" i="2"/>
  <c r="F34" i="2"/>
  <c r="V16" i="2"/>
  <c r="T24" i="2"/>
  <c r="T36" i="2"/>
  <c r="V34" i="2"/>
  <c r="V15" i="2"/>
  <c r="P22" i="2"/>
  <c r="L15" i="2"/>
  <c r="F36" i="2"/>
  <c r="V24" i="2"/>
  <c r="J36" i="2"/>
  <c r="L24" i="2"/>
  <c r="R17" i="2"/>
  <c r="N11" i="2"/>
  <c r="J34" i="2"/>
  <c r="P30" i="2"/>
  <c r="F15" i="2"/>
  <c r="K42" i="1"/>
  <c r="K43" i="1"/>
  <c r="R30" i="2"/>
  <c r="N23" i="2"/>
  <c r="L35" i="2"/>
  <c r="N36" i="2"/>
  <c r="V36" i="2"/>
  <c r="H35" i="2"/>
  <c r="R27" i="2"/>
  <c r="T35" i="2"/>
  <c r="N13" i="2"/>
  <c r="H12" i="2"/>
  <c r="J11" i="2"/>
  <c r="R35" i="2"/>
  <c r="R22" i="2"/>
  <c r="L29" i="2"/>
  <c r="R15" i="2"/>
  <c r="N32" i="2"/>
  <c r="H23" i="2"/>
  <c r="H27" i="2"/>
  <c r="T27" i="2"/>
  <c r="T32" i="2"/>
  <c r="R24" i="2"/>
  <c r="V30" i="2"/>
  <c r="P35" i="2"/>
  <c r="V23" i="2"/>
  <c r="V29" i="2"/>
  <c r="L30" i="2"/>
</calcChain>
</file>

<file path=xl/sharedStrings.xml><?xml version="1.0" encoding="utf-8"?>
<sst xmlns="http://schemas.openxmlformats.org/spreadsheetml/2006/main" count="202" uniqueCount="81">
  <si>
    <t>(St. Louis Public Schools)</t>
  </si>
  <si>
    <t>Statement of Revenues, Expenditures and Changes in Fund Balances - Governmental Funds</t>
  </si>
  <si>
    <r>
      <rPr>
        <b/>
        <sz val="12"/>
        <color rgb="FF222222"/>
        <rFont val="Verdana"/>
        <family val="2"/>
      </rPr>
      <t xml:space="preserve">Begin Post Date </t>
    </r>
    <r>
      <rPr>
        <b/>
        <sz val="12"/>
        <color rgb="FF222222"/>
        <rFont val="Verdana"/>
        <family val="2"/>
      </rPr>
      <t>Jul 1, 2019</t>
    </r>
    <r>
      <rPr>
        <b/>
        <sz val="12"/>
        <color rgb="FF222222"/>
        <rFont val="Verdana"/>
        <family val="2"/>
      </rPr>
      <t xml:space="preserve"> To End Post Date </t>
    </r>
    <r>
      <rPr>
        <b/>
        <sz val="12"/>
        <color rgb="FF222222"/>
        <rFont val="Verdana"/>
        <family val="2"/>
      </rPr>
      <t>Nov 30, 2019</t>
    </r>
  </si>
  <si>
    <t xml:space="preserve"> </t>
  </si>
  <si>
    <t>General Funds</t>
  </si>
  <si>
    <t>Teachers Fund</t>
  </si>
  <si>
    <t>Debt Services</t>
  </si>
  <si>
    <t>Building</t>
  </si>
  <si>
    <t>DESEG Vocation Ed</t>
  </si>
  <si>
    <t xml:space="preserve">DESEG Settlement   </t>
  </si>
  <si>
    <t>Non-Major  Governmental Funds</t>
  </si>
  <si>
    <t>Bond Proceeds</t>
  </si>
  <si>
    <t>Total</t>
  </si>
  <si>
    <t>Revenues</t>
  </si>
  <si>
    <t>Local Revenues</t>
  </si>
  <si>
    <t xml:space="preserve">Current Taxes                 </t>
  </si>
  <si>
    <t>-</t>
  </si>
  <si>
    <t xml:space="preserve">Delinquent Taxes              </t>
  </si>
  <si>
    <t xml:space="preserve">Interest on Investments       </t>
  </si>
  <si>
    <t xml:space="preserve"> Other                        </t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</si>
  <si>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County Revenues               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</si>
  <si>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Federal Revenues              </t>
    </r>
  </si>
  <si>
    <t>Expenditures</t>
  </si>
  <si>
    <t xml:space="preserve">Instruction                   </t>
  </si>
  <si>
    <t xml:space="preserve">Building Services             </t>
  </si>
  <si>
    <t xml:space="preserve">Administration                </t>
  </si>
  <si>
    <t xml:space="preserve">Instructional Support         </t>
  </si>
  <si>
    <t xml:space="preserve">Non-Instructional Support     </t>
  </si>
  <si>
    <t xml:space="preserve">Transportation                </t>
  </si>
  <si>
    <t xml:space="preserve">Food and Community Services   </t>
  </si>
  <si>
    <r>
      <rPr>
        <sz val="10"/>
        <color theme="1"/>
        <rFont val="Arial"/>
        <family val="2"/>
      </rPr>
      <t>Current Expenditures</t>
    </r>
    <r>
      <rPr>
        <sz val="10"/>
        <color theme="1"/>
        <rFont val="Arial"/>
        <family val="2"/>
      </rPr>
      <t xml:space="preserve"> - </t>
    </r>
    <r>
      <rPr>
        <sz val="10"/>
        <color theme="1"/>
        <rFont val="Arial"/>
        <family val="2"/>
      </rPr>
      <t>Total</t>
    </r>
  </si>
  <si>
    <t>Excess (Deficiency) Revenue - Expense</t>
  </si>
  <si>
    <t>Vocation Ed</t>
  </si>
  <si>
    <t>Settlement</t>
  </si>
  <si>
    <t>Nonmajor</t>
  </si>
  <si>
    <t xml:space="preserve">Interest                      </t>
  </si>
  <si>
    <t>Other Financing Sources (Uses)</t>
  </si>
  <si>
    <r>
      <rPr>
        <sz val="10"/>
        <color theme="1"/>
        <rFont val="Arial"/>
        <family val="2"/>
      </rPr>
      <t>Other Financing Sources (Uses)</t>
    </r>
    <r>
      <rPr>
        <sz val="10"/>
        <color theme="1"/>
        <rFont val="Arial"/>
        <family val="2"/>
      </rPr>
      <t xml:space="preserve"> - </t>
    </r>
    <r>
      <rPr>
        <sz val="10"/>
        <color theme="1"/>
        <rFont val="Arial"/>
        <family val="2"/>
      </rPr>
      <t>Total</t>
    </r>
  </si>
  <si>
    <t>Net Change in Fund Balances</t>
  </si>
  <si>
    <t>Fund Balances - End of Period</t>
  </si>
  <si>
    <t>Balance Sheet - Governmental Funds</t>
  </si>
  <si>
    <r>
      <rPr>
        <b/>
        <sz val="12"/>
        <color rgb="FF222222"/>
        <rFont val="Verdana"/>
        <family val="2"/>
      </rPr>
      <t xml:space="preserve">As Of </t>
    </r>
    <r>
      <rPr>
        <b/>
        <sz val="12"/>
        <color rgb="FF222222"/>
        <rFont val="Verdana"/>
        <family val="2"/>
      </rPr>
      <t>Nov 30, 2019</t>
    </r>
  </si>
  <si>
    <t>DESEG   Vocation Ed</t>
  </si>
  <si>
    <t>DESEG   Settlement</t>
  </si>
  <si>
    <t xml:space="preserve">Assets                        </t>
  </si>
  <si>
    <t>Cash and Temporary Investments</t>
  </si>
  <si>
    <t xml:space="preserve">Cash and Investments          </t>
  </si>
  <si>
    <t xml:space="preserve">Accounts Receivable           </t>
  </si>
  <si>
    <t xml:space="preserve">Receivables - Grants          </t>
  </si>
  <si>
    <t xml:space="preserve">Receivables - Taxes           </t>
  </si>
  <si>
    <t xml:space="preserve">Receivables - Other           </t>
  </si>
  <si>
    <t xml:space="preserve">Other Current Assets          </t>
  </si>
  <si>
    <t xml:space="preserve">Liabilities                   </t>
  </si>
  <si>
    <t xml:space="preserve">Accounts Payable              </t>
  </si>
  <si>
    <t xml:space="preserve">Claims Payable                </t>
  </si>
  <si>
    <t xml:space="preserve">Other Accrued Liabilities     </t>
  </si>
  <si>
    <t xml:space="preserve">Deposits and Escrow Funds     </t>
  </si>
  <si>
    <t xml:space="preserve"> Fund Balances</t>
  </si>
  <si>
    <t>Local Revenues - Total</t>
  </si>
  <si>
    <t>Revenues - Total</t>
  </si>
  <si>
    <t>Cash and Temporary Investments - Total</t>
  </si>
  <si>
    <t>Accounts Receivable            - Total</t>
  </si>
  <si>
    <t>Other Current Assets           - Total</t>
  </si>
  <si>
    <t>Assets                         - Total</t>
  </si>
  <si>
    <t>Liabilities                    - Total</t>
  </si>
  <si>
    <t>Capital Outlay</t>
  </si>
  <si>
    <t>Debt Service</t>
  </si>
  <si>
    <t>Debt Service - Total</t>
  </si>
  <si>
    <t>Sale of Capital Assets</t>
  </si>
  <si>
    <t>Fund Balances - Beginning of Period</t>
  </si>
  <si>
    <t xml:space="preserve">   State Revenues                </t>
  </si>
  <si>
    <t>St. Louis Board of Education</t>
  </si>
  <si>
    <t>Investments Held for Bond Indebtedness</t>
  </si>
  <si>
    <t>Prepaid Assets</t>
  </si>
  <si>
    <t>Liabilities and Fund Balance</t>
  </si>
  <si>
    <t>General Fund</t>
  </si>
  <si>
    <t xml:space="preserve">Due from other Funds          </t>
  </si>
  <si>
    <t xml:space="preserve">Deferred Tax Revenue          </t>
  </si>
  <si>
    <t xml:space="preserve">Retainage Payable             </t>
  </si>
  <si>
    <t xml:space="preserve">Due to Other Funds            </t>
  </si>
  <si>
    <t>Due to other funds Unearned 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</si>
</sst>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color theme="1"/>
      <name val="Tahoma"/>
      <family val="2"/>
    </font>
    <font>
      <b/>
      <sz val="12"/>
      <color rgb="FF222222"/>
      <name val="Verdana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Tahoma"/>
      <family val="2"/>
    </font>
    <font>
      <sz val="10"/>
      <color rgb="FFFFFFFF"/>
      <name val="Arial"/>
      <family val="2"/>
    </font>
    <font>
      <sz val="10"/>
      <color theme="1"/>
      <name val="Tahoma"/>
      <family val="2"/>
    </font>
    <font>
      <b/>
      <sz val="10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FFFFFF"/>
      </patternFill>
    </fill>
  </fills>
  <borders count="39">
    <border>
      <left/>
      <right/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E2E2E2"/>
      </left>
      <right/>
      <top style="medium">
        <color rgb="FFE2E2E2"/>
      </top>
      <bottom style="medium">
        <color rgb="FFE2E2E2"/>
      </bottom>
      <diagonal/>
    </border>
    <border>
      <left/>
      <right/>
      <top style="medium">
        <color rgb="FFE2E2E2"/>
      </top>
      <bottom style="medium">
        <color rgb="FFE2E2E2"/>
      </bottom>
      <diagonal/>
    </border>
    <border>
      <left/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/>
      <top/>
      <bottom style="medium">
        <color rgb="FFE2E2E2"/>
      </bottom>
      <diagonal/>
    </border>
    <border>
      <left/>
      <right/>
      <top/>
      <bottom style="medium">
        <color rgb="FFE2E2E2"/>
      </bottom>
      <diagonal/>
    </border>
    <border>
      <left/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 style="medium">
        <color rgb="FFE2E2E2"/>
      </top>
      <bottom style="medium">
        <color rgb="FFE2E2E2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/>
    <xf numFmtId="164" fontId="0" fillId="0" borderId="0" xfId="1" applyNumberFormat="1" applyFont="1"/>
    <xf numFmtId="164" fontId="3" fillId="3" borderId="38" xfId="1" applyNumberFormat="1" applyFont="1" applyFill="1" applyBorder="1" applyAlignment="1">
      <alignment horizontal="left" vertical="top"/>
    </xf>
    <xf numFmtId="164" fontId="0" fillId="3" borderId="13" xfId="1" applyNumberFormat="1" applyFont="1" applyFill="1" applyBorder="1"/>
    <xf numFmtId="164" fontId="0" fillId="3" borderId="14" xfId="1" applyNumberFormat="1" applyFont="1" applyFill="1" applyBorder="1"/>
    <xf numFmtId="164" fontId="0" fillId="3" borderId="17" xfId="1" applyNumberFormat="1" applyFont="1" applyFill="1" applyBorder="1"/>
    <xf numFmtId="164" fontId="0" fillId="3" borderId="18" xfId="1" applyNumberFormat="1" applyFont="1" applyFill="1" applyBorder="1"/>
    <xf numFmtId="164" fontId="3" fillId="3" borderId="12" xfId="1" applyNumberFormat="1" applyFont="1" applyFill="1" applyBorder="1" applyAlignment="1">
      <alignment horizontal="left" vertical="top"/>
    </xf>
    <xf numFmtId="164" fontId="2" fillId="0" borderId="12" xfId="1" applyNumberFormat="1" applyFont="1" applyBorder="1" applyAlignment="1">
      <alignment horizontal="left" vertical="top"/>
    </xf>
    <xf numFmtId="164" fontId="0" fillId="0" borderId="13" xfId="1" applyNumberFormat="1" applyFont="1" applyBorder="1"/>
    <xf numFmtId="164" fontId="0" fillId="0" borderId="14" xfId="1" applyNumberFormat="1" applyFont="1" applyBorder="1"/>
    <xf numFmtId="164" fontId="0" fillId="0" borderId="17" xfId="1" applyNumberFormat="1" applyFont="1" applyBorder="1"/>
    <xf numFmtId="164" fontId="0" fillId="0" borderId="18" xfId="1" applyNumberFormat="1" applyFont="1" applyBorder="1"/>
    <xf numFmtId="164" fontId="0" fillId="3" borderId="20" xfId="1" applyNumberFormat="1" applyFont="1" applyFill="1" applyBorder="1"/>
    <xf numFmtId="164" fontId="0" fillId="3" borderId="22" xfId="1" applyNumberFormat="1" applyFont="1" applyFill="1" applyBorder="1"/>
    <xf numFmtId="164" fontId="0" fillId="0" borderId="0" xfId="0" applyNumberFormat="1"/>
    <xf numFmtId="164" fontId="0" fillId="3" borderId="10" xfId="1" applyNumberFormat="1" applyFont="1" applyFill="1" applyBorder="1"/>
    <xf numFmtId="164" fontId="3" fillId="3" borderId="15" xfId="1" applyNumberFormat="1" applyFont="1" applyFill="1" applyBorder="1" applyAlignment="1">
      <alignment horizontal="right" vertical="top"/>
    </xf>
    <xf numFmtId="0" fontId="3" fillId="3" borderId="38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left" vertical="top"/>
    </xf>
    <xf numFmtId="164" fontId="1" fillId="0" borderId="0" xfId="1" applyNumberFormat="1" applyFont="1" applyAlignment="1">
      <alignment horizontal="center" vertical="center" wrapText="1"/>
    </xf>
    <xf numFmtId="164" fontId="0" fillId="0" borderId="0" xfId="1" applyNumberFormat="1" applyFont="1"/>
    <xf numFmtId="164" fontId="1" fillId="0" borderId="0" xfId="1" applyNumberFormat="1" applyFont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top"/>
    </xf>
    <xf numFmtId="164" fontId="0" fillId="2" borderId="1" xfId="1" applyNumberFormat="1" applyFont="1" applyFill="1" applyBorder="1"/>
    <xf numFmtId="164" fontId="0" fillId="2" borderId="2" xfId="1" applyNumberFormat="1" applyFont="1" applyFill="1" applyBorder="1"/>
    <xf numFmtId="164" fontId="8" fillId="2" borderId="3" xfId="1" applyNumberFormat="1" applyFont="1" applyFill="1" applyBorder="1" applyAlignment="1">
      <alignment horizontal="center" vertical="top"/>
    </xf>
    <xf numFmtId="164" fontId="5" fillId="2" borderId="2" xfId="1" applyNumberFormat="1" applyFont="1" applyFill="1" applyBorder="1"/>
    <xf numFmtId="164" fontId="3" fillId="3" borderId="6" xfId="1" applyNumberFormat="1" applyFont="1" applyFill="1" applyBorder="1" applyAlignment="1">
      <alignment horizontal="left" vertical="center"/>
    </xf>
    <xf numFmtId="164" fontId="0" fillId="3" borderId="7" xfId="1" applyNumberFormat="1" applyFont="1" applyFill="1" applyBorder="1"/>
    <xf numFmtId="164" fontId="0" fillId="3" borderId="8" xfId="1" applyNumberFormat="1" applyFont="1" applyFill="1" applyBorder="1"/>
    <xf numFmtId="164" fontId="3" fillId="3" borderId="9" xfId="1" applyNumberFormat="1" applyFont="1" applyFill="1" applyBorder="1" applyAlignment="1">
      <alignment horizontal="left" vertical="center"/>
    </xf>
    <xf numFmtId="164" fontId="0" fillId="3" borderId="10" xfId="1" applyNumberFormat="1" applyFont="1" applyFill="1" applyBorder="1"/>
    <xf numFmtId="164" fontId="0" fillId="3" borderId="11" xfId="1" applyNumberFormat="1" applyFont="1" applyFill="1" applyBorder="1"/>
    <xf numFmtId="164" fontId="2" fillId="0" borderId="15" xfId="1" applyNumberFormat="1" applyFont="1" applyBorder="1" applyAlignment="1">
      <alignment horizontal="right" vertical="top"/>
    </xf>
    <xf numFmtId="164" fontId="0" fillId="0" borderId="14" xfId="1" applyNumberFormat="1" applyFont="1" applyBorder="1"/>
    <xf numFmtId="164" fontId="2" fillId="0" borderId="19" xfId="1" applyNumberFormat="1" applyFont="1" applyBorder="1" applyAlignment="1">
      <alignment horizontal="right" vertical="top"/>
    </xf>
    <xf numFmtId="164" fontId="0" fillId="0" borderId="18" xfId="1" applyNumberFormat="1" applyFont="1" applyBorder="1"/>
    <xf numFmtId="164" fontId="3" fillId="3" borderId="20" xfId="1" applyNumberFormat="1" applyFont="1" applyFill="1" applyBorder="1" applyAlignment="1">
      <alignment horizontal="left" vertical="top"/>
    </xf>
    <xf numFmtId="164" fontId="0" fillId="3" borderId="21" xfId="1" applyNumberFormat="1" applyFont="1" applyFill="1" applyBorder="1"/>
    <xf numFmtId="164" fontId="0" fillId="3" borderId="22" xfId="1" applyNumberFormat="1" applyFont="1" applyFill="1" applyBorder="1"/>
    <xf numFmtId="164" fontId="3" fillId="3" borderId="23" xfId="1" applyNumberFormat="1" applyFont="1" applyFill="1" applyBorder="1" applyAlignment="1">
      <alignment horizontal="right" vertical="top"/>
    </xf>
    <xf numFmtId="164" fontId="2" fillId="0" borderId="12" xfId="1" applyNumberFormat="1" applyFont="1" applyBorder="1" applyAlignment="1">
      <alignment horizontal="left" vertical="top"/>
    </xf>
    <xf numFmtId="164" fontId="0" fillId="0" borderId="13" xfId="1" applyNumberFormat="1" applyFont="1" applyBorder="1"/>
    <xf numFmtId="164" fontId="2" fillId="0" borderId="16" xfId="1" applyNumberFormat="1" applyFont="1" applyBorder="1" applyAlignment="1">
      <alignment horizontal="left" vertical="top"/>
    </xf>
    <xf numFmtId="164" fontId="0" fillId="0" borderId="17" xfId="1" applyNumberFormat="1" applyFont="1" applyBorder="1"/>
    <xf numFmtId="164" fontId="3" fillId="3" borderId="27" xfId="1" applyNumberFormat="1" applyFont="1" applyFill="1" applyBorder="1" applyAlignment="1">
      <alignment horizontal="left" vertical="top"/>
    </xf>
    <xf numFmtId="164" fontId="0" fillId="3" borderId="25" xfId="1" applyNumberFormat="1" applyFont="1" applyFill="1" applyBorder="1"/>
    <xf numFmtId="164" fontId="0" fillId="3" borderId="26" xfId="1" applyNumberFormat="1" applyFont="1" applyFill="1" applyBorder="1"/>
    <xf numFmtId="164" fontId="0" fillId="3" borderId="24" xfId="1" applyNumberFormat="1" applyFont="1" applyFill="1" applyBorder="1"/>
    <xf numFmtId="164" fontId="3" fillId="3" borderId="15" xfId="1" applyNumberFormat="1" applyFont="1" applyFill="1" applyBorder="1" applyAlignment="1">
      <alignment horizontal="right" vertical="top"/>
    </xf>
    <xf numFmtId="164" fontId="0" fillId="3" borderId="14" xfId="1" applyNumberFormat="1" applyFont="1" applyFill="1" applyBorder="1"/>
    <xf numFmtId="164" fontId="3" fillId="3" borderId="19" xfId="1" applyNumberFormat="1" applyFont="1" applyFill="1" applyBorder="1" applyAlignment="1">
      <alignment horizontal="right" vertical="top"/>
    </xf>
    <xf numFmtId="164" fontId="0" fillId="3" borderId="18" xfId="1" applyNumberFormat="1" applyFont="1" applyFill="1" applyBorder="1"/>
    <xf numFmtId="164" fontId="3" fillId="0" borderId="28" xfId="1" applyNumberFormat="1" applyFont="1" applyBorder="1" applyAlignment="1">
      <alignment horizontal="left" vertical="top"/>
    </xf>
    <xf numFmtId="164" fontId="0" fillId="0" borderId="29" xfId="1" applyNumberFormat="1" applyFont="1" applyBorder="1"/>
    <xf numFmtId="164" fontId="0" fillId="0" borderId="30" xfId="1" applyNumberFormat="1" applyFont="1" applyBorder="1"/>
    <xf numFmtId="164" fontId="3" fillId="0" borderId="31" xfId="1" applyNumberFormat="1" applyFont="1" applyBorder="1" applyAlignment="1">
      <alignment horizontal="right" vertical="top"/>
    </xf>
    <xf numFmtId="164" fontId="3" fillId="3" borderId="31" xfId="1" applyNumberFormat="1" applyFont="1" applyFill="1" applyBorder="1" applyAlignment="1">
      <alignment horizontal="left" vertical="top"/>
    </xf>
    <xf numFmtId="164" fontId="0" fillId="3" borderId="29" xfId="1" applyNumberFormat="1" applyFont="1" applyFill="1" applyBorder="1"/>
    <xf numFmtId="164" fontId="0" fillId="3" borderId="30" xfId="1" applyNumberFormat="1" applyFont="1" applyFill="1" applyBorder="1"/>
    <xf numFmtId="164" fontId="6" fillId="0" borderId="3" xfId="1" applyNumberFormat="1" applyFont="1" applyBorder="1" applyAlignment="1">
      <alignment horizontal="center" vertical="top"/>
    </xf>
    <xf numFmtId="164" fontId="0" fillId="0" borderId="2" xfId="1" applyNumberFormat="1" applyFont="1" applyBorder="1"/>
    <xf numFmtId="164" fontId="3" fillId="0" borderId="23" xfId="1" applyNumberFormat="1" applyFont="1" applyBorder="1" applyAlignment="1">
      <alignment horizontal="left" vertical="top"/>
    </xf>
    <xf numFmtId="164" fontId="0" fillId="0" borderId="21" xfId="1" applyNumberFormat="1" applyFont="1" applyBorder="1"/>
    <xf numFmtId="164" fontId="0" fillId="0" borderId="22" xfId="1" applyNumberFormat="1" applyFont="1" applyBorder="1"/>
    <xf numFmtId="164" fontId="3" fillId="0" borderId="23" xfId="1" applyNumberFormat="1" applyFont="1" applyBorder="1" applyAlignment="1">
      <alignment horizontal="right" vertical="top"/>
    </xf>
    <xf numFmtId="164" fontId="3" fillId="0" borderId="3" xfId="1" applyNumberFormat="1" applyFont="1" applyBorder="1" applyAlignment="1">
      <alignment horizontal="left" vertical="top"/>
    </xf>
    <xf numFmtId="164" fontId="0" fillId="0" borderId="1" xfId="1" applyNumberFormat="1" applyFont="1" applyBorder="1"/>
    <xf numFmtId="164" fontId="3" fillId="0" borderId="20" xfId="1" applyNumberFormat="1" applyFont="1" applyBorder="1" applyAlignment="1">
      <alignment horizontal="left" vertical="top"/>
    </xf>
    <xf numFmtId="164" fontId="7" fillId="3" borderId="22" xfId="1" applyNumberFormat="1" applyFont="1" applyFill="1" applyBorder="1"/>
    <xf numFmtId="164" fontId="3" fillId="3" borderId="23" xfId="1" applyNumberFormat="1" applyFont="1" applyFill="1" applyBorder="1" applyAlignment="1">
      <alignment horizontal="left" vertical="top"/>
    </xf>
    <xf numFmtId="164" fontId="4" fillId="2" borderId="34" xfId="1" applyNumberFormat="1" applyFont="1" applyFill="1" applyBorder="1" applyAlignment="1">
      <alignment horizontal="center" vertical="top"/>
    </xf>
    <xf numFmtId="164" fontId="0" fillId="2" borderId="32" xfId="1" applyNumberFormat="1" applyFont="1" applyFill="1" applyBorder="1"/>
    <xf numFmtId="164" fontId="0" fillId="2" borderId="33" xfId="1" applyNumberFormat="1" applyFont="1" applyFill="1" applyBorder="1"/>
    <xf numFmtId="164" fontId="4" fillId="2" borderId="35" xfId="1" applyNumberFormat="1" applyFont="1" applyFill="1" applyBorder="1" applyAlignment="1">
      <alignment horizontal="center" vertical="top"/>
    </xf>
    <xf numFmtId="164" fontId="0" fillId="2" borderId="36" xfId="1" applyNumberFormat="1" applyFont="1" applyFill="1" applyBorder="1"/>
    <xf numFmtId="164" fontId="0" fillId="3" borderId="20" xfId="1" applyNumberFormat="1" applyFont="1" applyFill="1" applyBorder="1"/>
    <xf numFmtId="164" fontId="3" fillId="3" borderId="37" xfId="1" applyNumberFormat="1" applyFont="1" applyFill="1" applyBorder="1" applyAlignment="1">
      <alignment horizontal="left" vertical="top"/>
    </xf>
    <xf numFmtId="164" fontId="0" fillId="3" borderId="0" xfId="1" applyNumberFormat="1" applyFont="1" applyFill="1"/>
    <xf numFmtId="164" fontId="0" fillId="3" borderId="5" xfId="1" applyNumberFormat="1" applyFont="1" applyFill="1" applyBorder="1"/>
    <xf numFmtId="164" fontId="0" fillId="3" borderId="4" xfId="1" applyNumberFormat="1" applyFont="1" applyFill="1" applyBorder="1"/>
    <xf numFmtId="164" fontId="0" fillId="3" borderId="28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9-12%20Monthly%20Financial%20Statemen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 Stmt_1"/>
      <sheetName val="Bal Stmt_2"/>
    </sheetNames>
    <sheetDataSet>
      <sheetData sheetId="0">
        <row r="47">
          <cell r="G47">
            <v>95317395.709999993</v>
          </cell>
          <cell r="H47"/>
          <cell r="I47">
            <v>-0.9</v>
          </cell>
          <cell r="J47"/>
          <cell r="K47">
            <v>48319124.960000001</v>
          </cell>
          <cell r="L47"/>
          <cell r="M47">
            <v>-270149.40999999997</v>
          </cell>
          <cell r="N47"/>
          <cell r="O47">
            <v>525852.88</v>
          </cell>
          <cell r="P47"/>
          <cell r="Q47">
            <v>7400335.79</v>
          </cell>
          <cell r="R47"/>
          <cell r="S47">
            <v>0</v>
          </cell>
          <cell r="T47"/>
          <cell r="U47">
            <v>0</v>
          </cell>
          <cell r="V47"/>
          <cell r="W47">
            <v>151292559.03</v>
          </cell>
          <cell r="X47"/>
        </row>
      </sheetData>
      <sheetData sheetId="1">
        <row r="11">
          <cell r="F11">
            <v>86888774.209999993</v>
          </cell>
          <cell r="G11"/>
          <cell r="H11">
            <v>280355.38</v>
          </cell>
          <cell r="I11"/>
          <cell r="J11">
            <v>37385960.869999997</v>
          </cell>
          <cell r="K11"/>
          <cell r="L11">
            <v>176039.45</v>
          </cell>
          <cell r="M11"/>
          <cell r="N11">
            <v>525852.88</v>
          </cell>
          <cell r="O11"/>
          <cell r="P11">
            <v>7400335.79</v>
          </cell>
          <cell r="Q11"/>
          <cell r="R11">
            <v>25315702.77</v>
          </cell>
          <cell r="S11"/>
          <cell r="T11">
            <v>0</v>
          </cell>
          <cell r="U11"/>
          <cell r="V11">
            <v>157973021.34999999</v>
          </cell>
          <cell r="W11"/>
        </row>
        <row r="12">
          <cell r="F12">
            <v>0</v>
          </cell>
          <cell r="G12"/>
          <cell r="H12">
            <v>0</v>
          </cell>
          <cell r="I12"/>
          <cell r="J12">
            <v>10548029.369999999</v>
          </cell>
          <cell r="K12"/>
          <cell r="L12">
            <v>0</v>
          </cell>
          <cell r="M12"/>
          <cell r="N12">
            <v>0</v>
          </cell>
          <cell r="O12"/>
          <cell r="P12">
            <v>0</v>
          </cell>
          <cell r="Q12"/>
          <cell r="R12">
            <v>0</v>
          </cell>
          <cell r="S12"/>
          <cell r="T12">
            <v>0</v>
          </cell>
          <cell r="U12"/>
          <cell r="V12">
            <v>10548029.369999999</v>
          </cell>
          <cell r="W12"/>
        </row>
        <row r="13">
          <cell r="H13">
            <v>280355.38</v>
          </cell>
          <cell r="I13"/>
          <cell r="J13">
            <v>47933990.240000002</v>
          </cell>
          <cell r="K13"/>
          <cell r="L13">
            <v>176039.45</v>
          </cell>
          <cell r="M13"/>
          <cell r="N13">
            <v>525852.88</v>
          </cell>
          <cell r="O13"/>
          <cell r="P13">
            <v>7400335.79</v>
          </cell>
          <cell r="Q13"/>
          <cell r="R13">
            <v>25315702.77</v>
          </cell>
          <cell r="S13"/>
          <cell r="T13">
            <v>0</v>
          </cell>
          <cell r="U13"/>
          <cell r="V13">
            <v>168521050.72</v>
          </cell>
          <cell r="W13"/>
        </row>
        <row r="15">
          <cell r="F15">
            <v>13827333.76</v>
          </cell>
          <cell r="G15"/>
          <cell r="H15">
            <v>11676057.199999999</v>
          </cell>
          <cell r="I15"/>
          <cell r="J15">
            <v>0</v>
          </cell>
          <cell r="K15"/>
          <cell r="L15">
            <v>101336.21</v>
          </cell>
          <cell r="M15"/>
          <cell r="N15">
            <v>0</v>
          </cell>
          <cell r="O15"/>
          <cell r="P15">
            <v>0</v>
          </cell>
          <cell r="Q15"/>
          <cell r="R15">
            <v>0</v>
          </cell>
          <cell r="S15"/>
          <cell r="T15">
            <v>0</v>
          </cell>
          <cell r="U15"/>
          <cell r="V15">
            <v>25604727.170000002</v>
          </cell>
          <cell r="W15"/>
        </row>
        <row r="16">
          <cell r="F16">
            <v>20833753.23</v>
          </cell>
          <cell r="G16"/>
          <cell r="H16">
            <v>0</v>
          </cell>
          <cell r="I16"/>
          <cell r="J16">
            <v>2176640.7400000002</v>
          </cell>
          <cell r="K16"/>
          <cell r="L16">
            <v>0</v>
          </cell>
          <cell r="M16"/>
          <cell r="N16">
            <v>0</v>
          </cell>
          <cell r="O16"/>
          <cell r="P16">
            <v>0</v>
          </cell>
          <cell r="Q16"/>
          <cell r="R16">
            <v>0</v>
          </cell>
          <cell r="S16"/>
          <cell r="T16">
            <v>0</v>
          </cell>
          <cell r="U16"/>
          <cell r="V16">
            <v>23010393.969999999</v>
          </cell>
          <cell r="W16"/>
        </row>
        <row r="17">
          <cell r="F17">
            <v>833326.84</v>
          </cell>
          <cell r="G17"/>
          <cell r="H17">
            <v>45592.73</v>
          </cell>
          <cell r="I17"/>
          <cell r="J17">
            <v>65867.98</v>
          </cell>
          <cell r="K17"/>
          <cell r="L17">
            <v>3647.49</v>
          </cell>
          <cell r="M17"/>
          <cell r="N17">
            <v>0</v>
          </cell>
          <cell r="O17"/>
          <cell r="P17">
            <v>0</v>
          </cell>
          <cell r="Q17"/>
          <cell r="R17">
            <v>0</v>
          </cell>
          <cell r="S17"/>
          <cell r="T17">
            <v>0</v>
          </cell>
          <cell r="U17"/>
          <cell r="V17">
            <v>948435.04</v>
          </cell>
          <cell r="W17"/>
        </row>
        <row r="20">
          <cell r="F20">
            <v>42426501.109999999</v>
          </cell>
          <cell r="G20"/>
          <cell r="H20">
            <v>18210958.68</v>
          </cell>
          <cell r="I20"/>
          <cell r="J20">
            <v>385134.72</v>
          </cell>
          <cell r="K20"/>
          <cell r="L20">
            <v>104983.7</v>
          </cell>
          <cell r="M20"/>
          <cell r="N20">
            <v>0</v>
          </cell>
          <cell r="O20"/>
          <cell r="P20">
            <v>0</v>
          </cell>
          <cell r="Q20"/>
          <cell r="R20">
            <v>0</v>
          </cell>
          <cell r="S20"/>
          <cell r="T20">
            <v>0</v>
          </cell>
          <cell r="U20"/>
          <cell r="V20">
            <v>61127578.210000001</v>
          </cell>
          <cell r="W20"/>
        </row>
        <row r="22">
          <cell r="F22">
            <v>3750</v>
          </cell>
          <cell r="G22"/>
          <cell r="H22">
            <v>0</v>
          </cell>
          <cell r="I22"/>
          <cell r="J22">
            <v>0</v>
          </cell>
          <cell r="K22"/>
          <cell r="L22">
            <v>0</v>
          </cell>
          <cell r="M22"/>
          <cell r="N22">
            <v>0</v>
          </cell>
          <cell r="O22"/>
          <cell r="P22">
            <v>0</v>
          </cell>
          <cell r="Q22"/>
          <cell r="R22">
            <v>111.45</v>
          </cell>
          <cell r="S22"/>
          <cell r="T22">
            <v>0</v>
          </cell>
          <cell r="U22"/>
          <cell r="V22">
            <v>3861.45</v>
          </cell>
          <cell r="W22"/>
        </row>
        <row r="23">
          <cell r="F23">
            <v>3750</v>
          </cell>
          <cell r="G23"/>
          <cell r="H23">
            <v>0</v>
          </cell>
          <cell r="I23"/>
          <cell r="J23">
            <v>0</v>
          </cell>
          <cell r="K23"/>
          <cell r="L23">
            <v>0</v>
          </cell>
          <cell r="M23"/>
          <cell r="N23">
            <v>0</v>
          </cell>
          <cell r="O23"/>
          <cell r="P23">
            <v>0</v>
          </cell>
          <cell r="Q23"/>
          <cell r="R23">
            <v>111.45</v>
          </cell>
          <cell r="S23"/>
          <cell r="T23">
            <v>0</v>
          </cell>
          <cell r="U23"/>
          <cell r="V23">
            <v>3861.45</v>
          </cell>
          <cell r="W23"/>
        </row>
        <row r="24">
          <cell r="H24">
            <v>18491314.059999999</v>
          </cell>
          <cell r="I24"/>
          <cell r="J24">
            <v>48319124.960000001</v>
          </cell>
          <cell r="K24"/>
          <cell r="L24">
            <v>281023.15000000002</v>
          </cell>
          <cell r="M24"/>
          <cell r="N24">
            <v>525852.88</v>
          </cell>
          <cell r="O24"/>
          <cell r="P24">
            <v>7400335.79</v>
          </cell>
          <cell r="Q24"/>
          <cell r="R24">
            <v>25315814.219999999</v>
          </cell>
          <cell r="S24"/>
          <cell r="T24">
            <v>0</v>
          </cell>
          <cell r="U24"/>
          <cell r="V24">
            <v>229652490.38</v>
          </cell>
          <cell r="W24"/>
        </row>
        <row r="27">
          <cell r="F27">
            <v>10337202.640000001</v>
          </cell>
          <cell r="G27"/>
          <cell r="H27">
            <v>6439416.25</v>
          </cell>
          <cell r="I27"/>
          <cell r="J27">
            <v>0</v>
          </cell>
          <cell r="K27"/>
          <cell r="L27">
            <v>515049.77</v>
          </cell>
          <cell r="M27"/>
          <cell r="N27">
            <v>0</v>
          </cell>
          <cell r="O27"/>
          <cell r="P27">
            <v>0</v>
          </cell>
          <cell r="Q27"/>
          <cell r="R27">
            <v>645842.92000000004</v>
          </cell>
          <cell r="S27"/>
          <cell r="T27">
            <v>0</v>
          </cell>
          <cell r="U27"/>
          <cell r="V27">
            <v>17937511.579999998</v>
          </cell>
          <cell r="W27"/>
        </row>
        <row r="29">
          <cell r="F29">
            <v>0</v>
          </cell>
          <cell r="G29"/>
          <cell r="H29">
            <v>0</v>
          </cell>
          <cell r="I29"/>
          <cell r="J29">
            <v>0</v>
          </cell>
          <cell r="K29"/>
          <cell r="L29">
            <v>0</v>
          </cell>
          <cell r="M29"/>
          <cell r="N29">
            <v>0</v>
          </cell>
          <cell r="O29"/>
          <cell r="P29">
            <v>0</v>
          </cell>
          <cell r="Q29"/>
          <cell r="R29">
            <v>0</v>
          </cell>
          <cell r="S29"/>
          <cell r="T29">
            <v>0</v>
          </cell>
          <cell r="U29"/>
          <cell r="V29">
            <v>0</v>
          </cell>
          <cell r="W29"/>
        </row>
        <row r="30">
          <cell r="F30">
            <v>604866.13</v>
          </cell>
          <cell r="G30"/>
          <cell r="H30">
            <v>49892.5</v>
          </cell>
          <cell r="I30"/>
          <cell r="J30">
            <v>0</v>
          </cell>
          <cell r="K30"/>
          <cell r="L30">
            <v>0</v>
          </cell>
          <cell r="M30"/>
          <cell r="N30">
            <v>0</v>
          </cell>
          <cell r="O30"/>
          <cell r="P30">
            <v>0</v>
          </cell>
          <cell r="Q30"/>
          <cell r="R30">
            <v>1458234.93</v>
          </cell>
          <cell r="S30"/>
          <cell r="T30">
            <v>0</v>
          </cell>
          <cell r="U30"/>
          <cell r="V30">
            <v>2112993.56</v>
          </cell>
          <cell r="W30"/>
        </row>
        <row r="32">
          <cell r="F32">
            <v>0</v>
          </cell>
          <cell r="G32"/>
          <cell r="H32">
            <v>0</v>
          </cell>
          <cell r="I32"/>
          <cell r="J32">
            <v>0</v>
          </cell>
          <cell r="K32"/>
          <cell r="L32">
            <v>0</v>
          </cell>
          <cell r="M32"/>
          <cell r="N32">
            <v>0</v>
          </cell>
          <cell r="O32"/>
          <cell r="P32">
            <v>0</v>
          </cell>
          <cell r="Q32"/>
          <cell r="R32">
            <v>22546910.809999999</v>
          </cell>
          <cell r="S32"/>
          <cell r="T32">
            <v>0</v>
          </cell>
          <cell r="U32"/>
          <cell r="V32">
            <v>22546910.809999999</v>
          </cell>
          <cell r="W32"/>
        </row>
        <row r="34">
          <cell r="F34">
            <v>33996812.960000001</v>
          </cell>
          <cell r="G34"/>
          <cell r="H34">
            <v>18491314.960000001</v>
          </cell>
          <cell r="I34"/>
          <cell r="J34">
            <v>0</v>
          </cell>
          <cell r="K34"/>
          <cell r="L34">
            <v>551172.56000000006</v>
          </cell>
          <cell r="M34"/>
          <cell r="N34">
            <v>0</v>
          </cell>
          <cell r="O34"/>
          <cell r="P34">
            <v>0</v>
          </cell>
          <cell r="Q34"/>
          <cell r="R34">
            <v>25315814.219999999</v>
          </cell>
          <cell r="S34"/>
          <cell r="T34">
            <v>0</v>
          </cell>
          <cell r="U34"/>
          <cell r="V34">
            <v>78355114.700000003</v>
          </cell>
          <cell r="W34"/>
        </row>
        <row r="35">
          <cell r="F35">
            <v>33996812.960000001</v>
          </cell>
          <cell r="G35"/>
          <cell r="H35">
            <v>18491314.960000001</v>
          </cell>
          <cell r="I35"/>
          <cell r="J35">
            <v>0</v>
          </cell>
          <cell r="K35"/>
          <cell r="L35">
            <v>551172.56000000006</v>
          </cell>
          <cell r="M35"/>
          <cell r="N35">
            <v>0</v>
          </cell>
          <cell r="O35"/>
          <cell r="P35">
            <v>0</v>
          </cell>
          <cell r="Q35"/>
          <cell r="R35">
            <v>25315814.219999999</v>
          </cell>
          <cell r="S35"/>
          <cell r="T35">
            <v>0</v>
          </cell>
          <cell r="U35"/>
          <cell r="V35">
            <v>78355114.700000003</v>
          </cell>
          <cell r="W35"/>
        </row>
        <row r="36">
          <cell r="F36">
            <v>95317395.709999993</v>
          </cell>
          <cell r="G36"/>
          <cell r="H36">
            <v>0.9</v>
          </cell>
          <cell r="I36"/>
          <cell r="J36">
            <v>48319124.960000001</v>
          </cell>
          <cell r="K36"/>
          <cell r="L36">
            <v>270149.40999999997</v>
          </cell>
          <cell r="M36"/>
          <cell r="N36">
            <v>525852.88</v>
          </cell>
          <cell r="O36"/>
          <cell r="P36">
            <v>7400335.79</v>
          </cell>
          <cell r="Q36"/>
          <cell r="R36">
            <v>0</v>
          </cell>
          <cell r="S36"/>
          <cell r="T36">
            <v>0</v>
          </cell>
          <cell r="U36"/>
          <cell r="V36">
            <v>151292559.03</v>
          </cell>
          <cell r="W36"/>
        </row>
        <row r="38">
          <cell r="F38">
            <v>129314208.67</v>
          </cell>
          <cell r="G38"/>
          <cell r="H38">
            <v>18491314.059999999</v>
          </cell>
          <cell r="I38"/>
          <cell r="J38">
            <v>48319124.960000001</v>
          </cell>
          <cell r="K38"/>
          <cell r="L38">
            <v>281023.15000000002</v>
          </cell>
          <cell r="M38"/>
          <cell r="N38">
            <v>525852.88</v>
          </cell>
          <cell r="O38"/>
          <cell r="P38">
            <v>7400335.79</v>
          </cell>
          <cell r="Q38"/>
          <cell r="R38">
            <v>25315814.219999999</v>
          </cell>
          <cell r="S38"/>
          <cell r="T38">
            <v>0</v>
          </cell>
          <cell r="U38"/>
          <cell r="V38">
            <v>229647673.72999999</v>
          </cell>
          <cell r="W38"/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abSelected="1" topLeftCell="G20" workbookViewId="0">
      <selection activeCell="G43" sqref="G43:H43"/>
    </sheetView>
  </sheetViews>
  <sheetFormatPr defaultRowHeight="12.75" customHeight="1" x14ac:dyDescent="0.25"/>
  <cols>
    <col min="1" max="1" width="35.7265625" bestFit="1" customWidth="1"/>
    <col min="2" max="6" width="5.08984375" bestFit="1" customWidth="1"/>
    <col min="7" max="14" width="7.54296875" bestFit="1" customWidth="1"/>
    <col min="15" max="18" width="11.1796875" bestFit="1" customWidth="1"/>
    <col min="19" max="20" width="17.54296875" bestFit="1" customWidth="1"/>
    <col min="21" max="22" width="7.54296875" hidden="1" customWidth="1"/>
    <col min="23" max="24" width="7.54296875" bestFit="1" customWidth="1"/>
  </cols>
  <sheetData>
    <row r="1" spans="1:24" ht="19.5" customHeight="1" x14ac:dyDescent="0.25">
      <c r="A1" s="21" t="s">
        <v>71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ht="19.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9.5" customHeight="1" x14ac:dyDescent="0.25">
      <c r="A3" s="23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ht="19.5" customHeight="1" x14ac:dyDescent="0.25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ht="19.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ht="19.5" customHeight="1" x14ac:dyDescent="0.25">
      <c r="A6" s="23" t="s">
        <v>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spans="1:24" ht="12.75" customHeight="1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4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3" x14ac:dyDescent="0.25">
      <c r="A9" s="24" t="s">
        <v>3</v>
      </c>
      <c r="B9" s="25"/>
      <c r="C9" s="25"/>
      <c r="D9" s="25"/>
      <c r="E9" s="25"/>
      <c r="F9" s="26"/>
      <c r="G9" s="27" t="s">
        <v>75</v>
      </c>
      <c r="H9" s="28"/>
      <c r="I9" s="27" t="s">
        <v>5</v>
      </c>
      <c r="J9" s="28"/>
      <c r="K9" s="27" t="s">
        <v>66</v>
      </c>
      <c r="L9" s="28"/>
      <c r="M9" s="27" t="s">
        <v>7</v>
      </c>
      <c r="N9" s="28"/>
      <c r="O9" s="27" t="s">
        <v>8</v>
      </c>
      <c r="P9" s="28"/>
      <c r="Q9" s="27" t="s">
        <v>9</v>
      </c>
      <c r="R9" s="28"/>
      <c r="S9" s="27" t="s">
        <v>10</v>
      </c>
      <c r="T9" s="28"/>
      <c r="U9" s="27" t="s">
        <v>11</v>
      </c>
      <c r="V9" s="28"/>
      <c r="W9" s="27" t="s">
        <v>12</v>
      </c>
      <c r="X9" s="28"/>
    </row>
    <row r="10" spans="1:24" ht="12.5" x14ac:dyDescent="0.25">
      <c r="A10" s="29" t="s">
        <v>13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1"/>
    </row>
    <row r="11" spans="1:24" ht="12.5" x14ac:dyDescent="0.25">
      <c r="A11" s="32" t="s">
        <v>14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4"/>
    </row>
    <row r="12" spans="1:24" ht="12.5" x14ac:dyDescent="0.25">
      <c r="A12" s="9" t="s">
        <v>15</v>
      </c>
      <c r="B12" s="10"/>
      <c r="C12" s="10"/>
      <c r="D12" s="10"/>
      <c r="E12" s="10"/>
      <c r="F12" s="11"/>
      <c r="G12" s="35">
        <v>7182494.46</v>
      </c>
      <c r="H12" s="36"/>
      <c r="I12" s="35">
        <v>7643492.4500000002</v>
      </c>
      <c r="J12" s="36"/>
      <c r="K12" s="35" t="s">
        <v>16</v>
      </c>
      <c r="L12" s="36"/>
      <c r="M12" s="35" t="s">
        <v>16</v>
      </c>
      <c r="N12" s="36"/>
      <c r="O12" s="35" t="s">
        <v>16</v>
      </c>
      <c r="P12" s="36"/>
      <c r="Q12" s="35" t="s">
        <v>16</v>
      </c>
      <c r="R12" s="36"/>
      <c r="S12" s="35" t="s">
        <v>16</v>
      </c>
      <c r="T12" s="36"/>
      <c r="U12" s="35" t="s">
        <v>16</v>
      </c>
      <c r="V12" s="36"/>
      <c r="W12" s="35">
        <v>14825986.91</v>
      </c>
      <c r="X12" s="36"/>
    </row>
    <row r="13" spans="1:24" ht="12.5" x14ac:dyDescent="0.25">
      <c r="A13" s="9" t="s">
        <v>17</v>
      </c>
      <c r="B13" s="12"/>
      <c r="C13" s="12"/>
      <c r="D13" s="12"/>
      <c r="E13" s="12"/>
      <c r="F13" s="13"/>
      <c r="G13" s="37">
        <v>2355703.7400000002</v>
      </c>
      <c r="H13" s="38"/>
      <c r="I13" s="37" t="s">
        <v>16</v>
      </c>
      <c r="J13" s="38"/>
      <c r="K13" s="37">
        <v>332153.17</v>
      </c>
      <c r="L13" s="38"/>
      <c r="M13" s="37" t="s">
        <v>16</v>
      </c>
      <c r="N13" s="38"/>
      <c r="O13" s="37" t="s">
        <v>16</v>
      </c>
      <c r="P13" s="38"/>
      <c r="Q13" s="37" t="s">
        <v>16</v>
      </c>
      <c r="R13" s="38"/>
      <c r="S13" s="37" t="s">
        <v>16</v>
      </c>
      <c r="T13" s="38"/>
      <c r="U13" s="37" t="s">
        <v>16</v>
      </c>
      <c r="V13" s="38"/>
      <c r="W13" s="37">
        <v>2687856.91</v>
      </c>
      <c r="X13" s="38"/>
    </row>
    <row r="14" spans="1:24" ht="12.5" x14ac:dyDescent="0.25">
      <c r="A14" s="9" t="s">
        <v>18</v>
      </c>
      <c r="B14" s="12"/>
      <c r="C14" s="12"/>
      <c r="D14" s="12"/>
      <c r="E14" s="12"/>
      <c r="F14" s="13"/>
      <c r="G14" s="37">
        <v>413757.35</v>
      </c>
      <c r="H14" s="38"/>
      <c r="I14" s="37" t="s">
        <v>16</v>
      </c>
      <c r="J14" s="38"/>
      <c r="K14" s="37">
        <v>45346.98</v>
      </c>
      <c r="L14" s="38"/>
      <c r="M14" s="37" t="s">
        <v>16</v>
      </c>
      <c r="N14" s="38"/>
      <c r="O14" s="37" t="s">
        <v>16</v>
      </c>
      <c r="P14" s="38"/>
      <c r="Q14" s="37" t="s">
        <v>16</v>
      </c>
      <c r="R14" s="38"/>
      <c r="S14" s="37" t="s">
        <v>16</v>
      </c>
      <c r="T14" s="38"/>
      <c r="U14" s="37" t="s">
        <v>16</v>
      </c>
      <c r="V14" s="38"/>
      <c r="W14" s="37">
        <v>459104.33</v>
      </c>
      <c r="X14" s="38"/>
    </row>
    <row r="15" spans="1:24" ht="12.5" x14ac:dyDescent="0.25">
      <c r="A15" s="9" t="s">
        <v>19</v>
      </c>
      <c r="B15" s="12"/>
      <c r="C15" s="12"/>
      <c r="D15" s="12"/>
      <c r="E15" s="12"/>
      <c r="F15" s="13"/>
      <c r="G15" s="37">
        <v>499834.8</v>
      </c>
      <c r="H15" s="38"/>
      <c r="I15" s="37">
        <v>33691.769999999997</v>
      </c>
      <c r="J15" s="38"/>
      <c r="K15" s="37" t="s">
        <v>16</v>
      </c>
      <c r="L15" s="38"/>
      <c r="M15" s="37">
        <v>5150</v>
      </c>
      <c r="N15" s="38"/>
      <c r="O15" s="37" t="s">
        <v>16</v>
      </c>
      <c r="P15" s="38"/>
      <c r="Q15" s="37" t="s">
        <v>16</v>
      </c>
      <c r="R15" s="38"/>
      <c r="S15" s="37" t="s">
        <v>16</v>
      </c>
      <c r="T15" s="38"/>
      <c r="U15" s="37" t="s">
        <v>16</v>
      </c>
      <c r="V15" s="38"/>
      <c r="W15" s="37">
        <v>538676.56999999995</v>
      </c>
      <c r="X15" s="38"/>
    </row>
    <row r="16" spans="1:24" ht="12.5" x14ac:dyDescent="0.25">
      <c r="A16" s="39" t="s">
        <v>58</v>
      </c>
      <c r="B16" s="40"/>
      <c r="C16" s="40"/>
      <c r="D16" s="40"/>
      <c r="E16" s="40"/>
      <c r="F16" s="41"/>
      <c r="G16" s="42">
        <v>10451790.35</v>
      </c>
      <c r="H16" s="41"/>
      <c r="I16" s="42">
        <v>7677184.2199999997</v>
      </c>
      <c r="J16" s="41"/>
      <c r="K16" s="42">
        <v>377500.15</v>
      </c>
      <c r="L16" s="41"/>
      <c r="M16" s="42">
        <v>5150</v>
      </c>
      <c r="N16" s="41"/>
      <c r="O16" s="14"/>
      <c r="P16" s="15"/>
      <c r="Q16" s="14"/>
      <c r="R16" s="15"/>
      <c r="S16" s="14"/>
      <c r="T16" s="15"/>
      <c r="U16" s="14"/>
      <c r="V16" s="15"/>
      <c r="W16" s="42">
        <v>18511624.719999999</v>
      </c>
      <c r="X16" s="41"/>
    </row>
    <row r="17" spans="1:24" ht="12.5" x14ac:dyDescent="0.25">
      <c r="A17" s="43" t="s">
        <v>20</v>
      </c>
      <c r="B17" s="44"/>
      <c r="C17" s="44"/>
      <c r="D17" s="44"/>
      <c r="E17" s="44"/>
      <c r="F17" s="36"/>
      <c r="G17" s="35" t="s">
        <v>16</v>
      </c>
      <c r="H17" s="36"/>
      <c r="I17" s="35">
        <v>5426.1</v>
      </c>
      <c r="J17" s="36"/>
      <c r="K17" s="35" t="s">
        <v>16</v>
      </c>
      <c r="L17" s="36"/>
      <c r="M17" s="35" t="s">
        <v>16</v>
      </c>
      <c r="N17" s="36"/>
      <c r="O17" s="35" t="s">
        <v>16</v>
      </c>
      <c r="P17" s="36"/>
      <c r="Q17" s="35" t="s">
        <v>16</v>
      </c>
      <c r="R17" s="36"/>
      <c r="S17" s="35" t="s">
        <v>16</v>
      </c>
      <c r="T17" s="36"/>
      <c r="U17" s="35" t="s">
        <v>16</v>
      </c>
      <c r="V17" s="36"/>
      <c r="W17" s="35">
        <v>5426.1</v>
      </c>
      <c r="X17" s="36"/>
    </row>
    <row r="18" spans="1:24" ht="12.5" x14ac:dyDescent="0.25">
      <c r="A18" s="45" t="s">
        <v>21</v>
      </c>
      <c r="B18" s="46"/>
      <c r="C18" s="46"/>
      <c r="D18" s="46"/>
      <c r="E18" s="46"/>
      <c r="F18" s="38"/>
      <c r="G18" s="37">
        <v>4123447.48</v>
      </c>
      <c r="H18" s="38"/>
      <c r="I18" s="37">
        <v>799430.68</v>
      </c>
      <c r="J18" s="38"/>
      <c r="K18" s="37" t="s">
        <v>16</v>
      </c>
      <c r="L18" s="38"/>
      <c r="M18" s="37" t="s">
        <v>16</v>
      </c>
      <c r="N18" s="38"/>
      <c r="O18" s="37" t="s">
        <v>16</v>
      </c>
      <c r="P18" s="38"/>
      <c r="Q18" s="37" t="s">
        <v>16</v>
      </c>
      <c r="R18" s="38"/>
      <c r="S18" s="37" t="s">
        <v>16</v>
      </c>
      <c r="T18" s="38"/>
      <c r="U18" s="37" t="s">
        <v>16</v>
      </c>
      <c r="V18" s="38"/>
      <c r="W18" s="37">
        <v>4922878.16</v>
      </c>
      <c r="X18" s="38"/>
    </row>
    <row r="19" spans="1:24" ht="12.5" x14ac:dyDescent="0.25">
      <c r="A19" s="45" t="s">
        <v>70</v>
      </c>
      <c r="B19" s="46"/>
      <c r="C19" s="46"/>
      <c r="D19" s="46"/>
      <c r="E19" s="46"/>
      <c r="F19" s="38"/>
      <c r="G19" s="37">
        <v>4207306.8600000003</v>
      </c>
      <c r="H19" s="38"/>
      <c r="I19" s="37">
        <v>4862334.26</v>
      </c>
      <c r="J19" s="38"/>
      <c r="K19" s="37" t="s">
        <v>16</v>
      </c>
      <c r="L19" s="38"/>
      <c r="M19" s="37" t="s">
        <v>16</v>
      </c>
      <c r="N19" s="38"/>
      <c r="O19" s="37" t="s">
        <v>16</v>
      </c>
      <c r="P19" s="38"/>
      <c r="Q19" s="37" t="s">
        <v>16</v>
      </c>
      <c r="R19" s="38"/>
      <c r="S19" s="37" t="s">
        <v>16</v>
      </c>
      <c r="T19" s="38"/>
      <c r="U19" s="37" t="s">
        <v>16</v>
      </c>
      <c r="V19" s="38"/>
      <c r="W19" s="37">
        <v>9069641.1199999992</v>
      </c>
      <c r="X19" s="38"/>
    </row>
    <row r="20" spans="1:24" ht="12.5" x14ac:dyDescent="0.25">
      <c r="A20" s="39" t="s">
        <v>59</v>
      </c>
      <c r="B20" s="40"/>
      <c r="C20" s="40"/>
      <c r="D20" s="40"/>
      <c r="E20" s="40"/>
      <c r="F20" s="41"/>
      <c r="G20" s="42">
        <v>18782544.690000001</v>
      </c>
      <c r="H20" s="41"/>
      <c r="I20" s="42">
        <v>13344375.26</v>
      </c>
      <c r="J20" s="41"/>
      <c r="K20" s="42">
        <v>377500.15</v>
      </c>
      <c r="L20" s="41"/>
      <c r="M20" s="42">
        <v>5150</v>
      </c>
      <c r="N20" s="41"/>
      <c r="O20" s="14"/>
      <c r="P20" s="15"/>
      <c r="Q20" s="14"/>
      <c r="R20" s="15"/>
      <c r="S20" s="14"/>
      <c r="T20" s="15"/>
      <c r="U20" s="14"/>
      <c r="V20" s="15"/>
      <c r="W20" s="42">
        <v>32509570.100000001</v>
      </c>
      <c r="X20" s="41"/>
    </row>
    <row r="21" spans="1:24" ht="12.75" customHeight="1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 ht="12.5" x14ac:dyDescent="0.25">
      <c r="A22" s="47" t="s">
        <v>22</v>
      </c>
      <c r="B22" s="48"/>
      <c r="C22" s="48"/>
      <c r="D22" s="48"/>
      <c r="E22" s="48"/>
      <c r="F22" s="49"/>
      <c r="G22" s="50"/>
      <c r="H22" s="49"/>
      <c r="I22" s="50"/>
      <c r="J22" s="49"/>
      <c r="K22" s="50"/>
      <c r="L22" s="49"/>
      <c r="M22" s="50"/>
      <c r="N22" s="49"/>
      <c r="O22" s="50"/>
      <c r="P22" s="49"/>
      <c r="Q22" s="50"/>
      <c r="R22" s="49"/>
      <c r="S22" s="50"/>
      <c r="T22" s="49"/>
      <c r="U22" s="50"/>
      <c r="V22" s="49"/>
      <c r="W22" s="50"/>
      <c r="X22" s="49"/>
    </row>
    <row r="23" spans="1:24" ht="12.5" x14ac:dyDescent="0.25">
      <c r="A23" s="8" t="s">
        <v>23</v>
      </c>
      <c r="B23" s="4"/>
      <c r="C23" s="4"/>
      <c r="D23" s="4"/>
      <c r="E23" s="4"/>
      <c r="F23" s="5"/>
      <c r="G23" s="51">
        <v>7795566.8499999996</v>
      </c>
      <c r="H23" s="52"/>
      <c r="I23" s="51">
        <v>39840804.479999997</v>
      </c>
      <c r="J23" s="52"/>
      <c r="K23" s="51" t="s">
        <v>16</v>
      </c>
      <c r="L23" s="52"/>
      <c r="M23" s="51" t="s">
        <v>16</v>
      </c>
      <c r="N23" s="52"/>
      <c r="O23" s="51" t="s">
        <v>16</v>
      </c>
      <c r="P23" s="52"/>
      <c r="Q23" s="51" t="s">
        <v>16</v>
      </c>
      <c r="R23" s="52"/>
      <c r="S23" s="51" t="s">
        <v>16</v>
      </c>
      <c r="T23" s="52"/>
      <c r="U23" s="51" t="s">
        <v>16</v>
      </c>
      <c r="V23" s="52"/>
      <c r="W23" s="51">
        <v>47636371.329999998</v>
      </c>
      <c r="X23" s="52"/>
    </row>
    <row r="24" spans="1:24" ht="12.5" x14ac:dyDescent="0.25">
      <c r="A24" s="8" t="s">
        <v>24</v>
      </c>
      <c r="B24" s="6"/>
      <c r="C24" s="6"/>
      <c r="D24" s="6"/>
      <c r="E24" s="6"/>
      <c r="F24" s="7"/>
      <c r="G24" s="53">
        <v>13414580.43</v>
      </c>
      <c r="H24" s="54"/>
      <c r="I24" s="53">
        <v>46551.23</v>
      </c>
      <c r="J24" s="54"/>
      <c r="K24" s="53" t="s">
        <v>16</v>
      </c>
      <c r="L24" s="54"/>
      <c r="M24" s="53" t="s">
        <v>16</v>
      </c>
      <c r="N24" s="54"/>
      <c r="O24" s="53" t="s">
        <v>16</v>
      </c>
      <c r="P24" s="54"/>
      <c r="Q24" s="53" t="s">
        <v>16</v>
      </c>
      <c r="R24" s="54"/>
      <c r="S24" s="53" t="s">
        <v>16</v>
      </c>
      <c r="T24" s="54"/>
      <c r="U24" s="53" t="s">
        <v>16</v>
      </c>
      <c r="V24" s="54"/>
      <c r="W24" s="53">
        <v>13461131.66</v>
      </c>
      <c r="X24" s="54"/>
    </row>
    <row r="25" spans="1:24" ht="12.5" x14ac:dyDescent="0.25">
      <c r="A25" s="8" t="s">
        <v>25</v>
      </c>
      <c r="B25" s="6"/>
      <c r="C25" s="6"/>
      <c r="D25" s="6"/>
      <c r="E25" s="6"/>
      <c r="F25" s="7"/>
      <c r="G25" s="53">
        <v>5684850.6299999999</v>
      </c>
      <c r="H25" s="54"/>
      <c r="I25" s="53">
        <v>5495482.0599999996</v>
      </c>
      <c r="J25" s="54"/>
      <c r="K25" s="53" t="s">
        <v>16</v>
      </c>
      <c r="L25" s="54"/>
      <c r="M25" s="53" t="s">
        <v>16</v>
      </c>
      <c r="N25" s="54"/>
      <c r="O25" s="53" t="s">
        <v>16</v>
      </c>
      <c r="P25" s="54"/>
      <c r="Q25" s="53" t="s">
        <v>16</v>
      </c>
      <c r="R25" s="54"/>
      <c r="S25" s="53" t="s">
        <v>16</v>
      </c>
      <c r="T25" s="54"/>
      <c r="U25" s="53" t="s">
        <v>16</v>
      </c>
      <c r="V25" s="54"/>
      <c r="W25" s="53">
        <v>11180332.689999999</v>
      </c>
      <c r="X25" s="54"/>
    </row>
    <row r="26" spans="1:24" ht="12.5" x14ac:dyDescent="0.25">
      <c r="A26" s="8" t="s">
        <v>26</v>
      </c>
      <c r="B26" s="6"/>
      <c r="C26" s="6"/>
      <c r="D26" s="6"/>
      <c r="E26" s="6"/>
      <c r="F26" s="7"/>
      <c r="G26" s="53">
        <v>7088119.3099999996</v>
      </c>
      <c r="H26" s="54"/>
      <c r="I26" s="53">
        <v>6369843.4500000002</v>
      </c>
      <c r="J26" s="54"/>
      <c r="K26" s="53" t="s">
        <v>16</v>
      </c>
      <c r="L26" s="54"/>
      <c r="M26" s="53" t="s">
        <v>16</v>
      </c>
      <c r="N26" s="54"/>
      <c r="O26" s="53" t="s">
        <v>16</v>
      </c>
      <c r="P26" s="54"/>
      <c r="Q26" s="53" t="s">
        <v>16</v>
      </c>
      <c r="R26" s="54"/>
      <c r="S26" s="53" t="s">
        <v>16</v>
      </c>
      <c r="T26" s="54"/>
      <c r="U26" s="53" t="s">
        <v>16</v>
      </c>
      <c r="V26" s="54"/>
      <c r="W26" s="53">
        <v>13457962.76</v>
      </c>
      <c r="X26" s="54"/>
    </row>
    <row r="27" spans="1:24" ht="12.5" x14ac:dyDescent="0.25">
      <c r="A27" s="8" t="s">
        <v>27</v>
      </c>
      <c r="B27" s="6"/>
      <c r="C27" s="6"/>
      <c r="D27" s="6"/>
      <c r="E27" s="6"/>
      <c r="F27" s="7"/>
      <c r="G27" s="53">
        <v>5227672.58</v>
      </c>
      <c r="H27" s="54"/>
      <c r="I27" s="53">
        <v>71463.11</v>
      </c>
      <c r="J27" s="54"/>
      <c r="K27" s="53" t="s">
        <v>16</v>
      </c>
      <c r="L27" s="54"/>
      <c r="M27" s="53" t="s">
        <v>16</v>
      </c>
      <c r="N27" s="54"/>
      <c r="O27" s="53" t="s">
        <v>16</v>
      </c>
      <c r="P27" s="54"/>
      <c r="Q27" s="53" t="s">
        <v>16</v>
      </c>
      <c r="R27" s="54"/>
      <c r="S27" s="53" t="s">
        <v>16</v>
      </c>
      <c r="T27" s="54"/>
      <c r="U27" s="53" t="s">
        <v>16</v>
      </c>
      <c r="V27" s="54"/>
      <c r="W27" s="53">
        <v>5299135.6900000004</v>
      </c>
      <c r="X27" s="54"/>
    </row>
    <row r="28" spans="1:24" ht="12.5" x14ac:dyDescent="0.25">
      <c r="A28" s="8" t="s">
        <v>28</v>
      </c>
      <c r="B28" s="6"/>
      <c r="C28" s="6"/>
      <c r="D28" s="6"/>
      <c r="E28" s="6"/>
      <c r="F28" s="7"/>
      <c r="G28" s="53">
        <v>5306919.09</v>
      </c>
      <c r="H28" s="54"/>
      <c r="I28" s="53" t="s">
        <v>16</v>
      </c>
      <c r="J28" s="54"/>
      <c r="K28" s="53" t="s">
        <v>16</v>
      </c>
      <c r="L28" s="54"/>
      <c r="M28" s="53" t="s">
        <v>16</v>
      </c>
      <c r="N28" s="54"/>
      <c r="O28" s="53" t="s">
        <v>16</v>
      </c>
      <c r="P28" s="54"/>
      <c r="Q28" s="53" t="s">
        <v>16</v>
      </c>
      <c r="R28" s="54"/>
      <c r="S28" s="53" t="s">
        <v>16</v>
      </c>
      <c r="T28" s="54"/>
      <c r="U28" s="53" t="s">
        <v>16</v>
      </c>
      <c r="V28" s="54"/>
      <c r="W28" s="53">
        <v>5306919.09</v>
      </c>
      <c r="X28" s="54"/>
    </row>
    <row r="29" spans="1:24" ht="12.5" x14ac:dyDescent="0.25">
      <c r="A29" s="8" t="s">
        <v>29</v>
      </c>
      <c r="B29" s="6"/>
      <c r="C29" s="6"/>
      <c r="D29" s="6"/>
      <c r="E29" s="6"/>
      <c r="F29" s="7"/>
      <c r="G29" s="53">
        <v>8174973.6600000001</v>
      </c>
      <c r="H29" s="54"/>
      <c r="I29" s="53">
        <v>2866713.85</v>
      </c>
      <c r="J29" s="54"/>
      <c r="K29" s="53" t="s">
        <v>16</v>
      </c>
      <c r="L29" s="54"/>
      <c r="M29" s="53" t="s">
        <v>16</v>
      </c>
      <c r="N29" s="54"/>
      <c r="O29" s="53" t="s">
        <v>16</v>
      </c>
      <c r="P29" s="54"/>
      <c r="Q29" s="53" t="s">
        <v>16</v>
      </c>
      <c r="R29" s="54"/>
      <c r="S29" s="53" t="s">
        <v>16</v>
      </c>
      <c r="T29" s="54"/>
      <c r="U29" s="53" t="s">
        <v>16</v>
      </c>
      <c r="V29" s="54"/>
      <c r="W29" s="53">
        <v>11041687.51</v>
      </c>
      <c r="X29" s="54"/>
    </row>
    <row r="30" spans="1:24" ht="12.5" x14ac:dyDescent="0.25">
      <c r="A30" s="39" t="s">
        <v>30</v>
      </c>
      <c r="B30" s="40"/>
      <c r="C30" s="40"/>
      <c r="D30" s="40"/>
      <c r="E30" s="40"/>
      <c r="F30" s="41"/>
      <c r="G30" s="42">
        <v>52692682.549999997</v>
      </c>
      <c r="H30" s="41"/>
      <c r="I30" s="42">
        <v>54690858.18</v>
      </c>
      <c r="J30" s="41"/>
      <c r="K30" s="42" t="s">
        <v>16</v>
      </c>
      <c r="L30" s="41"/>
      <c r="M30" s="42" t="s">
        <v>16</v>
      </c>
      <c r="N30" s="41"/>
      <c r="O30" s="42" t="s">
        <v>16</v>
      </c>
      <c r="P30" s="41"/>
      <c r="Q30" s="42" t="s">
        <v>16</v>
      </c>
      <c r="R30" s="41"/>
      <c r="S30" s="42" t="s">
        <v>16</v>
      </c>
      <c r="T30" s="41"/>
      <c r="U30" s="42" t="s">
        <v>16</v>
      </c>
      <c r="V30" s="41"/>
      <c r="W30" s="42">
        <v>107383540.73</v>
      </c>
      <c r="X30" s="41"/>
    </row>
    <row r="31" spans="1:24" ht="12.5" x14ac:dyDescent="0.25">
      <c r="A31" s="55" t="s">
        <v>65</v>
      </c>
      <c r="B31" s="56"/>
      <c r="C31" s="56"/>
      <c r="D31" s="56"/>
      <c r="E31" s="56"/>
      <c r="F31" s="57"/>
      <c r="G31" s="58">
        <v>0</v>
      </c>
      <c r="H31" s="57"/>
      <c r="I31" s="58">
        <v>0</v>
      </c>
      <c r="J31" s="57"/>
      <c r="K31" s="58">
        <v>0</v>
      </c>
      <c r="L31" s="57"/>
      <c r="M31" s="58">
        <v>4024880.39</v>
      </c>
      <c r="N31" s="57"/>
      <c r="O31" s="58">
        <v>0</v>
      </c>
      <c r="P31" s="57"/>
      <c r="Q31" s="58">
        <v>0</v>
      </c>
      <c r="R31" s="57"/>
      <c r="S31" s="58">
        <v>0</v>
      </c>
      <c r="T31" s="57"/>
      <c r="U31" s="58">
        <v>0</v>
      </c>
      <c r="V31" s="57"/>
      <c r="W31" s="58">
        <v>4024880.39</v>
      </c>
      <c r="X31" s="57"/>
    </row>
    <row r="32" spans="1:24" ht="12.75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</row>
    <row r="33" spans="1:24" ht="12.5" x14ac:dyDescent="0.25">
      <c r="A33" s="59" t="s">
        <v>31</v>
      </c>
      <c r="B33" s="60"/>
      <c r="C33" s="60"/>
      <c r="D33" s="60"/>
      <c r="E33" s="60"/>
      <c r="F33" s="61"/>
      <c r="G33" s="51">
        <v>-33910137.859999999</v>
      </c>
      <c r="H33" s="52"/>
      <c r="I33" s="51">
        <v>-41346482.920000002</v>
      </c>
      <c r="J33" s="52"/>
      <c r="K33" s="51">
        <v>377500.15</v>
      </c>
      <c r="L33" s="52"/>
      <c r="M33" s="51">
        <v>-4019730.39</v>
      </c>
      <c r="N33" s="52"/>
      <c r="O33" s="51">
        <v>0</v>
      </c>
      <c r="P33" s="52"/>
      <c r="Q33" s="51">
        <v>0</v>
      </c>
      <c r="R33" s="52"/>
      <c r="S33" s="51">
        <v>0</v>
      </c>
      <c r="T33" s="52"/>
      <c r="U33" s="51">
        <v>0</v>
      </c>
      <c r="V33" s="52"/>
      <c r="W33" s="51">
        <v>-78898851.019999996</v>
      </c>
      <c r="X33" s="52"/>
    </row>
    <row r="34" spans="1:24" ht="12.5" x14ac:dyDescent="0.25">
      <c r="A34" s="68" t="s">
        <v>66</v>
      </c>
      <c r="B34" s="69"/>
      <c r="C34" s="69"/>
      <c r="D34" s="69"/>
      <c r="E34" s="69"/>
      <c r="F34" s="63"/>
      <c r="G34" s="62" t="s">
        <v>4</v>
      </c>
      <c r="H34" s="63"/>
      <c r="I34" s="62" t="s">
        <v>5</v>
      </c>
      <c r="J34" s="63"/>
      <c r="K34" s="62" t="s">
        <v>6</v>
      </c>
      <c r="L34" s="63"/>
      <c r="M34" s="62" t="s">
        <v>7</v>
      </c>
      <c r="N34" s="63"/>
      <c r="O34" s="62" t="s">
        <v>32</v>
      </c>
      <c r="P34" s="63"/>
      <c r="Q34" s="62" t="s">
        <v>33</v>
      </c>
      <c r="R34" s="63"/>
      <c r="S34" s="62" t="s">
        <v>34</v>
      </c>
      <c r="T34" s="63"/>
      <c r="U34" s="62" t="s">
        <v>11</v>
      </c>
      <c r="V34" s="63"/>
      <c r="W34" s="62" t="s">
        <v>12</v>
      </c>
      <c r="X34" s="63"/>
    </row>
    <row r="35" spans="1:24" ht="12.5" x14ac:dyDescent="0.25">
      <c r="A35" s="64" t="s">
        <v>35</v>
      </c>
      <c r="B35" s="65"/>
      <c r="C35" s="65"/>
      <c r="D35" s="65"/>
      <c r="E35" s="65"/>
      <c r="F35" s="66"/>
      <c r="G35" s="67">
        <v>0</v>
      </c>
      <c r="H35" s="66"/>
      <c r="I35" s="67">
        <v>0</v>
      </c>
      <c r="J35" s="66"/>
      <c r="K35" s="67">
        <v>-2530362.4900000002</v>
      </c>
      <c r="L35" s="66"/>
      <c r="M35" s="67">
        <v>0</v>
      </c>
      <c r="N35" s="66"/>
      <c r="O35" s="67">
        <v>0</v>
      </c>
      <c r="P35" s="66"/>
      <c r="Q35" s="67">
        <v>0</v>
      </c>
      <c r="R35" s="66"/>
      <c r="S35" s="67">
        <v>0</v>
      </c>
      <c r="T35" s="66"/>
      <c r="U35" s="67">
        <v>0</v>
      </c>
      <c r="V35" s="66"/>
      <c r="W35" s="67">
        <v>-2530362.4900000002</v>
      </c>
      <c r="X35" s="66"/>
    </row>
    <row r="36" spans="1:24" ht="12.5" x14ac:dyDescent="0.25">
      <c r="A36" s="70" t="s">
        <v>67</v>
      </c>
      <c r="B36" s="65"/>
      <c r="C36" s="65"/>
      <c r="D36" s="65"/>
      <c r="E36" s="65"/>
      <c r="F36" s="66"/>
      <c r="G36" s="67">
        <v>0</v>
      </c>
      <c r="H36" s="66"/>
      <c r="I36" s="67">
        <v>0</v>
      </c>
      <c r="J36" s="66"/>
      <c r="K36" s="67">
        <v>-2530362.4900000002</v>
      </c>
      <c r="L36" s="66"/>
      <c r="M36" s="67">
        <v>0</v>
      </c>
      <c r="N36" s="66"/>
      <c r="O36" s="67">
        <v>0</v>
      </c>
      <c r="P36" s="66"/>
      <c r="Q36" s="67">
        <v>0</v>
      </c>
      <c r="R36" s="66"/>
      <c r="S36" s="67">
        <v>0</v>
      </c>
      <c r="T36" s="66"/>
      <c r="U36" s="67">
        <v>0</v>
      </c>
      <c r="V36" s="66"/>
      <c r="W36" s="67">
        <v>-2530362.4900000002</v>
      </c>
      <c r="X36" s="66"/>
    </row>
    <row r="37" spans="1:24" ht="12.5" x14ac:dyDescent="0.25">
      <c r="A37" s="47" t="s">
        <v>36</v>
      </c>
      <c r="B37" s="48"/>
      <c r="C37" s="48"/>
      <c r="D37" s="48"/>
      <c r="E37" s="48"/>
      <c r="F37" s="49"/>
      <c r="G37" s="50"/>
      <c r="H37" s="49"/>
      <c r="I37" s="50"/>
      <c r="J37" s="49"/>
      <c r="K37" s="50"/>
      <c r="L37" s="49"/>
      <c r="M37" s="50"/>
      <c r="N37" s="49"/>
      <c r="O37" s="50"/>
      <c r="P37" s="49"/>
      <c r="Q37" s="50"/>
      <c r="R37" s="49"/>
      <c r="S37" s="50"/>
      <c r="T37" s="49"/>
      <c r="U37" s="50"/>
      <c r="V37" s="49"/>
      <c r="W37" s="50"/>
      <c r="X37" s="49"/>
    </row>
    <row r="38" spans="1:24" ht="12.5" x14ac:dyDescent="0.25">
      <c r="A38" s="8" t="s">
        <v>68</v>
      </c>
      <c r="B38" s="4"/>
      <c r="C38" s="4"/>
      <c r="D38" s="4"/>
      <c r="E38" s="4"/>
      <c r="F38" s="5"/>
      <c r="G38" s="51" t="s">
        <v>16</v>
      </c>
      <c r="H38" s="52"/>
      <c r="I38" s="51" t="s">
        <v>16</v>
      </c>
      <c r="J38" s="52"/>
      <c r="K38" s="51" t="s">
        <v>16</v>
      </c>
      <c r="L38" s="52"/>
      <c r="M38" s="51">
        <v>10000</v>
      </c>
      <c r="N38" s="52"/>
      <c r="O38" s="51" t="s">
        <v>16</v>
      </c>
      <c r="P38" s="52"/>
      <c r="Q38" s="51" t="s">
        <v>16</v>
      </c>
      <c r="R38" s="52"/>
      <c r="S38" s="51" t="s">
        <v>16</v>
      </c>
      <c r="T38" s="52"/>
      <c r="U38" s="51" t="s">
        <v>16</v>
      </c>
      <c r="V38" s="52"/>
      <c r="W38" s="51">
        <v>10000</v>
      </c>
      <c r="X38" s="52"/>
    </row>
    <row r="39" spans="1:24" ht="12.5" x14ac:dyDescent="0.25">
      <c r="A39" s="39" t="s">
        <v>37</v>
      </c>
      <c r="B39" s="40"/>
      <c r="C39" s="40"/>
      <c r="D39" s="40"/>
      <c r="E39" s="40"/>
      <c r="F39" s="41"/>
      <c r="G39" s="42" t="s">
        <v>16</v>
      </c>
      <c r="H39" s="41"/>
      <c r="I39" s="42" t="s">
        <v>16</v>
      </c>
      <c r="J39" s="41"/>
      <c r="K39" s="42" t="s">
        <v>16</v>
      </c>
      <c r="L39" s="41"/>
      <c r="M39" s="42">
        <v>10000</v>
      </c>
      <c r="N39" s="41"/>
      <c r="O39" s="42" t="s">
        <v>16</v>
      </c>
      <c r="P39" s="41"/>
      <c r="Q39" s="42" t="s">
        <v>16</v>
      </c>
      <c r="R39" s="41"/>
      <c r="S39" s="42" t="s">
        <v>16</v>
      </c>
      <c r="T39" s="41"/>
      <c r="U39" s="42" t="s">
        <v>16</v>
      </c>
      <c r="V39" s="41"/>
      <c r="W39" s="42">
        <v>10000</v>
      </c>
      <c r="X39" s="41"/>
    </row>
    <row r="40" spans="1:24" ht="12.75" customHeight="1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</row>
    <row r="41" spans="1:24" ht="12.5" x14ac:dyDescent="0.25">
      <c r="A41" s="59" t="s">
        <v>38</v>
      </c>
      <c r="B41" s="60"/>
      <c r="C41" s="60"/>
      <c r="D41" s="60"/>
      <c r="E41" s="60"/>
      <c r="F41" s="61"/>
      <c r="G41" s="51">
        <v>-33909048.700000003</v>
      </c>
      <c r="H41" s="52"/>
      <c r="I41" s="51">
        <v>-41346482.920000002</v>
      </c>
      <c r="J41" s="52"/>
      <c r="K41" s="51">
        <v>2907862.64</v>
      </c>
      <c r="L41" s="52"/>
      <c r="M41" s="51">
        <v>-4009730.39</v>
      </c>
      <c r="N41" s="52"/>
      <c r="O41" s="51">
        <v>0</v>
      </c>
      <c r="P41" s="52"/>
      <c r="Q41" s="51">
        <v>0</v>
      </c>
      <c r="R41" s="52"/>
      <c r="S41" s="51">
        <v>0</v>
      </c>
      <c r="T41" s="52"/>
      <c r="U41" s="51">
        <v>0</v>
      </c>
      <c r="V41" s="52"/>
      <c r="W41" s="51">
        <v>-76357399.370000005</v>
      </c>
      <c r="X41" s="52"/>
    </row>
    <row r="42" spans="1:24" ht="12.5" x14ac:dyDescent="0.25">
      <c r="A42" s="72" t="s">
        <v>69</v>
      </c>
      <c r="B42" s="40"/>
      <c r="C42" s="40"/>
      <c r="D42" s="40"/>
      <c r="E42" s="40"/>
      <c r="F42" s="41"/>
      <c r="G42" s="42">
        <f ca="1">+'Inc Stmt_1'!G42:H42+'[1]Inc Stmt_1'!G47:H47</f>
        <v>95317395.709999993</v>
      </c>
      <c r="H42" s="71"/>
      <c r="I42" s="42">
        <f ca="1">+'Inc Stmt_1'!I42:J42+'[1]Inc Stmt_1'!I47:J47</f>
        <v>-0.9</v>
      </c>
      <c r="J42" s="71"/>
      <c r="K42" s="42">
        <f ca="1">+'Inc Stmt_1'!K42:L42+'[1]Inc Stmt_1'!K47:L47</f>
        <v>48319124.960000001</v>
      </c>
      <c r="L42" s="71"/>
      <c r="M42" s="42">
        <f ca="1">+'Inc Stmt_1'!M42:N42+'[1]Inc Stmt_1'!M47:N47</f>
        <v>-270149.40999999997</v>
      </c>
      <c r="N42" s="71"/>
      <c r="O42" s="42">
        <f ca="1">+'Inc Stmt_1'!O42:P42+'[1]Inc Stmt_1'!O47:P47</f>
        <v>525852.88</v>
      </c>
      <c r="P42" s="71"/>
      <c r="Q42" s="42">
        <f ca="1">+'Inc Stmt_1'!Q42:R42+'[1]Inc Stmt_1'!Q47:R47</f>
        <v>7400335.79</v>
      </c>
      <c r="R42" s="71"/>
      <c r="S42" s="42">
        <f ca="1">+'Inc Stmt_1'!S42:T42+'[1]Inc Stmt_1'!S47:T47</f>
        <v>0</v>
      </c>
      <c r="T42" s="71"/>
      <c r="U42" s="42">
        <f ca="1">+'Inc Stmt_1'!U42:V42+'[1]Inc Stmt_1'!U47:V47</f>
        <v>0</v>
      </c>
      <c r="V42" s="71"/>
      <c r="W42" s="42">
        <f ca="1">+'Inc Stmt_1'!W42:X42+'[1]Inc Stmt_1'!W47:X47</f>
        <v>151292559.03</v>
      </c>
      <c r="X42" s="71"/>
    </row>
    <row r="43" spans="1:24" ht="12.5" x14ac:dyDescent="0.25">
      <c r="A43" s="72" t="s">
        <v>39</v>
      </c>
      <c r="B43" s="40"/>
      <c r="C43" s="40"/>
      <c r="D43" s="40"/>
      <c r="E43" s="40"/>
      <c r="F43" s="41"/>
      <c r="G43" s="42">
        <f ca="1">+G41+G42</f>
        <v>61408347.00999999</v>
      </c>
      <c r="H43" s="41"/>
      <c r="I43" s="42">
        <f t="shared" ref="I43" ca="1" si="0">+I41+I42</f>
        <v>-41346483.82</v>
      </c>
      <c r="J43" s="41"/>
      <c r="K43" s="42">
        <f t="shared" ref="K43" ca="1" si="1">+K41+K42</f>
        <v>51226987.600000001</v>
      </c>
      <c r="L43" s="41"/>
      <c r="M43" s="42">
        <f t="shared" ref="M43" ca="1" si="2">+M41+M42</f>
        <v>-4279879.8</v>
      </c>
      <c r="N43" s="41"/>
      <c r="O43" s="42">
        <f t="shared" ref="O43" ca="1" si="3">+O41+O42</f>
        <v>525852.88</v>
      </c>
      <c r="P43" s="41"/>
      <c r="Q43" s="42">
        <f t="shared" ref="Q43" ca="1" si="4">+Q41+Q42</f>
        <v>7400335.79</v>
      </c>
      <c r="R43" s="41"/>
      <c r="S43" s="42">
        <f t="shared" ref="S43" ca="1" si="5">+S41+S42</f>
        <v>0</v>
      </c>
      <c r="T43" s="41"/>
      <c r="U43" s="42">
        <f t="shared" ref="U43" ca="1" si="6">+U41+U42</f>
        <v>0</v>
      </c>
      <c r="V43" s="41"/>
      <c r="W43" s="42">
        <f t="shared" ref="W43" ca="1" si="7">+W41+W42</f>
        <v>74935159.659999996</v>
      </c>
      <c r="X43" s="41"/>
    </row>
    <row r="44" spans="1:24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</sheetData>
  <mergeCells count="290">
    <mergeCell ref="W42:X42"/>
    <mergeCell ref="A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A42:F42"/>
    <mergeCell ref="G42:H42"/>
    <mergeCell ref="I42:J42"/>
    <mergeCell ref="K42:L42"/>
    <mergeCell ref="M42:N42"/>
    <mergeCell ref="O42:P42"/>
    <mergeCell ref="Q42:R42"/>
    <mergeCell ref="S42:T42"/>
    <mergeCell ref="U42:V42"/>
    <mergeCell ref="W39:X39"/>
    <mergeCell ref="A40:X40"/>
    <mergeCell ref="A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A39:F39"/>
    <mergeCell ref="G39:H39"/>
    <mergeCell ref="I39:J39"/>
    <mergeCell ref="K39:L39"/>
    <mergeCell ref="M39:N39"/>
    <mergeCell ref="O39:P39"/>
    <mergeCell ref="Q39:R39"/>
    <mergeCell ref="S39:T39"/>
    <mergeCell ref="U39:V39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W36:X36"/>
    <mergeCell ref="A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A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4:X34"/>
    <mergeCell ref="A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A34:F34"/>
    <mergeCell ref="G34:H34"/>
    <mergeCell ref="I34:J34"/>
    <mergeCell ref="K34:L34"/>
    <mergeCell ref="M34:N34"/>
    <mergeCell ref="O34:P34"/>
    <mergeCell ref="Q34:R34"/>
    <mergeCell ref="S34:T34"/>
    <mergeCell ref="U34:V34"/>
    <mergeCell ref="A32:X32"/>
    <mergeCell ref="A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W30:X30"/>
    <mergeCell ref="A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A30:F30"/>
    <mergeCell ref="G30:H30"/>
    <mergeCell ref="I30:J30"/>
    <mergeCell ref="K30:L30"/>
    <mergeCell ref="M30:N30"/>
    <mergeCell ref="O30:P30"/>
    <mergeCell ref="Q30:R30"/>
    <mergeCell ref="S30:T30"/>
    <mergeCell ref="U30:V30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A20:F20"/>
    <mergeCell ref="G20:H20"/>
    <mergeCell ref="I20:J20"/>
    <mergeCell ref="K20:L20"/>
    <mergeCell ref="M20:N20"/>
    <mergeCell ref="W20:X20"/>
    <mergeCell ref="A21:X21"/>
    <mergeCell ref="A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W18:X18"/>
    <mergeCell ref="A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A18:F18"/>
    <mergeCell ref="G18:H18"/>
    <mergeCell ref="I18:J18"/>
    <mergeCell ref="K18:L18"/>
    <mergeCell ref="M18:N18"/>
    <mergeCell ref="O18:P18"/>
    <mergeCell ref="Q18:R18"/>
    <mergeCell ref="S18:T18"/>
    <mergeCell ref="U18:V18"/>
    <mergeCell ref="A16:F16"/>
    <mergeCell ref="G16:H16"/>
    <mergeCell ref="I16:J16"/>
    <mergeCell ref="K16:L16"/>
    <mergeCell ref="M16:N16"/>
    <mergeCell ref="W16:X16"/>
    <mergeCell ref="A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A10:X10"/>
    <mergeCell ref="A11:X11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A1:X2"/>
    <mergeCell ref="A3:X3"/>
    <mergeCell ref="A4:X5"/>
    <mergeCell ref="A6:X6"/>
    <mergeCell ref="A7:X7"/>
    <mergeCell ref="A9:F9"/>
    <mergeCell ref="G9:H9"/>
    <mergeCell ref="I9:J9"/>
    <mergeCell ref="K9:L9"/>
    <mergeCell ref="M9:N9"/>
    <mergeCell ref="O9:P9"/>
    <mergeCell ref="Q9:R9"/>
    <mergeCell ref="S9:T9"/>
    <mergeCell ref="U9:V9"/>
    <mergeCell ref="W9:X9"/>
  </mergeCells>
  <pageMargins left="0.25" right="0.25" top="0.75" bottom="0.75" header="0.3" footer="0.3"/>
  <pageSetup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topLeftCell="J15" workbookViewId="0">
      <selection activeCell="V39" sqref="V39"/>
    </sheetView>
  </sheetViews>
  <sheetFormatPr defaultRowHeight="12.75" customHeight="1" x14ac:dyDescent="0.25"/>
  <cols>
    <col min="1" max="1" width="35.26953125" bestFit="1" customWidth="1"/>
    <col min="2" max="5" width="6.1796875" bestFit="1" customWidth="1"/>
    <col min="6" max="6" width="10" bestFit="1" customWidth="1"/>
    <col min="7" max="7" width="11.36328125" bestFit="1" customWidth="1"/>
    <col min="8" max="8" width="10" bestFit="1" customWidth="1"/>
    <col min="9" max="9" width="12.08984375" bestFit="1" customWidth="1"/>
    <col min="10" max="10" width="10" bestFit="1" customWidth="1"/>
    <col min="11" max="11" width="11.36328125" bestFit="1" customWidth="1"/>
    <col min="12" max="12" width="7.7265625" bestFit="1" customWidth="1"/>
    <col min="13" max="13" width="11.08984375" bestFit="1" customWidth="1"/>
    <col min="14" max="15" width="13.7265625" bestFit="1" customWidth="1"/>
    <col min="16" max="17" width="12.453125" bestFit="1" customWidth="1"/>
    <col min="18" max="19" width="20.08984375" bestFit="1" customWidth="1"/>
    <col min="20" max="21" width="10" hidden="1" customWidth="1"/>
    <col min="22" max="22" width="7.54296875" bestFit="1" customWidth="1"/>
    <col min="23" max="23" width="12.08984375" bestFit="1" customWidth="1"/>
  </cols>
  <sheetData>
    <row r="1" spans="1:24" ht="19.5" customHeight="1" x14ac:dyDescent="0.25">
      <c r="A1" s="21" t="s">
        <v>71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ht="19.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9.5" customHeight="1" x14ac:dyDescent="0.25">
      <c r="A3" s="23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"/>
    </row>
    <row r="4" spans="1:24" ht="19.5" customHeight="1" x14ac:dyDescent="0.25">
      <c r="A4" s="23" t="s">
        <v>40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"/>
    </row>
    <row r="5" spans="1:24" ht="19.5" customHeight="1" x14ac:dyDescent="0.25">
      <c r="A5" s="23" t="s">
        <v>41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"/>
    </row>
    <row r="6" spans="1:24" ht="12.75" customHeight="1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"/>
    </row>
    <row r="7" spans="1:24" ht="12.75" customHeight="1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"/>
    </row>
    <row r="8" spans="1:24" ht="13" x14ac:dyDescent="0.25">
      <c r="A8" s="73" t="s">
        <v>3</v>
      </c>
      <c r="B8" s="74"/>
      <c r="C8" s="74"/>
      <c r="D8" s="74"/>
      <c r="E8" s="75"/>
      <c r="F8" s="76" t="s">
        <v>75</v>
      </c>
      <c r="G8" s="75"/>
      <c r="H8" s="76" t="s">
        <v>5</v>
      </c>
      <c r="I8" s="75"/>
      <c r="J8" s="76" t="s">
        <v>66</v>
      </c>
      <c r="K8" s="75"/>
      <c r="L8" s="76" t="s">
        <v>7</v>
      </c>
      <c r="M8" s="75"/>
      <c r="N8" s="76" t="s">
        <v>42</v>
      </c>
      <c r="O8" s="75"/>
      <c r="P8" s="76" t="s">
        <v>43</v>
      </c>
      <c r="Q8" s="75"/>
      <c r="R8" s="76" t="s">
        <v>10</v>
      </c>
      <c r="S8" s="75"/>
      <c r="T8" s="76" t="s">
        <v>11</v>
      </c>
      <c r="U8" s="75"/>
      <c r="V8" s="76" t="s">
        <v>12</v>
      </c>
      <c r="W8" s="77"/>
      <c r="X8" s="2"/>
    </row>
    <row r="9" spans="1:24" ht="13" thickBot="1" x14ac:dyDescent="0.3">
      <c r="A9" s="72" t="s">
        <v>44</v>
      </c>
      <c r="B9" s="40"/>
      <c r="C9" s="40"/>
      <c r="D9" s="40"/>
      <c r="E9" s="41"/>
      <c r="F9" s="78"/>
      <c r="G9" s="41"/>
      <c r="H9" s="78"/>
      <c r="I9" s="41"/>
      <c r="J9" s="78"/>
      <c r="K9" s="41"/>
      <c r="L9" s="78"/>
      <c r="M9" s="41"/>
      <c r="N9" s="78"/>
      <c r="O9" s="41"/>
      <c r="P9" s="78"/>
      <c r="Q9" s="41"/>
      <c r="R9" s="78"/>
      <c r="S9" s="41"/>
      <c r="T9" s="78"/>
      <c r="U9" s="41"/>
      <c r="V9" s="78"/>
      <c r="W9" s="41"/>
      <c r="X9" s="2"/>
    </row>
    <row r="10" spans="1:24" ht="13" thickBot="1" x14ac:dyDescent="0.3">
      <c r="A10" s="79" t="s">
        <v>45</v>
      </c>
      <c r="B10" s="80"/>
      <c r="C10" s="80"/>
      <c r="D10" s="80"/>
      <c r="E10" s="81"/>
      <c r="F10" s="82"/>
      <c r="G10" s="81"/>
      <c r="H10" s="82"/>
      <c r="I10" s="81"/>
      <c r="J10" s="82"/>
      <c r="K10" s="81"/>
      <c r="L10" s="82"/>
      <c r="M10" s="81"/>
      <c r="N10" s="82"/>
      <c r="O10" s="81"/>
      <c r="P10" s="82"/>
      <c r="Q10" s="81"/>
      <c r="R10" s="82"/>
      <c r="S10" s="81"/>
      <c r="T10" s="82"/>
      <c r="U10" s="81"/>
      <c r="V10" s="82"/>
      <c r="W10" s="81"/>
      <c r="X10" s="2"/>
    </row>
    <row r="11" spans="1:24" ht="13" thickBot="1" x14ac:dyDescent="0.3">
      <c r="A11" s="3" t="s">
        <v>46</v>
      </c>
      <c r="B11" s="4"/>
      <c r="C11" s="4"/>
      <c r="D11" s="4"/>
      <c r="E11" s="5"/>
      <c r="F11" s="51">
        <f ca="1">+'Bal Stmt_2'!F11:G11+'[1]Bal Stmt_2'!F11:G11-4816.65</f>
        <v>121581969.32999998</v>
      </c>
      <c r="G11" s="52"/>
      <c r="H11" s="51">
        <f ca="1">+'Bal Stmt_2'!H11:I11+'[1]Bal Stmt_2'!H11:I11</f>
        <v>42023449.980000004</v>
      </c>
      <c r="I11" s="52"/>
      <c r="J11" s="51">
        <f ca="1">+'Bal Stmt_2'!J11:K11+'[1]Bal Stmt_2'!J11:K11</f>
        <v>48156891.640000001</v>
      </c>
      <c r="K11" s="52"/>
      <c r="L11" s="51">
        <f ca="1">+'Bal Stmt_2'!L11:M11+'[1]Bal Stmt_2'!L11:M11</f>
        <v>4698996.6100000003</v>
      </c>
      <c r="M11" s="52"/>
      <c r="N11" s="51">
        <f ca="1">+'Bal Stmt_2'!N11:O11+'[1]Bal Stmt_2'!N11:O11</f>
        <v>525852.88</v>
      </c>
      <c r="O11" s="52"/>
      <c r="P11" s="51">
        <f ca="1">+'Bal Stmt_2'!P11:Q11+'[1]Bal Stmt_2'!P11:Q11</f>
        <v>7400335.79</v>
      </c>
      <c r="Q11" s="52"/>
      <c r="R11" s="51">
        <f ca="1">+'Bal Stmt_2'!R11:S11+'[1]Bal Stmt_2'!R11:S11</f>
        <v>38735036.909999996</v>
      </c>
      <c r="S11" s="52"/>
      <c r="T11" s="51">
        <f ca="1">+'Bal Stmt_2'!T11:U11+'[1]Bal Stmt_2'!T11:U11</f>
        <v>0</v>
      </c>
      <c r="U11" s="52"/>
      <c r="V11" s="51">
        <f ca="1">+'Bal Stmt_2'!V11:W11+'[1]Bal Stmt_2'!V11:W11-4816.65</f>
        <v>236283864.85999998</v>
      </c>
      <c r="W11" s="52"/>
      <c r="X11" s="2"/>
    </row>
    <row r="12" spans="1:24" ht="13" thickBot="1" x14ac:dyDescent="0.3">
      <c r="A12" s="3" t="s">
        <v>72</v>
      </c>
      <c r="B12" s="6"/>
      <c r="C12" s="6"/>
      <c r="D12" s="6"/>
      <c r="E12" s="7"/>
      <c r="F12" s="51">
        <f ca="1">+'Bal Stmt_2'!F12:G12+'[1]Bal Stmt_2'!F12:G12</f>
        <v>0</v>
      </c>
      <c r="G12" s="52"/>
      <c r="H12" s="51">
        <f ca="1">+'Bal Stmt_2'!H12:I12+'[1]Bal Stmt_2'!H12:I12</f>
        <v>0</v>
      </c>
      <c r="I12" s="52"/>
      <c r="J12" s="51">
        <f ca="1">+'Bal Stmt_2'!J12:K12+'[1]Bal Stmt_2'!J12:K12</f>
        <v>24611957.5</v>
      </c>
      <c r="K12" s="52"/>
      <c r="L12" s="51">
        <f ca="1">+'Bal Stmt_2'!L12:M12+'[1]Bal Stmt_2'!L12:M12</f>
        <v>0</v>
      </c>
      <c r="M12" s="52"/>
      <c r="N12" s="51">
        <f ca="1">+'Bal Stmt_2'!N12:O12+'[1]Bal Stmt_2'!N12:O12</f>
        <v>0</v>
      </c>
      <c r="O12" s="52"/>
      <c r="P12" s="51">
        <f ca="1">+'Bal Stmt_2'!P12:Q12+'[1]Bal Stmt_2'!P12:Q12</f>
        <v>0</v>
      </c>
      <c r="Q12" s="52"/>
      <c r="R12" s="51">
        <f ca="1">+'Bal Stmt_2'!R12:S12+'[1]Bal Stmt_2'!R12:S12</f>
        <v>0</v>
      </c>
      <c r="S12" s="52"/>
      <c r="T12" s="51">
        <f ca="1">+'Bal Stmt_2'!T12:U12+'[1]Bal Stmt_2'!T12:U12</f>
        <v>0</v>
      </c>
      <c r="U12" s="52"/>
      <c r="V12" s="51">
        <f ca="1">+'Bal Stmt_2'!V12:W12+'[1]Bal Stmt_2'!V12:W12</f>
        <v>24611957.5</v>
      </c>
      <c r="W12" s="52"/>
      <c r="X12" s="2"/>
    </row>
    <row r="13" spans="1:24" ht="13" thickBot="1" x14ac:dyDescent="0.3">
      <c r="A13" s="39" t="s">
        <v>60</v>
      </c>
      <c r="B13" s="40"/>
      <c r="C13" s="40"/>
      <c r="D13" s="40"/>
      <c r="E13" s="41"/>
      <c r="F13" s="51">
        <f ca="1">+F11+F12</f>
        <v>121581969.32999998</v>
      </c>
      <c r="G13" s="52"/>
      <c r="H13" s="51">
        <f ca="1">+'Bal Stmt_2'!H13:I13+'[1]Bal Stmt_2'!H13:I13</f>
        <v>42023449.980000004</v>
      </c>
      <c r="I13" s="52"/>
      <c r="J13" s="51">
        <f ca="1">+'Bal Stmt_2'!J13:K13+'[1]Bal Stmt_2'!J13:K13</f>
        <v>51226987.600000001</v>
      </c>
      <c r="K13" s="52"/>
      <c r="L13" s="51">
        <f ca="1">+'Bal Stmt_2'!L13:M13+'[1]Bal Stmt_2'!L13:M13</f>
        <v>4698996.6100000003</v>
      </c>
      <c r="M13" s="52"/>
      <c r="N13" s="51">
        <f ca="1">+'Bal Stmt_2'!N13:O13+'[1]Bal Stmt_2'!N13:O13</f>
        <v>525852.88</v>
      </c>
      <c r="O13" s="52"/>
      <c r="P13" s="51">
        <f ca="1">+'Bal Stmt_2'!P13:Q13+'[1]Bal Stmt_2'!P13:Q13</f>
        <v>7400335.79</v>
      </c>
      <c r="Q13" s="52"/>
      <c r="R13" s="51">
        <f ca="1">+'Bal Stmt_2'!R13:S13+'[1]Bal Stmt_2'!R13:S13</f>
        <v>38735036.909999996</v>
      </c>
      <c r="S13" s="52"/>
      <c r="T13" s="51">
        <f ca="1">+'Bal Stmt_2'!T13:U13+'[1]Bal Stmt_2'!T13:U13</f>
        <v>0</v>
      </c>
      <c r="U13" s="52"/>
      <c r="V13" s="51">
        <f ca="1">+'Bal Stmt_2'!V13:W13+'[1]Bal Stmt_2'!V13:W13-4816.65</f>
        <v>232767966.09999999</v>
      </c>
      <c r="W13" s="52"/>
      <c r="X13" s="2"/>
    </row>
    <row r="14" spans="1:24" ht="13" thickBot="1" x14ac:dyDescent="0.3">
      <c r="A14" s="79" t="s">
        <v>47</v>
      </c>
      <c r="B14" s="80"/>
      <c r="C14" s="80"/>
      <c r="D14" s="80"/>
      <c r="E14" s="81"/>
      <c r="F14" s="82"/>
      <c r="G14" s="81"/>
      <c r="H14" s="82"/>
      <c r="I14" s="81"/>
      <c r="J14" s="82"/>
      <c r="K14" s="81"/>
      <c r="L14" s="82"/>
      <c r="M14" s="81"/>
      <c r="N14" s="82"/>
      <c r="O14" s="81"/>
      <c r="P14" s="82"/>
      <c r="Q14" s="81"/>
      <c r="R14" s="82"/>
      <c r="S14" s="81"/>
      <c r="T14" s="82"/>
      <c r="U14" s="81"/>
      <c r="V14" s="82"/>
      <c r="W14" s="81"/>
      <c r="X14" s="2"/>
    </row>
    <row r="15" spans="1:24" ht="13" thickBot="1" x14ac:dyDescent="0.3">
      <c r="A15" s="3" t="s">
        <v>48</v>
      </c>
      <c r="B15" s="4"/>
      <c r="C15" s="4"/>
      <c r="D15" s="4"/>
      <c r="E15" s="5"/>
      <c r="F15" s="51">
        <f ca="1">+'Bal Stmt_2'!F15:G15+'[1]Bal Stmt_2'!F15:G15</f>
        <v>16317883.34</v>
      </c>
      <c r="G15" s="52"/>
      <c r="H15" s="51">
        <f ca="1">+'Bal Stmt_2'!H15:I15+'[1]Bal Stmt_2'!H15:I15</f>
        <v>11865925.119999999</v>
      </c>
      <c r="I15" s="52"/>
      <c r="J15" s="51">
        <f ca="1">+'Bal Stmt_2'!J15:K15+'[1]Bal Stmt_2'!J15:K15</f>
        <v>0</v>
      </c>
      <c r="K15" s="52"/>
      <c r="L15" s="51">
        <f ca="1">+'Bal Stmt_2'!L15:M15+'[1]Bal Stmt_2'!L15:M15</f>
        <v>101336.21</v>
      </c>
      <c r="M15" s="52"/>
      <c r="N15" s="51">
        <f ca="1">+'Bal Stmt_2'!N15:O15+'[1]Bal Stmt_2'!N15:O15</f>
        <v>0</v>
      </c>
      <c r="O15" s="52"/>
      <c r="P15" s="51">
        <f ca="1">+'Bal Stmt_2'!P15:Q15+'[1]Bal Stmt_2'!P15:Q15</f>
        <v>0</v>
      </c>
      <c r="Q15" s="52"/>
      <c r="R15" s="51">
        <f ca="1">+'Bal Stmt_2'!R15:S15+'[1]Bal Stmt_2'!R15:S15</f>
        <v>0</v>
      </c>
      <c r="S15" s="52"/>
      <c r="T15" s="51">
        <f ca="1">+'Bal Stmt_2'!T15:U15+'[1]Bal Stmt_2'!T15:U15</f>
        <v>0</v>
      </c>
      <c r="U15" s="52"/>
      <c r="V15" s="51">
        <f ca="1">+'Bal Stmt_2'!V15:W15+'[1]Bal Stmt_2'!V15:W15</f>
        <v>28285144.670000002</v>
      </c>
      <c r="W15" s="52"/>
      <c r="X15" s="2"/>
    </row>
    <row r="16" spans="1:24" ht="13" thickBot="1" x14ac:dyDescent="0.3">
      <c r="A16" s="3" t="s">
        <v>49</v>
      </c>
      <c r="B16" s="6"/>
      <c r="C16" s="6"/>
      <c r="D16" s="6"/>
      <c r="E16" s="7"/>
      <c r="F16" s="51">
        <f ca="1">+'Bal Stmt_2'!F16:G16+'[1]Bal Stmt_2'!F16:G16</f>
        <v>27771683.460000001</v>
      </c>
      <c r="G16" s="52"/>
      <c r="H16" s="51">
        <f ca="1">+'Bal Stmt_2'!H16:I16+'[1]Bal Stmt_2'!H16:I16</f>
        <v>0</v>
      </c>
      <c r="I16" s="52"/>
      <c r="J16" s="51">
        <f ca="1">+'Bal Stmt_2'!J16:K16+'[1]Bal Stmt_2'!J16:K16</f>
        <v>2495907.4800000004</v>
      </c>
      <c r="K16" s="52"/>
      <c r="L16" s="51">
        <f ca="1">+'Bal Stmt_2'!L16:M16+'[1]Bal Stmt_2'!L16:M16</f>
        <v>0</v>
      </c>
      <c r="M16" s="52"/>
      <c r="N16" s="51">
        <f ca="1">+'Bal Stmt_2'!N16:O16+'[1]Bal Stmt_2'!N16:O16</f>
        <v>0</v>
      </c>
      <c r="O16" s="52"/>
      <c r="P16" s="51">
        <f ca="1">+'Bal Stmt_2'!P16:Q16+'[1]Bal Stmt_2'!P16:Q16</f>
        <v>0</v>
      </c>
      <c r="Q16" s="52"/>
      <c r="R16" s="51">
        <f ca="1">+'Bal Stmt_2'!R16:S16+'[1]Bal Stmt_2'!R16:S16</f>
        <v>0</v>
      </c>
      <c r="S16" s="52"/>
      <c r="T16" s="51">
        <f ca="1">+'Bal Stmt_2'!T16:U16+'[1]Bal Stmt_2'!T16:U16</f>
        <v>0</v>
      </c>
      <c r="U16" s="52"/>
      <c r="V16" s="51">
        <f ca="1">+'Bal Stmt_2'!V16:W16+'[1]Bal Stmt_2'!V16:W16</f>
        <v>30267590.939999998</v>
      </c>
      <c r="W16" s="52"/>
      <c r="X16" s="2"/>
    </row>
    <row r="17" spans="1:24" ht="13" thickBot="1" x14ac:dyDescent="0.3">
      <c r="A17" s="3" t="s">
        <v>50</v>
      </c>
      <c r="B17" s="6"/>
      <c r="C17" s="6"/>
      <c r="D17" s="6"/>
      <c r="E17" s="7"/>
      <c r="F17" s="51">
        <f ca="1">+'Bal Stmt_2'!F17:G17+'[1]Bal Stmt_2'!F17:G17</f>
        <v>1538922.69</v>
      </c>
      <c r="G17" s="52"/>
      <c r="H17" s="51">
        <f ca="1">+'Bal Stmt_2'!H17:I17+'[1]Bal Stmt_2'!H17:I17</f>
        <v>45592.73</v>
      </c>
      <c r="I17" s="52"/>
      <c r="J17" s="51">
        <f ca="1">+'Bal Stmt_2'!J17:K17+'[1]Bal Stmt_2'!J17:K17</f>
        <v>131735.96</v>
      </c>
      <c r="K17" s="52"/>
      <c r="L17" s="51">
        <f ca="1">+'Bal Stmt_2'!L17:M17+'[1]Bal Stmt_2'!L17:M17</f>
        <v>5470.49</v>
      </c>
      <c r="M17" s="52"/>
      <c r="N17" s="51">
        <f ca="1">+'Bal Stmt_2'!N17:O17+'[1]Bal Stmt_2'!N17:O17</f>
        <v>0</v>
      </c>
      <c r="O17" s="52"/>
      <c r="P17" s="51">
        <f ca="1">+'Bal Stmt_2'!P17:Q17+'[1]Bal Stmt_2'!P17:Q17</f>
        <v>0</v>
      </c>
      <c r="Q17" s="52"/>
      <c r="R17" s="51">
        <f ca="1">+'Bal Stmt_2'!R17:S17+'[1]Bal Stmt_2'!R17:S17</f>
        <v>2023.23</v>
      </c>
      <c r="S17" s="52"/>
      <c r="T17" s="51">
        <f ca="1">+'Bal Stmt_2'!T17:U17+'[1]Bal Stmt_2'!T17:U17</f>
        <v>0</v>
      </c>
      <c r="U17" s="52"/>
      <c r="V17" s="51">
        <f ca="1">+'Bal Stmt_2'!V17:W17+'[1]Bal Stmt_2'!V17:W17</f>
        <v>1719698.6400000001</v>
      </c>
      <c r="W17" s="52"/>
      <c r="X17" s="2"/>
    </row>
    <row r="18" spans="1:24" s="1" customFormat="1" ht="13" thickBot="1" x14ac:dyDescent="0.3">
      <c r="A18" s="19" t="s">
        <v>76</v>
      </c>
      <c r="B18" s="17"/>
      <c r="C18" s="17"/>
      <c r="D18" s="17"/>
      <c r="E18" s="17"/>
      <c r="F18" s="18"/>
      <c r="G18" s="5"/>
      <c r="H18" s="18"/>
      <c r="I18" s="5"/>
      <c r="J18" s="18"/>
      <c r="K18" s="5"/>
      <c r="L18" s="18"/>
      <c r="M18" s="5"/>
      <c r="N18" s="18"/>
      <c r="O18" s="5"/>
      <c r="P18" s="18"/>
      <c r="Q18" s="5"/>
      <c r="R18" s="18"/>
      <c r="S18" s="5"/>
      <c r="T18" s="18"/>
      <c r="U18" s="5"/>
      <c r="V18" s="18"/>
      <c r="W18" s="5"/>
      <c r="X18" s="2"/>
    </row>
    <row r="19" spans="1:24" s="1" customFormat="1" ht="13" thickBot="1" x14ac:dyDescent="0.3">
      <c r="A19" s="19" t="s">
        <v>77</v>
      </c>
      <c r="B19" s="17"/>
      <c r="C19" s="17"/>
      <c r="D19" s="17"/>
      <c r="E19" s="17"/>
      <c r="F19" s="18"/>
      <c r="G19" s="5"/>
      <c r="H19" s="18"/>
      <c r="I19" s="5"/>
      <c r="J19" s="18"/>
      <c r="K19" s="5"/>
      <c r="L19" s="18"/>
      <c r="M19" s="5"/>
      <c r="N19" s="18"/>
      <c r="O19" s="5"/>
      <c r="P19" s="18"/>
      <c r="Q19" s="5"/>
      <c r="R19" s="18"/>
      <c r="S19" s="5"/>
      <c r="T19" s="18"/>
      <c r="U19" s="5"/>
      <c r="V19" s="18"/>
      <c r="W19" s="5"/>
      <c r="X19" s="2"/>
    </row>
    <row r="20" spans="1:24" ht="13" thickBot="1" x14ac:dyDescent="0.3">
      <c r="A20" s="39" t="s">
        <v>61</v>
      </c>
      <c r="B20" s="40"/>
      <c r="C20" s="40"/>
      <c r="D20" s="40"/>
      <c r="E20" s="41"/>
      <c r="F20" s="51">
        <f ca="1">+'Bal Stmt_2'!F20:G20+'[1]Bal Stmt_2'!F20:G20</f>
        <v>52560576.769999996</v>
      </c>
      <c r="G20" s="52"/>
      <c r="H20" s="51">
        <f ca="1">+'Bal Stmt_2'!H20:I20+'[1]Bal Stmt_2'!H20:I20</f>
        <v>18400826.600000001</v>
      </c>
      <c r="I20" s="52"/>
      <c r="J20" s="51">
        <f ca="1">+'Bal Stmt_2'!J20:K20+'[1]Bal Stmt_2'!J20:K20</f>
        <v>770269.44</v>
      </c>
      <c r="K20" s="52"/>
      <c r="L20" s="51">
        <f ca="1">+'Bal Stmt_2'!L20:M20+'[1]Bal Stmt_2'!L20:M20</f>
        <v>106806.7</v>
      </c>
      <c r="M20" s="52"/>
      <c r="N20" s="51">
        <f ca="1">+'Bal Stmt_2'!N20:O20+'[1]Bal Stmt_2'!N20:O20</f>
        <v>0</v>
      </c>
      <c r="O20" s="52"/>
      <c r="P20" s="51">
        <f ca="1">+'Bal Stmt_2'!P20:Q20+'[1]Bal Stmt_2'!P20:Q20</f>
        <v>0</v>
      </c>
      <c r="Q20" s="52"/>
      <c r="R20" s="51">
        <f ca="1">+'Bal Stmt_2'!R20:S20+'[1]Bal Stmt_2'!R20:S20</f>
        <v>2023.23</v>
      </c>
      <c r="S20" s="52"/>
      <c r="T20" s="51">
        <f ca="1">+'Bal Stmt_2'!T20:U20+'[1]Bal Stmt_2'!T20:U20</f>
        <v>0</v>
      </c>
      <c r="U20" s="52"/>
      <c r="V20" s="51">
        <f ca="1">+'Bal Stmt_2'!V20:W20+'[1]Bal Stmt_2'!V20:W20</f>
        <v>71836456.280000001</v>
      </c>
      <c r="W20" s="52"/>
      <c r="X20" s="2"/>
    </row>
    <row r="21" spans="1:24" ht="13" thickBot="1" x14ac:dyDescent="0.3">
      <c r="A21" s="79" t="s">
        <v>51</v>
      </c>
      <c r="B21" s="80"/>
      <c r="C21" s="80"/>
      <c r="D21" s="80"/>
      <c r="E21" s="81"/>
      <c r="F21" s="82"/>
      <c r="G21" s="81"/>
      <c r="H21" s="82"/>
      <c r="I21" s="81"/>
      <c r="J21" s="82"/>
      <c r="K21" s="81"/>
      <c r="L21" s="82"/>
      <c r="M21" s="81"/>
      <c r="N21" s="82"/>
      <c r="O21" s="81"/>
      <c r="P21" s="82"/>
      <c r="Q21" s="81"/>
      <c r="R21" s="82"/>
      <c r="S21" s="81"/>
      <c r="T21" s="82"/>
      <c r="U21" s="81"/>
      <c r="V21" s="82"/>
      <c r="W21" s="81"/>
      <c r="X21" s="2"/>
    </row>
    <row r="22" spans="1:24" ht="13" thickBot="1" x14ac:dyDescent="0.3">
      <c r="A22" s="3" t="s">
        <v>73</v>
      </c>
      <c r="B22" s="4"/>
      <c r="C22" s="4"/>
      <c r="D22" s="4"/>
      <c r="E22" s="5"/>
      <c r="F22" s="51">
        <f ca="1">+'Bal Stmt_2'!F22:G22+'[1]Bal Stmt_2'!F22:G22</f>
        <v>3849.11</v>
      </c>
      <c r="G22" s="52"/>
      <c r="H22" s="51">
        <f ca="1">+'Bal Stmt_2'!H22:I22+'[1]Bal Stmt_2'!H22:I22</f>
        <v>0</v>
      </c>
      <c r="I22" s="52"/>
      <c r="J22" s="51">
        <f ca="1">+'Bal Stmt_2'!J22:K22+'[1]Bal Stmt_2'!J22:K22</f>
        <v>0</v>
      </c>
      <c r="K22" s="52"/>
      <c r="L22" s="51">
        <f ca="1">+'Bal Stmt_2'!L22:M22+'[1]Bal Stmt_2'!L22:M22</f>
        <v>0</v>
      </c>
      <c r="M22" s="52"/>
      <c r="N22" s="51">
        <f ca="1">+'Bal Stmt_2'!N22:O22+'[1]Bal Stmt_2'!N22:O22</f>
        <v>0</v>
      </c>
      <c r="O22" s="52"/>
      <c r="P22" s="51">
        <f ca="1">+'Bal Stmt_2'!P22:Q22+'[1]Bal Stmt_2'!P22:Q22</f>
        <v>0</v>
      </c>
      <c r="Q22" s="52"/>
      <c r="R22" s="51">
        <f ca="1">+'Bal Stmt_2'!R22:S22+'[1]Bal Stmt_2'!R22:S22</f>
        <v>111.45</v>
      </c>
      <c r="S22" s="52"/>
      <c r="T22" s="51">
        <f ca="1">+'Bal Stmt_2'!T22:U22+'[1]Bal Stmt_2'!T22:U22</f>
        <v>0</v>
      </c>
      <c r="U22" s="52"/>
      <c r="V22" s="51">
        <f ca="1">+'Bal Stmt_2'!V22:W22+'[1]Bal Stmt_2'!V22:W22</f>
        <v>3960.56</v>
      </c>
      <c r="W22" s="52"/>
      <c r="X22" s="2"/>
    </row>
    <row r="23" spans="1:24" ht="13" thickBot="1" x14ac:dyDescent="0.3">
      <c r="A23" s="39" t="s">
        <v>62</v>
      </c>
      <c r="B23" s="40"/>
      <c r="C23" s="40"/>
      <c r="D23" s="40"/>
      <c r="E23" s="41"/>
      <c r="F23" s="51">
        <f ca="1">+'Bal Stmt_2'!F23:G23+'[1]Bal Stmt_2'!F23:G23</f>
        <v>3849.11</v>
      </c>
      <c r="G23" s="52"/>
      <c r="H23" s="51">
        <f ca="1">+'Bal Stmt_2'!H23:I23+'[1]Bal Stmt_2'!H23:I23</f>
        <v>0</v>
      </c>
      <c r="I23" s="52"/>
      <c r="J23" s="51">
        <f ca="1">+'Bal Stmt_2'!J23:K23+'[1]Bal Stmt_2'!J23:K23</f>
        <v>0</v>
      </c>
      <c r="K23" s="52"/>
      <c r="L23" s="51">
        <f ca="1">+'Bal Stmt_2'!L23:M23+'[1]Bal Stmt_2'!L23:M23</f>
        <v>0</v>
      </c>
      <c r="M23" s="52"/>
      <c r="N23" s="51">
        <f ca="1">+'Bal Stmt_2'!N23:O23+'[1]Bal Stmt_2'!N23:O23</f>
        <v>0</v>
      </c>
      <c r="O23" s="52"/>
      <c r="P23" s="51">
        <f ca="1">+'Bal Stmt_2'!P23:Q23+'[1]Bal Stmt_2'!P23:Q23</f>
        <v>0</v>
      </c>
      <c r="Q23" s="52"/>
      <c r="R23" s="51">
        <f ca="1">+'Bal Stmt_2'!R23:S23+'[1]Bal Stmt_2'!R23:S23</f>
        <v>111.45</v>
      </c>
      <c r="S23" s="52"/>
      <c r="T23" s="51">
        <f ca="1">+'Bal Stmt_2'!T23:U23+'[1]Bal Stmt_2'!T23:U23</f>
        <v>0</v>
      </c>
      <c r="U23" s="52"/>
      <c r="V23" s="51">
        <f ca="1">+'Bal Stmt_2'!V23:W23+'[1]Bal Stmt_2'!V23:W23</f>
        <v>3960.56</v>
      </c>
      <c r="W23" s="52"/>
      <c r="X23" s="2"/>
    </row>
    <row r="24" spans="1:24" ht="13" thickBot="1" x14ac:dyDescent="0.3">
      <c r="A24" s="39" t="s">
        <v>63</v>
      </c>
      <c r="B24" s="40"/>
      <c r="C24" s="40"/>
      <c r="D24" s="40"/>
      <c r="E24" s="41"/>
      <c r="F24" s="51">
        <f ca="1">+F13+F20+F23</f>
        <v>174146395.20999998</v>
      </c>
      <c r="G24" s="52"/>
      <c r="H24" s="51">
        <f ca="1">+'Bal Stmt_2'!H24:I24+'[1]Bal Stmt_2'!H24:I24</f>
        <v>60424276.579999998</v>
      </c>
      <c r="I24" s="52"/>
      <c r="J24" s="51">
        <f ca="1">+'Bal Stmt_2'!J24:K24+'[1]Bal Stmt_2'!J24:K24</f>
        <v>51226987.600000001</v>
      </c>
      <c r="K24" s="52"/>
      <c r="L24" s="51">
        <f ca="1">+'Bal Stmt_2'!L24:M24+'[1]Bal Stmt_2'!L24:M24</f>
        <v>4805803.3100000005</v>
      </c>
      <c r="M24" s="52"/>
      <c r="N24" s="51">
        <f ca="1">+'Bal Stmt_2'!N24:O24+'[1]Bal Stmt_2'!N24:O24</f>
        <v>525852.88</v>
      </c>
      <c r="O24" s="52"/>
      <c r="P24" s="51">
        <f ca="1">+'Bal Stmt_2'!P24:Q24+'[1]Bal Stmt_2'!P24:Q24</f>
        <v>7400335.79</v>
      </c>
      <c r="Q24" s="52"/>
      <c r="R24" s="51">
        <f ca="1">+'Bal Stmt_2'!R24:S24+'[1]Bal Stmt_2'!R24:S24</f>
        <v>38737171.589999996</v>
      </c>
      <c r="S24" s="52"/>
      <c r="T24" s="51">
        <f ca="1">+'Bal Stmt_2'!T24:U24+'[1]Bal Stmt_2'!T24:U24</f>
        <v>0</v>
      </c>
      <c r="U24" s="52"/>
      <c r="V24" s="51">
        <f ca="1">+'Bal Stmt_2'!V24:W24+'[1]Bal Stmt_2'!V24:W24-4816.65</f>
        <v>304608382.94</v>
      </c>
      <c r="W24" s="52"/>
      <c r="X24" s="2"/>
    </row>
    <row r="25" spans="1:24" ht="13" thickBot="1" x14ac:dyDescent="0.3">
      <c r="A25" s="59" t="s">
        <v>74</v>
      </c>
      <c r="B25" s="60"/>
      <c r="C25" s="60"/>
      <c r="D25" s="60"/>
      <c r="E25" s="61"/>
      <c r="F25" s="83"/>
      <c r="G25" s="61"/>
      <c r="H25" s="83"/>
      <c r="I25" s="61"/>
      <c r="J25" s="83"/>
      <c r="K25" s="61"/>
      <c r="L25" s="83"/>
      <c r="M25" s="61"/>
      <c r="N25" s="83"/>
      <c r="O25" s="61"/>
      <c r="P25" s="83"/>
      <c r="Q25" s="61"/>
      <c r="R25" s="83"/>
      <c r="S25" s="61"/>
      <c r="T25" s="83"/>
      <c r="U25" s="61"/>
      <c r="V25" s="83"/>
      <c r="W25" s="61"/>
      <c r="X25" s="2"/>
    </row>
    <row r="26" spans="1:24" ht="13" thickBot="1" x14ac:dyDescent="0.3">
      <c r="A26" s="79" t="s">
        <v>52</v>
      </c>
      <c r="B26" s="80"/>
      <c r="C26" s="80"/>
      <c r="D26" s="80"/>
      <c r="E26" s="81"/>
      <c r="F26" s="82"/>
      <c r="G26" s="81"/>
      <c r="H26" s="82"/>
      <c r="I26" s="81"/>
      <c r="J26" s="82"/>
      <c r="K26" s="81"/>
      <c r="L26" s="82"/>
      <c r="M26" s="81"/>
      <c r="N26" s="82"/>
      <c r="O26" s="81"/>
      <c r="P26" s="82"/>
      <c r="Q26" s="81"/>
      <c r="R26" s="82"/>
      <c r="S26" s="81"/>
      <c r="T26" s="82"/>
      <c r="U26" s="81"/>
      <c r="V26" s="82"/>
      <c r="W26" s="81"/>
      <c r="X26" s="2"/>
    </row>
    <row r="27" spans="1:24" ht="13" thickBot="1" x14ac:dyDescent="0.3">
      <c r="A27" s="8" t="s">
        <v>53</v>
      </c>
      <c r="B27" s="4"/>
      <c r="C27" s="4"/>
      <c r="D27" s="4"/>
      <c r="E27" s="5"/>
      <c r="F27" s="51">
        <f ca="1">+'Bal Stmt_2'!F27:G27+'[1]Bal Stmt_2'!F27:G27</f>
        <v>20655474.350000001</v>
      </c>
      <c r="G27" s="52"/>
      <c r="H27" s="51">
        <f ca="1">+'Bal Stmt_2'!H27:I27+'[1]Bal Stmt_2'!H27:I27</f>
        <v>6976003.3499999996</v>
      </c>
      <c r="I27" s="52"/>
      <c r="J27" s="51">
        <f ca="1">+'Bal Stmt_2'!J27:K27+'[1]Bal Stmt_2'!J27:K27</f>
        <v>0</v>
      </c>
      <c r="K27" s="52"/>
      <c r="L27" s="51">
        <f ca="1">+'Bal Stmt_2'!L27:M27+'[1]Bal Stmt_2'!L27:M27</f>
        <v>1030099.54</v>
      </c>
      <c r="M27" s="52"/>
      <c r="N27" s="51">
        <f ca="1">+'Bal Stmt_2'!N27:O27+'[1]Bal Stmt_2'!N27:O27</f>
        <v>0</v>
      </c>
      <c r="O27" s="52"/>
      <c r="P27" s="51">
        <f ca="1">+'Bal Stmt_2'!P27:Q27+'[1]Bal Stmt_2'!P27:Q27</f>
        <v>0</v>
      </c>
      <c r="Q27" s="52"/>
      <c r="R27" s="51">
        <f ca="1">+'Bal Stmt_2'!R27:S27+'[1]Bal Stmt_2'!R27:S27</f>
        <v>1296800.29</v>
      </c>
      <c r="S27" s="52"/>
      <c r="T27" s="51">
        <f ca="1">+'Bal Stmt_2'!T27:U27+'[1]Bal Stmt_2'!T27:U27</f>
        <v>0</v>
      </c>
      <c r="U27" s="52"/>
      <c r="V27" s="51">
        <f ca="1">+'Bal Stmt_2'!V27:W27+'[1]Bal Stmt_2'!V27:W27</f>
        <v>29958377.529999997</v>
      </c>
      <c r="W27" s="52"/>
      <c r="X27" s="2"/>
    </row>
    <row r="28" spans="1:24" s="1" customFormat="1" ht="13" thickBot="1" x14ac:dyDescent="0.3">
      <c r="A28" s="20" t="s">
        <v>78</v>
      </c>
      <c r="B28" s="6"/>
      <c r="C28" s="6"/>
      <c r="D28" s="6"/>
      <c r="E28" s="7"/>
      <c r="F28" s="18"/>
      <c r="G28" s="5"/>
      <c r="H28" s="18"/>
      <c r="I28" s="5"/>
      <c r="J28" s="18"/>
      <c r="K28" s="5"/>
      <c r="L28" s="18"/>
      <c r="M28" s="5"/>
      <c r="N28" s="18"/>
      <c r="O28" s="5"/>
      <c r="P28" s="18"/>
      <c r="Q28" s="5"/>
      <c r="R28" s="18"/>
      <c r="S28" s="5"/>
      <c r="T28" s="18"/>
      <c r="U28" s="5"/>
      <c r="V28" s="18"/>
      <c r="W28" s="5"/>
      <c r="X28" s="2"/>
    </row>
    <row r="29" spans="1:24" ht="13" thickBot="1" x14ac:dyDescent="0.3">
      <c r="A29" s="20" t="s">
        <v>54</v>
      </c>
      <c r="B29" s="6"/>
      <c r="C29" s="6"/>
      <c r="D29" s="6"/>
      <c r="E29" s="7"/>
      <c r="F29" s="51">
        <f ca="1">+'Bal Stmt_2'!F29:G29+'[1]Bal Stmt_2'!F29:G29</f>
        <v>0</v>
      </c>
      <c r="G29" s="52"/>
      <c r="H29" s="51">
        <f ca="1">+'Bal Stmt_2'!H29:I29+'[1]Bal Stmt_2'!H29:I29</f>
        <v>0</v>
      </c>
      <c r="I29" s="52"/>
      <c r="J29" s="51">
        <f ca="1">+'Bal Stmt_2'!J29:K29+'[1]Bal Stmt_2'!J29:K29</f>
        <v>0</v>
      </c>
      <c r="K29" s="52"/>
      <c r="L29" s="51">
        <f ca="1">+'Bal Stmt_2'!L29:M29+'[1]Bal Stmt_2'!L29:M29</f>
        <v>0</v>
      </c>
      <c r="M29" s="52"/>
      <c r="N29" s="51">
        <f ca="1">+'Bal Stmt_2'!N29:O29+'[1]Bal Stmt_2'!N29:O29</f>
        <v>0</v>
      </c>
      <c r="O29" s="52"/>
      <c r="P29" s="51">
        <f ca="1">+'Bal Stmt_2'!P29:Q29+'[1]Bal Stmt_2'!P29:Q29</f>
        <v>0</v>
      </c>
      <c r="Q29" s="52"/>
      <c r="R29" s="51">
        <f ca="1">+'Bal Stmt_2'!R29:S29+'[1]Bal Stmt_2'!R29:S29</f>
        <v>0</v>
      </c>
      <c r="S29" s="52"/>
      <c r="T29" s="51">
        <f ca="1">+'Bal Stmt_2'!T29:U29+'[1]Bal Stmt_2'!T29:U29</f>
        <v>0</v>
      </c>
      <c r="U29" s="52"/>
      <c r="V29" s="51">
        <f ca="1">+'Bal Stmt_2'!V29:W29+'[1]Bal Stmt_2'!V29:W29</f>
        <v>0</v>
      </c>
      <c r="W29" s="52"/>
      <c r="X29" s="2"/>
    </row>
    <row r="30" spans="1:24" ht="13" thickBot="1" x14ac:dyDescent="0.3">
      <c r="A30" s="20" t="s">
        <v>55</v>
      </c>
      <c r="B30" s="6"/>
      <c r="C30" s="6"/>
      <c r="D30" s="6"/>
      <c r="E30" s="7"/>
      <c r="F30" s="51">
        <f ca="1">+'Bal Stmt_2'!F30:G30+'[1]Bal Stmt_2'!F30:G30</f>
        <v>1209732.26</v>
      </c>
      <c r="G30" s="52"/>
      <c r="H30" s="51">
        <f ca="1">+'Bal Stmt_2'!H30:I30+'[1]Bal Stmt_2'!H30:I30</f>
        <v>99785</v>
      </c>
      <c r="I30" s="52"/>
      <c r="J30" s="51">
        <f ca="1">+'Bal Stmt_2'!J30:K30+'[1]Bal Stmt_2'!J30:K30</f>
        <v>0</v>
      </c>
      <c r="K30" s="52"/>
      <c r="L30" s="51">
        <f ca="1">+'Bal Stmt_2'!L30:M30+'[1]Bal Stmt_2'!L30:M30</f>
        <v>0</v>
      </c>
      <c r="M30" s="52"/>
      <c r="N30" s="51">
        <f ca="1">+'Bal Stmt_2'!N30:O30+'[1]Bal Stmt_2'!N30:O30</f>
        <v>0</v>
      </c>
      <c r="O30" s="52"/>
      <c r="P30" s="51">
        <f ca="1">+'Bal Stmt_2'!P30:Q30+'[1]Bal Stmt_2'!P30:Q30</f>
        <v>0</v>
      </c>
      <c r="Q30" s="52"/>
      <c r="R30" s="51">
        <f ca="1">+'Bal Stmt_2'!R30:S30+'[1]Bal Stmt_2'!R30:S30</f>
        <v>2916469.86</v>
      </c>
      <c r="S30" s="52"/>
      <c r="T30" s="51">
        <f ca="1">+'Bal Stmt_2'!T30:U30+'[1]Bal Stmt_2'!T30:U30</f>
        <v>0</v>
      </c>
      <c r="U30" s="52"/>
      <c r="V30" s="51">
        <f ca="1">+'Bal Stmt_2'!V30:W30+'[1]Bal Stmt_2'!V30:W30</f>
        <v>4225987.12</v>
      </c>
      <c r="W30" s="52"/>
      <c r="X30" s="2"/>
    </row>
    <row r="31" spans="1:24" s="1" customFormat="1" ht="13" thickBot="1" x14ac:dyDescent="0.3">
      <c r="A31" s="20" t="s">
        <v>79</v>
      </c>
      <c r="B31" s="6"/>
      <c r="C31" s="6"/>
      <c r="D31" s="6"/>
      <c r="E31" s="7"/>
      <c r="F31" s="18"/>
      <c r="G31" s="5"/>
      <c r="H31" s="18"/>
      <c r="I31" s="5"/>
      <c r="J31" s="18"/>
      <c r="K31" s="5"/>
      <c r="L31" s="18"/>
      <c r="M31" s="5"/>
      <c r="N31" s="18"/>
      <c r="O31" s="5"/>
      <c r="P31" s="18"/>
      <c r="Q31" s="5"/>
      <c r="R31" s="18"/>
      <c r="S31" s="5"/>
      <c r="T31" s="18"/>
      <c r="U31" s="5"/>
      <c r="V31" s="18"/>
      <c r="W31" s="5"/>
      <c r="X31" s="2"/>
    </row>
    <row r="32" spans="1:24" ht="13" thickBot="1" x14ac:dyDescent="0.3">
      <c r="A32" s="20" t="s">
        <v>56</v>
      </c>
      <c r="B32" s="6"/>
      <c r="C32" s="6"/>
      <c r="D32" s="6"/>
      <c r="E32" s="7"/>
      <c r="F32" s="51">
        <f ca="1">+'Bal Stmt_2'!F32:G32+'[1]Bal Stmt_2'!F32:G32</f>
        <v>0</v>
      </c>
      <c r="G32" s="52"/>
      <c r="H32" s="51">
        <f ca="1">+'Bal Stmt_2'!H32:I32+'[1]Bal Stmt_2'!H32:I32</f>
        <v>0</v>
      </c>
      <c r="I32" s="52"/>
      <c r="J32" s="51">
        <f ca="1">+'Bal Stmt_2'!J32:K32+'[1]Bal Stmt_2'!J32:K32</f>
        <v>0</v>
      </c>
      <c r="K32" s="52"/>
      <c r="L32" s="51">
        <f ca="1">+'Bal Stmt_2'!L32:M32+'[1]Bal Stmt_2'!L32:M32</f>
        <v>0</v>
      </c>
      <c r="M32" s="52"/>
      <c r="N32" s="51">
        <f ca="1">+'Bal Stmt_2'!N32:O32+'[1]Bal Stmt_2'!N32:O32</f>
        <v>0</v>
      </c>
      <c r="O32" s="52"/>
      <c r="P32" s="51">
        <f ca="1">+'Bal Stmt_2'!P32:Q32+'[1]Bal Stmt_2'!P32:Q32</f>
        <v>0</v>
      </c>
      <c r="Q32" s="52"/>
      <c r="R32" s="51">
        <f ca="1">+'Bal Stmt_2'!R32:S32+'[1]Bal Stmt_2'!R32:S32</f>
        <v>38077460.479999997</v>
      </c>
      <c r="S32" s="52"/>
      <c r="T32" s="51">
        <f ca="1">+'Bal Stmt_2'!T32:U32+'[1]Bal Stmt_2'!T32:U32</f>
        <v>0</v>
      </c>
      <c r="U32" s="52"/>
      <c r="V32" s="51">
        <f ca="1">+'Bal Stmt_2'!V32:W32+'[1]Bal Stmt_2'!V32:W32</f>
        <v>38077460.479999997</v>
      </c>
      <c r="W32" s="52"/>
      <c r="X32" s="2"/>
    </row>
    <row r="33" spans="1:24" s="1" customFormat="1" ht="13" thickBot="1" x14ac:dyDescent="0.3">
      <c r="A33" s="20" t="s">
        <v>80</v>
      </c>
      <c r="B33" s="17"/>
      <c r="C33" s="17"/>
      <c r="D33" s="17"/>
      <c r="E33" s="17"/>
      <c r="F33" s="18"/>
      <c r="G33" s="5"/>
      <c r="H33" s="18"/>
      <c r="I33" s="5"/>
      <c r="J33" s="18"/>
      <c r="K33" s="5"/>
      <c r="L33" s="18"/>
      <c r="M33" s="5"/>
      <c r="N33" s="18"/>
      <c r="O33" s="5"/>
      <c r="P33" s="18"/>
      <c r="Q33" s="5"/>
      <c r="R33" s="18"/>
      <c r="S33" s="5"/>
      <c r="T33" s="18"/>
      <c r="U33" s="5"/>
      <c r="V33" s="18"/>
      <c r="W33" s="5"/>
      <c r="X33" s="2"/>
    </row>
    <row r="34" spans="1:24" ht="13" thickBot="1" x14ac:dyDescent="0.3">
      <c r="A34" s="39" t="s">
        <v>64</v>
      </c>
      <c r="B34" s="40"/>
      <c r="C34" s="40"/>
      <c r="D34" s="40"/>
      <c r="E34" s="41"/>
      <c r="F34" s="51">
        <f ca="1">+'Bal Stmt_2'!F34:G34+'[1]Bal Stmt_2'!F34:G34</f>
        <v>44919950.799999997</v>
      </c>
      <c r="G34" s="52"/>
      <c r="H34" s="51">
        <f ca="1">+'Bal Stmt_2'!H34:I34+'[1]Bal Stmt_2'!H34:I34</f>
        <v>19077794.560000002</v>
      </c>
      <c r="I34" s="52"/>
      <c r="J34" s="51">
        <f ca="1">+'Bal Stmt_2'!J34:K34+'[1]Bal Stmt_2'!J34:K34</f>
        <v>0</v>
      </c>
      <c r="K34" s="52"/>
      <c r="L34" s="51">
        <f ca="1">+'Bal Stmt_2'!L34:M34+'[1]Bal Stmt_2'!L34:M34</f>
        <v>1066222.33</v>
      </c>
      <c r="M34" s="52"/>
      <c r="N34" s="51">
        <f ca="1">+'Bal Stmt_2'!N34:O34+'[1]Bal Stmt_2'!N34:O34</f>
        <v>0</v>
      </c>
      <c r="O34" s="52"/>
      <c r="P34" s="51">
        <f ca="1">+'Bal Stmt_2'!P34:Q34+'[1]Bal Stmt_2'!P34:Q34</f>
        <v>0</v>
      </c>
      <c r="Q34" s="52"/>
      <c r="R34" s="51">
        <f ca="1">+'Bal Stmt_2'!R34:S34+'[1]Bal Stmt_2'!R34:S34</f>
        <v>38737171.589999996</v>
      </c>
      <c r="S34" s="52"/>
      <c r="T34" s="51">
        <f ca="1">+'Bal Stmt_2'!T34:U34+'[1]Bal Stmt_2'!T34:U34</f>
        <v>0</v>
      </c>
      <c r="U34" s="52"/>
      <c r="V34" s="51">
        <f ca="1">+'Bal Stmt_2'!V34:W34+'[1]Bal Stmt_2'!V34:W34</f>
        <v>79751804.859999999</v>
      </c>
      <c r="W34" s="52"/>
      <c r="X34" s="2"/>
    </row>
    <row r="35" spans="1:24" ht="13" thickBot="1" x14ac:dyDescent="0.3">
      <c r="A35" s="79" t="s">
        <v>64</v>
      </c>
      <c r="B35" s="80"/>
      <c r="C35" s="80"/>
      <c r="D35" s="80"/>
      <c r="E35" s="81"/>
      <c r="F35" s="51">
        <f ca="1">+'Bal Stmt_2'!F35:G35+'[1]Bal Stmt_2'!F35:G35</f>
        <v>44919950.799999997</v>
      </c>
      <c r="G35" s="52"/>
      <c r="H35" s="51">
        <f ca="1">+'Bal Stmt_2'!H35:I35+'[1]Bal Stmt_2'!H35:I35</f>
        <v>19077794.560000002</v>
      </c>
      <c r="I35" s="52"/>
      <c r="J35" s="51">
        <f ca="1">+'Bal Stmt_2'!J35:K35+'[1]Bal Stmt_2'!J35:K35</f>
        <v>0</v>
      </c>
      <c r="K35" s="52"/>
      <c r="L35" s="51">
        <f ca="1">+'Bal Stmt_2'!L35:M35+'[1]Bal Stmt_2'!L35:M35</f>
        <v>1066222.33</v>
      </c>
      <c r="M35" s="52"/>
      <c r="N35" s="51">
        <f ca="1">+'Bal Stmt_2'!N35:O35+'[1]Bal Stmt_2'!N35:O35</f>
        <v>0</v>
      </c>
      <c r="O35" s="52"/>
      <c r="P35" s="51">
        <f ca="1">+'Bal Stmt_2'!P35:Q35+'[1]Bal Stmt_2'!P35:Q35</f>
        <v>0</v>
      </c>
      <c r="Q35" s="52"/>
      <c r="R35" s="51">
        <f ca="1">+'Bal Stmt_2'!R35:S35+'[1]Bal Stmt_2'!R35:S35</f>
        <v>38737171.589999996</v>
      </c>
      <c r="S35" s="52"/>
      <c r="T35" s="51">
        <f ca="1">+'Bal Stmt_2'!T35:U35+'[1]Bal Stmt_2'!T35:U35</f>
        <v>0</v>
      </c>
      <c r="U35" s="52"/>
      <c r="V35" s="51">
        <f ca="1">+'Bal Stmt_2'!V35:W35+'[1]Bal Stmt_2'!V35:W35</f>
        <v>79751804.859999999</v>
      </c>
      <c r="W35" s="52"/>
      <c r="X35" s="2"/>
    </row>
    <row r="36" spans="1:24" ht="13" thickBot="1" x14ac:dyDescent="0.3">
      <c r="A36" s="59" t="s">
        <v>57</v>
      </c>
      <c r="B36" s="60"/>
      <c r="C36" s="60"/>
      <c r="D36" s="60"/>
      <c r="E36" s="61"/>
      <c r="F36" s="51">
        <f ca="1">+'Bal Stmt_2'!F36:G36+'[1]Bal Stmt_2'!F36:G36</f>
        <v>129226444.41</v>
      </c>
      <c r="G36" s="52"/>
      <c r="H36" s="51">
        <f ca="1">+'Bal Stmt_2'!H36:I36+'[1]Bal Stmt_2'!H36:I36</f>
        <v>41346483.82</v>
      </c>
      <c r="I36" s="52"/>
      <c r="J36" s="51">
        <f ca="1">+'Bal Stmt_2'!J36:K36+'[1]Bal Stmt_2'!J36:K36</f>
        <v>51226987.600000001</v>
      </c>
      <c r="K36" s="52"/>
      <c r="L36" s="51">
        <f ca="1">+'Bal Stmt_2'!L36:M36+'[1]Bal Stmt_2'!L36:M36</f>
        <v>4279879.8</v>
      </c>
      <c r="M36" s="52"/>
      <c r="N36" s="51">
        <f ca="1">+'Bal Stmt_2'!N36:O36+'[1]Bal Stmt_2'!N36:O36</f>
        <v>525852.88</v>
      </c>
      <c r="O36" s="52"/>
      <c r="P36" s="51">
        <f ca="1">+'Bal Stmt_2'!P36:Q36+'[1]Bal Stmt_2'!P36:Q36</f>
        <v>7400335.79</v>
      </c>
      <c r="Q36" s="52"/>
      <c r="R36" s="51">
        <f ca="1">+'Bal Stmt_2'!R36:S36+'[1]Bal Stmt_2'!R36:S36</f>
        <v>0</v>
      </c>
      <c r="S36" s="52"/>
      <c r="T36" s="51">
        <f ca="1">+'Bal Stmt_2'!T36:U36+'[1]Bal Stmt_2'!T36:U36</f>
        <v>0</v>
      </c>
      <c r="U36" s="52"/>
      <c r="V36" s="51">
        <f ca="1">+'Bal Stmt_2'!V36:W36+'[1]Bal Stmt_2'!V36:W36</f>
        <v>227649958.40000001</v>
      </c>
      <c r="W36" s="52"/>
      <c r="X36" s="2"/>
    </row>
    <row r="37" spans="1:24" ht="13" thickBot="1" x14ac:dyDescent="0.3">
      <c r="A37" s="78"/>
      <c r="B37" s="40"/>
      <c r="C37" s="40"/>
      <c r="D37" s="40"/>
      <c r="E37" s="41"/>
      <c r="F37" s="78"/>
      <c r="G37" s="41"/>
      <c r="H37" s="78"/>
      <c r="I37" s="41"/>
      <c r="J37" s="78"/>
      <c r="K37" s="41"/>
      <c r="L37" s="78"/>
      <c r="M37" s="41"/>
      <c r="N37" s="78"/>
      <c r="O37" s="41"/>
      <c r="P37" s="78"/>
      <c r="Q37" s="41"/>
      <c r="R37" s="78"/>
      <c r="S37" s="41"/>
      <c r="T37" s="78"/>
      <c r="U37" s="41"/>
      <c r="V37" s="78"/>
      <c r="W37" s="41"/>
      <c r="X37" s="2"/>
    </row>
    <row r="38" spans="1:24" ht="13" thickBot="1" x14ac:dyDescent="0.3">
      <c r="A38" s="59" t="s">
        <v>74</v>
      </c>
      <c r="B38" s="60"/>
      <c r="C38" s="60"/>
      <c r="D38" s="60"/>
      <c r="E38" s="61"/>
      <c r="F38" s="51">
        <f ca="1">+'Bal Stmt_2'!F38:G38+'[1]Bal Stmt_2'!F38:G38</f>
        <v>174146395.21000001</v>
      </c>
      <c r="G38" s="52"/>
      <c r="H38" s="51">
        <f ca="1">+'Bal Stmt_2'!H38:I38+'[1]Bal Stmt_2'!H38:I38</f>
        <v>60424276.579999998</v>
      </c>
      <c r="I38" s="52"/>
      <c r="J38" s="51">
        <f ca="1">+'Bal Stmt_2'!J38:K38+'[1]Bal Stmt_2'!J38:K38</f>
        <v>51226987.600000001</v>
      </c>
      <c r="K38" s="52"/>
      <c r="L38" s="51">
        <f ca="1">+'Bal Stmt_2'!L38:M38+'[1]Bal Stmt_2'!L38:M38</f>
        <v>4805803.3100000005</v>
      </c>
      <c r="M38" s="52"/>
      <c r="N38" s="51">
        <f ca="1">+'Bal Stmt_2'!N38:O38+'[1]Bal Stmt_2'!N38:O38</f>
        <v>525852.88</v>
      </c>
      <c r="O38" s="52"/>
      <c r="P38" s="51">
        <f ca="1">+'Bal Stmt_2'!P38:Q38+'[1]Bal Stmt_2'!P38:Q38</f>
        <v>7400335.79</v>
      </c>
      <c r="Q38" s="52"/>
      <c r="R38" s="51">
        <f ca="1">+'Bal Stmt_2'!R38:S38+'[1]Bal Stmt_2'!R38:S38</f>
        <v>38737171.589999996</v>
      </c>
      <c r="S38" s="52"/>
      <c r="T38" s="51">
        <f ca="1">+'Bal Stmt_2'!T38:U38+'[1]Bal Stmt_2'!T38:U38</f>
        <v>0</v>
      </c>
      <c r="U38" s="52"/>
      <c r="V38" s="51">
        <f ca="1">+'Bal Stmt_2'!V38:W38+'[1]Bal Stmt_2'!V38:W38</f>
        <v>304608382.94</v>
      </c>
      <c r="W38" s="52"/>
      <c r="X38" s="2"/>
    </row>
    <row r="40" spans="1:24" ht="12.75" customHeight="1" x14ac:dyDescent="0.25">
      <c r="G40" s="16">
        <f ca="1">+F38-F24</f>
        <v>0</v>
      </c>
      <c r="I40" s="16">
        <f ca="1">+H38-H24</f>
        <v>0</v>
      </c>
      <c r="K40" s="16">
        <f ca="1">+J38-J24</f>
        <v>0</v>
      </c>
      <c r="M40" s="16">
        <f ca="1">+L38-L24</f>
        <v>0</v>
      </c>
      <c r="O40" s="16">
        <f ca="1">+N38-N24</f>
        <v>0</v>
      </c>
      <c r="Q40" s="16">
        <f ca="1">+P38-P24</f>
        <v>0</v>
      </c>
      <c r="S40" s="16">
        <f ca="1">+R38-R24</f>
        <v>0</v>
      </c>
      <c r="W40" s="16">
        <f ca="1">+V38-V24</f>
        <v>0</v>
      </c>
    </row>
  </sheetData>
  <mergeCells count="256">
    <mergeCell ref="V38:W38"/>
    <mergeCell ref="A1:X2"/>
    <mergeCell ref="A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6:W36"/>
    <mergeCell ref="A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4:W34"/>
    <mergeCell ref="A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A34:E34"/>
    <mergeCell ref="F34:G34"/>
    <mergeCell ref="H34:I34"/>
    <mergeCell ref="J34:K34"/>
    <mergeCell ref="L34:M34"/>
    <mergeCell ref="N34:O34"/>
    <mergeCell ref="P34:Q34"/>
    <mergeCell ref="R34:S34"/>
    <mergeCell ref="T34:U34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V25:W25"/>
    <mergeCell ref="A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A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3:W23"/>
    <mergeCell ref="A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A23:E23"/>
    <mergeCell ref="F23:G23"/>
    <mergeCell ref="H23:I23"/>
    <mergeCell ref="J23:K23"/>
    <mergeCell ref="L23:M23"/>
    <mergeCell ref="N23:O23"/>
    <mergeCell ref="P23:Q23"/>
    <mergeCell ref="R23:S23"/>
    <mergeCell ref="T23:U23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V20:W20"/>
    <mergeCell ref="A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A20:E20"/>
    <mergeCell ref="F20:G20"/>
    <mergeCell ref="H20:I20"/>
    <mergeCell ref="J20:K20"/>
    <mergeCell ref="L20:M20"/>
    <mergeCell ref="N20:O20"/>
    <mergeCell ref="P20:Q20"/>
    <mergeCell ref="R20:S20"/>
    <mergeCell ref="T20:U20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V13:W13"/>
    <mergeCell ref="A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A13:E13"/>
    <mergeCell ref="F13:G13"/>
    <mergeCell ref="H13:I13"/>
    <mergeCell ref="J13:K13"/>
    <mergeCell ref="L13:M13"/>
    <mergeCell ref="N13:O13"/>
    <mergeCell ref="P13:Q13"/>
    <mergeCell ref="R13:S13"/>
    <mergeCell ref="T13:U13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V9:W9"/>
    <mergeCell ref="A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9:E9"/>
    <mergeCell ref="F9:G9"/>
    <mergeCell ref="H9:I9"/>
    <mergeCell ref="J9:K9"/>
    <mergeCell ref="L9:M9"/>
    <mergeCell ref="N9:O9"/>
    <mergeCell ref="P9:Q9"/>
    <mergeCell ref="R9:S9"/>
    <mergeCell ref="T9:U9"/>
    <mergeCell ref="A3:W3"/>
    <mergeCell ref="A4:W4"/>
    <mergeCell ref="A5:W5"/>
    <mergeCell ref="A6:W6"/>
    <mergeCell ref="A7:W7"/>
    <mergeCell ref="A8:E8"/>
    <mergeCell ref="F8:G8"/>
    <mergeCell ref="H8:I8"/>
    <mergeCell ref="J8:K8"/>
    <mergeCell ref="L8:M8"/>
    <mergeCell ref="N8:O8"/>
    <mergeCell ref="P8:Q8"/>
    <mergeCell ref="R8:S8"/>
    <mergeCell ref="T8:U8"/>
    <mergeCell ref="V8:W8"/>
  </mergeCells>
  <pageMargins left="0.25" right="0.25" top="0.75" bottom="0.75" header="0.3" footer="0.3"/>
  <pageSetup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 Stmt_1</vt:lpstr>
      <vt:lpstr>Bal Stmt_2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Ronald T.</dc:creator>
  <cp:lastModifiedBy>admin</cp:lastModifiedBy>
  <cp:lastPrinted>2019-11-27T15:30:01Z</cp:lastPrinted>
  <dcterms:created xsi:type="dcterms:W3CDTF">2019-11-27T14:13:27Z</dcterms:created>
  <dcterms:modified xsi:type="dcterms:W3CDTF">2019-11-27T15:32:52Z</dcterms:modified>
</cp:coreProperties>
</file>