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\\mfusd.local\staff\lewist\Desktop\Tara\Payroll\PAYROLL\2025-2026 Payroll\OEBB\Rates\"/>
    </mc:Choice>
  </mc:AlternateContent>
  <xr:revisionPtr revIDLastSave="0" documentId="13_ncr:1_{C808B0BB-9179-40A9-8F93-D9EA5A39CE3E}" xr6:coauthVersionLast="47" xr6:coauthVersionMax="47" xr10:uidLastSave="{00000000-0000-0000-0000-000000000000}"/>
  <workbookProtection workbookAlgorithmName="SHA-512" workbookHashValue="UlD42KFwAupJ8xh2xK0O2XXjJ9yxvhI2sjYLJR+mB6w88HaSv+StnQvfTSkCbpaMNwtnCR7laXP4bVPOASCoxg==" workbookSaltValue="i7hF0ByrLsOO+xt+gdXZZQ==" workbookSpinCount="100000" lockStructure="1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CRWq/Z+/NAuIzjm1i9RyQqlxwyrNTh1bxkCwx6/Zw3U="/>
    </ext>
  </extLst>
</workbook>
</file>

<file path=xl/calcChain.xml><?xml version="1.0" encoding="utf-8"?>
<calcChain xmlns="http://schemas.openxmlformats.org/spreadsheetml/2006/main">
  <c r="C46" i="1" l="1"/>
  <c r="C43" i="1" s="1"/>
  <c r="A46" i="1"/>
  <c r="C45" i="1"/>
  <c r="A45" i="1"/>
  <c r="C44" i="1"/>
  <c r="A44" i="1"/>
  <c r="A43" i="1"/>
  <c r="A35" i="1"/>
  <c r="A34" i="1"/>
  <c r="A33" i="1"/>
  <c r="A32" i="1"/>
  <c r="A31" i="1"/>
  <c r="A25" i="1"/>
  <c r="A24" i="1"/>
  <c r="A23" i="1"/>
  <c r="A22" i="1"/>
  <c r="A21" i="1"/>
  <c r="A20" i="1"/>
  <c r="A13" i="1"/>
  <c r="A12" i="1"/>
  <c r="A11" i="1"/>
  <c r="A10" i="1"/>
  <c r="A9" i="1"/>
  <c r="A8" i="1"/>
  <c r="A7" i="1"/>
  <c r="A47" i="1" l="1"/>
  <c r="A40" i="1"/>
  <c r="A39" i="1"/>
  <c r="A38" i="1"/>
  <c r="A41" i="1" l="1"/>
  <c r="A49" i="1" s="1"/>
</calcChain>
</file>

<file path=xl/sharedStrings.xml><?xml version="1.0" encoding="utf-8"?>
<sst xmlns="http://schemas.openxmlformats.org/spreadsheetml/2006/main" count="87" uniqueCount="67">
  <si>
    <r>
      <rPr>
        <b/>
        <sz val="30"/>
        <color theme="1"/>
        <rFont val="Arial"/>
        <family val="2"/>
      </rPr>
      <t>Milton-Freewater Unified School District #7 
OEBB Plans for 2025-2026--</t>
    </r>
    <r>
      <rPr>
        <b/>
        <i/>
        <sz val="21"/>
        <color theme="1"/>
        <rFont val="Arial"/>
        <family val="2"/>
      </rPr>
      <t>effective October 1, 2025</t>
    </r>
  </si>
  <si>
    <t>Medical &amp; Pharmacy Plans</t>
  </si>
  <si>
    <t>Cost of your plan</t>
  </si>
  <si>
    <t>Plan Name</t>
  </si>
  <si>
    <t>Composite rates 
Cost/month</t>
  </si>
  <si>
    <t>Deductible for 
In-network Coordinated Care
**with PCP360**
Per Person</t>
  </si>
  <si>
    <t>Deductible for In-network
Non-Coordinated Care
**without a PCP360**
Per Person</t>
  </si>
  <si>
    <t>Deductible for
Any out-of- network service
Per Person</t>
  </si>
  <si>
    <r>
      <rPr>
        <b/>
        <sz val="18"/>
        <color theme="1"/>
        <rFont val="Calibri"/>
        <family val="2"/>
      </rPr>
      <t>Place an "</t>
    </r>
    <r>
      <rPr>
        <b/>
        <sz val="18"/>
        <color theme="1"/>
        <rFont val="Calibri"/>
        <family val="2"/>
      </rPr>
      <t>X</t>
    </r>
    <r>
      <rPr>
        <b/>
        <sz val="18"/>
        <color theme="1"/>
        <rFont val="Calibri"/>
        <family val="2"/>
      </rPr>
      <t xml:space="preserve">" next to plan choice
</t>
    </r>
    <r>
      <rPr>
        <b/>
        <sz val="18"/>
        <color rgb="FFFF0000"/>
        <rFont val="Calibri"/>
        <family val="2"/>
      </rPr>
      <t>Select only one</t>
    </r>
  </si>
  <si>
    <t>MODA Medical Plan 1</t>
  </si>
  <si>
    <t>MODA Medical Plan 2</t>
  </si>
  <si>
    <t>MODA Medical Plan 3</t>
  </si>
  <si>
    <t>MODA Medical Plan 4</t>
  </si>
  <si>
    <t>MODA Medical Plan 5</t>
  </si>
  <si>
    <t>MODA Medical Plan 6 **</t>
  </si>
  <si>
    <t>MODA Medical Plan 7 **</t>
  </si>
  <si>
    <t>Pharmacy coverages differ by plan---check with MODA directly on your specific prescriptions BEFORE you choose plans.</t>
  </si>
  <si>
    <t>All plan rates are composite which means rates are the same for anyone on the members plan, immediate family only, dependents under 26 only</t>
  </si>
  <si>
    <t>** Plans 6 &amp; 7 MAY be paired with a H.S.A. (Health Savings Account) if you qualify</t>
  </si>
  <si>
    <t>Dental Plans</t>
  </si>
  <si>
    <t>Ortho Coverage</t>
  </si>
  <si>
    <t>Benefit Max/year
per person</t>
  </si>
  <si>
    <t>Deductible</t>
  </si>
  <si>
    <r>
      <rPr>
        <b/>
        <sz val="18"/>
        <color theme="1"/>
        <rFont val="Calibri"/>
        <family val="2"/>
      </rPr>
      <t>Place an "</t>
    </r>
    <r>
      <rPr>
        <b/>
        <sz val="18"/>
        <color theme="1"/>
        <rFont val="Calibri"/>
        <family val="2"/>
      </rPr>
      <t>X</t>
    </r>
    <r>
      <rPr>
        <b/>
        <sz val="18"/>
        <color theme="1"/>
        <rFont val="Calibri"/>
        <family val="2"/>
      </rPr>
      <t xml:space="preserve">" next to plan choice
</t>
    </r>
    <r>
      <rPr>
        <b/>
        <sz val="18"/>
        <color rgb="FFFF0000"/>
        <rFont val="Calibri"/>
        <family val="2"/>
      </rPr>
      <t>Select only one</t>
    </r>
  </si>
  <si>
    <t>DELTA DENTAL Plan 1</t>
  </si>
  <si>
    <t>Yes</t>
  </si>
  <si>
    <t>DELTA DENTAL Plan 5</t>
  </si>
  <si>
    <t>DELTA DENTAL Plan 6</t>
  </si>
  <si>
    <t>No</t>
  </si>
  <si>
    <t>**Exclusive PPO Incentive
Delta Dental</t>
  </si>
  <si>
    <t>**Exclusive PPO
Delta Dental</t>
  </si>
  <si>
    <t>WILLAMETTE Dental</t>
  </si>
  <si>
    <t>N/A</t>
  </si>
  <si>
    <t>$20 &amp; up</t>
  </si>
  <si>
    <t>All plan rates are composite which means rates are the same for anyone on the members plan, immediate family only, dependents under 26 and qualified only</t>
  </si>
  <si>
    <r>
      <rPr>
        <sz val="13"/>
        <color rgb="FFFF0000"/>
        <rFont val="Calibri"/>
        <family val="2"/>
      </rPr>
      <t>**</t>
    </r>
    <r>
      <rPr>
        <sz val="13"/>
        <color theme="1"/>
        <rFont val="Calibri"/>
        <family val="2"/>
      </rPr>
      <t>Exclusive Dental  plans have no out-of-network coverage, services performed by out-of-network provider will be the full responsibility of the member</t>
    </r>
  </si>
  <si>
    <t>Vision Plans</t>
  </si>
  <si>
    <t>New frames/lenses</t>
  </si>
  <si>
    <t>Contacts</t>
  </si>
  <si>
    <r>
      <rPr>
        <b/>
        <sz val="18"/>
        <color theme="1"/>
        <rFont val="Calibri"/>
        <family val="2"/>
      </rPr>
      <t>Place an "</t>
    </r>
    <r>
      <rPr>
        <b/>
        <sz val="18"/>
        <color theme="1"/>
        <rFont val="Calibri"/>
        <family val="2"/>
      </rPr>
      <t>X</t>
    </r>
    <r>
      <rPr>
        <b/>
        <sz val="18"/>
        <color theme="1"/>
        <rFont val="Calibri"/>
        <family val="2"/>
      </rPr>
      <t xml:space="preserve">" next to plan choice
</t>
    </r>
    <r>
      <rPr>
        <b/>
        <sz val="18"/>
        <color rgb="FFFF0000"/>
        <rFont val="Calibri"/>
        <family val="2"/>
      </rPr>
      <t>Select only one</t>
    </r>
  </si>
  <si>
    <t>MODA Opal</t>
  </si>
  <si>
    <t>0-16 1x/year  17+ 1x/2 years</t>
  </si>
  <si>
    <t>1x/plan year</t>
  </si>
  <si>
    <t>MODA Pearl</t>
  </si>
  <si>
    <t>MODA Quartz</t>
  </si>
  <si>
    <t>VSP Choice Plus</t>
  </si>
  <si>
    <t>varies</t>
  </si>
  <si>
    <t>VSP Choice</t>
  </si>
  <si>
    <t>TOTAL Medical Benefit Cost</t>
  </si>
  <si>
    <r>
      <rPr>
        <b/>
        <sz val="18"/>
        <color theme="1"/>
        <rFont val="Calibri"/>
        <family val="2"/>
      </rPr>
      <t>Place an "</t>
    </r>
    <r>
      <rPr>
        <b/>
        <sz val="18"/>
        <color theme="1"/>
        <rFont val="Calibri"/>
        <family val="2"/>
      </rPr>
      <t>X</t>
    </r>
    <r>
      <rPr>
        <b/>
        <sz val="18"/>
        <color theme="1"/>
        <rFont val="Calibri"/>
        <family val="2"/>
      </rPr>
      <t xml:space="preserve">" next to your ins. cap - based on your contracted work hrs/day
</t>
    </r>
    <r>
      <rPr>
        <b/>
        <sz val="18"/>
        <color rgb="FFFF0000"/>
        <rFont val="Calibri"/>
        <family val="2"/>
      </rPr>
      <t>Select only one</t>
    </r>
  </si>
  <si>
    <t>TOTAL Dental Benefit Cost</t>
  </si>
  <si>
    <t>TOTAL Visions Benefit Cost</t>
  </si>
  <si>
    <t>Subtotal of COST</t>
  </si>
  <si>
    <t>4-4.9 worked daily hrs Cap</t>
  </si>
  <si>
    <t>60% of CAP</t>
  </si>
  <si>
    <t>CAP updated for 
25/26 school year</t>
  </si>
  <si>
    <t>5-5.9 worked daily hrs Cap</t>
  </si>
  <si>
    <t>70% of CAP</t>
  </si>
  <si>
    <t>6-6.9 worked daily hrs Cap</t>
  </si>
  <si>
    <t>80% of CAP</t>
  </si>
  <si>
    <t>7-8.0 worked daily hrs Cap</t>
  </si>
  <si>
    <t>100% of CAP</t>
  </si>
  <si>
    <t>Subtotal of CAP</t>
  </si>
  <si>
    <r>
      <rPr>
        <b/>
        <sz val="20"/>
        <color theme="1"/>
        <rFont val="Arial"/>
        <family val="2"/>
      </rPr>
      <t xml:space="preserve"> </t>
    </r>
    <r>
      <rPr>
        <b/>
        <i/>
        <sz val="15"/>
        <color theme="1"/>
        <rFont val="Arial"/>
        <family val="2"/>
      </rPr>
      <t>Approximate</t>
    </r>
    <r>
      <rPr>
        <b/>
        <sz val="20"/>
        <color theme="1"/>
        <rFont val="Arial"/>
        <family val="2"/>
      </rPr>
      <t xml:space="preserve"> Out of pocket cost/month</t>
    </r>
  </si>
  <si>
    <t>Positive number (in red) = your approximate out of pocket cost</t>
  </si>
  <si>
    <t>Negative number = no out of pocket cost</t>
  </si>
  <si>
    <t>Subtotal COST minus Subtotal Cap equals (=) 
out of pocket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</si>
</sst>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7" x14ac:knownFonts="1">
    <font>
      <sz val="11"/>
      <color theme="1"/>
      <name val="Calibri"/>
      <scheme val="minor"/>
    </font>
    <font>
      <b/>
      <sz val="30"/>
      <color theme="1"/>
      <name val="Arial"/>
      <family val="2"/>
    </font>
    <font>
      <b/>
      <sz val="18"/>
      <color theme="1"/>
      <name val="Arial"/>
      <family val="2"/>
    </font>
    <font>
      <sz val="11"/>
      <name val="Calibri"/>
      <family val="2"/>
    </font>
    <font>
      <b/>
      <sz val="35"/>
      <color theme="1"/>
      <name val="Calibri"/>
      <family val="2"/>
    </font>
    <font>
      <b/>
      <sz val="18"/>
      <color theme="1"/>
      <name val="Calibri"/>
      <family val="2"/>
    </font>
    <font>
      <b/>
      <sz val="16"/>
      <color theme="1"/>
      <name val="Calibri"/>
      <family val="2"/>
    </font>
    <font>
      <sz val="20"/>
      <color theme="1"/>
      <name val="Calibri"/>
      <family val="2"/>
    </font>
    <font>
      <b/>
      <sz val="20"/>
      <color theme="1"/>
      <name val="Calibri"/>
      <family val="2"/>
    </font>
    <font>
      <sz val="25"/>
      <color rgb="FFFF0000"/>
      <name val="Calibri"/>
      <family val="2"/>
    </font>
    <font>
      <sz val="11"/>
      <color theme="1"/>
      <name val="Calibri"/>
      <family val="2"/>
    </font>
    <font>
      <sz val="13"/>
      <color theme="1"/>
      <name val="Calibri"/>
      <family val="2"/>
    </font>
    <font>
      <sz val="12"/>
      <color theme="1"/>
      <name val="Calibri"/>
      <family val="2"/>
    </font>
    <font>
      <sz val="16"/>
      <color theme="1"/>
      <name val="Calibri"/>
      <family val="2"/>
    </font>
    <font>
      <b/>
      <sz val="11"/>
      <color theme="1"/>
      <name val="Calibri"/>
      <family val="2"/>
    </font>
    <font>
      <b/>
      <sz val="13"/>
      <color theme="1"/>
      <name val="Calibri"/>
      <family val="2"/>
    </font>
    <font>
      <b/>
      <sz val="20"/>
      <color theme="1"/>
      <name val="Arial"/>
      <family val="2"/>
    </font>
    <font>
      <sz val="18"/>
      <color theme="1"/>
      <name val="Calibri"/>
      <family val="2"/>
    </font>
    <font>
      <sz val="13"/>
      <color rgb="FFFF0000"/>
      <name val="Calibri"/>
      <family val="2"/>
    </font>
    <font>
      <b/>
      <i/>
      <sz val="21"/>
      <color theme="1"/>
      <name val="Arial"/>
      <family val="2"/>
    </font>
    <font>
      <b/>
      <sz val="18"/>
      <color rgb="FFFF0000"/>
      <name val="Calibri"/>
      <family val="2"/>
    </font>
    <font>
      <b/>
      <i/>
      <sz val="15"/>
      <color theme="1"/>
      <name val="Arial"/>
      <family val="2"/>
    </font>
    <font>
      <sz val="18"/>
      <color rgb="FFFF0000"/>
      <name val="Calibri"/>
      <family val="2"/>
    </font>
    <font>
      <b/>
      <sz val="25"/>
      <color theme="1"/>
      <name val="Calibri"/>
      <family val="2"/>
    </font>
    <font>
      <b/>
      <sz val="25"/>
      <color theme="1"/>
      <name val="Calibri"/>
      <family val="2"/>
      <scheme val="minor"/>
    </font>
    <font>
      <sz val="20"/>
      <color theme="1"/>
      <name val="Arial"/>
      <family val="2"/>
    </font>
    <font>
      <b/>
      <sz val="2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EAADB"/>
        <bgColor rgb="FF8EAADB"/>
      </patternFill>
    </fill>
    <fill>
      <patternFill patternType="solid">
        <fgColor rgb="FFFFFF00"/>
        <bgColor rgb="FFFFFF00"/>
      </patternFill>
    </fill>
    <fill>
      <patternFill patternType="solid">
        <fgColor rgb="FFF4B083"/>
        <bgColor rgb="FFF4B083"/>
      </patternFill>
    </fill>
    <fill>
      <patternFill patternType="solid">
        <fgColor rgb="FFFFD965"/>
        <bgColor rgb="FFFFD965"/>
      </patternFill>
    </fill>
    <fill>
      <patternFill patternType="solid">
        <fgColor rgb="FF92D050"/>
        <bgColor rgb="FF92D050"/>
      </patternFill>
    </fill>
  </fills>
  <borders count="24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double">
        <color indexed="64"/>
      </bottom>
      <diagonal/>
    </border>
    <border>
      <left/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64" fontId="7" fillId="2" borderId="8" xfId="0" applyNumberFormat="1" applyFont="1" applyFill="1" applyBorder="1" applyAlignment="1">
      <alignment horizontal="center"/>
    </xf>
    <xf numFmtId="0" fontId="8" fillId="0" borderId="8" xfId="0" applyFont="1" applyBorder="1" applyAlignment="1">
      <alignment horizontal="center" wrapText="1"/>
    </xf>
    <xf numFmtId="164" fontId="7" fillId="0" borderId="8" xfId="0" applyNumberFormat="1" applyFont="1" applyBorder="1" applyAlignment="1">
      <alignment horizontal="center" wrapText="1"/>
    </xf>
    <xf numFmtId="0" fontId="9" fillId="3" borderId="8" xfId="0" applyFont="1" applyFill="1" applyBorder="1" applyAlignment="1">
      <alignment horizontal="center" vertical="center"/>
    </xf>
    <xf numFmtId="0" fontId="10" fillId="0" borderId="1" xfId="0" applyFont="1" applyBorder="1"/>
    <xf numFmtId="0" fontId="10" fillId="0" borderId="0" xfId="0" applyFont="1"/>
    <xf numFmtId="164" fontId="12" fillId="0" borderId="0" xfId="0" applyNumberFormat="1" applyFont="1" applyAlignment="1">
      <alignment vertical="center"/>
    </xf>
    <xf numFmtId="164" fontId="7" fillId="4" borderId="8" xfId="0" applyNumberFormat="1" applyFont="1" applyFill="1" applyBorder="1" applyAlignment="1">
      <alignment horizontal="center"/>
    </xf>
    <xf numFmtId="0" fontId="11" fillId="0" borderId="1" xfId="0" applyFont="1" applyBorder="1" applyAlignment="1">
      <alignment vertical="center"/>
    </xf>
    <xf numFmtId="164" fontId="7" fillId="5" borderId="8" xfId="0" applyNumberFormat="1" applyFont="1" applyFill="1" applyBorder="1" applyAlignment="1">
      <alignment horizontal="center"/>
    </xf>
    <xf numFmtId="164" fontId="13" fillId="0" borderId="8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  <xf numFmtId="164" fontId="12" fillId="0" borderId="0" xfId="0" applyNumberFormat="1" applyFont="1" applyAlignment="1">
      <alignment horizontal="center" wrapText="1"/>
    </xf>
    <xf numFmtId="164" fontId="2" fillId="2" borderId="8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164" fontId="16" fillId="0" borderId="0" xfId="0" applyNumberFormat="1" applyFont="1"/>
    <xf numFmtId="164" fontId="7" fillId="6" borderId="8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center"/>
    </xf>
    <xf numFmtId="164" fontId="17" fillId="0" borderId="8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0" fontId="3" fillId="0" borderId="1" xfId="0" applyFont="1" applyBorder="1"/>
    <xf numFmtId="0" fontId="4" fillId="2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11" fillId="0" borderId="9" xfId="0" applyFont="1" applyBorder="1" applyAlignment="1">
      <alignment horizontal="center" vertical="center"/>
    </xf>
    <xf numFmtId="0" fontId="3" fillId="0" borderId="9" xfId="0" applyFont="1" applyBorder="1"/>
    <xf numFmtId="0" fontId="11" fillId="0" borderId="0" xfId="0" applyFont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6" fillId="0" borderId="10" xfId="0" applyFont="1" applyBorder="1" applyAlignment="1">
      <alignment horizontal="left" vertical="center"/>
    </xf>
    <xf numFmtId="0" fontId="3" fillId="0" borderId="11" xfId="0" applyFont="1" applyBorder="1"/>
    <xf numFmtId="0" fontId="11" fillId="0" borderId="1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4" fillId="0" borderId="0" xfId="0" applyFont="1"/>
    <xf numFmtId="0" fontId="25" fillId="0" borderId="8" xfId="0" applyFont="1" applyBorder="1" applyAlignment="1">
      <alignment horizontal="center" vertical="center"/>
    </xf>
    <xf numFmtId="164" fontId="26" fillId="0" borderId="8" xfId="0" applyNumberFormat="1" applyFont="1" applyBorder="1" applyAlignment="1">
      <alignment horizontal="center" vertical="center"/>
    </xf>
    <xf numFmtId="164" fontId="2" fillId="4" borderId="13" xfId="0" applyNumberFormat="1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left" vertical="center"/>
    </xf>
    <xf numFmtId="0" fontId="3" fillId="0" borderId="15" xfId="0" applyFont="1" applyBorder="1"/>
    <xf numFmtId="164" fontId="16" fillId="0" borderId="16" xfId="0" applyNumberFormat="1" applyFont="1" applyBorder="1" applyAlignment="1">
      <alignment horizontal="center" vertical="center"/>
    </xf>
    <xf numFmtId="0" fontId="16" fillId="0" borderId="17" xfId="0" applyFont="1" applyBorder="1" applyAlignment="1">
      <alignment horizontal="left" vertical="center"/>
    </xf>
    <xf numFmtId="0" fontId="3" fillId="0" borderId="18" xfId="0" applyFont="1" applyBorder="1"/>
    <xf numFmtId="164" fontId="2" fillId="5" borderId="12" xfId="0" applyNumberFormat="1" applyFont="1" applyFill="1" applyBorder="1" applyAlignment="1">
      <alignment horizontal="center" vertical="center"/>
    </xf>
    <xf numFmtId="0" fontId="2" fillId="5" borderId="19" xfId="0" applyFont="1" applyFill="1" applyBorder="1" applyAlignment="1">
      <alignment horizontal="left" vertical="center"/>
    </xf>
    <xf numFmtId="0" fontId="3" fillId="0" borderId="20" xfId="0" applyFont="1" applyBorder="1"/>
    <xf numFmtId="0" fontId="22" fillId="0" borderId="4" xfId="0" applyFont="1" applyBorder="1" applyAlignment="1">
      <alignment horizontal="center" vertical="center"/>
    </xf>
    <xf numFmtId="164" fontId="16" fillId="0" borderId="21" xfId="0" applyNumberFormat="1" applyFont="1" applyBorder="1" applyAlignment="1">
      <alignment horizontal="center" vertical="center"/>
    </xf>
    <xf numFmtId="0" fontId="16" fillId="0" borderId="22" xfId="0" applyFont="1" applyBorder="1" applyAlignment="1">
      <alignment vertical="center"/>
    </xf>
    <xf numFmtId="0" fontId="17" fillId="0" borderId="2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</cellXfs>
  <cellStyles count="1">
    <cellStyle name="Normal" xfId="0" builtinId="0"/>
  </cellStyles>
  <dxfs count="2">
    <dxf>
      <font>
        <b/>
        <color rgb="FFFF0000"/>
      </font>
      <fill>
        <patternFill patternType="none"/>
      </fill>
    </dxf>
    <dxf>
      <font>
        <b/>
        <color theme="1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view="pageBreakPreview" topLeftCell="A29" zoomScale="60" zoomScaleNormal="70" workbookViewId="0">
      <selection activeCell="F46" sqref="F46"/>
    </sheetView>
  </sheetViews>
  <sheetFormatPr defaultColWidth="14.42578125" defaultRowHeight="15" customHeight="1" x14ac:dyDescent="0.25"/>
  <cols>
    <col min="1" max="1" width="21.7109375" customWidth="1"/>
    <col min="2" max="2" width="51.28515625" customWidth="1"/>
    <col min="3" max="3" width="29.28515625" customWidth="1"/>
    <col min="4" max="4" width="26.5703125" customWidth="1"/>
    <col min="5" max="5" width="41.42578125" customWidth="1"/>
    <col min="6" max="6" width="23.140625" customWidth="1"/>
    <col min="7" max="7" width="25.42578125" customWidth="1"/>
    <col min="8" max="26" width="8.7109375" customWidth="1"/>
  </cols>
  <sheetData>
    <row r="1" spans="1:26" ht="23.25" x14ac:dyDescent="0.35">
      <c r="A1" s="27" t="s">
        <v>0</v>
      </c>
      <c r="B1" s="28"/>
      <c r="C1" s="28"/>
      <c r="D1" s="28"/>
      <c r="E1" s="28"/>
      <c r="F1" s="28"/>
      <c r="G1" s="28"/>
      <c r="H1" s="2"/>
    </row>
    <row r="2" spans="1:26" ht="42.75" customHeight="1" x14ac:dyDescent="0.25">
      <c r="A2" s="29"/>
      <c r="B2" s="28"/>
      <c r="C2" s="28"/>
      <c r="D2" s="28"/>
      <c r="E2" s="28"/>
      <c r="F2" s="28"/>
      <c r="G2" s="28"/>
    </row>
    <row r="3" spans="1:26" ht="37.5" x14ac:dyDescent="0.25">
      <c r="A3" s="1"/>
      <c r="B3" s="3"/>
      <c r="C3" s="3"/>
      <c r="D3" s="3"/>
      <c r="E3" s="3"/>
      <c r="F3" s="3"/>
      <c r="G3" s="3"/>
    </row>
    <row r="4" spans="1:26" ht="28.5" customHeight="1" x14ac:dyDescent="0.25">
      <c r="A4" s="30" t="s">
        <v>1</v>
      </c>
      <c r="B4" s="31"/>
      <c r="C4" s="31"/>
      <c r="D4" s="31"/>
      <c r="E4" s="31"/>
      <c r="F4" s="31"/>
      <c r="G4" s="32"/>
    </row>
    <row r="5" spans="1:26" ht="11.25" customHeight="1" x14ac:dyDescent="0.25">
      <c r="A5" s="33"/>
      <c r="B5" s="34"/>
      <c r="C5" s="34"/>
      <c r="D5" s="34"/>
      <c r="E5" s="34"/>
      <c r="F5" s="34"/>
      <c r="G5" s="35"/>
    </row>
    <row r="6" spans="1:26" ht="105" x14ac:dyDescent="0.35">
      <c r="A6" s="4" t="s">
        <v>2</v>
      </c>
      <c r="B6" s="4" t="s">
        <v>3</v>
      </c>
      <c r="C6" s="4" t="s">
        <v>4</v>
      </c>
      <c r="D6" s="5" t="s">
        <v>5</v>
      </c>
      <c r="E6" s="5" t="s">
        <v>6</v>
      </c>
      <c r="F6" s="5" t="s">
        <v>7</v>
      </c>
      <c r="G6" s="6" t="s">
        <v>8</v>
      </c>
    </row>
    <row r="7" spans="1:26" ht="38.25" customHeight="1" x14ac:dyDescent="0.4">
      <c r="A7" s="7" t="str">
        <f t="shared" ref="A7:A13" si="0">IF(G7="x", C7, "")</f>
        <v/>
      </c>
      <c r="B7" s="8" t="s">
        <v>9</v>
      </c>
      <c r="C7" s="9">
        <v>1955.33</v>
      </c>
      <c r="D7" s="9">
        <v>700</v>
      </c>
      <c r="E7" s="9">
        <v>800</v>
      </c>
      <c r="F7" s="9">
        <v>1100</v>
      </c>
      <c r="G7" s="10"/>
    </row>
    <row r="8" spans="1:26" ht="38.25" customHeight="1" x14ac:dyDescent="0.4">
      <c r="A8" s="7" t="str">
        <f t="shared" si="0"/>
        <v/>
      </c>
      <c r="B8" s="8" t="s">
        <v>10</v>
      </c>
      <c r="C8" s="9">
        <v>1813.86</v>
      </c>
      <c r="D8" s="9">
        <v>1100</v>
      </c>
      <c r="E8" s="9">
        <v>1200</v>
      </c>
      <c r="F8" s="9">
        <v>1900</v>
      </c>
      <c r="G8" s="10"/>
    </row>
    <row r="9" spans="1:26" ht="38.25" customHeight="1" x14ac:dyDescent="0.4">
      <c r="A9" s="7" t="str">
        <f t="shared" si="0"/>
        <v/>
      </c>
      <c r="B9" s="8" t="s">
        <v>11</v>
      </c>
      <c r="C9" s="9">
        <v>1701.74</v>
      </c>
      <c r="D9" s="9">
        <v>1500</v>
      </c>
      <c r="E9" s="9">
        <v>1600</v>
      </c>
      <c r="F9" s="9">
        <v>2700</v>
      </c>
      <c r="G9" s="10"/>
    </row>
    <row r="10" spans="1:26" ht="38.25" customHeight="1" x14ac:dyDescent="0.4">
      <c r="A10" s="7" t="str">
        <f t="shared" si="0"/>
        <v/>
      </c>
      <c r="B10" s="8" t="s">
        <v>12</v>
      </c>
      <c r="C10" s="9">
        <v>1606.85</v>
      </c>
      <c r="D10" s="9">
        <v>1900</v>
      </c>
      <c r="E10" s="9">
        <v>2000</v>
      </c>
      <c r="F10" s="9">
        <v>3500</v>
      </c>
      <c r="G10" s="10"/>
    </row>
    <row r="11" spans="1:26" ht="38.25" customHeight="1" x14ac:dyDescent="0.4">
      <c r="A11" s="7" t="str">
        <f t="shared" si="0"/>
        <v/>
      </c>
      <c r="B11" s="8" t="s">
        <v>13</v>
      </c>
      <c r="C11" s="9">
        <v>1484.31</v>
      </c>
      <c r="D11" s="9">
        <v>2300</v>
      </c>
      <c r="E11" s="9">
        <v>2400</v>
      </c>
      <c r="F11" s="9">
        <v>4300</v>
      </c>
      <c r="G11" s="10"/>
    </row>
    <row r="12" spans="1:26" ht="38.25" customHeight="1" x14ac:dyDescent="0.4">
      <c r="A12" s="7" t="str">
        <f t="shared" si="0"/>
        <v/>
      </c>
      <c r="B12" s="8" t="s">
        <v>14</v>
      </c>
      <c r="C12" s="9">
        <v>1514.06</v>
      </c>
      <c r="D12" s="9">
        <v>1900</v>
      </c>
      <c r="E12" s="9">
        <v>2000</v>
      </c>
      <c r="F12" s="9">
        <v>3500</v>
      </c>
      <c r="G12" s="10"/>
    </row>
    <row r="13" spans="1:26" ht="38.25" customHeight="1" x14ac:dyDescent="0.4">
      <c r="A13" s="7" t="str">
        <f t="shared" si="0"/>
        <v/>
      </c>
      <c r="B13" s="8" t="s">
        <v>15</v>
      </c>
      <c r="C13" s="9">
        <v>1413.06</v>
      </c>
      <c r="D13" s="9">
        <v>2300</v>
      </c>
      <c r="E13" s="9">
        <v>2400</v>
      </c>
      <c r="F13" s="9">
        <v>4300</v>
      </c>
      <c r="G13" s="10"/>
    </row>
    <row r="14" spans="1:26" ht="22.5" customHeight="1" x14ac:dyDescent="0.25">
      <c r="A14" s="11"/>
      <c r="B14" s="36" t="s">
        <v>16</v>
      </c>
      <c r="C14" s="37"/>
      <c r="D14" s="37"/>
      <c r="E14" s="37"/>
      <c r="F14" s="37"/>
      <c r="G14" s="12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ht="22.5" customHeight="1" x14ac:dyDescent="0.25">
      <c r="A15" s="11"/>
      <c r="B15" s="66" t="s">
        <v>17</v>
      </c>
      <c r="C15" s="32"/>
      <c r="D15" s="32"/>
      <c r="E15" s="32"/>
      <c r="F15" s="32"/>
      <c r="G15" s="12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ht="22.5" customHeight="1" x14ac:dyDescent="0.25">
      <c r="A16" s="11"/>
      <c r="B16" s="38" t="s">
        <v>18</v>
      </c>
      <c r="C16" s="28"/>
      <c r="D16" s="28"/>
      <c r="E16" s="28"/>
      <c r="F16" s="28"/>
      <c r="G16" s="12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ht="20.25" customHeight="1" x14ac:dyDescent="0.25">
      <c r="A17" s="39" t="s">
        <v>19</v>
      </c>
      <c r="B17" s="31"/>
      <c r="C17" s="31"/>
      <c r="D17" s="31"/>
      <c r="E17" s="31"/>
      <c r="F17" s="31"/>
      <c r="G17" s="32"/>
    </row>
    <row r="18" spans="1:26" ht="17.25" customHeight="1" x14ac:dyDescent="0.25">
      <c r="A18" s="33"/>
      <c r="B18" s="34"/>
      <c r="C18" s="34"/>
      <c r="D18" s="34"/>
      <c r="E18" s="34"/>
      <c r="F18" s="34"/>
      <c r="G18" s="35"/>
    </row>
    <row r="19" spans="1:26" ht="79.5" customHeight="1" x14ac:dyDescent="0.35">
      <c r="A19" s="4" t="s">
        <v>2</v>
      </c>
      <c r="B19" s="4" t="s">
        <v>3</v>
      </c>
      <c r="C19" s="4" t="s">
        <v>4</v>
      </c>
      <c r="D19" s="4" t="s">
        <v>20</v>
      </c>
      <c r="E19" s="4" t="s">
        <v>21</v>
      </c>
      <c r="F19" s="4" t="s">
        <v>22</v>
      </c>
      <c r="G19" s="6" t="s">
        <v>23</v>
      </c>
    </row>
    <row r="20" spans="1:26" ht="32.25" customHeight="1" x14ac:dyDescent="0.4">
      <c r="A20" s="14" t="str">
        <f t="shared" ref="A20:A25" si="1">IF(G20="x",C20,"")</f>
        <v/>
      </c>
      <c r="B20" s="8" t="s">
        <v>24</v>
      </c>
      <c r="C20" s="9">
        <v>168.93</v>
      </c>
      <c r="D20" s="9" t="s">
        <v>25</v>
      </c>
      <c r="E20" s="9">
        <v>2200</v>
      </c>
      <c r="F20" s="9">
        <v>50</v>
      </c>
      <c r="G20" s="10"/>
    </row>
    <row r="21" spans="1:26" ht="32.25" customHeight="1" x14ac:dyDescent="0.4">
      <c r="A21" s="14" t="str">
        <f t="shared" si="1"/>
        <v/>
      </c>
      <c r="B21" s="8" t="s">
        <v>26</v>
      </c>
      <c r="C21" s="9">
        <v>149.19999999999999</v>
      </c>
      <c r="D21" s="9" t="s">
        <v>25</v>
      </c>
      <c r="E21" s="9">
        <v>1700</v>
      </c>
      <c r="F21" s="9">
        <v>50</v>
      </c>
      <c r="G21" s="10"/>
    </row>
    <row r="22" spans="1:26" ht="32.25" customHeight="1" x14ac:dyDescent="0.4">
      <c r="A22" s="14" t="str">
        <f t="shared" si="1"/>
        <v/>
      </c>
      <c r="B22" s="8" t="s">
        <v>27</v>
      </c>
      <c r="C22" s="9">
        <v>107.68</v>
      </c>
      <c r="D22" s="9" t="s">
        <v>28</v>
      </c>
      <c r="E22" s="9">
        <v>1200</v>
      </c>
      <c r="F22" s="9">
        <v>50</v>
      </c>
      <c r="G22" s="10"/>
    </row>
    <row r="23" spans="1:26" ht="32.25" customHeight="1" x14ac:dyDescent="0.4">
      <c r="A23" s="14" t="str">
        <f t="shared" si="1"/>
        <v/>
      </c>
      <c r="B23" s="8" t="s">
        <v>29</v>
      </c>
      <c r="C23" s="9">
        <v>146.43</v>
      </c>
      <c r="D23" s="9" t="s">
        <v>25</v>
      </c>
      <c r="E23" s="9">
        <v>2300</v>
      </c>
      <c r="F23" s="9">
        <v>50</v>
      </c>
      <c r="G23" s="10"/>
    </row>
    <row r="24" spans="1:26" ht="32.25" customHeight="1" x14ac:dyDescent="0.4">
      <c r="A24" s="14" t="str">
        <f t="shared" si="1"/>
        <v/>
      </c>
      <c r="B24" s="8" t="s">
        <v>30</v>
      </c>
      <c r="C24" s="9">
        <v>98.69</v>
      </c>
      <c r="D24" s="9" t="s">
        <v>25</v>
      </c>
      <c r="E24" s="9">
        <v>1500</v>
      </c>
      <c r="F24" s="9">
        <v>50</v>
      </c>
      <c r="G24" s="10"/>
    </row>
    <row r="25" spans="1:26" ht="32.25" customHeight="1" x14ac:dyDescent="0.4">
      <c r="A25" s="14" t="str">
        <f t="shared" si="1"/>
        <v/>
      </c>
      <c r="B25" s="8" t="s">
        <v>31</v>
      </c>
      <c r="C25" s="9">
        <v>123.59</v>
      </c>
      <c r="D25" s="9" t="s">
        <v>25</v>
      </c>
      <c r="E25" s="9" t="s">
        <v>32</v>
      </c>
      <c r="F25" s="9" t="s">
        <v>33</v>
      </c>
      <c r="G25" s="10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ht="23.25" customHeight="1" x14ac:dyDescent="0.25">
      <c r="A26" s="15"/>
      <c r="B26" s="36" t="s">
        <v>34</v>
      </c>
      <c r="C26" s="37"/>
      <c r="D26" s="37"/>
      <c r="E26" s="37"/>
      <c r="F26" s="37"/>
      <c r="G26" s="12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ht="23.25" customHeight="1" x14ac:dyDescent="0.25">
      <c r="A27" s="44" t="s">
        <v>35</v>
      </c>
      <c r="B27" s="28"/>
      <c r="C27" s="28"/>
      <c r="D27" s="28"/>
      <c r="E27" s="28"/>
      <c r="F27" s="28"/>
      <c r="G27" s="13"/>
    </row>
    <row r="28" spans="1:26" ht="30" customHeight="1" x14ac:dyDescent="0.25">
      <c r="A28" s="45" t="s">
        <v>36</v>
      </c>
      <c r="B28" s="31"/>
      <c r="C28" s="31"/>
      <c r="D28" s="31"/>
      <c r="E28" s="31"/>
      <c r="F28" s="31"/>
      <c r="G28" s="32"/>
    </row>
    <row r="29" spans="1:26" ht="15.75" customHeight="1" x14ac:dyDescent="0.25">
      <c r="A29" s="33"/>
      <c r="B29" s="34"/>
      <c r="C29" s="34"/>
      <c r="D29" s="34"/>
      <c r="E29" s="34"/>
      <c r="F29" s="34"/>
      <c r="G29" s="35"/>
    </row>
    <row r="30" spans="1:26" ht="101.25" customHeight="1" x14ac:dyDescent="0.35">
      <c r="A30" s="4" t="s">
        <v>2</v>
      </c>
      <c r="B30" s="4" t="s">
        <v>3</v>
      </c>
      <c r="C30" s="4" t="s">
        <v>4</v>
      </c>
      <c r="D30" s="4" t="s">
        <v>21</v>
      </c>
      <c r="E30" s="4" t="s">
        <v>37</v>
      </c>
      <c r="F30" s="4" t="s">
        <v>38</v>
      </c>
      <c r="G30" s="6" t="s">
        <v>39</v>
      </c>
    </row>
    <row r="31" spans="1:26" ht="40.5" customHeight="1" x14ac:dyDescent="0.4">
      <c r="A31" s="16" t="str">
        <f t="shared" ref="A31:A35" si="2">IF(G31="x",C31,"")</f>
        <v/>
      </c>
      <c r="B31" s="8" t="s">
        <v>40</v>
      </c>
      <c r="C31" s="9">
        <v>49.8</v>
      </c>
      <c r="D31" s="9">
        <v>600</v>
      </c>
      <c r="E31" s="17" t="s">
        <v>41</v>
      </c>
      <c r="F31" s="9" t="s">
        <v>42</v>
      </c>
      <c r="G31" s="10"/>
    </row>
    <row r="32" spans="1:26" ht="40.5" customHeight="1" x14ac:dyDescent="0.4">
      <c r="A32" s="16" t="str">
        <f t="shared" si="2"/>
        <v/>
      </c>
      <c r="B32" s="8" t="s">
        <v>43</v>
      </c>
      <c r="C32" s="9">
        <v>40.71</v>
      </c>
      <c r="D32" s="9">
        <v>400</v>
      </c>
      <c r="E32" s="17" t="s">
        <v>41</v>
      </c>
      <c r="F32" s="9" t="s">
        <v>42</v>
      </c>
      <c r="G32" s="10"/>
    </row>
    <row r="33" spans="1:26" ht="40.5" customHeight="1" x14ac:dyDescent="0.4">
      <c r="A33" s="16" t="str">
        <f t="shared" si="2"/>
        <v/>
      </c>
      <c r="B33" s="8" t="s">
        <v>44</v>
      </c>
      <c r="C33" s="9">
        <v>28.74</v>
      </c>
      <c r="D33" s="9">
        <v>250</v>
      </c>
      <c r="E33" s="17" t="s">
        <v>41</v>
      </c>
      <c r="F33" s="9" t="s">
        <v>42</v>
      </c>
      <c r="G33" s="10"/>
    </row>
    <row r="34" spans="1:26" ht="40.5" customHeight="1" x14ac:dyDescent="0.4">
      <c r="A34" s="16" t="str">
        <f t="shared" si="2"/>
        <v/>
      </c>
      <c r="B34" s="8" t="s">
        <v>45</v>
      </c>
      <c r="C34" s="9">
        <v>33.97</v>
      </c>
      <c r="D34" s="9" t="s">
        <v>46</v>
      </c>
      <c r="E34" s="9" t="s">
        <v>42</v>
      </c>
      <c r="F34" s="9" t="s">
        <v>42</v>
      </c>
      <c r="G34" s="10"/>
    </row>
    <row r="35" spans="1:26" ht="40.5" customHeight="1" x14ac:dyDescent="0.4">
      <c r="A35" s="16" t="str">
        <f t="shared" si="2"/>
        <v/>
      </c>
      <c r="B35" s="8" t="s">
        <v>47</v>
      </c>
      <c r="C35" s="9">
        <v>16.510000000000002</v>
      </c>
      <c r="D35" s="9" t="s">
        <v>46</v>
      </c>
      <c r="E35" s="9" t="s">
        <v>42</v>
      </c>
      <c r="F35" s="9" t="s">
        <v>42</v>
      </c>
      <c r="G35" s="10"/>
    </row>
    <row r="36" spans="1:26" ht="15.75" customHeight="1" x14ac:dyDescent="0.3">
      <c r="A36" s="18"/>
      <c r="B36" s="19"/>
      <c r="C36" s="20"/>
      <c r="D36" s="20"/>
      <c r="E36" s="20"/>
      <c r="F36" s="20"/>
      <c r="G36" s="18"/>
    </row>
    <row r="37" spans="1:26" ht="26.25" customHeight="1" x14ac:dyDescent="0.25"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24.75" customHeight="1" x14ac:dyDescent="0.25">
      <c r="A38" s="21">
        <f>SUM(A7:A13)</f>
        <v>0</v>
      </c>
      <c r="B38" s="46" t="s">
        <v>48</v>
      </c>
      <c r="C38" s="43"/>
      <c r="G38" s="40" t="s">
        <v>49</v>
      </c>
      <c r="H38" s="22"/>
      <c r="I38" s="2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24.75" customHeight="1" x14ac:dyDescent="0.25">
      <c r="A39" s="53">
        <f>SUM(A20:A25)</f>
        <v>0</v>
      </c>
      <c r="B39" s="54" t="s">
        <v>50</v>
      </c>
      <c r="C39" s="55"/>
      <c r="G39" s="28"/>
      <c r="H39" s="22"/>
      <c r="I39" s="2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24.75" customHeight="1" thickBot="1" x14ac:dyDescent="0.3">
      <c r="A40" s="59">
        <f>SUM(A31:A35)</f>
        <v>0</v>
      </c>
      <c r="B40" s="60" t="s">
        <v>51</v>
      </c>
      <c r="C40" s="61"/>
      <c r="G40" s="28"/>
      <c r="H40" s="22"/>
      <c r="I40" s="2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24.75" customHeight="1" thickTop="1" x14ac:dyDescent="0.4">
      <c r="A41" s="56">
        <f>A38+A39+A40</f>
        <v>0</v>
      </c>
      <c r="B41" s="57" t="s">
        <v>52</v>
      </c>
      <c r="C41" s="58"/>
      <c r="D41" s="23"/>
      <c r="G41" s="28"/>
      <c r="H41" s="22"/>
      <c r="I41" s="2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41.25" customHeight="1" x14ac:dyDescent="0.25">
      <c r="A42" s="47"/>
      <c r="B42" s="34"/>
      <c r="C42" s="34"/>
      <c r="G42" s="34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34.5" customHeight="1" x14ac:dyDescent="0.35">
      <c r="A43" s="24" t="str">
        <f t="shared" ref="A43:A46" si="3">IF(G43="x",C43,"")</f>
        <v/>
      </c>
      <c r="B43" s="51" t="s">
        <v>53</v>
      </c>
      <c r="C43" s="52">
        <f>C46*0.6</f>
        <v>1062</v>
      </c>
      <c r="D43" s="25" t="s">
        <v>54</v>
      </c>
      <c r="E43" s="49" t="s">
        <v>55</v>
      </c>
      <c r="F43" s="12"/>
      <c r="G43" s="10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34.5" customHeight="1" x14ac:dyDescent="0.35">
      <c r="A44" s="24" t="str">
        <f t="shared" si="3"/>
        <v/>
      </c>
      <c r="B44" s="51" t="s">
        <v>56</v>
      </c>
      <c r="C44" s="52">
        <f>C46*0.7</f>
        <v>1239</v>
      </c>
      <c r="D44" s="25" t="s">
        <v>57</v>
      </c>
      <c r="E44" s="50"/>
      <c r="F44" s="12"/>
      <c r="G44" s="10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34.5" customHeight="1" x14ac:dyDescent="0.35">
      <c r="A45" s="24" t="str">
        <f t="shared" si="3"/>
        <v/>
      </c>
      <c r="B45" s="51" t="s">
        <v>58</v>
      </c>
      <c r="C45" s="52">
        <f>C46*0.8</f>
        <v>1416</v>
      </c>
      <c r="D45" s="25" t="s">
        <v>59</v>
      </c>
      <c r="E45" s="50"/>
      <c r="F45" s="12"/>
      <c r="G45" s="10"/>
    </row>
    <row r="46" spans="1:26" ht="34.5" customHeight="1" x14ac:dyDescent="0.35">
      <c r="A46" s="24" t="str">
        <f t="shared" si="3"/>
        <v/>
      </c>
      <c r="B46" s="51" t="s">
        <v>60</v>
      </c>
      <c r="C46" s="52">
        <f>1710+60</f>
        <v>1770</v>
      </c>
      <c r="D46" s="25" t="s">
        <v>61</v>
      </c>
      <c r="E46" s="50"/>
      <c r="F46" s="12"/>
      <c r="G46" s="10"/>
    </row>
    <row r="47" spans="1:26" ht="25.5" customHeight="1" x14ac:dyDescent="0.25">
      <c r="A47" s="26">
        <f>SUM(A43:A46)</f>
        <v>0</v>
      </c>
      <c r="B47" s="42" t="s">
        <v>62</v>
      </c>
      <c r="C47" s="43"/>
      <c r="D47" s="12"/>
      <c r="E47" s="50"/>
      <c r="F47" s="12"/>
    </row>
    <row r="48" spans="1:26" ht="26.25" customHeight="1" thickBot="1" x14ac:dyDescent="0.3">
      <c r="A48" s="12"/>
    </row>
    <row r="49" spans="1:5" ht="36.75" customHeight="1" thickBot="1" x14ac:dyDescent="0.3">
      <c r="A49" s="63">
        <f>A41-A47</f>
        <v>0</v>
      </c>
      <c r="B49" s="64" t="s">
        <v>63</v>
      </c>
      <c r="C49" s="65"/>
      <c r="D49" s="41" t="s">
        <v>66</v>
      </c>
      <c r="E49" s="28"/>
    </row>
    <row r="50" spans="1:5" ht="27" customHeight="1" x14ac:dyDescent="0.25">
      <c r="A50" s="62" t="s">
        <v>64</v>
      </c>
      <c r="B50" s="62"/>
      <c r="C50" s="62"/>
      <c r="D50" s="28"/>
      <c r="E50" s="28"/>
    </row>
    <row r="51" spans="1:5" ht="30.75" customHeight="1" x14ac:dyDescent="0.25">
      <c r="A51" s="48" t="s">
        <v>65</v>
      </c>
      <c r="B51" s="48"/>
      <c r="C51" s="48"/>
    </row>
    <row r="52" spans="1:5" ht="15.75" customHeight="1" x14ac:dyDescent="0.25"/>
    <row r="53" spans="1:5" ht="15.75" customHeight="1" x14ac:dyDescent="0.25"/>
    <row r="54" spans="1:5" ht="15.75" customHeight="1" x14ac:dyDescent="0.25"/>
    <row r="55" spans="1:5" ht="15.75" customHeight="1" x14ac:dyDescent="0.25"/>
    <row r="56" spans="1:5" ht="15.75" customHeight="1" x14ac:dyDescent="0.25"/>
    <row r="57" spans="1:5" ht="15.75" customHeight="1" x14ac:dyDescent="0.25"/>
    <row r="58" spans="1:5" ht="15.75" customHeight="1" x14ac:dyDescent="0.25"/>
    <row r="59" spans="1:5" ht="15.75" customHeight="1" x14ac:dyDescent="0.25"/>
    <row r="60" spans="1:5" ht="15.75" customHeight="1" x14ac:dyDescent="0.25"/>
    <row r="61" spans="1:5" ht="15.75" customHeight="1" x14ac:dyDescent="0.25"/>
    <row r="62" spans="1:5" ht="15.75" customHeight="1" x14ac:dyDescent="0.25"/>
    <row r="63" spans="1:5" ht="15.75" customHeight="1" x14ac:dyDescent="0.25"/>
    <row r="64" spans="1:5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0">
    <mergeCell ref="D49:E50"/>
    <mergeCell ref="A27:F27"/>
    <mergeCell ref="A28:G29"/>
    <mergeCell ref="B38:C38"/>
    <mergeCell ref="B39:C39"/>
    <mergeCell ref="B40:C40"/>
    <mergeCell ref="B41:C41"/>
    <mergeCell ref="A42:C42"/>
    <mergeCell ref="A50:C50"/>
    <mergeCell ref="A51:C51"/>
    <mergeCell ref="A17:G18"/>
    <mergeCell ref="B26:F26"/>
    <mergeCell ref="G38:G42"/>
    <mergeCell ref="E43:E47"/>
    <mergeCell ref="B47:C47"/>
    <mergeCell ref="A1:G2"/>
    <mergeCell ref="A4:G5"/>
    <mergeCell ref="B14:F14"/>
    <mergeCell ref="B15:F15"/>
    <mergeCell ref="B16:F16"/>
  </mergeCells>
  <conditionalFormatting sqref="A49">
    <cfRule type="cellIs" dxfId="1" priority="1" operator="lessThan">
      <formula>0</formula>
    </cfRule>
    <cfRule type="cellIs" dxfId="0" priority="2" operator="greaterThan">
      <formula>0</formula>
    </cfRule>
  </conditionalFormatting>
  <pageMargins left="0.7" right="0.7" top="0.75" bottom="0.75" header="0" footer="0"/>
  <pageSetup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Sheets, Christine</dc:creator>
  <cp:lastModifiedBy>Lewis, Tara</cp:lastModifiedBy>
  <cp:lastPrinted>2025-08-04T15:37:52Z</cp:lastPrinted>
  <dcterms:created xsi:type="dcterms:W3CDTF">2023-07-05T17:50:40Z</dcterms:created>
  <dcterms:modified xsi:type="dcterms:W3CDTF">2025-08-04T15:41:51Z</dcterms:modified>
</cp:coreProperties>
</file>