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irector of Business\WEB PAGE\Debt Obligations\"/>
    </mc:Choice>
  </mc:AlternateContent>
  <xr:revisionPtr revIDLastSave="0" documentId="8_{7FBB1642-4DE0-4866-97BB-2DDD109B7420}" xr6:coauthVersionLast="36" xr6:coauthVersionMax="36" xr10:uidLastSave="{00000000-0000-0000-0000-000000000000}"/>
  <bookViews>
    <workbookView xWindow="0" yWindow="0" windowWidth="25200" windowHeight="11055" tabRatio="933" xr2:uid="{00000000-000D-0000-FFFF-FFFF00000000}"/>
  </bookViews>
  <sheets>
    <sheet name="Slide 21" sheetId="15" r:id="rId1"/>
  </sheets>
  <definedNames>
    <definedName name="_xlnm.Print_Area" localSheetId="0">'Slide 21'!$A$5:$M$13</definedName>
    <definedName name="wrn.bastrop." hidden="1">{#N/A,#N/A,FALSE,"Schedule I";#N/A,#N/A,FALSE,"Schedule II ";#N/A,#N/A,FALSE,"Fin1";#N/A,#N/A,FALSE,"Fin2";#N/A,#N/A,FALSE,"Fin3";#N/A,#N/A,FALSE,"Fin4";#N/A,#N/A,FALSE,"Debt Service";#N/A,#N/A,FALSE,"Debt Ser 2";#N/A,#N/A,FALSE,"Balance";#N/A,#N/A,FALSE,"Revenues"}</definedName>
    <definedName name="wrn.isd." hidden="1">{#N/A,#N/A,FALSE,"Fin1";#N/A,#N/A,FALSE,"Fin2";#N/A,#N/A,FALSE,"Fin3";#N/A,#N/A,FALSE,"Fin4";#N/A,#N/A,FALSE,"Debt Service";#N/A,#N/A,FALSE,"Balance";#N/A,#N/A,FALSE,"Revenues"}</definedName>
  </definedNames>
  <calcPr calcId="191029"/>
</workbook>
</file>

<file path=xl/calcChain.xml><?xml version="1.0" encoding="utf-8"?>
<calcChain xmlns="http://schemas.openxmlformats.org/spreadsheetml/2006/main">
  <c r="F11" i="15" l="1"/>
  <c r="L12" i="15"/>
  <c r="F12" i="15"/>
  <c r="L13" i="15" l="1"/>
  <c r="F13" i="15"/>
  <c r="K11" i="15"/>
  <c r="K10" i="15"/>
  <c r="F10" i="15"/>
  <c r="L9" i="15"/>
  <c r="K9" i="15"/>
  <c r="F9" i="15"/>
  <c r="L8" i="15"/>
  <c r="K8" i="15"/>
  <c r="F8" i="15"/>
  <c r="A8" i="15"/>
  <c r="A9" i="15" s="1"/>
  <c r="A10" i="15" s="1"/>
  <c r="A11" i="15" s="1"/>
  <c r="A13" i="15" s="1"/>
  <c r="K7" i="15"/>
  <c r="L7" i="15" s="1"/>
  <c r="F7" i="15"/>
  <c r="A7" i="15"/>
  <c r="K6" i="15"/>
  <c r="L6" i="15" s="1"/>
  <c r="F6" i="15"/>
</calcChain>
</file>

<file path=xl/sharedStrings.xml><?xml version="1.0" encoding="utf-8"?>
<sst xmlns="http://schemas.openxmlformats.org/spreadsheetml/2006/main" count="31" uniqueCount="25">
  <si>
    <t>Unlimited Tax School Building Bonds, Series 2015-A</t>
  </si>
  <si>
    <t>Issue Description</t>
  </si>
  <si>
    <t>No.</t>
  </si>
  <si>
    <t>Purpose</t>
  </si>
  <si>
    <t>Capital Improvements</t>
  </si>
  <si>
    <t>Refunding at a lower interest rate, etc.</t>
  </si>
  <si>
    <t>Outstanding Interest</t>
  </si>
  <si>
    <t>Outstanding
Debt Service
Per Capita</t>
  </si>
  <si>
    <t>Spent
Proceeds</t>
  </si>
  <si>
    <t>Total Outstanding
Debt Service</t>
  </si>
  <si>
    <t>Outstanding
Principal
Per Capita</t>
  </si>
  <si>
    <t>Unspent
Proceeds</t>
  </si>
  <si>
    <t>Total
Proceeds
Received</t>
  </si>
  <si>
    <t>Final
Maturity
Date</t>
  </si>
  <si>
    <t>Original
Principal
Amount</t>
  </si>
  <si>
    <t>Outstanding
Principal</t>
  </si>
  <si>
    <t>Unlimited Tax Refunding Bonds, Series 2015-B</t>
  </si>
  <si>
    <t>Unlimited Tax School Building Bonds, Series 2016</t>
  </si>
  <si>
    <t>Unlimited Tax School Building Bonds, Series 2019</t>
  </si>
  <si>
    <t>Unlimited Tax School Building Bonds, Series 2020</t>
  </si>
  <si>
    <t>Unlimited Tax School Building Bonds, Series 2021</t>
  </si>
  <si>
    <t>Summary of Unlimited Tax Debt Outstanding Issue by Issue</t>
  </si>
  <si>
    <t>Unlimited Tax School Building Bonds, Series 2023</t>
  </si>
  <si>
    <t>17962.042.38</t>
  </si>
  <si>
    <t>Unlimited Tax School Building Bonds, Series 2023-A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</si>
</sst>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General_)"/>
    <numFmt numFmtId="166" formatCode="mm/dd/yyyy;@"/>
    <numFmt numFmtId="167" formatCode="&quot;$&quot;#,##0\ ;\(&quot;$&quot;#,##0\)"/>
  </numFmts>
  <fonts count="6" x14ac:knownFonts="1">
    <font>
      <sz val="10"/>
      <color theme="1"/>
      <name val="Times New Roman"/>
      <family val="2"/>
    </font>
    <font>
      <sz val="10"/>
      <name val="Times New Roman"/>
      <family val="1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color rgb="FFB00027"/>
      <name val="Times New Roman"/>
      <family val="1"/>
    </font>
    <font>
      <sz val="10"/>
      <color indexed="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003366"/>
      </top>
      <bottom style="thin">
        <color rgb="FF003366"/>
      </bottom>
      <diagonal/>
    </border>
    <border>
      <left/>
      <right style="thin">
        <color rgb="FF003366"/>
      </right>
      <top style="thin">
        <color rgb="FF003366"/>
      </top>
      <bottom style="thin">
        <color rgb="FF003366"/>
      </bottom>
      <diagonal/>
    </border>
    <border>
      <left style="thin">
        <color rgb="FF003366"/>
      </left>
      <right/>
      <top style="thin">
        <color rgb="FF003366"/>
      </top>
      <bottom style="thin">
        <color rgb="FF003366"/>
      </bottom>
      <diagonal/>
    </border>
    <border>
      <left style="thin">
        <color rgb="FF003366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003366"/>
      </right>
      <top style="thin">
        <color rgb="FFB2B2B2"/>
      </top>
      <bottom style="thin">
        <color rgb="FFB2B2B2"/>
      </bottom>
      <diagonal/>
    </border>
    <border>
      <left style="thin">
        <color rgb="FF003366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003366"/>
      </right>
      <top style="thin">
        <color rgb="FFB2B2B2"/>
      </top>
      <bottom/>
      <diagonal/>
    </border>
    <border>
      <left style="thin">
        <color rgb="FF003366"/>
      </left>
      <right style="thin">
        <color rgb="FFB2B2B2"/>
      </right>
      <top/>
      <bottom style="thin">
        <color rgb="FF003366"/>
      </bottom>
      <diagonal/>
    </border>
    <border>
      <left style="thin">
        <color rgb="FFB2B2B2"/>
      </left>
      <right style="thin">
        <color rgb="FFB2B2B2"/>
      </right>
      <top/>
      <bottom style="thin">
        <color rgb="FF003366"/>
      </bottom>
      <diagonal/>
    </border>
    <border>
      <left style="thin">
        <color rgb="FFB2B2B2"/>
      </left>
      <right style="thin">
        <color rgb="FF003366"/>
      </right>
      <top style="thin">
        <color rgb="FFB2B2B2"/>
      </top>
      <bottom style="thin">
        <color rgb="FF003366"/>
      </bottom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165" fontId="1" fillId="0" borderId="0"/>
    <xf numFmtId="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4" fontId="0" fillId="0" borderId="0" xfId="0" applyNumberFormat="1"/>
    <xf numFmtId="7" fontId="0" fillId="0" borderId="0" xfId="1" applyNumberFormat="1" applyFont="1" applyAlignment="1">
      <alignment horizontal="center"/>
    </xf>
    <xf numFmtId="0" fontId="4" fillId="4" borderId="5" xfId="0" applyFont="1" applyFill="1" applyBorder="1" applyAlignment="1">
      <alignment horizontal="right" indent="1"/>
    </xf>
    <xf numFmtId="0" fontId="4" fillId="4" borderId="3" xfId="0" applyFont="1" applyFill="1" applyBorder="1" applyAlignment="1">
      <alignment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right" vertical="top" indent="1"/>
    </xf>
    <xf numFmtId="0" fontId="0" fillId="3" borderId="2" xfId="0" applyFill="1" applyBorder="1" applyAlignment="1">
      <alignment vertical="top" wrapText="1"/>
    </xf>
    <xf numFmtId="0" fontId="0" fillId="3" borderId="2" xfId="0" applyFill="1" applyBorder="1" applyAlignment="1">
      <alignment horizontal="center" vertical="top" wrapText="1"/>
    </xf>
    <xf numFmtId="164" fontId="0" fillId="3" borderId="2" xfId="0" applyNumberFormat="1" applyFill="1" applyBorder="1" applyAlignment="1">
      <alignment horizontal="right" vertical="top"/>
    </xf>
    <xf numFmtId="7" fontId="0" fillId="3" borderId="2" xfId="1" applyNumberFormat="1" applyFont="1" applyFill="1" applyBorder="1" applyAlignment="1">
      <alignment horizontal="center" vertical="top"/>
    </xf>
    <xf numFmtId="166" fontId="0" fillId="3" borderId="2" xfId="0" applyNumberFormat="1" applyFill="1" applyBorder="1" applyAlignment="1">
      <alignment horizontal="center" vertical="top"/>
    </xf>
    <xf numFmtId="164" fontId="0" fillId="3" borderId="7" xfId="0" applyNumberFormat="1" applyFill="1" applyBorder="1" applyAlignment="1">
      <alignment horizontal="right" vertical="top"/>
    </xf>
    <xf numFmtId="0" fontId="1" fillId="0" borderId="0" xfId="0" applyFont="1" applyAlignment="1">
      <alignment horizontal="left"/>
    </xf>
    <xf numFmtId="164" fontId="0" fillId="0" borderId="7" xfId="0" applyNumberFormat="1" applyBorder="1" applyAlignment="1">
      <alignment horizontal="right" vertical="top"/>
    </xf>
    <xf numFmtId="0" fontId="0" fillId="3" borderId="8" xfId="0" applyFill="1" applyBorder="1" applyAlignment="1">
      <alignment horizontal="right" vertical="top" indent="1"/>
    </xf>
    <xf numFmtId="0" fontId="0" fillId="3" borderId="9" xfId="0" applyFill="1" applyBorder="1" applyAlignment="1">
      <alignment vertical="top" wrapText="1"/>
    </xf>
    <xf numFmtId="0" fontId="0" fillId="3" borderId="9" xfId="0" applyFill="1" applyBorder="1" applyAlignment="1">
      <alignment horizontal="center" vertical="top" wrapText="1"/>
    </xf>
    <xf numFmtId="164" fontId="0" fillId="3" borderId="9" xfId="0" applyNumberFormat="1" applyFill="1" applyBorder="1" applyAlignment="1">
      <alignment horizontal="right" vertical="top"/>
    </xf>
    <xf numFmtId="7" fontId="0" fillId="3" borderId="9" xfId="1" applyNumberFormat="1" applyFont="1" applyFill="1" applyBorder="1" applyAlignment="1">
      <alignment horizontal="center" vertical="top"/>
    </xf>
    <xf numFmtId="166" fontId="0" fillId="3" borderId="9" xfId="0" applyNumberFormat="1" applyFill="1" applyBorder="1" applyAlignment="1">
      <alignment horizontal="center" vertical="top"/>
    </xf>
    <xf numFmtId="164" fontId="0" fillId="0" borderId="10" xfId="0" applyNumberFormat="1" applyBorder="1" applyAlignment="1">
      <alignment horizontal="right" vertical="top"/>
    </xf>
    <xf numFmtId="0" fontId="0" fillId="3" borderId="11" xfId="0" applyFill="1" applyBorder="1" applyAlignment="1">
      <alignment horizontal="right" vertical="top" indent="1"/>
    </xf>
    <xf numFmtId="0" fontId="0" fillId="3" borderId="12" xfId="0" applyFill="1" applyBorder="1" applyAlignment="1">
      <alignment vertical="top" wrapText="1"/>
    </xf>
    <xf numFmtId="0" fontId="0" fillId="3" borderId="12" xfId="0" applyFill="1" applyBorder="1" applyAlignment="1">
      <alignment horizontal="center" vertical="top" wrapText="1"/>
    </xf>
    <xf numFmtId="164" fontId="0" fillId="3" borderId="12" xfId="0" applyNumberFormat="1" applyFill="1" applyBorder="1" applyAlignment="1">
      <alignment horizontal="right" vertical="top"/>
    </xf>
    <xf numFmtId="7" fontId="0" fillId="3" borderId="12" xfId="1" applyNumberFormat="1" applyFont="1" applyFill="1" applyBorder="1" applyAlignment="1">
      <alignment horizontal="center" vertical="top"/>
    </xf>
    <xf numFmtId="166" fontId="0" fillId="3" borderId="12" xfId="0" applyNumberFormat="1" applyFill="1" applyBorder="1" applyAlignment="1">
      <alignment horizontal="center" vertical="top"/>
    </xf>
    <xf numFmtId="164" fontId="0" fillId="0" borderId="13" xfId="0" applyNumberFormat="1" applyBorder="1" applyAlignment="1">
      <alignment horizontal="right" vertical="top"/>
    </xf>
    <xf numFmtId="0" fontId="0" fillId="2" borderId="1" xfId="0" applyFill="1" applyBorder="1"/>
  </cellXfs>
  <cellStyles count="9">
    <cellStyle name="Comma0" xfId="5" xr:uid="{00000000-0005-0000-0000-000000000000}"/>
    <cellStyle name="Currency" xfId="1" builtinId="4"/>
    <cellStyle name="Currency0" xfId="6" xr:uid="{00000000-0005-0000-0000-000002000000}"/>
    <cellStyle name="Date" xfId="7" xr:uid="{00000000-0005-0000-0000-000003000000}"/>
    <cellStyle name="Fixed" xfId="8" xr:uid="{00000000-0005-0000-0000-000004000000}"/>
    <cellStyle name="Normal" xfId="0" builtinId="0"/>
    <cellStyle name="Normal 2" xfId="2" xr:uid="{00000000-0005-0000-0000-000007000000}"/>
    <cellStyle name="Normal 3" xfId="4" xr:uid="{00000000-0005-0000-0000-000008000000}"/>
    <cellStyle name="Percent 2" xfId="3" xr:uid="{00000000-0005-0000-0000-00000A000000}"/>
  </cellStyles>
  <dxfs count="0"/>
  <tableStyles count="0" defaultTableStyle="TableStyleMedium9" defaultPivotStyle="PivotStyleLight16"/>
  <colors>
    <mruColors>
      <color rgb="FFFFFF99"/>
      <color rgb="FFF5F5F5"/>
      <color rgb="FFDDDDDD"/>
      <color rgb="FFFFFFFF"/>
      <color rgb="FFB2B2B2"/>
      <color rgb="FF003366"/>
      <color rgb="FFB00027"/>
      <color rgb="FFEAEAEA"/>
      <color rgb="FF96969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17"/>
  <sheetViews>
    <sheetView tabSelected="1" zoomScaleNormal="100" workbookViewId="0">
      <selection activeCell="F13" sqref="F13"/>
    </sheetView>
  </sheetViews>
  <sheetFormatPr defaultRowHeight="12.75" x14ac:dyDescent="0.2"/>
  <cols>
    <col min="1" max="1" width="6.83203125" customWidth="1"/>
    <col min="2" max="2" width="35.33203125" customWidth="1"/>
    <col min="3" max="3" width="22.83203125" customWidth="1"/>
    <col min="4" max="5" width="15.33203125" customWidth="1"/>
    <col min="6" max="6" width="15.83203125" customWidth="1"/>
    <col min="7" max="7" width="15.33203125" customWidth="1"/>
    <col min="8" max="10" width="13.33203125" customWidth="1"/>
    <col min="11" max="13" width="15.33203125" customWidth="1"/>
    <col min="15" max="16" width="10.83203125" bestFit="1" customWidth="1"/>
  </cols>
  <sheetData>
    <row r="1" spans="1:15" x14ac:dyDescent="0.2">
      <c r="A1" s="33" t="s">
        <v>21</v>
      </c>
      <c r="B1" s="3"/>
      <c r="C1" s="3"/>
    </row>
    <row r="5" spans="1:15" ht="42" customHeight="1" x14ac:dyDescent="0.2">
      <c r="A5" s="6" t="s">
        <v>2</v>
      </c>
      <c r="B5" s="7" t="s">
        <v>1</v>
      </c>
      <c r="C5" s="8" t="s">
        <v>3</v>
      </c>
      <c r="D5" s="8" t="s">
        <v>14</v>
      </c>
      <c r="E5" s="8" t="s">
        <v>15</v>
      </c>
      <c r="F5" s="8" t="s">
        <v>6</v>
      </c>
      <c r="G5" s="8" t="s">
        <v>9</v>
      </c>
      <c r="H5" s="8" t="s">
        <v>10</v>
      </c>
      <c r="I5" s="8" t="s">
        <v>7</v>
      </c>
      <c r="J5" s="8" t="s">
        <v>13</v>
      </c>
      <c r="K5" s="8" t="s">
        <v>12</v>
      </c>
      <c r="L5" s="8" t="s">
        <v>8</v>
      </c>
      <c r="M5" s="9" t="s">
        <v>11</v>
      </c>
      <c r="O5" s="17"/>
    </row>
    <row r="6" spans="1:15" ht="38.25" customHeight="1" x14ac:dyDescent="0.2">
      <c r="A6" s="10">
        <v>1</v>
      </c>
      <c r="B6" s="11" t="s">
        <v>0</v>
      </c>
      <c r="C6" s="12" t="s">
        <v>4</v>
      </c>
      <c r="D6" s="13">
        <v>91975000</v>
      </c>
      <c r="E6" s="13">
        <v>54340000</v>
      </c>
      <c r="F6" s="13">
        <f t="shared" ref="F6:F13" si="0">G6-E6</f>
        <v>26108250</v>
      </c>
      <c r="G6" s="13">
        <v>80448250</v>
      </c>
      <c r="H6" s="14">
        <v>390.11</v>
      </c>
      <c r="I6" s="14">
        <v>577.54</v>
      </c>
      <c r="J6" s="15">
        <v>51181</v>
      </c>
      <c r="K6" s="13">
        <f>107456877.2-504168.34</f>
        <v>106952708.86</v>
      </c>
      <c r="L6" s="13">
        <f t="shared" ref="L6:L13" si="1">K6-M6</f>
        <v>106952708.86</v>
      </c>
      <c r="M6" s="16">
        <v>0</v>
      </c>
    </row>
    <row r="7" spans="1:15" ht="38.25" customHeight="1" x14ac:dyDescent="0.2">
      <c r="A7" s="10">
        <f t="shared" ref="A7:A8" si="2">A6+1</f>
        <v>2</v>
      </c>
      <c r="B7" s="11" t="s">
        <v>16</v>
      </c>
      <c r="C7" s="12" t="s">
        <v>5</v>
      </c>
      <c r="D7" s="13">
        <v>98312081.099999994</v>
      </c>
      <c r="E7" s="13">
        <v>61920000</v>
      </c>
      <c r="F7" s="13">
        <f t="shared" si="0"/>
        <v>11970650</v>
      </c>
      <c r="G7" s="13">
        <v>73890650</v>
      </c>
      <c r="H7" s="14">
        <v>444.52</v>
      </c>
      <c r="I7" s="14">
        <v>530.46</v>
      </c>
      <c r="J7" s="15">
        <v>48259</v>
      </c>
      <c r="K7" s="13">
        <f>127527580.9-598639.54</f>
        <v>126928941.36</v>
      </c>
      <c r="L7" s="13">
        <f t="shared" si="1"/>
        <v>126928941.36</v>
      </c>
      <c r="M7" s="16">
        <v>0</v>
      </c>
    </row>
    <row r="8" spans="1:15" ht="38.25" customHeight="1" x14ac:dyDescent="0.2">
      <c r="A8" s="10">
        <f t="shared" si="2"/>
        <v>3</v>
      </c>
      <c r="B8" s="11" t="s">
        <v>17</v>
      </c>
      <c r="C8" s="12" t="s">
        <v>4</v>
      </c>
      <c r="D8" s="13">
        <v>41785000</v>
      </c>
      <c r="E8" s="13">
        <v>19970000</v>
      </c>
      <c r="F8" s="13">
        <f t="shared" si="0"/>
        <v>8058600</v>
      </c>
      <c r="G8" s="13">
        <v>28028600</v>
      </c>
      <c r="H8" s="14">
        <v>143.36000000000001</v>
      </c>
      <c r="I8" s="14">
        <v>201.22</v>
      </c>
      <c r="J8" s="15">
        <v>51181</v>
      </c>
      <c r="K8" s="13">
        <f>50622218.15-242982.78</f>
        <v>50379235.369999997</v>
      </c>
      <c r="L8" s="13">
        <f t="shared" si="1"/>
        <v>50379235.369999997</v>
      </c>
      <c r="M8" s="18">
        <v>0</v>
      </c>
    </row>
    <row r="9" spans="1:15" ht="38.25" customHeight="1" x14ac:dyDescent="0.2">
      <c r="A9" s="19">
        <f>A8+1</f>
        <v>4</v>
      </c>
      <c r="B9" s="20" t="s">
        <v>18</v>
      </c>
      <c r="C9" s="21" t="s">
        <v>4</v>
      </c>
      <c r="D9" s="22">
        <v>157635000</v>
      </c>
      <c r="E9" s="22">
        <v>133795000</v>
      </c>
      <c r="F9" s="22">
        <f t="shared" si="0"/>
        <v>65574562.5</v>
      </c>
      <c r="G9" s="22">
        <v>199369562.5</v>
      </c>
      <c r="H9" s="23">
        <v>960.52</v>
      </c>
      <c r="I9" s="23">
        <v>1431.28</v>
      </c>
      <c r="J9" s="24">
        <v>52642</v>
      </c>
      <c r="K9" s="22">
        <f>168878241.25-793872.69</f>
        <v>168084368.56</v>
      </c>
      <c r="L9" s="22">
        <f t="shared" si="1"/>
        <v>168084368.56</v>
      </c>
      <c r="M9" s="25">
        <v>0</v>
      </c>
    </row>
    <row r="10" spans="1:15" ht="38.25" customHeight="1" x14ac:dyDescent="0.2">
      <c r="A10" s="19">
        <f t="shared" ref="A10:A12" si="3">A9+1</f>
        <v>5</v>
      </c>
      <c r="B10" s="20" t="s">
        <v>19</v>
      </c>
      <c r="C10" s="21" t="s">
        <v>4</v>
      </c>
      <c r="D10" s="22">
        <v>62810000</v>
      </c>
      <c r="E10" s="22">
        <v>47945000</v>
      </c>
      <c r="F10" s="22">
        <f t="shared" si="0"/>
        <v>12031000.039999999</v>
      </c>
      <c r="G10" s="22">
        <v>59976000.039999999</v>
      </c>
      <c r="H10" s="23">
        <v>344.2</v>
      </c>
      <c r="I10" s="23">
        <v>430.57</v>
      </c>
      <c r="J10" s="24">
        <v>52642</v>
      </c>
      <c r="K10" s="22">
        <f>71559055.55-298422.83</f>
        <v>71260632.719999999</v>
      </c>
      <c r="L10" s="22">
        <v>67501166.170000002</v>
      </c>
      <c r="M10" s="25">
        <v>3759466.55</v>
      </c>
    </row>
    <row r="11" spans="1:15" ht="38.25" customHeight="1" x14ac:dyDescent="0.2">
      <c r="A11" s="10">
        <f t="shared" si="3"/>
        <v>6</v>
      </c>
      <c r="B11" s="11" t="s">
        <v>20</v>
      </c>
      <c r="C11" s="12" t="s">
        <v>4</v>
      </c>
      <c r="D11" s="13">
        <v>24345000</v>
      </c>
      <c r="E11" s="13">
        <v>24345000</v>
      </c>
      <c r="F11" s="13">
        <f t="shared" si="0"/>
        <v>4004600</v>
      </c>
      <c r="G11" s="13">
        <v>28349600</v>
      </c>
      <c r="H11" s="14">
        <v>174.77</v>
      </c>
      <c r="I11" s="14">
        <v>203.52</v>
      </c>
      <c r="J11" s="15">
        <v>49720</v>
      </c>
      <c r="K11" s="13">
        <f>29027308.75-117473.9</f>
        <v>28909834.850000001</v>
      </c>
      <c r="L11" s="13">
        <v>10947792.470000001</v>
      </c>
      <c r="M11" s="25" t="s">
        <v>23</v>
      </c>
    </row>
    <row r="12" spans="1:15" ht="38.25" customHeight="1" x14ac:dyDescent="0.2">
      <c r="A12" s="10">
        <v>6</v>
      </c>
      <c r="B12" s="11" t="s">
        <v>22</v>
      </c>
      <c r="C12" s="12" t="s">
        <v>4</v>
      </c>
      <c r="D12" s="13">
        <v>145390000</v>
      </c>
      <c r="E12" s="13">
        <v>138595000</v>
      </c>
      <c r="F12" s="13">
        <f t="shared" ref="F12" si="4">G12-E12</f>
        <v>90207050</v>
      </c>
      <c r="G12" s="13">
        <v>228802050</v>
      </c>
      <c r="H12" s="14">
        <v>994.97</v>
      </c>
      <c r="I12" s="14">
        <v>1642.57</v>
      </c>
      <c r="J12" s="15">
        <v>54103</v>
      </c>
      <c r="K12" s="13">
        <v>155026596.75999999</v>
      </c>
      <c r="L12" s="13">
        <f t="shared" ref="L12" si="5">K12-M12</f>
        <v>83821594.679999992</v>
      </c>
      <c r="M12" s="25">
        <v>71205002.079999998</v>
      </c>
    </row>
    <row r="13" spans="1:15" ht="38.25" customHeight="1" x14ac:dyDescent="0.2">
      <c r="A13" s="26">
        <f>A11+1</f>
        <v>7</v>
      </c>
      <c r="B13" s="27" t="s">
        <v>24</v>
      </c>
      <c r="C13" s="28" t="s">
        <v>4</v>
      </c>
      <c r="D13" s="29">
        <v>140150000</v>
      </c>
      <c r="E13" s="29">
        <v>140150000</v>
      </c>
      <c r="F13" s="29">
        <f t="shared" si="0"/>
        <v>107576250</v>
      </c>
      <c r="G13" s="29">
        <v>247726250</v>
      </c>
      <c r="H13" s="30">
        <v>1006.14</v>
      </c>
      <c r="I13" s="30">
        <v>1778.43</v>
      </c>
      <c r="J13" s="31">
        <v>54103</v>
      </c>
      <c r="K13" s="29">
        <v>152240132.27000001</v>
      </c>
      <c r="L13" s="29">
        <f t="shared" si="1"/>
        <v>187069.73000001907</v>
      </c>
      <c r="M13" s="32">
        <v>152053062.53999999</v>
      </c>
    </row>
    <row r="14" spans="1:15" x14ac:dyDescent="0.2">
      <c r="C14" s="1"/>
      <c r="E14" s="4"/>
      <c r="F14" s="4"/>
      <c r="G14" s="4"/>
      <c r="H14" s="5"/>
      <c r="I14" s="5"/>
    </row>
    <row r="15" spans="1:15" x14ac:dyDescent="0.2">
      <c r="E15" s="2"/>
      <c r="F15" s="2"/>
      <c r="G15" s="2"/>
    </row>
    <row r="16" spans="1:15" x14ac:dyDescent="0.2">
      <c r="E16" s="4"/>
      <c r="F16" s="4"/>
      <c r="G16" s="4"/>
    </row>
    <row r="17" spans="5:7" x14ac:dyDescent="0.2">
      <c r="E17" s="2"/>
      <c r="G17" s="2"/>
    </row>
  </sheetData>
  <printOptions horizontalCentered="1"/>
  <pageMargins left="0.25" right="0.25" top="0.5" bottom="0.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Slide 21</vt:lpstr>
      <vt:lpstr>'Slide 21'!Print_Area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m014teh</dc:creator>
  <cp:lastModifiedBy>Glenn, Missy [Fin&amp;Federal]</cp:lastModifiedBy>
  <cp:lastPrinted>2017-12-08T02:09:54Z</cp:lastPrinted>
  <dcterms:created xsi:type="dcterms:W3CDTF">2016-11-01T22:37:25Z</dcterms:created>
  <dcterms:modified xsi:type="dcterms:W3CDTF">2025-07-14T18:55:29Z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06e8e8-eca7-4d55-9e7f-d860a49165eb_Enabled">
    <vt:lpwstr>true</vt:lpwstr>
  </property>
  <property fmtid="{D5CDD505-2E9C-101B-9397-08002B2CF9AE}" pid="3" name="MSIP_Label_a506e8e8-eca7-4d55-9e7f-d860a49165eb_SetDate">
    <vt:lpwstr>2021-11-23T21:55:46Z</vt:lpwstr>
  </property>
  <property fmtid="{D5CDD505-2E9C-101B-9397-08002B2CF9AE}" pid="4" name="MSIP_Label_a506e8e8-eca7-4d55-9e7f-d860a49165eb_Method">
    <vt:lpwstr>Privileged</vt:lpwstr>
  </property>
  <property fmtid="{D5CDD505-2E9C-101B-9397-08002B2CF9AE}" pid="5" name="MSIP_Label_a506e8e8-eca7-4d55-9e7f-d860a49165eb_Name">
    <vt:lpwstr>Public</vt:lpwstr>
  </property>
  <property fmtid="{D5CDD505-2E9C-101B-9397-08002B2CF9AE}" pid="6" name="MSIP_Label_a506e8e8-eca7-4d55-9e7f-d860a49165eb_SiteId">
    <vt:lpwstr>e7066c90-b459-44c5-91f1-3581f3d1f082</vt:lpwstr>
  </property>
  <property fmtid="{D5CDD505-2E9C-101B-9397-08002B2CF9AE}" pid="7" name="MSIP_Label_a506e8e8-eca7-4d55-9e7f-d860a49165eb_ActionId">
    <vt:lpwstr>76984003-a234-41de-9353-afbe8040faaf</vt:lpwstr>
  </property>
  <property fmtid="{D5CDD505-2E9C-101B-9397-08002B2CF9AE}" pid="8" name="MSIP_Label_a506e8e8-eca7-4d55-9e7f-d860a49165eb_ContentBits">
    <vt:lpwstr>0</vt:lpwstr>
  </property>
</Properties>
</file>