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KNOWLES\Forms\CALENDARS\2025-2026 Dot Calendars\"/>
    </mc:Choice>
  </mc:AlternateContent>
  <bookViews>
    <workbookView xWindow="120" yWindow="15" windowWidth="11820" windowHeight="5940"/>
  </bookViews>
  <sheets>
    <sheet name="Sheet1" sheetId="1" r:id="rId1"/>
    <sheet name="Staffing" sheetId="2" r:id="rId2"/>
  </sheets>
  <definedNames>
    <definedName name="HPD">Sheet1!$P$5</definedName>
    <definedName name="_xlnm.Print_Area" localSheetId="0">Sheet1!$A$1:$Z$61</definedName>
    <definedName name="VData">Sheet1!$C$18,Sheet1!$E$14:$E$19,Sheet1!$G$17:$G$18,Sheet1!$K$15:$K$18,Sheet1!$M$17:$M$18,Sheet1!$Q$16:$Q$18,Sheet1!$S$16:$S$18,Sheet1!$W$14:$W$17,Sheet1!$W$17:$W$18,Sheet1!$Y$17:$Y$18,Sheet1!$Y$21:$Y$25,Sheet1!$W$21:$W$25</definedName>
    <definedName name="WYHrs">Sheet1!$P$5</definedName>
  </definedNames>
  <calcPr calcId="162913"/>
</workbook>
</file>

<file path=xl/calcChain.xml><?xml version="1.0" encoding="utf-8"?>
<calcChain xmlns="http://schemas.openxmlformats.org/spreadsheetml/2006/main">
  <c r="S55" i="1" l="1"/>
  <c r="B7" i="1" l="1"/>
  <c r="Y55" i="1"/>
  <c r="W55" i="1"/>
  <c r="U55" i="1"/>
  <c r="S56" i="1"/>
  <c r="Q55" i="1"/>
  <c r="O55" i="1"/>
  <c r="M55" i="1"/>
  <c r="K55" i="1"/>
  <c r="I55" i="1"/>
  <c r="G55" i="1"/>
  <c r="E55" i="1"/>
  <c r="Y56" i="1"/>
  <c r="W56" i="1"/>
  <c r="U56" i="1"/>
  <c r="Q56" i="1"/>
  <c r="O56" i="1"/>
  <c r="M56" i="1"/>
  <c r="K56" i="1"/>
  <c r="I56" i="1"/>
  <c r="G56" i="1"/>
  <c r="E56" i="1"/>
  <c r="C56" i="1"/>
  <c r="Y62" i="1"/>
  <c r="W62" i="1"/>
  <c r="U62" i="1"/>
  <c r="S62" i="1"/>
  <c r="Q62" i="1"/>
  <c r="O62" i="1"/>
  <c r="M62" i="1"/>
  <c r="K62" i="1"/>
  <c r="I62" i="1"/>
  <c r="G62" i="1"/>
  <c r="E62" i="1"/>
  <c r="C62" i="1"/>
  <c r="Y58" i="1"/>
  <c r="W58" i="1"/>
  <c r="U58" i="1"/>
  <c r="S58" i="1"/>
  <c r="Q58" i="1"/>
  <c r="O58" i="1"/>
  <c r="M58" i="1"/>
  <c r="K58" i="1"/>
  <c r="I58" i="1"/>
  <c r="G58" i="1"/>
  <c r="E58" i="1"/>
  <c r="W57" i="1"/>
  <c r="U57" i="1"/>
  <c r="S57" i="1"/>
  <c r="Q57" i="1"/>
  <c r="O57" i="1"/>
  <c r="M57" i="1"/>
  <c r="K57" i="1"/>
  <c r="I57" i="1"/>
  <c r="G57" i="1"/>
  <c r="E57" i="1"/>
  <c r="Y54" i="1"/>
  <c r="W54" i="1"/>
  <c r="U54" i="1"/>
  <c r="S54" i="1"/>
  <c r="Q54" i="1"/>
  <c r="O54" i="1"/>
  <c r="M54" i="1"/>
  <c r="K54" i="1"/>
  <c r="I54" i="1"/>
  <c r="G54" i="1"/>
  <c r="E54" i="1"/>
  <c r="Y53" i="1"/>
  <c r="W53" i="1"/>
  <c r="U53" i="1"/>
  <c r="S53" i="1"/>
  <c r="Q53" i="1"/>
  <c r="O53" i="1"/>
  <c r="M53" i="1"/>
  <c r="K53" i="1"/>
  <c r="I53" i="1"/>
  <c r="G53" i="1"/>
  <c r="E53" i="1"/>
  <c r="Y52" i="1"/>
  <c r="W52" i="1"/>
  <c r="U52" i="1"/>
  <c r="S52" i="1"/>
  <c r="Q52" i="1"/>
  <c r="O52" i="1"/>
  <c r="M52" i="1"/>
  <c r="K52" i="1"/>
  <c r="I52" i="1"/>
  <c r="G52" i="1"/>
  <c r="E52" i="1"/>
  <c r="C58" i="1"/>
  <c r="C57" i="1"/>
  <c r="C55" i="1"/>
  <c r="C54" i="1"/>
  <c r="C53" i="1"/>
  <c r="C52" i="1"/>
  <c r="Y51" i="1"/>
  <c r="W51" i="1"/>
  <c r="U51" i="1"/>
  <c r="S51" i="1"/>
  <c r="Q51" i="1"/>
  <c r="O51" i="1"/>
  <c r="M51" i="1"/>
  <c r="K51" i="1"/>
  <c r="I51" i="1"/>
  <c r="G51" i="1"/>
  <c r="E51" i="1"/>
  <c r="C51" i="1"/>
  <c r="Z50" i="1"/>
  <c r="N7" i="1"/>
  <c r="Z55" i="1" l="1"/>
  <c r="C59" i="1"/>
  <c r="G59" i="1"/>
  <c r="W59" i="1"/>
  <c r="S59" i="1"/>
  <c r="Q59" i="1"/>
  <c r="M59" i="1"/>
  <c r="I59" i="1"/>
  <c r="E59" i="1"/>
  <c r="K59" i="1"/>
  <c r="O59" i="1"/>
  <c r="U59" i="1"/>
  <c r="Y57" i="1" l="1"/>
  <c r="Z57" i="1" s="1"/>
  <c r="Y59" i="1" l="1"/>
  <c r="Z54" i="1"/>
  <c r="Z58" i="1"/>
  <c r="Z52" i="1"/>
  <c r="Z53" i="1"/>
  <c r="Q7" i="1" l="1"/>
  <c r="F7" i="1"/>
  <c r="A12" i="1"/>
  <c r="Z56" i="1" l="1"/>
  <c r="Z51" i="1"/>
  <c r="Z59" i="1" l="1"/>
</calcChain>
</file>

<file path=xl/sharedStrings.xml><?xml version="1.0" encoding="utf-8"?>
<sst xmlns="http://schemas.openxmlformats.org/spreadsheetml/2006/main" count="815" uniqueCount="399">
  <si>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</si>
  <si>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</si>
  <si>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</si>
  <si>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</si>
  <si>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</si>
  <si>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</si>
  <si>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</si>
  <si>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</si>
  <si>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</si>
  <si>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</si>
  <si>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</si>
  <si>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</si>
  <si>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Monday</t>
  </si>
  <si>
    <t>Tuesday</t>
  </si>
  <si>
    <t>Wednesday</t>
  </si>
  <si>
    <t>Thursday</t>
  </si>
  <si>
    <t>Friday</t>
  </si>
  <si>
    <t>Saturday</t>
  </si>
  <si>
    <t>Sunday</t>
  </si>
  <si>
    <t>H</t>
  </si>
  <si>
    <t>SANTA MARIA-BONITA SCHOOL DISTRICT</t>
  </si>
  <si>
    <t>Name</t>
  </si>
  <si>
    <t>Position</t>
  </si>
  <si>
    <t>Location</t>
  </si>
  <si>
    <t>Classified Legend</t>
  </si>
  <si>
    <t>V= Vacation</t>
  </si>
  <si>
    <t>Certificated Legend</t>
  </si>
  <si>
    <t>(BLANK) = Non-Work Day</t>
  </si>
  <si>
    <t>Non Student Days</t>
  </si>
  <si>
    <t>Holiday</t>
  </si>
  <si>
    <t>Holidays</t>
  </si>
  <si>
    <t>Vacation</t>
  </si>
  <si>
    <t>Work</t>
  </si>
  <si>
    <t>Weekend</t>
  </si>
  <si>
    <t>Total</t>
  </si>
  <si>
    <t>Emplyee Signature</t>
  </si>
  <si>
    <t>Principal/Supervisor Signature</t>
  </si>
  <si>
    <t>Date</t>
  </si>
  <si>
    <t>Mandatory S/D</t>
  </si>
  <si>
    <t>Number of Days</t>
  </si>
  <si>
    <t>No. Of Days</t>
  </si>
  <si>
    <t>Count</t>
  </si>
  <si>
    <t>Work Emply 1</t>
  </si>
  <si>
    <t>Work Emply 2</t>
  </si>
  <si>
    <t>Work Both Emply</t>
  </si>
  <si>
    <t>Employee No. 2  W2 or V2</t>
  </si>
  <si>
    <t>Employee No.1 W1 or V2</t>
  </si>
  <si>
    <t>N</t>
  </si>
  <si>
    <t>W1 or W2 or B  = Work Day</t>
  </si>
  <si>
    <t>Non-Work Days</t>
  </si>
  <si>
    <t>Mandatory Stf Dev</t>
  </si>
  <si>
    <t>S</t>
  </si>
  <si>
    <t>W</t>
  </si>
  <si>
    <t>List of Codes</t>
  </si>
  <si>
    <t>w</t>
  </si>
  <si>
    <t>h</t>
  </si>
  <si>
    <t>V</t>
  </si>
  <si>
    <t>v</t>
  </si>
  <si>
    <t>C</t>
  </si>
  <si>
    <t>Conference</t>
  </si>
  <si>
    <t>c</t>
  </si>
  <si>
    <t>Non Work</t>
  </si>
  <si>
    <t>n</t>
  </si>
  <si>
    <t>M</t>
  </si>
  <si>
    <t>Mandatory</t>
  </si>
  <si>
    <t>m</t>
  </si>
  <si>
    <t>W1</t>
  </si>
  <si>
    <t>W2</t>
  </si>
  <si>
    <t>Psychologist Intern</t>
  </si>
  <si>
    <t>Asst Admin-Migrant Ed Prog</t>
  </si>
  <si>
    <t>Assistant Principal 7-8</t>
  </si>
  <si>
    <t>Assistant Principal K-6</t>
  </si>
  <si>
    <t>AREA Administrator</t>
  </si>
  <si>
    <t>ASST SUP ON SPECIAL ASSIGN</t>
  </si>
  <si>
    <t>Assistant Superintendent HR</t>
  </si>
  <si>
    <t>Asst Superintendent Inst Svcs</t>
  </si>
  <si>
    <t>Co-Director of Special Ed</t>
  </si>
  <si>
    <t>Coordinator of ASES/ASI</t>
  </si>
  <si>
    <t>Coordinator/After School Prog</t>
  </si>
  <si>
    <t>Coordinator Assesst/Account</t>
  </si>
  <si>
    <t>Coordinator of Curriculum</t>
  </si>
  <si>
    <t>Coordinator/ELD</t>
  </si>
  <si>
    <t>Coordinator/Family&amp;Comm Engage</t>
  </si>
  <si>
    <t>Coordinator, Health</t>
  </si>
  <si>
    <t>Coordinator for HR</t>
  </si>
  <si>
    <t>Coordinator/LCAP</t>
  </si>
  <si>
    <t>Coordinator/Special Ed</t>
  </si>
  <si>
    <t>Coordinator State/Fed. Prgrms</t>
  </si>
  <si>
    <t>Coordinator/Teaching&amp;Learning</t>
  </si>
  <si>
    <t>Coordinator of Pupil Personnel</t>
  </si>
  <si>
    <t>Coordinator, T&amp;L/Supplemental</t>
  </si>
  <si>
    <t>Preschool Director</t>
  </si>
  <si>
    <t>Director of Human Resources</t>
  </si>
  <si>
    <t>Director/Expanded Learning</t>
  </si>
  <si>
    <t>Director/Migrant Ed Programs</t>
  </si>
  <si>
    <t>Director of Multilingual Servs</t>
  </si>
  <si>
    <t>Director</t>
  </si>
  <si>
    <t>Director/Plan Align &amp; Implem</t>
  </si>
  <si>
    <t>Director/Teacher&amp;LearnSupProg</t>
  </si>
  <si>
    <t>Executive Director</t>
  </si>
  <si>
    <t>Family Engmnt&amp;Pupil Suprt Spec</t>
  </si>
  <si>
    <t>Interim Principal K-6</t>
  </si>
  <si>
    <t>Junior High Dean</t>
  </si>
  <si>
    <t>Principal 7-8</t>
  </si>
  <si>
    <t>Principal K-6</t>
  </si>
  <si>
    <t>Principal SP-Leadership Devel</t>
  </si>
  <si>
    <t>Program Specialist</t>
  </si>
  <si>
    <t>ProgSpecialist-DualLangImmer</t>
  </si>
  <si>
    <t>ProgSpecialist,FamEngagement</t>
  </si>
  <si>
    <t>ProgSpecialist,Health Services</t>
  </si>
  <si>
    <t>ProgSpecialist,LeadershipDev</t>
  </si>
  <si>
    <t>ProgSpecialist,MultilingualSer</t>
  </si>
  <si>
    <t>Program Specialist for P3</t>
  </si>
  <si>
    <t>ProgSpecialist,PlanAlignment</t>
  </si>
  <si>
    <t>ProgSpecialist,TeacherDevelop</t>
  </si>
  <si>
    <t>ProgSpecialist-Teach&amp;LearnSupp</t>
  </si>
  <si>
    <t>Superintendent</t>
  </si>
  <si>
    <t>Accounting Supervisor</t>
  </si>
  <si>
    <t>Credential Analyst/Budget Mngr</t>
  </si>
  <si>
    <t>Asst. Supt/Business Services</t>
  </si>
  <si>
    <t>Chief Technology Officer</t>
  </si>
  <si>
    <t>Const/School Facil Supervisor</t>
  </si>
  <si>
    <t>Coordinator Budget-Finance</t>
  </si>
  <si>
    <t>Coordinator of Food Services</t>
  </si>
  <si>
    <t>Coordinator of Human Resources</t>
  </si>
  <si>
    <t>Coordinator Information Sys</t>
  </si>
  <si>
    <t>Coordinator Maint-Operations</t>
  </si>
  <si>
    <t>Coordinator of Purchasing</t>
  </si>
  <si>
    <t>Custodial Supervisor</t>
  </si>
  <si>
    <t>Deputy Superintendent</t>
  </si>
  <si>
    <t>Food Service Supervisor</t>
  </si>
  <si>
    <t>Human Resources Supervisor</t>
  </si>
  <si>
    <t>Instructional Media Supervisor</t>
  </si>
  <si>
    <t>Interim Superintendent</t>
  </si>
  <si>
    <t>Mainten Operations Supervisor</t>
  </si>
  <si>
    <t>Occupational Therapist</t>
  </si>
  <si>
    <t>Physical Therapist</t>
  </si>
  <si>
    <t>Purchasing Supervisor</t>
  </si>
  <si>
    <t>Risk Manager Supervisor</t>
  </si>
  <si>
    <t>Student Housing Technician</t>
  </si>
  <si>
    <t>Supervisor of IT</t>
  </si>
  <si>
    <t>Account Clerk I</t>
  </si>
  <si>
    <t>Account Clerk II</t>
  </si>
  <si>
    <t>Account Clerk III</t>
  </si>
  <si>
    <t>Account Tech/Budget Control</t>
  </si>
  <si>
    <t>Attendance Clerk</t>
  </si>
  <si>
    <t>Buyer</t>
  </si>
  <si>
    <t>Clerk III - Project Clerk</t>
  </si>
  <si>
    <t>Clerk Typist III (246 days)</t>
  </si>
  <si>
    <t>Clerk Typist I</t>
  </si>
  <si>
    <t>Clerk Typist II</t>
  </si>
  <si>
    <t>Clerk Typist III</t>
  </si>
  <si>
    <t>Clerk Typist IV</t>
  </si>
  <si>
    <t>Community Liaison</t>
  </si>
  <si>
    <t>Contract Procurement Analyst</t>
  </si>
  <si>
    <t>DataAnalyst:Assess&amp;Accntblty</t>
  </si>
  <si>
    <t>District Community Liaison</t>
  </si>
  <si>
    <t>District Receptionist-Biling</t>
  </si>
  <si>
    <t>District Translator</t>
  </si>
  <si>
    <t>Employee Benefits Clerk</t>
  </si>
  <si>
    <t>Health Assistant I</t>
  </si>
  <si>
    <t>Health Assistant II</t>
  </si>
  <si>
    <t>Library Media Clerk III</t>
  </si>
  <si>
    <t>Library Media Clerk I</t>
  </si>
  <si>
    <t>Library Media Clerk II</t>
  </si>
  <si>
    <t>Library Stock Clerk</t>
  </si>
  <si>
    <t>Licensed Vocational Nurse</t>
  </si>
  <si>
    <t>Migrant Data/Recruitment Spec</t>
  </si>
  <si>
    <t>Migrant Ed Graphic Resour Tech</t>
  </si>
  <si>
    <t>Migrant Ed Recruiter</t>
  </si>
  <si>
    <t>Migrant Health Clerk</t>
  </si>
  <si>
    <t>Mig/Homeless Family Advocate</t>
  </si>
  <si>
    <t>Personnel Clerk I</t>
  </si>
  <si>
    <t>Personnel Clerk II</t>
  </si>
  <si>
    <t>Purchasing Clerk</t>
  </si>
  <si>
    <t>School Office Manager</t>
  </si>
  <si>
    <t>Secretary I</t>
  </si>
  <si>
    <t>Secretary II</t>
  </si>
  <si>
    <t>StudInfoData&amp;ReportSpclstSped</t>
  </si>
  <si>
    <t>Student Info Data Specialist</t>
  </si>
  <si>
    <t>Trilingual District Translator</t>
  </si>
  <si>
    <t>Administrative Secretary</t>
  </si>
  <si>
    <t>Executive Assistant</t>
  </si>
  <si>
    <t>Executive Liaison</t>
  </si>
  <si>
    <t>Executive Secretary</t>
  </si>
  <si>
    <t>Public Information Officer</t>
  </si>
  <si>
    <t>Custodian I Carpet Crew</t>
  </si>
  <si>
    <t>Custodian I</t>
  </si>
  <si>
    <t>Custodian II</t>
  </si>
  <si>
    <t>Custodian III</t>
  </si>
  <si>
    <t>Lead Custodian</t>
  </si>
  <si>
    <t>Department Chair</t>
  </si>
  <si>
    <t>Lead Teacher</t>
  </si>
  <si>
    <t>Cafeteria Manager I</t>
  </si>
  <si>
    <t>Cafeteria Manager II</t>
  </si>
  <si>
    <t>Cafeteria Manager III</t>
  </si>
  <si>
    <t>FoodServiceWorker/Deliv Driver</t>
  </si>
  <si>
    <t>Food Service Worker II</t>
  </si>
  <si>
    <t>Food Service Worker I</t>
  </si>
  <si>
    <t>Meal Checker</t>
  </si>
  <si>
    <t>Digital Media Specialist</t>
  </si>
  <si>
    <t>Microcomputer/Network Spec</t>
  </si>
  <si>
    <t>Microcomputer/NetworkSupp Tech</t>
  </si>
  <si>
    <t>Office Automation Specialist</t>
  </si>
  <si>
    <t>System Admin I</t>
  </si>
  <si>
    <t>System Admin III</t>
  </si>
  <si>
    <t>System Admin II</t>
  </si>
  <si>
    <t>Tech &amp; Info Systems Specialist</t>
  </si>
  <si>
    <t>Technology Support Tech I</t>
  </si>
  <si>
    <t>Cabinet Maker/Carpenter</t>
  </si>
  <si>
    <t>Electrician</t>
  </si>
  <si>
    <t>Grounds Maintenance Worker I</t>
  </si>
  <si>
    <t>Grounds Maintenance Worker II</t>
  </si>
  <si>
    <t>HVAC Technician</t>
  </si>
  <si>
    <t>Lead Maintenance Worker</t>
  </si>
  <si>
    <t>Locksmith</t>
  </si>
  <si>
    <t>Maintenance Worker I</t>
  </si>
  <si>
    <t>Maintenance Worker II</t>
  </si>
  <si>
    <t>MaintWorker II-Sprinkler/Irrig</t>
  </si>
  <si>
    <t>Mechanic</t>
  </si>
  <si>
    <t>Mechanic/Tool Crib Attendant</t>
  </si>
  <si>
    <t>Painter</t>
  </si>
  <si>
    <t>Plumber/Sprinkler Repair</t>
  </si>
  <si>
    <t>Nurse</t>
  </si>
  <si>
    <t>Computer Laboratory Technician</t>
  </si>
  <si>
    <t>InstructionalAsst III-BehavSup</t>
  </si>
  <si>
    <t>Instructional Asst III-SH</t>
  </si>
  <si>
    <t>Instructional Assistant II-RSD</t>
  </si>
  <si>
    <t>InstrAsst IV-BehaviorAnalysis</t>
  </si>
  <si>
    <t>Instructional Asst II-Bil-Bic</t>
  </si>
  <si>
    <t>Instructional Asst II-Migr-Bil</t>
  </si>
  <si>
    <t>Instructional Asst II-SpEd</t>
  </si>
  <si>
    <t>Instructional Assistant I</t>
  </si>
  <si>
    <t>Language Assessment Asst-Bil</t>
  </si>
  <si>
    <t>District Support Specialist</t>
  </si>
  <si>
    <t>Mental Health Specialist</t>
  </si>
  <si>
    <t>Psychologist</t>
  </si>
  <si>
    <t>Counselor</t>
  </si>
  <si>
    <t>TK-8 Counselor&amp;CoorStudentSer</t>
  </si>
  <si>
    <t>Speech Teacher</t>
  </si>
  <si>
    <t>Student Supervision Aide</t>
  </si>
  <si>
    <t>1st Grade</t>
  </si>
  <si>
    <t>1st/2nd Grade Combination</t>
  </si>
  <si>
    <t>2nd Grade</t>
  </si>
  <si>
    <t>2nd/3rd Grade Combination</t>
  </si>
  <si>
    <t>3rd Grade</t>
  </si>
  <si>
    <t>3rd/4th Grade Combination</t>
  </si>
  <si>
    <t>4th Grade</t>
  </si>
  <si>
    <t>4th/5th Grade Combination</t>
  </si>
  <si>
    <t>5th Grade</t>
  </si>
  <si>
    <t>5th/6th Grade Combination</t>
  </si>
  <si>
    <t>6th Grade</t>
  </si>
  <si>
    <t>7th Grade</t>
  </si>
  <si>
    <t>8th Grade</t>
  </si>
  <si>
    <t>Adapted PE</t>
  </si>
  <si>
    <t>Algebra</t>
  </si>
  <si>
    <t>Art</t>
  </si>
  <si>
    <t>Band</t>
  </si>
  <si>
    <t>BCBA Behavior/Autism Spc</t>
  </si>
  <si>
    <t>Career Exploration</t>
  </si>
  <si>
    <t>Computer Skills/Keyboarding</t>
  </si>
  <si>
    <t>DLI Inst. Coach&amp;Prog Dev.TOSA</t>
  </si>
  <si>
    <t>CTE Comp Science/Business Mgmt</t>
  </si>
  <si>
    <t>Center for Therapeutic Ed ED</t>
  </si>
  <si>
    <t>CTE Engineering/Pro Dev</t>
  </si>
  <si>
    <t>CTE - Career Exploration</t>
  </si>
  <si>
    <t>CTE Family &amp; Consumer Science</t>
  </si>
  <si>
    <t>CTE Home Tech</t>
  </si>
  <si>
    <t>CTE Computer Science</t>
  </si>
  <si>
    <t>Career Technical Education</t>
  </si>
  <si>
    <t>DRAMA</t>
  </si>
  <si>
    <t>Drama/AVID</t>
  </si>
  <si>
    <t>El English/El Social Studies</t>
  </si>
  <si>
    <t>EL Intervention</t>
  </si>
  <si>
    <t>EL Science/Science</t>
  </si>
  <si>
    <t>English / Co T</t>
  </si>
  <si>
    <t>English Language Development</t>
  </si>
  <si>
    <t>ELD/AVID</t>
  </si>
  <si>
    <t>ELD / Co T</t>
  </si>
  <si>
    <t>ELD Coach</t>
  </si>
  <si>
    <t>Elementary PE Teacher</t>
  </si>
  <si>
    <t>Elementary/JH Music Traveling</t>
  </si>
  <si>
    <t>English/Avid/Gate</t>
  </si>
  <si>
    <t>English/AVID</t>
  </si>
  <si>
    <t>English/Math</t>
  </si>
  <si>
    <t>English/Science</t>
  </si>
  <si>
    <t>English/Social Studies</t>
  </si>
  <si>
    <t>English</t>
  </si>
  <si>
    <t>English/GATE</t>
  </si>
  <si>
    <t>English/PE</t>
  </si>
  <si>
    <t>Health</t>
  </si>
  <si>
    <t>Health Technology</t>
  </si>
  <si>
    <t>History</t>
  </si>
  <si>
    <t>History/AVID</t>
  </si>
  <si>
    <t>Independent Study</t>
  </si>
  <si>
    <t>Industrial Technology</t>
  </si>
  <si>
    <t>Instructional Coach</t>
  </si>
  <si>
    <t>Intervention-ELA</t>
  </si>
  <si>
    <t>Intervention-ELD</t>
  </si>
  <si>
    <t>TOSA-Intervention</t>
  </si>
  <si>
    <t>Intervention-Math</t>
  </si>
  <si>
    <t>Response-Intervention Teacher</t>
  </si>
  <si>
    <t>Intervention-STEAM</t>
  </si>
  <si>
    <t>TOSA-Intervention Math</t>
  </si>
  <si>
    <t>TOSA-Intervention Steam</t>
  </si>
  <si>
    <t>K/1st Grade Combination</t>
  </si>
  <si>
    <t>Kindergarten</t>
  </si>
  <si>
    <t>Limited Assignment Tchr</t>
  </si>
  <si>
    <t>Life Skills</t>
  </si>
  <si>
    <t>Math</t>
  </si>
  <si>
    <t>Math/Algebra</t>
  </si>
  <si>
    <t>Math/AVID</t>
  </si>
  <si>
    <t>Math/Co T/AVID</t>
  </si>
  <si>
    <t>Math/Co T/ Web</t>
  </si>
  <si>
    <t>Math/El Math</t>
  </si>
  <si>
    <t>Math/Science</t>
  </si>
  <si>
    <t>Math/Spanish</t>
  </si>
  <si>
    <t>Math/SciTech,EngineerArtMth</t>
  </si>
  <si>
    <t>Music</t>
  </si>
  <si>
    <t>Newcomer Program</t>
  </si>
  <si>
    <t>Opportunity/Independent Study</t>
  </si>
  <si>
    <t>Opportunity</t>
  </si>
  <si>
    <t>PE Teacher</t>
  </si>
  <si>
    <t>PE/AVID Teacher</t>
  </si>
  <si>
    <t>PE/Intervention</t>
  </si>
  <si>
    <t>Preschool Teacher</t>
  </si>
  <si>
    <t>Bil Preschool-Mig Home Visit</t>
  </si>
  <si>
    <t>Resource Specialist</t>
  </si>
  <si>
    <t>Resource/SH</t>
  </si>
  <si>
    <t>Science/STEAM</t>
  </si>
  <si>
    <t>Science</t>
  </si>
  <si>
    <t>Science/Avid</t>
  </si>
  <si>
    <t>Science/PE</t>
  </si>
  <si>
    <t>Social Studies/AVID</t>
  </si>
  <si>
    <t>Social Studies/Gate</t>
  </si>
  <si>
    <t>Social Studies/PE</t>
  </si>
  <si>
    <t>Social Studies/Science</t>
  </si>
  <si>
    <t>Social Studies/Skills</t>
  </si>
  <si>
    <t>Social Studies</t>
  </si>
  <si>
    <t>Spanish</t>
  </si>
  <si>
    <t>SpecialEd Learning Handicapped</t>
  </si>
  <si>
    <t>SpecialEd Severely Handicapped</t>
  </si>
  <si>
    <t>SpecialEd SH Profound</t>
  </si>
  <si>
    <t>Special Ed. Mild/Moderate</t>
  </si>
  <si>
    <t>Special Ed. Moderate/Severely</t>
  </si>
  <si>
    <t>Special Ed. Severe/Profound</t>
  </si>
  <si>
    <t>Technology Lab</t>
  </si>
  <si>
    <t>Technology</t>
  </si>
  <si>
    <t>Transitional Kindergarten</t>
  </si>
  <si>
    <t>Transistional Kinder/Kinder</t>
  </si>
  <si>
    <t>Teacher on Special Assignment</t>
  </si>
  <si>
    <t>TOSA Child Dvlpmnt Specialist</t>
  </si>
  <si>
    <t>TOSA Common Core</t>
  </si>
  <si>
    <t>TOSA - ASES</t>
  </si>
  <si>
    <t>TOSA-Assessment</t>
  </si>
  <si>
    <t>TOSA-Culture &amp; Climate</t>
  </si>
  <si>
    <t>TOSA-College/Career/Dev</t>
  </si>
  <si>
    <t>TOSA: Teacher Development</t>
  </si>
  <si>
    <t>DLI Coach&amp;PrgrmDev</t>
  </si>
  <si>
    <t>TOSA - EL</t>
  </si>
  <si>
    <t>TOSA: Literacy/GATE</t>
  </si>
  <si>
    <t>TOSA - Induction</t>
  </si>
  <si>
    <t>TOSA: Literacy</t>
  </si>
  <si>
    <t>TOSA; Literacy-Reading by 3rd</t>
  </si>
  <si>
    <t>TOSA-Mentor and Support</t>
  </si>
  <si>
    <t>TOSA-Pathway to Teaching</t>
  </si>
  <si>
    <t>TOSA - PE &amp; Athletics Sports</t>
  </si>
  <si>
    <t>TOSA-Specilalist/PlanAlignment</t>
  </si>
  <si>
    <t>TOSA-State Preschool</t>
  </si>
  <si>
    <t>TOSA-Special Education</t>
  </si>
  <si>
    <t>TOSA: Social Studies/Health</t>
  </si>
  <si>
    <t>TOSA: STEM/Science/Mathematics</t>
  </si>
  <si>
    <t>TOSA - Technology</t>
  </si>
  <si>
    <t>TOSA:  Transitional Kinder</t>
  </si>
  <si>
    <t>TOSA - VAPA</t>
  </si>
  <si>
    <t>TOSA-VAPA/PE/Literacy</t>
  </si>
  <si>
    <t>VAPA Art</t>
  </si>
  <si>
    <t>Wheel, PE/Heath</t>
  </si>
  <si>
    <t>Wheel, VAPA/Art</t>
  </si>
  <si>
    <t>Wheel Business</t>
  </si>
  <si>
    <t>Wheel, Career Exploration</t>
  </si>
  <si>
    <t>Wheel, CTE Family/Skills</t>
  </si>
  <si>
    <t>Wheel, English</t>
  </si>
  <si>
    <t>Wheel, Health</t>
  </si>
  <si>
    <t>Wheel, VAPA/Drama</t>
  </si>
  <si>
    <t>Teacher Tutor</t>
  </si>
  <si>
    <t>Lead Warehouse/Del Worker II</t>
  </si>
  <si>
    <t>Warehouse/Delivery Worker II</t>
  </si>
  <si>
    <t>Warehouse/Delivery Worker I</t>
  </si>
  <si>
    <t>Ware/Delivery Worker I (180)</t>
  </si>
  <si>
    <t>PLEASE SELECT POSITION</t>
  </si>
  <si>
    <t>DAYS</t>
  </si>
  <si>
    <t>Student days</t>
  </si>
  <si>
    <t>X</t>
  </si>
  <si>
    <t>x</t>
  </si>
  <si>
    <t>NWD</t>
  </si>
  <si>
    <t>Using the codes:
W1 is employee 1 Work or V1 Vacation
W2 is employee 2 Work or V2 Vacation
BH Both Employees work Half Day each or B= Both work full day
NWD= Teacher Off</t>
  </si>
  <si>
    <t>B</t>
  </si>
  <si>
    <t>2025-2026  WORK YEAR CALENDAR JOB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</si>
</sst>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55"/>
      <name val="Arial"/>
      <family val="2"/>
    </font>
    <font>
      <sz val="10"/>
      <color indexed="9"/>
      <name val="Arial"/>
      <family val="2"/>
    </font>
    <font>
      <sz val="10"/>
      <color theme="1"/>
      <name val="Arial"/>
      <family val="2"/>
    </font>
    <font>
      <b/>
      <sz val="8"/>
      <color indexed="10"/>
      <name val="Arial"/>
      <family val="2"/>
    </font>
    <font>
      <b/>
      <sz val="10"/>
      <color rgb="FF000080"/>
      <name val="Arial"/>
      <family val="2"/>
    </font>
    <font>
      <sz val="10"/>
      <color theme="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9"/>
        <bgColor indexed="64"/>
      </patternFill>
    </fill>
    <fill>
      <patternFill patternType="lightDown">
        <bgColor indexed="46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rgb="FF00008B"/>
      </bottom>
      <diagonal/>
    </border>
  </borders>
  <cellStyleXfs count="2">
    <xf numFmtId="0" fontId="0" fillId="0" borderId="0"/>
    <xf numFmtId="0" fontId="12" fillId="0" borderId="0"/>
  </cellStyleXfs>
  <cellXfs count="96">
    <xf numFmtId="0" fontId="0" fillId="0" borderId="0" xfId="0"/>
    <xf numFmtId="0" fontId="0" fillId="0" borderId="0" xfId="0" applyBorder="1" applyAlignment="1" applyProtection="1">
      <alignment horizontal="left"/>
      <protection locked="0"/>
    </xf>
    <xf numFmtId="0" fontId="0" fillId="0" borderId="0" xfId="0" applyFill="1" applyBorder="1" applyAlignment="1" applyProtection="1">
      <alignment horizontal="left"/>
      <protection locked="0"/>
    </xf>
    <xf numFmtId="0" fontId="1" fillId="0" borderId="10" xfId="0" applyFont="1" applyFill="1" applyBorder="1" applyAlignment="1" applyProtection="1">
      <alignment horizontal="center"/>
      <protection locked="0"/>
    </xf>
    <xf numFmtId="0" fontId="14" fillId="12" borderId="15" xfId="1" applyNumberFormat="1" applyFont="1" applyFill="1" applyBorder="1" applyAlignment="1">
      <alignment horizontal="left" vertical="center"/>
    </xf>
    <xf numFmtId="0" fontId="12" fillId="0" borderId="0" xfId="1" applyNumberFormat="1" applyAlignment="1">
      <alignment horizontal="left" wrapText="1"/>
    </xf>
    <xf numFmtId="0" fontId="15" fillId="8" borderId="0" xfId="0" applyFont="1" applyFill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1" fillId="13" borderId="10" xfId="0" applyFont="1" applyFill="1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0" fontId="0" fillId="0" borderId="0" xfId="0" applyProtection="1">
      <protection locked="0"/>
    </xf>
    <xf numFmtId="0" fontId="0" fillId="0" borderId="4" xfId="0" applyBorder="1" applyProtection="1"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right"/>
      <protection locked="0"/>
    </xf>
    <xf numFmtId="0" fontId="4" fillId="0" borderId="0" xfId="0" applyFont="1" applyBorder="1" applyAlignment="1" applyProtection="1">
      <protection locked="0"/>
    </xf>
    <xf numFmtId="0" fontId="0" fillId="0" borderId="0" xfId="0" applyBorder="1" applyProtection="1"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left"/>
      <protection locked="0"/>
    </xf>
    <xf numFmtId="0" fontId="0" fillId="0" borderId="0" xfId="0" applyFill="1" applyProtection="1">
      <protection locked="0"/>
    </xf>
    <xf numFmtId="0" fontId="0" fillId="0" borderId="0" xfId="0" applyBorder="1" applyAlignment="1" applyProtection="1">
      <alignment horizontal="right"/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0" fillId="0" borderId="5" xfId="0" applyBorder="1" applyProtection="1">
      <protection locked="0"/>
    </xf>
    <xf numFmtId="0" fontId="2" fillId="0" borderId="0" xfId="0" applyFont="1" applyBorder="1" applyProtection="1">
      <protection locked="0"/>
    </xf>
    <xf numFmtId="0" fontId="0" fillId="3" borderId="0" xfId="0" applyFill="1" applyBorder="1" applyProtection="1">
      <protection locked="0"/>
    </xf>
    <xf numFmtId="0" fontId="0" fillId="6" borderId="0" xfId="0" applyFill="1" applyBorder="1" applyProtection="1">
      <protection locked="0"/>
    </xf>
    <xf numFmtId="0" fontId="0" fillId="0" borderId="0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7" borderId="0" xfId="0" applyFill="1" applyBorder="1" applyProtection="1">
      <protection locked="0"/>
    </xf>
    <xf numFmtId="0" fontId="0" fillId="5" borderId="0" xfId="0" applyFill="1" applyBorder="1" applyProtection="1">
      <protection locked="0"/>
    </xf>
    <xf numFmtId="0" fontId="8" fillId="0" borderId="5" xfId="0" applyFont="1" applyBorder="1" applyProtection="1">
      <protection locked="0"/>
    </xf>
    <xf numFmtId="0" fontId="0" fillId="7" borderId="9" xfId="0" applyFill="1" applyBorder="1" applyProtection="1">
      <protection locked="0"/>
    </xf>
    <xf numFmtId="0" fontId="0" fillId="8" borderId="4" xfId="0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1" fillId="14" borderId="10" xfId="0" applyFont="1" applyFill="1" applyBorder="1" applyAlignment="1" applyProtection="1">
      <alignment horizontal="center"/>
      <protection locked="0"/>
    </xf>
    <xf numFmtId="0" fontId="0" fillId="0" borderId="9" xfId="0" applyBorder="1" applyProtection="1">
      <protection locked="0"/>
    </xf>
    <xf numFmtId="0" fontId="11" fillId="0" borderId="0" xfId="0" applyFont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0" fillId="11" borderId="9" xfId="0" applyFill="1" applyBorder="1" applyProtection="1">
      <protection locked="0"/>
    </xf>
    <xf numFmtId="0" fontId="1" fillId="13" borderId="10" xfId="0" applyFont="1" applyFill="1" applyBorder="1" applyProtection="1">
      <protection locked="0"/>
    </xf>
    <xf numFmtId="0" fontId="1" fillId="0" borderId="10" xfId="0" applyFont="1" applyFill="1" applyBorder="1" applyProtection="1">
      <protection locked="0"/>
    </xf>
    <xf numFmtId="0" fontId="15" fillId="8" borderId="9" xfId="0" applyFont="1" applyFill="1" applyBorder="1" applyProtection="1">
      <protection locked="0"/>
    </xf>
    <xf numFmtId="0" fontId="15" fillId="10" borderId="0" xfId="0" applyFont="1" applyFill="1" applyProtection="1">
      <protection locked="0"/>
    </xf>
    <xf numFmtId="0" fontId="15" fillId="8" borderId="0" xfId="0" applyFont="1" applyFill="1" applyBorder="1" applyProtection="1">
      <protection locked="0"/>
    </xf>
    <xf numFmtId="0" fontId="0" fillId="7" borderId="0" xfId="0" applyFill="1" applyBorder="1" applyAlignment="1" applyProtection="1">
      <alignment horizontal="center"/>
      <protection locked="0"/>
    </xf>
    <xf numFmtId="0" fontId="0" fillId="9" borderId="8" xfId="0" applyFill="1" applyBorder="1" applyAlignment="1" applyProtection="1">
      <alignment horizontal="center"/>
      <protection locked="0"/>
    </xf>
    <xf numFmtId="0" fontId="0" fillId="9" borderId="10" xfId="0" applyFill="1" applyBorder="1" applyAlignment="1" applyProtection="1">
      <alignment horizontal="center"/>
      <protection locked="0"/>
    </xf>
    <xf numFmtId="0" fontId="1" fillId="7" borderId="9" xfId="0" applyFont="1" applyFill="1" applyBorder="1" applyProtection="1">
      <protection locked="0"/>
    </xf>
    <xf numFmtId="0" fontId="10" fillId="7" borderId="0" xfId="0" applyFont="1" applyFill="1" applyBorder="1" applyAlignment="1" applyProtection="1">
      <alignment horizontal="center"/>
      <protection locked="0"/>
    </xf>
    <xf numFmtId="0" fontId="9" fillId="7" borderId="9" xfId="0" applyFont="1" applyFill="1" applyBorder="1" applyProtection="1">
      <protection locked="0"/>
    </xf>
    <xf numFmtId="0" fontId="0" fillId="7" borderId="5" xfId="0" applyFill="1" applyBorder="1" applyProtection="1">
      <protection locked="0"/>
    </xf>
    <xf numFmtId="0" fontId="0" fillId="0" borderId="5" xfId="0" applyFill="1" applyBorder="1" applyProtection="1">
      <protection locked="0"/>
    </xf>
    <xf numFmtId="0" fontId="0" fillId="0" borderId="2" xfId="0" applyFill="1" applyBorder="1" applyProtection="1">
      <protection locked="0"/>
    </xf>
    <xf numFmtId="0" fontId="7" fillId="4" borderId="2" xfId="0" applyFont="1" applyFill="1" applyBorder="1" applyAlignment="1" applyProtection="1">
      <alignment horizontal="center"/>
      <protection locked="0"/>
    </xf>
    <xf numFmtId="0" fontId="7" fillId="4" borderId="8" xfId="0" applyFont="1" applyFill="1" applyBorder="1" applyAlignment="1" applyProtection="1">
      <alignment horizontal="center"/>
      <protection locked="0"/>
    </xf>
    <xf numFmtId="0" fontId="7" fillId="4" borderId="0" xfId="0" applyFont="1" applyFill="1" applyBorder="1" applyAlignment="1" applyProtection="1">
      <alignment horizontal="center"/>
      <protection locked="0"/>
    </xf>
    <xf numFmtId="0" fontId="0" fillId="0" borderId="4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7" xfId="0" applyBorder="1" applyProtection="1">
      <protection locked="0"/>
    </xf>
    <xf numFmtId="0" fontId="1" fillId="0" borderId="10" xfId="0" applyFont="1" applyFill="1" applyBorder="1" applyAlignment="1" applyProtection="1">
      <alignment horizontal="center"/>
    </xf>
    <xf numFmtId="0" fontId="1" fillId="13" borderId="10" xfId="0" applyFont="1" applyFill="1" applyBorder="1" applyAlignment="1" applyProtection="1">
      <alignment horizontal="center"/>
    </xf>
    <xf numFmtId="0" fontId="12" fillId="0" borderId="0" xfId="0" applyFont="1" applyProtection="1">
      <protection locked="0"/>
    </xf>
    <xf numFmtId="0" fontId="6" fillId="0" borderId="11" xfId="0" applyFont="1" applyBorder="1" applyAlignment="1" applyProtection="1">
      <alignment wrapText="1"/>
      <protection locked="0"/>
    </xf>
    <xf numFmtId="0" fontId="6" fillId="0" borderId="3" xfId="0" applyFont="1" applyBorder="1" applyAlignment="1" applyProtection="1">
      <alignment wrapText="1"/>
      <protection locked="0"/>
    </xf>
    <xf numFmtId="0" fontId="6" fillId="0" borderId="6" xfId="0" applyFont="1" applyBorder="1" applyAlignment="1" applyProtection="1">
      <alignment wrapText="1"/>
      <protection locked="0"/>
    </xf>
    <xf numFmtId="0" fontId="6" fillId="0" borderId="7" xfId="0" applyFont="1" applyBorder="1" applyAlignment="1" applyProtection="1">
      <alignment wrapText="1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right"/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13" fillId="4" borderId="11" xfId="0" applyFont="1" applyFill="1" applyBorder="1" applyAlignment="1" applyProtection="1">
      <alignment vertical="top" wrapText="1"/>
      <protection locked="0"/>
    </xf>
    <xf numFmtId="0" fontId="13" fillId="4" borderId="12" xfId="0" applyFont="1" applyFill="1" applyBorder="1" applyAlignment="1" applyProtection="1">
      <alignment vertical="top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3" fillId="4" borderId="5" xfId="0" applyFont="1" applyFill="1" applyBorder="1" applyAlignment="1" applyProtection="1">
      <alignment vertical="top" wrapText="1"/>
      <protection locked="0"/>
    </xf>
    <xf numFmtId="0" fontId="13" fillId="4" borderId="0" xfId="0" applyFont="1" applyFill="1" applyBorder="1" applyAlignment="1" applyProtection="1">
      <alignment vertical="top" wrapText="1"/>
      <protection locked="0"/>
    </xf>
    <xf numFmtId="0" fontId="13" fillId="4" borderId="4" xfId="0" applyFont="1" applyFill="1" applyBorder="1" applyAlignment="1" applyProtection="1">
      <alignment vertical="top" wrapText="1"/>
      <protection locked="0"/>
    </xf>
    <xf numFmtId="0" fontId="13" fillId="4" borderId="6" xfId="0" applyFont="1" applyFill="1" applyBorder="1" applyAlignment="1" applyProtection="1">
      <alignment vertical="top" wrapText="1"/>
      <protection locked="0"/>
    </xf>
    <xf numFmtId="0" fontId="13" fillId="4" borderId="2" xfId="0" applyFont="1" applyFill="1" applyBorder="1" applyAlignment="1" applyProtection="1">
      <alignment vertical="top" wrapText="1"/>
      <protection locked="0"/>
    </xf>
    <xf numFmtId="0" fontId="13" fillId="4" borderId="7" xfId="0" applyFont="1" applyFill="1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horizontal="right"/>
      <protection locked="0"/>
    </xf>
    <xf numFmtId="0" fontId="8" fillId="0" borderId="1" xfId="0" applyFont="1" applyBorder="1" applyAlignment="1" applyProtection="1">
      <alignment horizontal="left"/>
    </xf>
    <xf numFmtId="0" fontId="8" fillId="0" borderId="1" xfId="0" applyFont="1" applyBorder="1" applyAlignment="1" applyProtection="1">
      <alignment horizontal="left"/>
      <protection locked="0"/>
    </xf>
    <xf numFmtId="0" fontId="8" fillId="0" borderId="2" xfId="0" applyFont="1" applyBorder="1" applyAlignment="1" applyProtection="1">
      <alignment horizontal="left"/>
    </xf>
    <xf numFmtId="0" fontId="0" fillId="0" borderId="1" xfId="0" applyBorder="1" applyAlignment="1" applyProtection="1">
      <alignment horizontal="left"/>
    </xf>
    <xf numFmtId="0" fontId="0" fillId="0" borderId="13" xfId="0" applyBorder="1" applyAlignment="1" applyProtection="1">
      <alignment horizontal="left"/>
    </xf>
    <xf numFmtId="0" fontId="0" fillId="0" borderId="1" xfId="0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1" fillId="15" borderId="10" xfId="0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_Job Class" xfId="1"/>
  </cellStyles>
  <dxfs count="10">
    <dxf>
      <font>
        <color theme="0"/>
      </font>
      <fill>
        <patternFill>
          <bgColor theme="0" tint="-0.499984740745262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499984740745262"/>
        </patternFill>
      </fill>
    </dxf>
    <dxf>
      <font>
        <condense val="0"/>
        <extend val="0"/>
        <color indexed="10"/>
      </font>
    </dxf>
  </dxfs>
  <tableStyles count="0" defaultTableStyle="TableStyleMedium9" defaultPivotStyle="PivotStyleLight16"/>
  <colors>
    <mruColors>
      <color rgb="FFCC00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2"/>
  <sheetViews>
    <sheetView tabSelected="1" topLeftCell="A2" zoomScaleNormal="100" workbookViewId="0">
      <pane ySplit="11" topLeftCell="A13" activePane="bottomLeft" state="frozen"/>
      <selection activeCell="A2" sqref="A2"/>
      <selection pane="bottomLeft" activeCell="M37" sqref="M37"/>
    </sheetView>
  </sheetViews>
  <sheetFormatPr defaultRowHeight="12.75" x14ac:dyDescent="0.2"/>
  <cols>
    <col min="1" max="1" width="17.140625" style="10" customWidth="1"/>
    <col min="2" max="2" width="4.28515625" style="10" customWidth="1"/>
    <col min="3" max="3" width="5.140625" style="10" customWidth="1"/>
    <col min="4" max="4" width="4.28515625" style="10" customWidth="1"/>
    <col min="5" max="5" width="4.7109375" style="10" customWidth="1"/>
    <col min="6" max="10" width="4.28515625" style="10" customWidth="1"/>
    <col min="11" max="11" width="5.5703125" style="10" customWidth="1"/>
    <col min="12" max="25" width="4.28515625" style="10" customWidth="1"/>
    <col min="26" max="26" width="5.85546875" style="10" customWidth="1"/>
    <col min="27" max="16384" width="9.140625" style="10"/>
  </cols>
  <sheetData>
    <row r="1" spans="1:32" ht="18" x14ac:dyDescent="0.25">
      <c r="A1" s="73" t="s">
        <v>20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9"/>
    </row>
    <row r="2" spans="1:32" ht="13.5" thickBot="1" x14ac:dyDescent="0.25">
      <c r="A2" s="75" t="s">
        <v>398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11"/>
    </row>
    <row r="3" spans="1:32" ht="12.75" customHeight="1" x14ac:dyDescent="0.2">
      <c r="A3" s="12"/>
      <c r="B3" s="68" t="s">
        <v>46</v>
      </c>
      <c r="C3" s="68"/>
      <c r="D3" s="68"/>
      <c r="E3" s="68"/>
      <c r="F3" s="68"/>
      <c r="G3" s="68"/>
      <c r="H3" s="68"/>
      <c r="I3" s="68"/>
      <c r="J3" s="68"/>
      <c r="K3" s="13"/>
      <c r="L3" s="13"/>
      <c r="M3" s="68" t="s">
        <v>45</v>
      </c>
      <c r="N3" s="68"/>
      <c r="O3" s="68"/>
      <c r="P3" s="68"/>
      <c r="Q3" s="68"/>
      <c r="R3" s="68"/>
      <c r="S3" s="68"/>
      <c r="T3" s="13"/>
      <c r="U3" s="76" t="s">
        <v>396</v>
      </c>
      <c r="V3" s="77"/>
      <c r="W3" s="77"/>
      <c r="X3" s="77"/>
      <c r="Y3" s="77"/>
      <c r="Z3" s="78"/>
    </row>
    <row r="4" spans="1:32" ht="17.25" customHeight="1" thickBot="1" x14ac:dyDescent="0.25">
      <c r="A4" s="14" t="s">
        <v>21</v>
      </c>
      <c r="B4" s="93"/>
      <c r="C4" s="93"/>
      <c r="D4" s="93"/>
      <c r="E4" s="93"/>
      <c r="F4" s="93"/>
      <c r="G4" s="93"/>
      <c r="H4" s="93"/>
      <c r="I4" s="93"/>
      <c r="J4" s="94"/>
      <c r="K4" s="85" t="s">
        <v>21</v>
      </c>
      <c r="L4" s="71"/>
      <c r="M4" s="88"/>
      <c r="N4" s="88"/>
      <c r="O4" s="88"/>
      <c r="P4" s="88"/>
      <c r="Q4" s="88"/>
      <c r="R4" s="88"/>
      <c r="S4" s="88"/>
      <c r="T4" s="15"/>
      <c r="U4" s="79"/>
      <c r="V4" s="80"/>
      <c r="W4" s="80"/>
      <c r="X4" s="80"/>
      <c r="Y4" s="80"/>
      <c r="Z4" s="81"/>
    </row>
    <row r="5" spans="1:32" ht="13.5" thickBot="1" x14ac:dyDescent="0.25">
      <c r="A5" s="14" t="s">
        <v>22</v>
      </c>
      <c r="B5" s="89" t="s">
        <v>390</v>
      </c>
      <c r="C5" s="89"/>
      <c r="D5" s="89"/>
      <c r="E5" s="89"/>
      <c r="F5" s="89"/>
      <c r="G5" s="89"/>
      <c r="H5" s="89"/>
      <c r="I5" s="89"/>
      <c r="J5" s="90"/>
      <c r="K5" s="85" t="s">
        <v>22</v>
      </c>
      <c r="L5" s="71"/>
      <c r="M5" s="86" t="s">
        <v>390</v>
      </c>
      <c r="N5" s="86"/>
      <c r="O5" s="86"/>
      <c r="P5" s="86"/>
      <c r="Q5" s="86"/>
      <c r="R5" s="86"/>
      <c r="S5" s="86"/>
      <c r="T5" s="16"/>
      <c r="U5" s="79"/>
      <c r="V5" s="80"/>
      <c r="W5" s="80"/>
      <c r="X5" s="80"/>
      <c r="Y5" s="80"/>
      <c r="Z5" s="81"/>
    </row>
    <row r="6" spans="1:32" ht="13.5" thickBot="1" x14ac:dyDescent="0.25">
      <c r="A6" s="14" t="s">
        <v>23</v>
      </c>
      <c r="B6" s="91"/>
      <c r="C6" s="91"/>
      <c r="D6" s="91"/>
      <c r="E6" s="91"/>
      <c r="F6" s="91"/>
      <c r="G6" s="91"/>
      <c r="H6" s="91"/>
      <c r="I6" s="91"/>
      <c r="J6" s="92"/>
      <c r="K6" s="85" t="s">
        <v>23</v>
      </c>
      <c r="L6" s="71"/>
      <c r="M6" s="87"/>
      <c r="N6" s="87"/>
      <c r="O6" s="87"/>
      <c r="P6" s="87"/>
      <c r="Q6" s="87"/>
      <c r="R6" s="87"/>
      <c r="S6" s="87"/>
      <c r="T6" s="16"/>
      <c r="U6" s="79"/>
      <c r="V6" s="80"/>
      <c r="W6" s="80"/>
      <c r="X6" s="80"/>
      <c r="Y6" s="80"/>
      <c r="Z6" s="81"/>
    </row>
    <row r="7" spans="1:32" ht="13.5" thickBot="1" x14ac:dyDescent="0.25">
      <c r="A7" s="14" t="s">
        <v>39</v>
      </c>
      <c r="B7" s="70">
        <f>VLOOKUP(B5,Staffing!A1:B329,2)/2</f>
        <v>97.5</v>
      </c>
      <c r="C7" s="70"/>
      <c r="D7" s="7"/>
      <c r="E7" s="7"/>
      <c r="F7" s="69">
        <f>Z53+Z57+Z55</f>
        <v>96</v>
      </c>
      <c r="G7" s="69"/>
      <c r="H7" s="1" t="s">
        <v>41</v>
      </c>
      <c r="I7" s="1"/>
      <c r="J7" s="1"/>
      <c r="K7" s="71" t="s">
        <v>40</v>
      </c>
      <c r="L7" s="71"/>
      <c r="M7" s="71"/>
      <c r="N7" s="70">
        <f>VLOOKUP(M5,Staffing!A1:B329,2)/2</f>
        <v>97.5</v>
      </c>
      <c r="O7" s="70"/>
      <c r="P7" s="17"/>
      <c r="Q7" s="69">
        <f>Z54+Z57+Z55</f>
        <v>96</v>
      </c>
      <c r="R7" s="69"/>
      <c r="S7" s="18" t="s">
        <v>41</v>
      </c>
      <c r="T7" s="16"/>
      <c r="U7" s="79"/>
      <c r="V7" s="80"/>
      <c r="W7" s="80"/>
      <c r="X7" s="80"/>
      <c r="Y7" s="80"/>
      <c r="Z7" s="81"/>
    </row>
    <row r="8" spans="1:32" x14ac:dyDescent="0.2">
      <c r="A8" s="14"/>
      <c r="B8" s="72"/>
      <c r="C8" s="72"/>
      <c r="D8" s="72"/>
      <c r="E8" s="72"/>
      <c r="F8" s="72"/>
      <c r="G8" s="72"/>
      <c r="H8" s="2"/>
      <c r="I8" s="19"/>
      <c r="J8" s="1"/>
      <c r="K8" s="20"/>
      <c r="L8" s="20"/>
      <c r="M8" s="21"/>
      <c r="N8" s="21"/>
      <c r="O8" s="21"/>
      <c r="P8" s="21"/>
      <c r="Q8" s="21"/>
      <c r="R8" s="21"/>
      <c r="S8" s="21"/>
      <c r="T8" s="16"/>
      <c r="U8" s="79"/>
      <c r="V8" s="80"/>
      <c r="W8" s="80"/>
      <c r="X8" s="80"/>
      <c r="Y8" s="80"/>
      <c r="Z8" s="81"/>
    </row>
    <row r="9" spans="1:32" ht="13.5" thickBot="1" x14ac:dyDescent="0.25">
      <c r="A9" s="22"/>
      <c r="B9" s="16"/>
      <c r="C9" s="16"/>
      <c r="D9" s="70" t="s">
        <v>24</v>
      </c>
      <c r="E9" s="70"/>
      <c r="F9" s="70"/>
      <c r="G9" s="70"/>
      <c r="H9" s="16"/>
      <c r="I9" s="16"/>
      <c r="J9" s="16"/>
      <c r="K9" s="16"/>
      <c r="L9" s="70" t="s">
        <v>26</v>
      </c>
      <c r="M9" s="70"/>
      <c r="N9" s="70"/>
      <c r="O9" s="70"/>
      <c r="P9" s="70"/>
      <c r="Q9" s="16"/>
      <c r="R9" s="16"/>
      <c r="S9" s="16"/>
      <c r="T9" s="16"/>
      <c r="U9" s="82"/>
      <c r="V9" s="83"/>
      <c r="W9" s="83"/>
      <c r="X9" s="83"/>
      <c r="Y9" s="83"/>
      <c r="Z9" s="84"/>
    </row>
    <row r="10" spans="1:32" ht="12.75" customHeight="1" x14ac:dyDescent="0.2">
      <c r="A10" s="64"/>
      <c r="B10" s="65"/>
      <c r="C10" s="16"/>
      <c r="D10" s="23" t="s">
        <v>48</v>
      </c>
      <c r="E10" s="23"/>
      <c r="F10" s="23"/>
      <c r="G10" s="16"/>
      <c r="H10" s="16"/>
      <c r="I10" s="16"/>
      <c r="J10" s="16"/>
      <c r="K10" s="16"/>
      <c r="L10" s="16"/>
      <c r="M10" s="16"/>
      <c r="N10" s="16"/>
      <c r="O10" s="16"/>
      <c r="P10" s="24"/>
      <c r="Q10" s="16" t="s">
        <v>38</v>
      </c>
      <c r="R10" s="16"/>
      <c r="S10" s="16"/>
      <c r="T10" s="25"/>
      <c r="U10" s="16" t="s">
        <v>28</v>
      </c>
      <c r="V10" s="26"/>
      <c r="W10" s="16"/>
      <c r="X10" s="16"/>
      <c r="Y10" s="16"/>
      <c r="Z10" s="11"/>
    </row>
    <row r="11" spans="1:32" ht="13.5" thickBot="1" x14ac:dyDescent="0.25">
      <c r="A11" s="66"/>
      <c r="B11" s="67"/>
      <c r="C11" s="16"/>
      <c r="D11" s="23" t="s">
        <v>25</v>
      </c>
      <c r="E11" s="23"/>
      <c r="F11" s="23"/>
      <c r="G11" s="27"/>
      <c r="H11" s="16"/>
      <c r="I11" s="16"/>
      <c r="J11" s="16"/>
      <c r="K11" s="16"/>
      <c r="L11" s="28" t="s">
        <v>27</v>
      </c>
      <c r="M11" s="28"/>
      <c r="N11" s="28"/>
      <c r="O11" s="28"/>
      <c r="P11" s="28"/>
      <c r="Q11" s="16"/>
      <c r="R11" s="16"/>
      <c r="S11" s="16"/>
      <c r="T11" s="29"/>
      <c r="U11" s="16" t="s">
        <v>29</v>
      </c>
      <c r="V11" s="26"/>
      <c r="W11" s="16"/>
      <c r="X11" s="16"/>
      <c r="Y11" s="16"/>
      <c r="Z11" s="11"/>
    </row>
    <row r="12" spans="1:32" x14ac:dyDescent="0.2">
      <c r="A12" s="30">
        <f>Z53+Z52</f>
        <v>90</v>
      </c>
      <c r="B12" s="68" t="s">
        <v>0</v>
      </c>
      <c r="C12" s="68"/>
      <c r="D12" s="68" t="s">
        <v>1</v>
      </c>
      <c r="E12" s="68"/>
      <c r="F12" s="68" t="s">
        <v>2</v>
      </c>
      <c r="G12" s="68"/>
      <c r="H12" s="68" t="s">
        <v>3</v>
      </c>
      <c r="I12" s="68"/>
      <c r="J12" s="68" t="s">
        <v>4</v>
      </c>
      <c r="K12" s="68"/>
      <c r="L12" s="68" t="s">
        <v>5</v>
      </c>
      <c r="M12" s="68"/>
      <c r="N12" s="68" t="s">
        <v>6</v>
      </c>
      <c r="O12" s="68"/>
      <c r="P12" s="68" t="s">
        <v>7</v>
      </c>
      <c r="Q12" s="68"/>
      <c r="R12" s="68" t="s">
        <v>8</v>
      </c>
      <c r="S12" s="68"/>
      <c r="T12" s="68" t="s">
        <v>9</v>
      </c>
      <c r="U12" s="68"/>
      <c r="V12" s="68" t="s">
        <v>10</v>
      </c>
      <c r="W12" s="68"/>
      <c r="X12" s="68" t="s">
        <v>11</v>
      </c>
      <c r="Y12" s="68"/>
      <c r="Z12" s="11"/>
    </row>
    <row r="13" spans="1:32" x14ac:dyDescent="0.2">
      <c r="A13" s="31" t="s">
        <v>18</v>
      </c>
      <c r="B13" s="8"/>
      <c r="C13" s="8" t="s">
        <v>393</v>
      </c>
      <c r="D13" s="8"/>
      <c r="E13" s="8" t="s">
        <v>393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95">
        <v>1</v>
      </c>
      <c r="Q13" s="8" t="s">
        <v>51</v>
      </c>
      <c r="R13" s="95">
        <v>1</v>
      </c>
      <c r="S13" s="8" t="s">
        <v>51</v>
      </c>
      <c r="T13" s="8"/>
      <c r="U13" s="8"/>
      <c r="V13" s="8"/>
      <c r="W13" s="8"/>
      <c r="X13" s="8"/>
      <c r="Y13" s="62"/>
      <c r="Z13" s="32"/>
    </row>
    <row r="14" spans="1:32" x14ac:dyDescent="0.2">
      <c r="A14" s="33" t="s">
        <v>12</v>
      </c>
      <c r="B14" s="3"/>
      <c r="C14" s="3"/>
      <c r="D14" s="3" t="s">
        <v>393</v>
      </c>
      <c r="E14" s="3" t="s">
        <v>393</v>
      </c>
      <c r="F14" s="95">
        <v>1</v>
      </c>
      <c r="G14" s="61" t="s">
        <v>19</v>
      </c>
      <c r="H14" s="3"/>
      <c r="I14" s="3"/>
      <c r="J14" s="3"/>
      <c r="K14" s="3"/>
      <c r="L14" s="95">
        <v>1</v>
      </c>
      <c r="M14" s="3" t="s">
        <v>66</v>
      </c>
      <c r="N14" s="3"/>
      <c r="O14" s="3"/>
      <c r="P14" s="3">
        <v>2</v>
      </c>
      <c r="Q14" s="3" t="s">
        <v>66</v>
      </c>
      <c r="R14" s="3">
        <v>2</v>
      </c>
      <c r="S14" s="3" t="s">
        <v>66</v>
      </c>
      <c r="T14" s="3"/>
      <c r="U14" s="3"/>
      <c r="V14" s="3"/>
      <c r="W14" s="3"/>
      <c r="X14" s="95">
        <v>1</v>
      </c>
      <c r="Y14" s="3" t="s">
        <v>66</v>
      </c>
      <c r="Z14" s="32"/>
    </row>
    <row r="15" spans="1:32" x14ac:dyDescent="0.2">
      <c r="A15" s="35" t="s">
        <v>13</v>
      </c>
      <c r="B15" s="3">
        <v>1</v>
      </c>
      <c r="C15" s="3" t="s">
        <v>395</v>
      </c>
      <c r="D15" s="3" t="s">
        <v>393</v>
      </c>
      <c r="E15" s="3" t="s">
        <v>393</v>
      </c>
      <c r="F15" s="95">
        <v>2</v>
      </c>
      <c r="G15" s="3" t="s">
        <v>66</v>
      </c>
      <c r="H15" s="34"/>
      <c r="I15" s="3"/>
      <c r="J15" s="3"/>
      <c r="K15" s="3"/>
      <c r="L15" s="95">
        <v>2</v>
      </c>
      <c r="M15" s="3" t="s">
        <v>66</v>
      </c>
      <c r="N15" s="3"/>
      <c r="O15" s="3"/>
      <c r="P15" s="95">
        <v>3</v>
      </c>
      <c r="Q15" s="3" t="s">
        <v>67</v>
      </c>
      <c r="R15" s="95">
        <v>3</v>
      </c>
      <c r="S15" s="3" t="s">
        <v>67</v>
      </c>
      <c r="T15" s="34"/>
      <c r="U15" s="3"/>
      <c r="V15" s="3"/>
      <c r="W15" s="3"/>
      <c r="X15" s="95">
        <v>2</v>
      </c>
      <c r="Y15" s="3" t="s">
        <v>66</v>
      </c>
      <c r="Z15" s="32"/>
      <c r="AD15" s="36"/>
      <c r="AE15" s="36" t="s">
        <v>53</v>
      </c>
      <c r="AF15" s="36"/>
    </row>
    <row r="16" spans="1:32" x14ac:dyDescent="0.2">
      <c r="A16" s="35" t="s">
        <v>14</v>
      </c>
      <c r="B16" s="3">
        <v>2</v>
      </c>
      <c r="C16" s="3" t="s">
        <v>395</v>
      </c>
      <c r="D16" s="3" t="s">
        <v>393</v>
      </c>
      <c r="E16" s="3" t="s">
        <v>393</v>
      </c>
      <c r="F16" s="95">
        <v>3</v>
      </c>
      <c r="G16" s="3" t="s">
        <v>66</v>
      </c>
      <c r="H16" s="95">
        <v>1</v>
      </c>
      <c r="I16" s="3" t="s">
        <v>67</v>
      </c>
      <c r="J16" s="3"/>
      <c r="K16" s="3"/>
      <c r="L16" s="95">
        <v>3</v>
      </c>
      <c r="M16" s="3" t="s">
        <v>66</v>
      </c>
      <c r="N16" s="3"/>
      <c r="O16" s="61"/>
      <c r="P16" s="3">
        <v>4</v>
      </c>
      <c r="Q16" s="3" t="s">
        <v>66</v>
      </c>
      <c r="R16" s="3">
        <v>4</v>
      </c>
      <c r="S16" s="3" t="s">
        <v>66</v>
      </c>
      <c r="T16" s="95">
        <v>1</v>
      </c>
      <c r="U16" s="3" t="s">
        <v>66</v>
      </c>
      <c r="V16" s="3"/>
      <c r="W16" s="3"/>
      <c r="X16" s="95">
        <v>3</v>
      </c>
      <c r="Y16" s="3" t="s">
        <v>66</v>
      </c>
      <c r="Z16" s="32"/>
      <c r="AD16" s="36"/>
      <c r="AE16" s="36" t="s">
        <v>52</v>
      </c>
      <c r="AF16" s="36" t="s">
        <v>32</v>
      </c>
    </row>
    <row r="17" spans="1:33" x14ac:dyDescent="0.2">
      <c r="A17" s="35" t="s">
        <v>15</v>
      </c>
      <c r="B17" s="3">
        <v>3</v>
      </c>
      <c r="C17" s="61" t="s">
        <v>395</v>
      </c>
      <c r="D17" s="3"/>
      <c r="E17" s="3"/>
      <c r="F17" s="95">
        <v>4</v>
      </c>
      <c r="G17" s="3" t="s">
        <v>66</v>
      </c>
      <c r="H17" s="95">
        <v>2</v>
      </c>
      <c r="I17" s="3" t="s">
        <v>67</v>
      </c>
      <c r="J17" s="3"/>
      <c r="K17" s="3"/>
      <c r="L17" s="95">
        <v>4</v>
      </c>
      <c r="M17" s="3" t="s">
        <v>66</v>
      </c>
      <c r="N17" s="3">
        <v>1</v>
      </c>
      <c r="O17" s="61" t="s">
        <v>19</v>
      </c>
      <c r="P17" s="95">
        <v>5</v>
      </c>
      <c r="Q17" s="3" t="s">
        <v>67</v>
      </c>
      <c r="R17" s="95">
        <v>5</v>
      </c>
      <c r="S17" s="3" t="s">
        <v>67</v>
      </c>
      <c r="T17" s="95">
        <v>2</v>
      </c>
      <c r="U17" s="3" t="s">
        <v>66</v>
      </c>
      <c r="V17" s="34"/>
      <c r="W17" s="3"/>
      <c r="X17" s="95">
        <v>4</v>
      </c>
      <c r="Y17" s="3" t="s">
        <v>66</v>
      </c>
      <c r="Z17" s="32"/>
      <c r="AD17" s="36"/>
      <c r="AE17" s="36" t="s">
        <v>54</v>
      </c>
      <c r="AF17" s="36"/>
    </row>
    <row r="18" spans="1:33" x14ac:dyDescent="0.2">
      <c r="A18" s="35" t="s">
        <v>16</v>
      </c>
      <c r="B18" s="3">
        <v>4</v>
      </c>
      <c r="C18" s="3" t="s">
        <v>19</v>
      </c>
      <c r="D18" s="3">
        <v>1</v>
      </c>
      <c r="E18" s="37" t="s">
        <v>395</v>
      </c>
      <c r="F18" s="95">
        <v>5</v>
      </c>
      <c r="G18" s="3" t="s">
        <v>66</v>
      </c>
      <c r="H18" s="95">
        <v>3</v>
      </c>
      <c r="I18" s="3" t="s">
        <v>67</v>
      </c>
      <c r="J18" s="3"/>
      <c r="K18" s="3"/>
      <c r="L18" s="95">
        <v>5</v>
      </c>
      <c r="M18" s="3" t="s">
        <v>66</v>
      </c>
      <c r="N18" s="3">
        <v>2</v>
      </c>
      <c r="O18" s="61" t="s">
        <v>395</v>
      </c>
      <c r="P18" s="3">
        <v>6</v>
      </c>
      <c r="Q18" s="3" t="s">
        <v>66</v>
      </c>
      <c r="R18" s="3">
        <v>6</v>
      </c>
      <c r="S18" s="3" t="s">
        <v>66</v>
      </c>
      <c r="T18" s="95">
        <v>3</v>
      </c>
      <c r="U18" s="3" t="s">
        <v>19</v>
      </c>
      <c r="V18" s="95">
        <v>1</v>
      </c>
      <c r="W18" s="3" t="s">
        <v>67</v>
      </c>
      <c r="X18" s="95">
        <v>5</v>
      </c>
      <c r="Y18" s="3" t="s">
        <v>66</v>
      </c>
      <c r="Z18" s="32"/>
      <c r="AD18" s="36"/>
      <c r="AE18" s="36" t="s">
        <v>19</v>
      </c>
      <c r="AF18" s="36" t="s">
        <v>29</v>
      </c>
    </row>
    <row r="19" spans="1:33" x14ac:dyDescent="0.2">
      <c r="A19" s="31" t="s">
        <v>17</v>
      </c>
      <c r="B19" s="8">
        <v>5</v>
      </c>
      <c r="C19" s="62" t="s">
        <v>51</v>
      </c>
      <c r="D19" s="8">
        <v>2</v>
      </c>
      <c r="E19" s="62" t="s">
        <v>51</v>
      </c>
      <c r="F19" s="8">
        <v>6</v>
      </c>
      <c r="G19" s="62" t="s">
        <v>51</v>
      </c>
      <c r="H19" s="8">
        <v>4</v>
      </c>
      <c r="I19" s="62" t="s">
        <v>51</v>
      </c>
      <c r="J19" s="8">
        <v>1</v>
      </c>
      <c r="K19" s="62" t="s">
        <v>51</v>
      </c>
      <c r="L19" s="8">
        <v>6</v>
      </c>
      <c r="M19" s="62" t="s">
        <v>51</v>
      </c>
      <c r="N19" s="8">
        <v>3</v>
      </c>
      <c r="O19" s="62" t="s">
        <v>51</v>
      </c>
      <c r="P19" s="8">
        <v>7</v>
      </c>
      <c r="Q19" s="62" t="s">
        <v>51</v>
      </c>
      <c r="R19" s="8">
        <v>7</v>
      </c>
      <c r="S19" s="62" t="s">
        <v>51</v>
      </c>
      <c r="T19" s="8">
        <v>4</v>
      </c>
      <c r="U19" s="62" t="s">
        <v>51</v>
      </c>
      <c r="V19" s="8">
        <v>2</v>
      </c>
      <c r="W19" s="62" t="s">
        <v>51</v>
      </c>
      <c r="X19" s="8">
        <v>6</v>
      </c>
      <c r="Y19" s="62" t="s">
        <v>51</v>
      </c>
      <c r="Z19" s="32"/>
      <c r="AD19" s="36"/>
      <c r="AE19" s="36" t="s">
        <v>55</v>
      </c>
      <c r="AF19" s="36"/>
    </row>
    <row r="20" spans="1:33" x14ac:dyDescent="0.2">
      <c r="A20" s="31" t="s">
        <v>18</v>
      </c>
      <c r="B20" s="8">
        <v>6</v>
      </c>
      <c r="C20" s="62" t="s">
        <v>51</v>
      </c>
      <c r="D20" s="8">
        <v>3</v>
      </c>
      <c r="E20" s="62" t="s">
        <v>51</v>
      </c>
      <c r="F20" s="8">
        <v>7</v>
      </c>
      <c r="G20" s="62" t="s">
        <v>51</v>
      </c>
      <c r="H20" s="8">
        <v>5</v>
      </c>
      <c r="I20" s="62" t="s">
        <v>51</v>
      </c>
      <c r="J20" s="8">
        <v>2</v>
      </c>
      <c r="K20" s="62" t="s">
        <v>51</v>
      </c>
      <c r="L20" s="8">
        <v>7</v>
      </c>
      <c r="M20" s="62" t="s">
        <v>51</v>
      </c>
      <c r="N20" s="8">
        <v>4</v>
      </c>
      <c r="O20" s="62" t="s">
        <v>51</v>
      </c>
      <c r="P20" s="8">
        <v>8</v>
      </c>
      <c r="Q20" s="62" t="s">
        <v>51</v>
      </c>
      <c r="R20" s="8">
        <v>8</v>
      </c>
      <c r="S20" s="62" t="s">
        <v>51</v>
      </c>
      <c r="T20" s="8">
        <v>5</v>
      </c>
      <c r="U20" s="62" t="s">
        <v>51</v>
      </c>
      <c r="V20" s="8">
        <v>3</v>
      </c>
      <c r="W20" s="62" t="s">
        <v>51</v>
      </c>
      <c r="X20" s="8">
        <v>7</v>
      </c>
      <c r="Y20" s="62" t="s">
        <v>51</v>
      </c>
      <c r="Z20" s="32"/>
      <c r="AD20" s="36"/>
      <c r="AE20" s="36" t="s">
        <v>56</v>
      </c>
      <c r="AF20" s="36" t="s">
        <v>31</v>
      </c>
    </row>
    <row r="21" spans="1:33" x14ac:dyDescent="0.2">
      <c r="A21" s="33" t="s">
        <v>12</v>
      </c>
      <c r="B21" s="3">
        <v>7</v>
      </c>
      <c r="C21" s="3" t="s">
        <v>395</v>
      </c>
      <c r="D21" s="3">
        <v>4</v>
      </c>
      <c r="E21" s="3" t="s">
        <v>395</v>
      </c>
      <c r="F21" s="95">
        <v>8</v>
      </c>
      <c r="G21" s="3" t="s">
        <v>66</v>
      </c>
      <c r="H21" s="95">
        <v>6</v>
      </c>
      <c r="I21" s="3" t="s">
        <v>67</v>
      </c>
      <c r="J21" s="95">
        <v>3</v>
      </c>
      <c r="K21" s="3" t="s">
        <v>66</v>
      </c>
      <c r="L21" s="95">
        <v>8</v>
      </c>
      <c r="M21" s="3" t="s">
        <v>66</v>
      </c>
      <c r="N21" s="3">
        <v>5</v>
      </c>
      <c r="O21" s="61" t="s">
        <v>395</v>
      </c>
      <c r="P21" s="95">
        <v>9</v>
      </c>
      <c r="Q21" s="3" t="s">
        <v>19</v>
      </c>
      <c r="R21" s="95">
        <v>9</v>
      </c>
      <c r="S21" s="3" t="s">
        <v>67</v>
      </c>
      <c r="T21" s="95">
        <v>6</v>
      </c>
      <c r="U21" s="3" t="s">
        <v>395</v>
      </c>
      <c r="V21" s="95">
        <v>4</v>
      </c>
      <c r="W21" s="3" t="s">
        <v>67</v>
      </c>
      <c r="X21" s="95">
        <v>8</v>
      </c>
      <c r="Y21" s="3" t="s">
        <v>67</v>
      </c>
      <c r="Z21" s="32"/>
      <c r="AD21" s="36"/>
      <c r="AE21" s="36" t="s">
        <v>57</v>
      </c>
      <c r="AF21" s="36"/>
    </row>
    <row r="22" spans="1:33" x14ac:dyDescent="0.2">
      <c r="A22" s="33" t="s">
        <v>13</v>
      </c>
      <c r="B22" s="3">
        <v>8</v>
      </c>
      <c r="C22" s="3" t="s">
        <v>395</v>
      </c>
      <c r="D22" s="3">
        <v>5</v>
      </c>
      <c r="E22" s="3" t="s">
        <v>395</v>
      </c>
      <c r="F22" s="95">
        <v>9</v>
      </c>
      <c r="G22" s="3" t="s">
        <v>66</v>
      </c>
      <c r="H22" s="95">
        <v>7</v>
      </c>
      <c r="I22" s="3" t="s">
        <v>67</v>
      </c>
      <c r="J22" s="95">
        <v>4</v>
      </c>
      <c r="K22" s="3" t="s">
        <v>66</v>
      </c>
      <c r="L22" s="95">
        <v>9</v>
      </c>
      <c r="M22" s="3" t="s">
        <v>66</v>
      </c>
      <c r="N22" s="3">
        <v>6</v>
      </c>
      <c r="O22" s="61" t="s">
        <v>395</v>
      </c>
      <c r="P22" s="3">
        <v>10</v>
      </c>
      <c r="Q22" s="3" t="s">
        <v>66</v>
      </c>
      <c r="R22" s="3">
        <v>10</v>
      </c>
      <c r="S22" s="3" t="s">
        <v>67</v>
      </c>
      <c r="T22" s="95">
        <v>7</v>
      </c>
      <c r="U22" s="3" t="s">
        <v>395</v>
      </c>
      <c r="V22" s="95">
        <v>5</v>
      </c>
      <c r="W22" s="3" t="s">
        <v>67</v>
      </c>
      <c r="X22" s="95">
        <v>9</v>
      </c>
      <c r="Y22" s="3" t="s">
        <v>67</v>
      </c>
      <c r="Z22" s="32"/>
      <c r="AE22" s="36" t="s">
        <v>58</v>
      </c>
      <c r="AF22" s="36" t="s">
        <v>59</v>
      </c>
      <c r="AG22" s="36"/>
    </row>
    <row r="23" spans="1:33" x14ac:dyDescent="0.2">
      <c r="A23" s="33" t="s">
        <v>14</v>
      </c>
      <c r="B23" s="3">
        <v>9</v>
      </c>
      <c r="C23" s="3" t="s">
        <v>395</v>
      </c>
      <c r="D23" s="3">
        <v>6</v>
      </c>
      <c r="E23" s="3" t="s">
        <v>395</v>
      </c>
      <c r="F23" s="95">
        <v>10</v>
      </c>
      <c r="G23" s="3" t="s">
        <v>66</v>
      </c>
      <c r="H23" s="95">
        <v>8</v>
      </c>
      <c r="I23" s="3" t="s">
        <v>67</v>
      </c>
      <c r="J23" s="95">
        <v>5</v>
      </c>
      <c r="K23" s="3" t="s">
        <v>66</v>
      </c>
      <c r="L23" s="95">
        <v>10</v>
      </c>
      <c r="M23" s="3" t="s">
        <v>66</v>
      </c>
      <c r="N23" s="3">
        <v>7</v>
      </c>
      <c r="O23" s="61" t="s">
        <v>395</v>
      </c>
      <c r="P23" s="95">
        <v>11</v>
      </c>
      <c r="Q23" s="3" t="s">
        <v>66</v>
      </c>
      <c r="R23" s="95">
        <v>11</v>
      </c>
      <c r="S23" s="3" t="s">
        <v>67</v>
      </c>
      <c r="T23" s="95">
        <v>8</v>
      </c>
      <c r="U23" s="3" t="s">
        <v>395</v>
      </c>
      <c r="V23" s="95">
        <v>6</v>
      </c>
      <c r="W23" s="3" t="s">
        <v>67</v>
      </c>
      <c r="X23" s="95">
        <v>10</v>
      </c>
      <c r="Y23" s="3" t="s">
        <v>397</v>
      </c>
      <c r="Z23" s="32"/>
      <c r="AE23" s="36" t="s">
        <v>60</v>
      </c>
      <c r="AF23" s="36"/>
      <c r="AG23" s="36"/>
    </row>
    <row r="24" spans="1:33" x14ac:dyDescent="0.2">
      <c r="A24" s="33" t="s">
        <v>15</v>
      </c>
      <c r="B24" s="3">
        <v>10</v>
      </c>
      <c r="C24" s="3" t="s">
        <v>395</v>
      </c>
      <c r="D24" s="3">
        <v>7</v>
      </c>
      <c r="E24" s="3" t="s">
        <v>395</v>
      </c>
      <c r="F24" s="95">
        <v>11</v>
      </c>
      <c r="G24" s="3" t="s">
        <v>66</v>
      </c>
      <c r="H24" s="95">
        <v>9</v>
      </c>
      <c r="I24" s="3" t="s">
        <v>67</v>
      </c>
      <c r="J24" s="95">
        <v>6</v>
      </c>
      <c r="K24" s="3" t="s">
        <v>66</v>
      </c>
      <c r="L24" s="95">
        <v>11</v>
      </c>
      <c r="M24" s="3" t="s">
        <v>66</v>
      </c>
      <c r="N24" s="3">
        <v>8</v>
      </c>
      <c r="O24" s="61" t="s">
        <v>395</v>
      </c>
      <c r="P24" s="3">
        <v>12</v>
      </c>
      <c r="Q24" s="3" t="s">
        <v>66</v>
      </c>
      <c r="R24" s="3">
        <v>12</v>
      </c>
      <c r="S24" s="3" t="s">
        <v>67</v>
      </c>
      <c r="T24" s="95">
        <v>9</v>
      </c>
      <c r="U24" s="3" t="s">
        <v>395</v>
      </c>
      <c r="V24" s="95">
        <v>7</v>
      </c>
      <c r="W24" s="3" t="s">
        <v>67</v>
      </c>
      <c r="X24" s="95">
        <v>11</v>
      </c>
      <c r="Y24" s="3" t="s">
        <v>395</v>
      </c>
      <c r="Z24" s="32"/>
      <c r="AE24" s="36" t="s">
        <v>47</v>
      </c>
      <c r="AF24" s="36" t="s">
        <v>61</v>
      </c>
      <c r="AG24" s="36"/>
    </row>
    <row r="25" spans="1:33" x14ac:dyDescent="0.2">
      <c r="A25" s="33" t="s">
        <v>16</v>
      </c>
      <c r="B25" s="3">
        <v>11</v>
      </c>
      <c r="C25" s="3" t="s">
        <v>395</v>
      </c>
      <c r="D25" s="3">
        <v>8</v>
      </c>
      <c r="E25" s="3" t="s">
        <v>395</v>
      </c>
      <c r="F25" s="95">
        <v>12</v>
      </c>
      <c r="G25" s="3" t="s">
        <v>66</v>
      </c>
      <c r="H25" s="95">
        <v>10</v>
      </c>
      <c r="I25" s="3" t="s">
        <v>67</v>
      </c>
      <c r="J25" s="95">
        <v>7</v>
      </c>
      <c r="K25" s="3" t="s">
        <v>66</v>
      </c>
      <c r="L25" s="95">
        <v>12</v>
      </c>
      <c r="M25" s="3" t="s">
        <v>66</v>
      </c>
      <c r="N25" s="3">
        <v>9</v>
      </c>
      <c r="O25" s="61" t="s">
        <v>395</v>
      </c>
      <c r="P25" s="95">
        <v>13</v>
      </c>
      <c r="Q25" s="3" t="s">
        <v>66</v>
      </c>
      <c r="R25" s="95">
        <v>13</v>
      </c>
      <c r="S25" s="3" t="s">
        <v>67</v>
      </c>
      <c r="T25" s="95">
        <v>10</v>
      </c>
      <c r="U25" s="3" t="s">
        <v>395</v>
      </c>
      <c r="V25" s="95">
        <v>8</v>
      </c>
      <c r="W25" s="3" t="s">
        <v>67</v>
      </c>
      <c r="X25" s="95">
        <v>12</v>
      </c>
      <c r="Y25" s="3" t="s">
        <v>395</v>
      </c>
      <c r="Z25" s="32"/>
      <c r="AE25" s="36" t="s">
        <v>62</v>
      </c>
      <c r="AF25" s="36"/>
      <c r="AG25" s="36"/>
    </row>
    <row r="26" spans="1:33" x14ac:dyDescent="0.2">
      <c r="A26" s="31" t="s">
        <v>17</v>
      </c>
      <c r="B26" s="8">
        <v>12</v>
      </c>
      <c r="C26" s="62" t="s">
        <v>51</v>
      </c>
      <c r="D26" s="8">
        <v>9</v>
      </c>
      <c r="E26" s="62" t="s">
        <v>51</v>
      </c>
      <c r="F26" s="8">
        <v>13</v>
      </c>
      <c r="G26" s="62" t="s">
        <v>51</v>
      </c>
      <c r="H26" s="8">
        <v>11</v>
      </c>
      <c r="I26" s="62" t="s">
        <v>51</v>
      </c>
      <c r="J26" s="8">
        <v>8</v>
      </c>
      <c r="K26" s="62" t="s">
        <v>51</v>
      </c>
      <c r="L26" s="8">
        <v>13</v>
      </c>
      <c r="M26" s="62" t="s">
        <v>51</v>
      </c>
      <c r="N26" s="8">
        <v>10</v>
      </c>
      <c r="O26" s="62" t="s">
        <v>51</v>
      </c>
      <c r="P26" s="8">
        <v>14</v>
      </c>
      <c r="Q26" s="62" t="s">
        <v>51</v>
      </c>
      <c r="R26" s="8">
        <v>14</v>
      </c>
      <c r="S26" s="62" t="s">
        <v>51</v>
      </c>
      <c r="T26" s="8">
        <v>11</v>
      </c>
      <c r="U26" s="62" t="s">
        <v>51</v>
      </c>
      <c r="V26" s="8">
        <v>9</v>
      </c>
      <c r="W26" s="62" t="s">
        <v>51</v>
      </c>
      <c r="X26" s="8">
        <v>13</v>
      </c>
      <c r="Y26" s="62" t="s">
        <v>51</v>
      </c>
      <c r="Z26" s="32"/>
      <c r="AE26" s="36" t="s">
        <v>63</v>
      </c>
      <c r="AF26" s="36" t="s">
        <v>64</v>
      </c>
      <c r="AG26" s="36"/>
    </row>
    <row r="27" spans="1:33" x14ac:dyDescent="0.2">
      <c r="A27" s="31" t="s">
        <v>18</v>
      </c>
      <c r="B27" s="8">
        <v>13</v>
      </c>
      <c r="C27" s="62" t="s">
        <v>51</v>
      </c>
      <c r="D27" s="8">
        <v>10</v>
      </c>
      <c r="E27" s="62" t="s">
        <v>51</v>
      </c>
      <c r="F27" s="8">
        <v>14</v>
      </c>
      <c r="G27" s="62" t="s">
        <v>51</v>
      </c>
      <c r="H27" s="8">
        <v>12</v>
      </c>
      <c r="I27" s="62" t="s">
        <v>51</v>
      </c>
      <c r="J27" s="8">
        <v>9</v>
      </c>
      <c r="K27" s="62" t="s">
        <v>51</v>
      </c>
      <c r="L27" s="8">
        <v>14</v>
      </c>
      <c r="M27" s="62" t="s">
        <v>51</v>
      </c>
      <c r="N27" s="8">
        <v>11</v>
      </c>
      <c r="O27" s="62" t="s">
        <v>51</v>
      </c>
      <c r="P27" s="8">
        <v>15</v>
      </c>
      <c r="Q27" s="62" t="s">
        <v>51</v>
      </c>
      <c r="R27" s="8">
        <v>15</v>
      </c>
      <c r="S27" s="62" t="s">
        <v>51</v>
      </c>
      <c r="T27" s="8">
        <v>12</v>
      </c>
      <c r="U27" s="62" t="s">
        <v>51</v>
      </c>
      <c r="V27" s="8">
        <v>10</v>
      </c>
      <c r="W27" s="62" t="s">
        <v>51</v>
      </c>
      <c r="X27" s="8">
        <v>14</v>
      </c>
      <c r="Y27" s="62" t="s">
        <v>51</v>
      </c>
      <c r="Z27" s="32"/>
      <c r="AE27" s="36" t="s">
        <v>65</v>
      </c>
      <c r="AF27" s="36"/>
      <c r="AG27" s="36"/>
    </row>
    <row r="28" spans="1:33" x14ac:dyDescent="0.2">
      <c r="A28" s="33" t="s">
        <v>12</v>
      </c>
      <c r="B28" s="3">
        <v>14</v>
      </c>
      <c r="C28" s="3" t="s">
        <v>395</v>
      </c>
      <c r="D28" s="3">
        <v>11</v>
      </c>
      <c r="E28" s="3" t="s">
        <v>397</v>
      </c>
      <c r="F28" s="95">
        <v>15</v>
      </c>
      <c r="G28" s="3" t="s">
        <v>66</v>
      </c>
      <c r="H28" s="95">
        <v>13</v>
      </c>
      <c r="I28" s="3" t="s">
        <v>67</v>
      </c>
      <c r="J28" s="95">
        <v>10</v>
      </c>
      <c r="K28" s="61" t="s">
        <v>66</v>
      </c>
      <c r="L28" s="95">
        <v>15</v>
      </c>
      <c r="M28" s="3" t="s">
        <v>66</v>
      </c>
      <c r="N28" s="3">
        <v>12</v>
      </c>
      <c r="O28" s="61" t="s">
        <v>397</v>
      </c>
      <c r="P28" s="3">
        <v>16</v>
      </c>
      <c r="Q28" s="61" t="s">
        <v>19</v>
      </c>
      <c r="R28" s="3">
        <v>16</v>
      </c>
      <c r="S28" s="3" t="s">
        <v>66</v>
      </c>
      <c r="T28" s="95">
        <v>13</v>
      </c>
      <c r="U28" s="3" t="s">
        <v>66</v>
      </c>
      <c r="V28" s="95">
        <v>11</v>
      </c>
      <c r="W28" s="3" t="s">
        <v>67</v>
      </c>
      <c r="X28" s="95">
        <v>15</v>
      </c>
      <c r="Y28" s="3" t="s">
        <v>395</v>
      </c>
      <c r="Z28" s="32"/>
      <c r="AE28" s="36"/>
      <c r="AF28" s="36"/>
      <c r="AG28" s="36"/>
    </row>
    <row r="29" spans="1:33" x14ac:dyDescent="0.2">
      <c r="A29" s="33" t="s">
        <v>13</v>
      </c>
      <c r="B29" s="3">
        <v>15</v>
      </c>
      <c r="C29" s="3" t="s">
        <v>395</v>
      </c>
      <c r="D29" s="3">
        <v>12</v>
      </c>
      <c r="E29" s="3" t="s">
        <v>397</v>
      </c>
      <c r="F29" s="95">
        <v>16</v>
      </c>
      <c r="G29" s="3" t="s">
        <v>66</v>
      </c>
      <c r="H29" s="95">
        <v>14</v>
      </c>
      <c r="I29" s="3" t="s">
        <v>67</v>
      </c>
      <c r="J29" s="95">
        <v>11</v>
      </c>
      <c r="K29" s="3" t="s">
        <v>19</v>
      </c>
      <c r="L29" s="95">
        <v>16</v>
      </c>
      <c r="M29" s="3" t="s">
        <v>66</v>
      </c>
      <c r="N29" s="3">
        <v>13</v>
      </c>
      <c r="O29" s="61" t="s">
        <v>67</v>
      </c>
      <c r="P29" s="95">
        <v>17</v>
      </c>
      <c r="Q29" s="3" t="s">
        <v>67</v>
      </c>
      <c r="R29" s="95">
        <v>17</v>
      </c>
      <c r="S29" s="3" t="s">
        <v>67</v>
      </c>
      <c r="T29" s="95">
        <v>14</v>
      </c>
      <c r="U29" s="3" t="s">
        <v>66</v>
      </c>
      <c r="V29" s="95">
        <v>12</v>
      </c>
      <c r="W29" s="3" t="s">
        <v>67</v>
      </c>
      <c r="X29" s="95">
        <v>16</v>
      </c>
      <c r="Y29" s="3" t="s">
        <v>395</v>
      </c>
      <c r="Z29" s="32"/>
    </row>
    <row r="30" spans="1:33" x14ac:dyDescent="0.2">
      <c r="A30" s="33" t="s">
        <v>14</v>
      </c>
      <c r="B30" s="3">
        <v>16</v>
      </c>
      <c r="C30" s="3" t="s">
        <v>395</v>
      </c>
      <c r="D30" s="3">
        <v>13</v>
      </c>
      <c r="E30" s="3" t="s">
        <v>397</v>
      </c>
      <c r="F30" s="95">
        <v>17</v>
      </c>
      <c r="G30" s="3" t="s">
        <v>66</v>
      </c>
      <c r="H30" s="95">
        <v>15</v>
      </c>
      <c r="I30" s="3" t="s">
        <v>67</v>
      </c>
      <c r="J30" s="95">
        <v>12</v>
      </c>
      <c r="K30" s="3" t="s">
        <v>66</v>
      </c>
      <c r="L30" s="95">
        <v>17</v>
      </c>
      <c r="M30" s="3" t="s">
        <v>66</v>
      </c>
      <c r="N30" s="3">
        <v>14</v>
      </c>
      <c r="O30" s="61" t="s">
        <v>67</v>
      </c>
      <c r="P30" s="3">
        <v>18</v>
      </c>
      <c r="Q30" s="3" t="s">
        <v>66</v>
      </c>
      <c r="R30" s="3">
        <v>18</v>
      </c>
      <c r="S30" s="3" t="s">
        <v>67</v>
      </c>
      <c r="T30" s="95">
        <v>15</v>
      </c>
      <c r="U30" s="3" t="s">
        <v>66</v>
      </c>
      <c r="V30" s="95">
        <v>13</v>
      </c>
      <c r="W30" s="3" t="s">
        <v>67</v>
      </c>
      <c r="X30" s="95">
        <v>17</v>
      </c>
      <c r="Y30" s="3" t="s">
        <v>395</v>
      </c>
      <c r="Z30" s="32"/>
    </row>
    <row r="31" spans="1:33" x14ac:dyDescent="0.2">
      <c r="A31" s="33" t="s">
        <v>15</v>
      </c>
      <c r="B31" s="3">
        <v>17</v>
      </c>
      <c r="C31" s="3" t="s">
        <v>395</v>
      </c>
      <c r="D31" s="3">
        <v>14</v>
      </c>
      <c r="E31" s="3" t="s">
        <v>67</v>
      </c>
      <c r="F31" s="95">
        <v>18</v>
      </c>
      <c r="G31" s="3" t="s">
        <v>66</v>
      </c>
      <c r="H31" s="95">
        <v>16</v>
      </c>
      <c r="I31" s="3" t="s">
        <v>67</v>
      </c>
      <c r="J31" s="95">
        <v>13</v>
      </c>
      <c r="K31" s="3" t="s">
        <v>66</v>
      </c>
      <c r="L31" s="95">
        <v>18</v>
      </c>
      <c r="M31" s="3" t="s">
        <v>66</v>
      </c>
      <c r="N31" s="3">
        <v>15</v>
      </c>
      <c r="O31" s="61" t="s">
        <v>66</v>
      </c>
      <c r="P31" s="95">
        <v>19</v>
      </c>
      <c r="Q31" s="3" t="s">
        <v>66</v>
      </c>
      <c r="R31" s="95">
        <v>19</v>
      </c>
      <c r="S31" s="3" t="s">
        <v>67</v>
      </c>
      <c r="T31" s="95">
        <v>16</v>
      </c>
      <c r="U31" s="3" t="s">
        <v>66</v>
      </c>
      <c r="V31" s="95">
        <v>14</v>
      </c>
      <c r="W31" s="3" t="s">
        <v>67</v>
      </c>
      <c r="X31" s="95">
        <v>18</v>
      </c>
      <c r="Y31" s="61" t="s">
        <v>395</v>
      </c>
      <c r="Z31" s="32"/>
    </row>
    <row r="32" spans="1:33" x14ac:dyDescent="0.2">
      <c r="A32" s="33" t="s">
        <v>16</v>
      </c>
      <c r="B32" s="3">
        <v>18</v>
      </c>
      <c r="C32" s="3" t="s">
        <v>395</v>
      </c>
      <c r="D32" s="3">
        <v>15</v>
      </c>
      <c r="E32" s="3" t="s">
        <v>67</v>
      </c>
      <c r="F32" s="95">
        <v>19</v>
      </c>
      <c r="G32" s="3" t="s">
        <v>66</v>
      </c>
      <c r="H32" s="95">
        <v>17</v>
      </c>
      <c r="I32" s="3" t="s">
        <v>67</v>
      </c>
      <c r="J32" s="95">
        <v>14</v>
      </c>
      <c r="K32" s="3" t="s">
        <v>66</v>
      </c>
      <c r="L32" s="95">
        <v>19</v>
      </c>
      <c r="M32" s="3" t="s">
        <v>66</v>
      </c>
      <c r="N32" s="3">
        <v>16</v>
      </c>
      <c r="O32" s="61" t="s">
        <v>67</v>
      </c>
      <c r="P32" s="3">
        <v>20</v>
      </c>
      <c r="Q32" s="3" t="s">
        <v>66</v>
      </c>
      <c r="R32" s="3">
        <v>20</v>
      </c>
      <c r="S32" s="3" t="s">
        <v>397</v>
      </c>
      <c r="T32" s="95">
        <v>17</v>
      </c>
      <c r="U32" s="61" t="s">
        <v>66</v>
      </c>
      <c r="V32" s="95">
        <v>15</v>
      </c>
      <c r="W32" s="3" t="s">
        <v>67</v>
      </c>
      <c r="X32" s="95">
        <v>19</v>
      </c>
      <c r="Y32" s="3" t="s">
        <v>19</v>
      </c>
      <c r="Z32" s="32"/>
    </row>
    <row r="33" spans="1:26" x14ac:dyDescent="0.2">
      <c r="A33" s="31" t="s">
        <v>17</v>
      </c>
      <c r="B33" s="8">
        <v>19</v>
      </c>
      <c r="C33" s="62" t="s">
        <v>51</v>
      </c>
      <c r="D33" s="8">
        <v>16</v>
      </c>
      <c r="E33" s="62" t="s">
        <v>51</v>
      </c>
      <c r="F33" s="8">
        <v>20</v>
      </c>
      <c r="G33" s="62" t="s">
        <v>51</v>
      </c>
      <c r="H33" s="8">
        <v>18</v>
      </c>
      <c r="I33" s="62" t="s">
        <v>51</v>
      </c>
      <c r="J33" s="8">
        <v>15</v>
      </c>
      <c r="K33" s="62" t="s">
        <v>51</v>
      </c>
      <c r="L33" s="8">
        <v>20</v>
      </c>
      <c r="M33" s="62" t="s">
        <v>51</v>
      </c>
      <c r="N33" s="8">
        <v>17</v>
      </c>
      <c r="O33" s="62" t="s">
        <v>51</v>
      </c>
      <c r="P33" s="8">
        <v>21</v>
      </c>
      <c r="Q33" s="62" t="s">
        <v>51</v>
      </c>
      <c r="R33" s="8">
        <v>21</v>
      </c>
      <c r="S33" s="62" t="s">
        <v>51</v>
      </c>
      <c r="T33" s="8">
        <v>18</v>
      </c>
      <c r="U33" s="62" t="s">
        <v>51</v>
      </c>
      <c r="V33" s="8">
        <v>16</v>
      </c>
      <c r="W33" s="62" t="s">
        <v>51</v>
      </c>
      <c r="X33" s="8">
        <v>20</v>
      </c>
      <c r="Y33" s="62" t="s">
        <v>51</v>
      </c>
      <c r="Z33" s="32"/>
    </row>
    <row r="34" spans="1:26" x14ac:dyDescent="0.2">
      <c r="A34" s="31" t="s">
        <v>18</v>
      </c>
      <c r="B34" s="8">
        <v>20</v>
      </c>
      <c r="C34" s="62" t="s">
        <v>51</v>
      </c>
      <c r="D34" s="8">
        <v>17</v>
      </c>
      <c r="E34" s="62" t="s">
        <v>51</v>
      </c>
      <c r="F34" s="8">
        <v>21</v>
      </c>
      <c r="G34" s="62" t="s">
        <v>51</v>
      </c>
      <c r="H34" s="8">
        <v>19</v>
      </c>
      <c r="I34" s="62" t="s">
        <v>51</v>
      </c>
      <c r="J34" s="8">
        <v>16</v>
      </c>
      <c r="K34" s="62" t="s">
        <v>51</v>
      </c>
      <c r="L34" s="8">
        <v>21</v>
      </c>
      <c r="M34" s="62" t="s">
        <v>51</v>
      </c>
      <c r="N34" s="8">
        <v>18</v>
      </c>
      <c r="O34" s="62" t="s">
        <v>51</v>
      </c>
      <c r="P34" s="8">
        <v>22</v>
      </c>
      <c r="Q34" s="62" t="s">
        <v>51</v>
      </c>
      <c r="R34" s="8">
        <v>22</v>
      </c>
      <c r="S34" s="62" t="s">
        <v>51</v>
      </c>
      <c r="T34" s="8">
        <v>19</v>
      </c>
      <c r="U34" s="62" t="s">
        <v>51</v>
      </c>
      <c r="V34" s="8">
        <v>17</v>
      </c>
      <c r="W34" s="62" t="s">
        <v>51</v>
      </c>
      <c r="X34" s="8">
        <v>21</v>
      </c>
      <c r="Y34" s="62" t="s">
        <v>51</v>
      </c>
      <c r="Z34" s="32"/>
    </row>
    <row r="35" spans="1:26" x14ac:dyDescent="0.2">
      <c r="A35" s="33" t="s">
        <v>12</v>
      </c>
      <c r="B35" s="3">
        <v>21</v>
      </c>
      <c r="C35" s="3" t="s">
        <v>395</v>
      </c>
      <c r="D35" s="3">
        <v>18</v>
      </c>
      <c r="E35" s="3" t="s">
        <v>67</v>
      </c>
      <c r="F35" s="95">
        <v>22</v>
      </c>
      <c r="G35" s="3" t="s">
        <v>66</v>
      </c>
      <c r="H35" s="95">
        <v>20</v>
      </c>
      <c r="I35" s="3" t="s">
        <v>67</v>
      </c>
      <c r="J35" s="95">
        <v>17</v>
      </c>
      <c r="K35" s="3" t="s">
        <v>66</v>
      </c>
      <c r="L35" s="95">
        <v>22</v>
      </c>
      <c r="M35" s="61" t="s">
        <v>395</v>
      </c>
      <c r="N35" s="3">
        <v>19</v>
      </c>
      <c r="O35" s="61" t="s">
        <v>19</v>
      </c>
      <c r="P35" s="95">
        <v>23</v>
      </c>
      <c r="Q35" s="61" t="s">
        <v>67</v>
      </c>
      <c r="R35" s="95">
        <v>23</v>
      </c>
      <c r="S35" s="3" t="s">
        <v>67</v>
      </c>
      <c r="T35" s="95">
        <v>20</v>
      </c>
      <c r="U35" s="3" t="s">
        <v>66</v>
      </c>
      <c r="V35" s="95">
        <v>18</v>
      </c>
      <c r="W35" s="3" t="s">
        <v>67</v>
      </c>
      <c r="X35" s="95">
        <v>22</v>
      </c>
      <c r="Y35" s="3" t="s">
        <v>395</v>
      </c>
      <c r="Z35" s="32"/>
    </row>
    <row r="36" spans="1:26" x14ac:dyDescent="0.2">
      <c r="A36" s="33" t="s">
        <v>13</v>
      </c>
      <c r="B36" s="3">
        <v>22</v>
      </c>
      <c r="C36" s="3" t="s">
        <v>395</v>
      </c>
      <c r="D36" s="3">
        <v>19</v>
      </c>
      <c r="E36" s="3" t="s">
        <v>67</v>
      </c>
      <c r="F36" s="95">
        <v>23</v>
      </c>
      <c r="G36" s="3" t="s">
        <v>66</v>
      </c>
      <c r="H36" s="95">
        <v>21</v>
      </c>
      <c r="I36" s="3" t="s">
        <v>67</v>
      </c>
      <c r="J36" s="95">
        <v>18</v>
      </c>
      <c r="K36" s="3" t="s">
        <v>66</v>
      </c>
      <c r="L36" s="95">
        <v>23</v>
      </c>
      <c r="M36" s="61" t="s">
        <v>395</v>
      </c>
      <c r="N36" s="3">
        <v>20</v>
      </c>
      <c r="O36" s="61" t="s">
        <v>67</v>
      </c>
      <c r="P36" s="3">
        <v>24</v>
      </c>
      <c r="Q36" s="3" t="s">
        <v>67</v>
      </c>
      <c r="R36" s="3">
        <v>24</v>
      </c>
      <c r="S36" s="3" t="s">
        <v>67</v>
      </c>
      <c r="T36" s="95">
        <v>21</v>
      </c>
      <c r="U36" s="3" t="s">
        <v>67</v>
      </c>
      <c r="V36" s="95">
        <v>19</v>
      </c>
      <c r="W36" s="3" t="s">
        <v>67</v>
      </c>
      <c r="X36" s="95">
        <v>23</v>
      </c>
      <c r="Y36" s="3" t="s">
        <v>395</v>
      </c>
      <c r="Z36" s="32"/>
    </row>
    <row r="37" spans="1:26" x14ac:dyDescent="0.2">
      <c r="A37" s="33" t="s">
        <v>14</v>
      </c>
      <c r="B37" s="3">
        <v>23</v>
      </c>
      <c r="C37" s="3" t="s">
        <v>395</v>
      </c>
      <c r="D37" s="3">
        <v>20</v>
      </c>
      <c r="E37" s="3" t="s">
        <v>67</v>
      </c>
      <c r="F37" s="95">
        <v>24</v>
      </c>
      <c r="G37" s="3" t="s">
        <v>66</v>
      </c>
      <c r="H37" s="95">
        <v>22</v>
      </c>
      <c r="I37" s="3" t="s">
        <v>67</v>
      </c>
      <c r="J37" s="95">
        <v>19</v>
      </c>
      <c r="K37" s="3" t="s">
        <v>66</v>
      </c>
      <c r="L37" s="95">
        <v>24</v>
      </c>
      <c r="M37" s="61" t="s">
        <v>19</v>
      </c>
      <c r="N37" s="3">
        <v>21</v>
      </c>
      <c r="O37" s="61" t="s">
        <v>66</v>
      </c>
      <c r="P37" s="95">
        <v>25</v>
      </c>
      <c r="Q37" s="3" t="s">
        <v>67</v>
      </c>
      <c r="R37" s="95">
        <v>25</v>
      </c>
      <c r="S37" s="3" t="s">
        <v>67</v>
      </c>
      <c r="T37" s="95">
        <v>22</v>
      </c>
      <c r="U37" s="3" t="s">
        <v>66</v>
      </c>
      <c r="V37" s="95">
        <v>20</v>
      </c>
      <c r="W37" s="3" t="s">
        <v>67</v>
      </c>
      <c r="X37" s="95">
        <v>24</v>
      </c>
      <c r="Y37" s="3" t="s">
        <v>395</v>
      </c>
      <c r="Z37" s="32"/>
    </row>
    <row r="38" spans="1:26" x14ac:dyDescent="0.2">
      <c r="A38" s="33" t="s">
        <v>15</v>
      </c>
      <c r="B38" s="3">
        <v>24</v>
      </c>
      <c r="C38" s="3" t="s">
        <v>395</v>
      </c>
      <c r="D38" s="3">
        <v>21</v>
      </c>
      <c r="E38" s="3" t="s">
        <v>67</v>
      </c>
      <c r="F38" s="95">
        <v>25</v>
      </c>
      <c r="G38" s="3" t="s">
        <v>66</v>
      </c>
      <c r="H38" s="95">
        <v>23</v>
      </c>
      <c r="I38" s="3" t="s">
        <v>67</v>
      </c>
      <c r="J38" s="95">
        <v>20</v>
      </c>
      <c r="K38" s="3" t="s">
        <v>66</v>
      </c>
      <c r="L38" s="95">
        <v>25</v>
      </c>
      <c r="M38" s="3" t="s">
        <v>19</v>
      </c>
      <c r="N38" s="3">
        <v>22</v>
      </c>
      <c r="O38" s="61" t="s">
        <v>66</v>
      </c>
      <c r="P38" s="3">
        <v>26</v>
      </c>
      <c r="Q38" s="3" t="s">
        <v>66</v>
      </c>
      <c r="R38" s="3">
        <v>26</v>
      </c>
      <c r="S38" s="3" t="s">
        <v>67</v>
      </c>
      <c r="T38" s="95">
        <v>23</v>
      </c>
      <c r="U38" s="3" t="s">
        <v>67</v>
      </c>
      <c r="V38" s="95">
        <v>21</v>
      </c>
      <c r="W38" s="3" t="s">
        <v>67</v>
      </c>
      <c r="X38" s="95">
        <v>25</v>
      </c>
      <c r="Y38" s="3" t="s">
        <v>395</v>
      </c>
      <c r="Z38" s="32"/>
    </row>
    <row r="39" spans="1:26" x14ac:dyDescent="0.2">
      <c r="A39" s="33" t="s">
        <v>16</v>
      </c>
      <c r="B39" s="3">
        <v>25</v>
      </c>
      <c r="C39" s="3" t="s">
        <v>395</v>
      </c>
      <c r="D39" s="3">
        <v>22</v>
      </c>
      <c r="E39" s="3" t="s">
        <v>67</v>
      </c>
      <c r="F39" s="95">
        <v>26</v>
      </c>
      <c r="G39" s="3" t="s">
        <v>66</v>
      </c>
      <c r="H39" s="95">
        <v>24</v>
      </c>
      <c r="I39" s="3" t="s">
        <v>67</v>
      </c>
      <c r="J39" s="95">
        <v>21</v>
      </c>
      <c r="K39" s="3" t="s">
        <v>66</v>
      </c>
      <c r="L39" s="95">
        <v>26</v>
      </c>
      <c r="M39" s="3" t="s">
        <v>19</v>
      </c>
      <c r="N39" s="3">
        <v>23</v>
      </c>
      <c r="O39" s="61" t="s">
        <v>66</v>
      </c>
      <c r="P39" s="95">
        <v>27</v>
      </c>
      <c r="Q39" s="3" t="s">
        <v>66</v>
      </c>
      <c r="R39" s="95">
        <v>27</v>
      </c>
      <c r="S39" s="3" t="s">
        <v>67</v>
      </c>
      <c r="T39" s="95">
        <v>24</v>
      </c>
      <c r="U39" s="3" t="s">
        <v>66</v>
      </c>
      <c r="V39" s="95">
        <v>22</v>
      </c>
      <c r="W39" s="3" t="s">
        <v>67</v>
      </c>
      <c r="X39" s="95">
        <v>26</v>
      </c>
      <c r="Y39" s="3" t="s">
        <v>395</v>
      </c>
      <c r="Z39" s="32"/>
    </row>
    <row r="40" spans="1:26" x14ac:dyDescent="0.2">
      <c r="A40" s="31" t="s">
        <v>17</v>
      </c>
      <c r="B40" s="8">
        <v>26</v>
      </c>
      <c r="C40" s="62" t="s">
        <v>51</v>
      </c>
      <c r="D40" s="8">
        <v>23</v>
      </c>
      <c r="E40" s="62" t="s">
        <v>51</v>
      </c>
      <c r="F40" s="8">
        <v>27</v>
      </c>
      <c r="G40" s="62" t="s">
        <v>51</v>
      </c>
      <c r="H40" s="8">
        <v>25</v>
      </c>
      <c r="I40" s="62" t="s">
        <v>51</v>
      </c>
      <c r="J40" s="8">
        <v>22</v>
      </c>
      <c r="K40" s="62" t="s">
        <v>51</v>
      </c>
      <c r="L40" s="8">
        <v>27</v>
      </c>
      <c r="M40" s="62" t="s">
        <v>51</v>
      </c>
      <c r="N40" s="8">
        <v>24</v>
      </c>
      <c r="O40" s="62" t="s">
        <v>51</v>
      </c>
      <c r="P40" s="8">
        <v>28</v>
      </c>
      <c r="Q40" s="62" t="s">
        <v>51</v>
      </c>
      <c r="R40" s="8">
        <v>28</v>
      </c>
      <c r="S40" s="62" t="s">
        <v>51</v>
      </c>
      <c r="T40" s="8">
        <v>25</v>
      </c>
      <c r="U40" s="62" t="s">
        <v>51</v>
      </c>
      <c r="V40" s="8">
        <v>23</v>
      </c>
      <c r="W40" s="62" t="s">
        <v>51</v>
      </c>
      <c r="X40" s="8">
        <v>27</v>
      </c>
      <c r="Y40" s="62" t="s">
        <v>51</v>
      </c>
      <c r="Z40" s="32"/>
    </row>
    <row r="41" spans="1:26" x14ac:dyDescent="0.2">
      <c r="A41" s="31" t="s">
        <v>18</v>
      </c>
      <c r="B41" s="8">
        <v>27</v>
      </c>
      <c r="C41" s="62" t="s">
        <v>51</v>
      </c>
      <c r="D41" s="8">
        <v>24</v>
      </c>
      <c r="E41" s="62" t="s">
        <v>51</v>
      </c>
      <c r="F41" s="8">
        <v>28</v>
      </c>
      <c r="G41" s="62" t="s">
        <v>51</v>
      </c>
      <c r="H41" s="8">
        <v>26</v>
      </c>
      <c r="I41" s="62" t="s">
        <v>51</v>
      </c>
      <c r="J41" s="8">
        <v>23</v>
      </c>
      <c r="K41" s="62" t="s">
        <v>51</v>
      </c>
      <c r="L41" s="8">
        <v>28</v>
      </c>
      <c r="M41" s="62" t="s">
        <v>51</v>
      </c>
      <c r="N41" s="8">
        <v>25</v>
      </c>
      <c r="O41" s="62" t="s">
        <v>51</v>
      </c>
      <c r="P41" s="8"/>
      <c r="Q41" s="62"/>
      <c r="R41" s="8">
        <v>29</v>
      </c>
      <c r="S41" s="62" t="s">
        <v>51</v>
      </c>
      <c r="T41" s="8">
        <v>26</v>
      </c>
      <c r="U41" s="62" t="s">
        <v>51</v>
      </c>
      <c r="V41" s="8">
        <v>24</v>
      </c>
      <c r="W41" s="62" t="s">
        <v>51</v>
      </c>
      <c r="X41" s="8">
        <v>28</v>
      </c>
      <c r="Y41" s="62" t="s">
        <v>51</v>
      </c>
      <c r="Z41" s="32"/>
    </row>
    <row r="42" spans="1:26" x14ac:dyDescent="0.2">
      <c r="A42" s="33" t="s">
        <v>12</v>
      </c>
      <c r="B42" s="3">
        <v>28</v>
      </c>
      <c r="C42" s="3" t="s">
        <v>395</v>
      </c>
      <c r="D42" s="3">
        <v>25</v>
      </c>
      <c r="E42" s="3" t="s">
        <v>67</v>
      </c>
      <c r="F42" s="95">
        <v>29</v>
      </c>
      <c r="G42" s="3" t="s">
        <v>66</v>
      </c>
      <c r="H42" s="95">
        <v>27</v>
      </c>
      <c r="I42" s="3" t="s">
        <v>67</v>
      </c>
      <c r="J42" s="95">
        <v>24</v>
      </c>
      <c r="K42" s="3" t="s">
        <v>395</v>
      </c>
      <c r="L42" s="95">
        <v>29</v>
      </c>
      <c r="M42" s="3" t="s">
        <v>395</v>
      </c>
      <c r="N42" s="3">
        <v>26</v>
      </c>
      <c r="O42" s="61" t="s">
        <v>66</v>
      </c>
      <c r="P42" s="34"/>
      <c r="Q42" s="3"/>
      <c r="R42" s="3">
        <v>30</v>
      </c>
      <c r="S42" s="3" t="s">
        <v>66</v>
      </c>
      <c r="T42" s="95">
        <v>27</v>
      </c>
      <c r="U42" s="3" t="s">
        <v>66</v>
      </c>
      <c r="V42" s="95">
        <v>25</v>
      </c>
      <c r="W42" s="61" t="s">
        <v>19</v>
      </c>
      <c r="X42" s="95">
        <v>29</v>
      </c>
      <c r="Y42" s="3" t="s">
        <v>395</v>
      </c>
      <c r="Z42" s="32"/>
    </row>
    <row r="43" spans="1:26" x14ac:dyDescent="0.2">
      <c r="A43" s="33" t="s">
        <v>13</v>
      </c>
      <c r="B43" s="3">
        <v>29</v>
      </c>
      <c r="C43" s="3" t="s">
        <v>395</v>
      </c>
      <c r="D43" s="3">
        <v>26</v>
      </c>
      <c r="E43" s="3" t="s">
        <v>67</v>
      </c>
      <c r="F43" s="95">
        <v>30</v>
      </c>
      <c r="G43" s="3" t="s">
        <v>66</v>
      </c>
      <c r="H43" s="95">
        <v>28</v>
      </c>
      <c r="I43" s="3" t="s">
        <v>67</v>
      </c>
      <c r="J43" s="95">
        <v>25</v>
      </c>
      <c r="K43" s="3" t="s">
        <v>395</v>
      </c>
      <c r="L43" s="95">
        <v>30</v>
      </c>
      <c r="M43" s="61" t="s">
        <v>395</v>
      </c>
      <c r="N43" s="3">
        <v>27</v>
      </c>
      <c r="O43" s="61" t="s">
        <v>66</v>
      </c>
      <c r="P43" s="34"/>
      <c r="Q43" s="3"/>
      <c r="R43" s="95">
        <v>31</v>
      </c>
      <c r="S43" s="3" t="s">
        <v>67</v>
      </c>
      <c r="T43" s="95">
        <v>28</v>
      </c>
      <c r="U43" s="3" t="s">
        <v>67</v>
      </c>
      <c r="V43" s="95">
        <v>26</v>
      </c>
      <c r="W43" s="3" t="s">
        <v>67</v>
      </c>
      <c r="X43" s="95">
        <v>30</v>
      </c>
      <c r="Y43" s="3" t="s">
        <v>395</v>
      </c>
      <c r="Z43" s="32"/>
    </row>
    <row r="44" spans="1:26" x14ac:dyDescent="0.2">
      <c r="A44" s="33" t="s">
        <v>14</v>
      </c>
      <c r="B44" s="3">
        <v>30</v>
      </c>
      <c r="C44" s="3" t="s">
        <v>395</v>
      </c>
      <c r="D44" s="3">
        <v>27</v>
      </c>
      <c r="E44" s="3" t="s">
        <v>67</v>
      </c>
      <c r="F44" s="3"/>
      <c r="G44" s="3"/>
      <c r="H44" s="95">
        <v>29</v>
      </c>
      <c r="I44" s="3" t="s">
        <v>67</v>
      </c>
      <c r="J44" s="95">
        <v>26</v>
      </c>
      <c r="K44" s="3" t="s">
        <v>395</v>
      </c>
      <c r="L44" s="95">
        <v>31</v>
      </c>
      <c r="M44" s="3" t="s">
        <v>19</v>
      </c>
      <c r="N44" s="3">
        <v>28</v>
      </c>
      <c r="O44" s="61" t="s">
        <v>66</v>
      </c>
      <c r="P44" s="34"/>
      <c r="Q44" s="3"/>
      <c r="R44" s="34"/>
      <c r="S44" s="3"/>
      <c r="T44" s="95">
        <v>29</v>
      </c>
      <c r="U44" s="3" t="s">
        <v>67</v>
      </c>
      <c r="V44" s="95">
        <v>27</v>
      </c>
      <c r="W44" s="3" t="s">
        <v>67</v>
      </c>
      <c r="X44" s="3"/>
      <c r="Y44" s="3"/>
      <c r="Z44" s="32"/>
    </row>
    <row r="45" spans="1:26" x14ac:dyDescent="0.2">
      <c r="A45" s="33" t="s">
        <v>15</v>
      </c>
      <c r="B45" s="3">
        <v>31</v>
      </c>
      <c r="C45" s="3" t="s">
        <v>395</v>
      </c>
      <c r="D45" s="3">
        <v>28</v>
      </c>
      <c r="E45" s="3" t="s">
        <v>67</v>
      </c>
      <c r="F45" s="3"/>
      <c r="G45" s="3"/>
      <c r="H45" s="95">
        <v>30</v>
      </c>
      <c r="I45" s="3" t="s">
        <v>67</v>
      </c>
      <c r="J45" s="95">
        <v>27</v>
      </c>
      <c r="K45" s="61" t="s">
        <v>19</v>
      </c>
      <c r="L45" s="3"/>
      <c r="M45" s="3"/>
      <c r="N45" s="3">
        <v>29</v>
      </c>
      <c r="O45" s="61" t="s">
        <v>67</v>
      </c>
      <c r="P45" s="34"/>
      <c r="Q45" s="3"/>
      <c r="R45" s="34"/>
      <c r="S45" s="3"/>
      <c r="T45" s="95">
        <v>30</v>
      </c>
      <c r="U45" s="3" t="s">
        <v>67</v>
      </c>
      <c r="V45" s="95">
        <v>28</v>
      </c>
      <c r="W45" s="3" t="s">
        <v>67</v>
      </c>
      <c r="X45" s="3"/>
      <c r="Y45" s="3"/>
      <c r="Z45" s="32"/>
    </row>
    <row r="46" spans="1:26" x14ac:dyDescent="0.2">
      <c r="A46" s="33" t="s">
        <v>16</v>
      </c>
      <c r="B46" s="3"/>
      <c r="C46" s="3" t="s">
        <v>394</v>
      </c>
      <c r="D46" s="3">
        <v>29</v>
      </c>
      <c r="E46" s="3" t="s">
        <v>67</v>
      </c>
      <c r="F46" s="3"/>
      <c r="G46" s="3"/>
      <c r="H46" s="95">
        <v>31</v>
      </c>
      <c r="I46" s="3" t="s">
        <v>67</v>
      </c>
      <c r="J46" s="95">
        <v>28</v>
      </c>
      <c r="K46" s="61" t="s">
        <v>19</v>
      </c>
      <c r="L46" s="3"/>
      <c r="M46" s="3"/>
      <c r="N46" s="3">
        <v>30</v>
      </c>
      <c r="O46" s="61" t="s">
        <v>67</v>
      </c>
      <c r="P46" s="34"/>
      <c r="Q46" s="3"/>
      <c r="R46" s="34"/>
      <c r="S46" s="3"/>
      <c r="T46" s="3"/>
      <c r="U46" s="3"/>
      <c r="V46" s="95">
        <v>29</v>
      </c>
      <c r="W46" s="3" t="s">
        <v>67</v>
      </c>
      <c r="X46" s="3"/>
      <c r="Y46" s="3"/>
      <c r="Z46" s="32"/>
    </row>
    <row r="47" spans="1:26" x14ac:dyDescent="0.2">
      <c r="A47" s="38" t="s">
        <v>17</v>
      </c>
      <c r="B47" s="8"/>
      <c r="C47" s="8" t="s">
        <v>394</v>
      </c>
      <c r="D47" s="8">
        <v>30</v>
      </c>
      <c r="E47" s="8" t="s">
        <v>51</v>
      </c>
      <c r="F47" s="8"/>
      <c r="G47" s="8"/>
      <c r="H47" s="8"/>
      <c r="I47" s="8"/>
      <c r="J47" s="8">
        <v>29</v>
      </c>
      <c r="K47" s="8" t="s">
        <v>51</v>
      </c>
      <c r="L47" s="8"/>
      <c r="M47" s="8"/>
      <c r="N47" s="8">
        <v>31</v>
      </c>
      <c r="O47" s="8" t="s">
        <v>51</v>
      </c>
      <c r="P47" s="8"/>
      <c r="Q47" s="8"/>
      <c r="R47" s="8"/>
      <c r="S47" s="62"/>
      <c r="T47" s="8"/>
      <c r="U47" s="8"/>
      <c r="V47" s="8">
        <v>30</v>
      </c>
      <c r="W47" s="62" t="s">
        <v>51</v>
      </c>
      <c r="X47" s="8"/>
      <c r="Y47" s="8"/>
      <c r="Z47" s="32"/>
    </row>
    <row r="48" spans="1:26" x14ac:dyDescent="0.2">
      <c r="A48" s="38" t="s">
        <v>18</v>
      </c>
      <c r="B48" s="8"/>
      <c r="C48" s="8" t="s">
        <v>394</v>
      </c>
      <c r="D48" s="8">
        <v>31</v>
      </c>
      <c r="E48" s="8" t="s">
        <v>51</v>
      </c>
      <c r="F48" s="8"/>
      <c r="G48" s="8"/>
      <c r="H48" s="8"/>
      <c r="I48" s="8"/>
      <c r="J48" s="8">
        <v>30</v>
      </c>
      <c r="K48" s="8" t="s">
        <v>51</v>
      </c>
      <c r="L48" s="8"/>
      <c r="M48" s="8"/>
      <c r="N48" s="39"/>
      <c r="O48" s="8"/>
      <c r="P48" s="8"/>
      <c r="Q48" s="8"/>
      <c r="R48" s="8"/>
      <c r="S48" s="62"/>
      <c r="T48" s="8"/>
      <c r="U48" s="8"/>
      <c r="V48" s="8">
        <v>31</v>
      </c>
      <c r="W48" s="8" t="s">
        <v>51</v>
      </c>
      <c r="X48" s="8"/>
      <c r="Y48" s="8"/>
      <c r="Z48" s="32"/>
    </row>
    <row r="49" spans="1:27" x14ac:dyDescent="0.2">
      <c r="A49" s="33" t="s">
        <v>12</v>
      </c>
      <c r="B49" s="3"/>
      <c r="C49" s="3" t="s">
        <v>394</v>
      </c>
      <c r="D49" s="3"/>
      <c r="E49" s="3" t="s">
        <v>393</v>
      </c>
      <c r="F49" s="3"/>
      <c r="G49" s="3"/>
      <c r="H49" s="3"/>
      <c r="I49" s="3"/>
      <c r="J49" s="3"/>
      <c r="K49" s="3"/>
      <c r="L49" s="3"/>
      <c r="M49" s="3"/>
      <c r="N49" s="40"/>
      <c r="O49" s="3"/>
      <c r="P49" s="3"/>
      <c r="Q49" s="3"/>
      <c r="R49" s="34"/>
      <c r="S49" s="3"/>
      <c r="T49" s="3"/>
      <c r="U49" s="3"/>
      <c r="V49" s="3"/>
      <c r="W49" s="3"/>
      <c r="X49" s="3"/>
      <c r="Y49" s="3"/>
      <c r="Z49" s="32"/>
    </row>
    <row r="50" spans="1:27" x14ac:dyDescent="0.2">
      <c r="A50" s="41" t="s">
        <v>392</v>
      </c>
      <c r="B50" s="6"/>
      <c r="C50" s="6"/>
      <c r="D50" s="6">
        <v>12</v>
      </c>
      <c r="E50" s="6"/>
      <c r="F50" s="6">
        <v>20</v>
      </c>
      <c r="G50" s="6"/>
      <c r="H50" s="6">
        <v>23</v>
      </c>
      <c r="I50" s="6"/>
      <c r="J50" s="6">
        <v>14</v>
      </c>
      <c r="K50" s="6"/>
      <c r="L50" s="6">
        <v>15</v>
      </c>
      <c r="M50" s="6"/>
      <c r="N50" s="42">
        <v>13</v>
      </c>
      <c r="O50" s="6"/>
      <c r="P50" s="6">
        <v>18</v>
      </c>
      <c r="Q50" s="6"/>
      <c r="R50" s="6">
        <v>21</v>
      </c>
      <c r="S50" s="6"/>
      <c r="T50" s="6">
        <v>16</v>
      </c>
      <c r="U50" s="6"/>
      <c r="V50" s="6">
        <v>21</v>
      </c>
      <c r="W50" s="6"/>
      <c r="X50" s="6">
        <v>7</v>
      </c>
      <c r="Y50" s="6"/>
      <c r="Z50" s="43">
        <f>SUM(B50:Y50)</f>
        <v>180</v>
      </c>
    </row>
    <row r="51" spans="1:27" x14ac:dyDescent="0.2">
      <c r="A51" s="31" t="s">
        <v>30</v>
      </c>
      <c r="B51" s="44"/>
      <c r="C51" s="45">
        <f>COUNTIF(C$10:C$49,"H")</f>
        <v>1</v>
      </c>
      <c r="D51" s="44"/>
      <c r="E51" s="45">
        <f>COUNTIF(E$10:E$49,"H")</f>
        <v>0</v>
      </c>
      <c r="F51" s="44"/>
      <c r="G51" s="45">
        <f>COUNTIF(G$10:G$49,"H")</f>
        <v>1</v>
      </c>
      <c r="H51" s="44"/>
      <c r="I51" s="45">
        <f>COUNTIF(I$10:I$49,"H")</f>
        <v>0</v>
      </c>
      <c r="J51" s="44"/>
      <c r="K51" s="45">
        <f>COUNTIF(K$10:K$49,"H")</f>
        <v>3</v>
      </c>
      <c r="L51" s="44"/>
      <c r="M51" s="45">
        <f>COUNTIF(M$10:M$49,"H")</f>
        <v>4</v>
      </c>
      <c r="N51" s="44"/>
      <c r="O51" s="45">
        <f>COUNTIF(O$10:O$49,"H")</f>
        <v>2</v>
      </c>
      <c r="P51" s="44"/>
      <c r="Q51" s="45">
        <f>COUNTIF(Q$10:Q$49,"H")</f>
        <v>2</v>
      </c>
      <c r="R51" s="44"/>
      <c r="S51" s="45">
        <f>COUNTIF(S$10:S$49,"H")</f>
        <v>0</v>
      </c>
      <c r="T51" s="44"/>
      <c r="U51" s="45">
        <f>COUNTIF(U$10:U$49,"H")</f>
        <v>1</v>
      </c>
      <c r="V51" s="44"/>
      <c r="W51" s="45">
        <f>COUNTIF(W$10:W$49,"H")</f>
        <v>1</v>
      </c>
      <c r="X51" s="44"/>
      <c r="Y51" s="45">
        <f>COUNTIF(Y$10:Y$49,"H")</f>
        <v>1</v>
      </c>
      <c r="Z51" s="46">
        <f>SUM(C51:Y51)</f>
        <v>16</v>
      </c>
    </row>
    <row r="52" spans="1:27" x14ac:dyDescent="0.2">
      <c r="A52" s="31" t="s">
        <v>31</v>
      </c>
      <c r="B52" s="44"/>
      <c r="C52" s="45">
        <f>COUNTIF(C$10:C$49,"V")</f>
        <v>0</v>
      </c>
      <c r="D52" s="44"/>
      <c r="E52" s="45">
        <f>COUNTIF(E$10:E$49,"V")</f>
        <v>0</v>
      </c>
      <c r="F52" s="44"/>
      <c r="G52" s="45">
        <f>COUNTIF(G$10:G$49,"V")</f>
        <v>0</v>
      </c>
      <c r="H52" s="44"/>
      <c r="I52" s="45">
        <f>COUNTIF(I$10:I$49,"V")</f>
        <v>0</v>
      </c>
      <c r="J52" s="44"/>
      <c r="K52" s="45">
        <f>COUNTIF(K$10:K$49,"V")</f>
        <v>0</v>
      </c>
      <c r="L52" s="44"/>
      <c r="M52" s="45">
        <f>COUNTIF(M$10:M$49,"V")</f>
        <v>0</v>
      </c>
      <c r="N52" s="44"/>
      <c r="O52" s="45">
        <f>COUNTIF(O$10:O$49,"V")</f>
        <v>0</v>
      </c>
      <c r="P52" s="44"/>
      <c r="Q52" s="45">
        <f>COUNTIF(Q$10:Q$49,"V")</f>
        <v>0</v>
      </c>
      <c r="R52" s="44"/>
      <c r="S52" s="45">
        <f>COUNTIF(S$10:S$49,"V")</f>
        <v>0</v>
      </c>
      <c r="T52" s="44"/>
      <c r="U52" s="45">
        <f>COUNTIF(U$10:U$49,"V")</f>
        <v>0</v>
      </c>
      <c r="V52" s="44"/>
      <c r="W52" s="45">
        <f>COUNTIF(W$10:W$49,"V")</f>
        <v>0</v>
      </c>
      <c r="X52" s="44"/>
      <c r="Y52" s="45">
        <f>COUNTIF(Y$10:Y$49,"V")</f>
        <v>0</v>
      </c>
      <c r="Z52" s="46">
        <f>SUM(C52:Y52)</f>
        <v>0</v>
      </c>
    </row>
    <row r="53" spans="1:27" x14ac:dyDescent="0.2">
      <c r="A53" s="31" t="s">
        <v>42</v>
      </c>
      <c r="B53" s="44"/>
      <c r="C53" s="45">
        <f>COUNTIF(C$10:C$49,"W1")</f>
        <v>0</v>
      </c>
      <c r="D53" s="44"/>
      <c r="E53" s="45">
        <f>COUNTIF(E$10:E$49,"W1")</f>
        <v>0</v>
      </c>
      <c r="F53" s="44"/>
      <c r="G53" s="45">
        <f>COUNTIF(G$10:G$49,"W1")</f>
        <v>21</v>
      </c>
      <c r="H53" s="44"/>
      <c r="I53" s="45">
        <f>COUNTIF(I$10:I$49,"W1")</f>
        <v>0</v>
      </c>
      <c r="J53" s="44"/>
      <c r="K53" s="45">
        <f>COUNTIF(K$10:K$49,"W1")</f>
        <v>14</v>
      </c>
      <c r="L53" s="44"/>
      <c r="M53" s="45">
        <f>COUNTIF(M$10:M$49,"W1")</f>
        <v>15</v>
      </c>
      <c r="N53" s="44"/>
      <c r="O53" s="45">
        <f>COUNTIF(O$10:O$49,"W1")</f>
        <v>7</v>
      </c>
      <c r="P53" s="44"/>
      <c r="Q53" s="45">
        <f>COUNTIF(Q$10:Q$49,"W1")</f>
        <v>12</v>
      </c>
      <c r="R53" s="44"/>
      <c r="S53" s="45">
        <f>COUNTIF(S$10:S$49,"W1")</f>
        <v>5</v>
      </c>
      <c r="T53" s="44"/>
      <c r="U53" s="45">
        <f>COUNTIF(U$10:U$49,"W1")</f>
        <v>11</v>
      </c>
      <c r="V53" s="44"/>
      <c r="W53" s="45">
        <f>COUNTIF(W$10:W$49,"W1")</f>
        <v>0</v>
      </c>
      <c r="X53" s="44"/>
      <c r="Y53" s="45">
        <f>COUNTIF(Y$10:Y$49,"W1")</f>
        <v>5</v>
      </c>
      <c r="Z53" s="46">
        <f>SUM(C53:Y53)</f>
        <v>90</v>
      </c>
    </row>
    <row r="54" spans="1:27" x14ac:dyDescent="0.2">
      <c r="A54" s="31" t="s">
        <v>43</v>
      </c>
      <c r="B54" s="44"/>
      <c r="C54" s="45">
        <f>COUNTIF(C$10:C$48,"W2")</f>
        <v>0</v>
      </c>
      <c r="D54" s="44"/>
      <c r="E54" s="45">
        <f>COUNTIF(E$10:E$48,"W2")</f>
        <v>12</v>
      </c>
      <c r="F54" s="44"/>
      <c r="G54" s="45">
        <f>COUNTIF(G$10:G$48,"W2")</f>
        <v>0</v>
      </c>
      <c r="H54" s="44"/>
      <c r="I54" s="45">
        <f>COUNTIF(I$10:I$48,"W2")</f>
        <v>23</v>
      </c>
      <c r="J54" s="44"/>
      <c r="K54" s="45">
        <f>COUNTIF(K$10:K$48,"W2")</f>
        <v>0</v>
      </c>
      <c r="L54" s="44"/>
      <c r="M54" s="45">
        <f>COUNTIF(M$10:M$48,"W2")</f>
        <v>0</v>
      </c>
      <c r="N54" s="44"/>
      <c r="O54" s="45">
        <f>COUNTIF(O$10:O$48,"W2")</f>
        <v>6</v>
      </c>
      <c r="P54" s="44"/>
      <c r="Q54" s="45">
        <f>COUNTIF(Q$10:Q$48,"W2")</f>
        <v>6</v>
      </c>
      <c r="R54" s="44"/>
      <c r="S54" s="45">
        <f>COUNTIF(S$10:S$48,"W2")</f>
        <v>16</v>
      </c>
      <c r="T54" s="44"/>
      <c r="U54" s="45">
        <f>COUNTIF(U$10:U$48,"W2")</f>
        <v>5</v>
      </c>
      <c r="V54" s="44"/>
      <c r="W54" s="45">
        <f>COUNTIF(W$10:W$48,"W2")</f>
        <v>20</v>
      </c>
      <c r="X54" s="44"/>
      <c r="Y54" s="45">
        <f>COUNTIF(Y$10:Y$48,"W2")</f>
        <v>2</v>
      </c>
      <c r="Z54" s="46">
        <f>SUM(C54:Y54)</f>
        <v>90</v>
      </c>
    </row>
    <row r="55" spans="1:27" x14ac:dyDescent="0.2">
      <c r="A55" s="31" t="s">
        <v>44</v>
      </c>
      <c r="B55" s="44"/>
      <c r="C55" s="45">
        <f>COUNTIF(C$10:C$48,"wb")</f>
        <v>0</v>
      </c>
      <c r="D55" s="44"/>
      <c r="E55" s="45">
        <f>COUNTIF(E$10:E$48,"B")</f>
        <v>3</v>
      </c>
      <c r="F55" s="44"/>
      <c r="G55" s="45">
        <f>COUNTIF(G$10:G$48,"B")</f>
        <v>0</v>
      </c>
      <c r="H55" s="44"/>
      <c r="I55" s="45">
        <f>COUNTIF(I$10:I$48,"B")</f>
        <v>0</v>
      </c>
      <c r="J55" s="44"/>
      <c r="K55" s="45">
        <f>COUNTIF(K$10:K$48,"B")</f>
        <v>0</v>
      </c>
      <c r="L55" s="44"/>
      <c r="M55" s="45">
        <f>COUNTIF(M$10:M$48,"B")</f>
        <v>0</v>
      </c>
      <c r="N55" s="44"/>
      <c r="O55" s="45">
        <f>COUNTIF(O$10:O$48,"B")</f>
        <v>1</v>
      </c>
      <c r="P55" s="44"/>
      <c r="Q55" s="45">
        <f>COUNTIF(Q$10:Q$48,"B")</f>
        <v>0</v>
      </c>
      <c r="R55" s="44"/>
      <c r="S55" s="45">
        <f>COUNTIF(S$10:S$49,"B")</f>
        <v>1</v>
      </c>
      <c r="T55" s="44"/>
      <c r="U55" s="45">
        <f>COUNTIF(U$10:U$48,"B")</f>
        <v>0</v>
      </c>
      <c r="V55" s="44"/>
      <c r="W55" s="45">
        <f>COUNTIF(W$10:W$48,"B")</f>
        <v>0</v>
      </c>
      <c r="X55" s="44"/>
      <c r="Y55" s="45">
        <f>COUNTIF(Y$10:Y$48,"b")</f>
        <v>1</v>
      </c>
      <c r="Z55" s="46">
        <f>ROUND(SUM(C55:Y55),0)</f>
        <v>6</v>
      </c>
    </row>
    <row r="56" spans="1:27" x14ac:dyDescent="0.2">
      <c r="A56" s="47" t="s">
        <v>49</v>
      </c>
      <c r="B56" s="44"/>
      <c r="C56" s="45">
        <f>COUNTIF(C$10:C$49,"nwd")</f>
        <v>22</v>
      </c>
      <c r="D56" s="48"/>
      <c r="E56" s="45">
        <f>COUNTIF(E$10:E$49,"nwd")</f>
        <v>6</v>
      </c>
      <c r="F56" s="48"/>
      <c r="G56" s="45">
        <f>COUNTIF(G$10:G$49,"nwd")</f>
        <v>0</v>
      </c>
      <c r="H56" s="44"/>
      <c r="I56" s="45">
        <f>COUNTIF(I$10:I$49,"nwd")</f>
        <v>0</v>
      </c>
      <c r="J56" s="44"/>
      <c r="K56" s="45">
        <f>COUNTIF(K$10:K$49,"nwd")</f>
        <v>3</v>
      </c>
      <c r="L56" s="44"/>
      <c r="M56" s="45">
        <f>COUNTIF(M$10:M$49,"nwd")</f>
        <v>4</v>
      </c>
      <c r="N56" s="44"/>
      <c r="O56" s="45">
        <f>COUNTIF(O$10:O$49,"nwd")</f>
        <v>6</v>
      </c>
      <c r="P56" s="44"/>
      <c r="Q56" s="45">
        <f>COUNTIF(Q$10:Q$49,"nwd")</f>
        <v>0</v>
      </c>
      <c r="R56" s="44"/>
      <c r="S56" s="45">
        <f>COUNTIF(S$10:S$49,"nwd")</f>
        <v>0</v>
      </c>
      <c r="T56" s="44"/>
      <c r="U56" s="45">
        <f>COUNTIF(U$10:U$49,"nwd")</f>
        <v>5</v>
      </c>
      <c r="V56" s="44"/>
      <c r="W56" s="45">
        <f>COUNTIF(W$10:W$49,"nwd")</f>
        <v>0</v>
      </c>
      <c r="X56" s="44"/>
      <c r="Y56" s="45">
        <f>COUNTIF(Y$10:Y$49,"nwd")</f>
        <v>13</v>
      </c>
      <c r="Z56" s="46">
        <f>SUM(C56:Y56)-D56-F56</f>
        <v>59</v>
      </c>
    </row>
    <row r="57" spans="1:27" x14ac:dyDescent="0.2">
      <c r="A57" s="49" t="s">
        <v>50</v>
      </c>
      <c r="B57" s="44"/>
      <c r="C57" s="45">
        <f>COUNTIF(C$10:C$48,"M")</f>
        <v>0</v>
      </c>
      <c r="D57" s="44"/>
      <c r="E57" s="45">
        <f>COUNTIF(E$10:E$48,"M")</f>
        <v>0</v>
      </c>
      <c r="F57" s="44"/>
      <c r="G57" s="45">
        <f>COUNTIF(G$10:G$48,"M")</f>
        <v>0</v>
      </c>
      <c r="H57" s="44"/>
      <c r="I57" s="45">
        <f>COUNTIF(I$10:I$48,"M")</f>
        <v>0</v>
      </c>
      <c r="J57" s="44"/>
      <c r="K57" s="45">
        <f>COUNTIF(K$10:K$48,"M")</f>
        <v>0</v>
      </c>
      <c r="L57" s="44"/>
      <c r="M57" s="45">
        <f>COUNTIF(M$10:M$48,"M")</f>
        <v>0</v>
      </c>
      <c r="N57" s="44"/>
      <c r="O57" s="45">
        <f>COUNTIF(O$10:O$48,"M")</f>
        <v>0</v>
      </c>
      <c r="P57" s="44"/>
      <c r="Q57" s="45">
        <f>COUNTIF(Q$10:Q$48,"M")</f>
        <v>0</v>
      </c>
      <c r="R57" s="44"/>
      <c r="S57" s="45">
        <f>COUNTIF(S$10:S$48,"M")</f>
        <v>0</v>
      </c>
      <c r="T57" s="44"/>
      <c r="U57" s="45">
        <f>COUNTIF(U$10:U$48,"M")</f>
        <v>0</v>
      </c>
      <c r="V57" s="44"/>
      <c r="W57" s="45">
        <f>COUNTIF(W$10:W$48,"M")</f>
        <v>0</v>
      </c>
      <c r="X57" s="44"/>
      <c r="Y57" s="46">
        <f>COUNTIF(Y16:Y45,"m")</f>
        <v>0</v>
      </c>
      <c r="Z57" s="46">
        <f>ROUND(SUM(C57:Y57),0)</f>
        <v>0</v>
      </c>
      <c r="AA57" s="63"/>
    </row>
    <row r="58" spans="1:27" x14ac:dyDescent="0.2">
      <c r="A58" s="31" t="s">
        <v>33</v>
      </c>
      <c r="B58" s="44"/>
      <c r="C58" s="45">
        <f>COUNTIF(C$10:C$48,"S")</f>
        <v>8</v>
      </c>
      <c r="D58" s="44"/>
      <c r="E58" s="45">
        <f>COUNTIF(E$10:E$48,"S")</f>
        <v>10</v>
      </c>
      <c r="F58" s="44"/>
      <c r="G58" s="45">
        <f>COUNTIF(G$10:G$48,"S")</f>
        <v>8</v>
      </c>
      <c r="H58" s="44"/>
      <c r="I58" s="45">
        <f>COUNTIF(I$10:I$48,"S")</f>
        <v>8</v>
      </c>
      <c r="J58" s="44"/>
      <c r="K58" s="45">
        <f>COUNTIF(K$10:K$48,"S")</f>
        <v>10</v>
      </c>
      <c r="L58" s="44"/>
      <c r="M58" s="45">
        <f>COUNTIF(M$10:M$48,"S")</f>
        <v>8</v>
      </c>
      <c r="N58" s="44"/>
      <c r="O58" s="45">
        <f>COUNTIF(O$10:O$48,"S")</f>
        <v>9</v>
      </c>
      <c r="P58" s="44"/>
      <c r="Q58" s="45">
        <f>COUNTIF(Q$10:Q$48,"S")</f>
        <v>8</v>
      </c>
      <c r="R58" s="44"/>
      <c r="S58" s="45">
        <f>COUNTIF(S$10:S$48,"S")</f>
        <v>9</v>
      </c>
      <c r="T58" s="44"/>
      <c r="U58" s="45">
        <f>COUNTIF(U$10:U$48,"S")</f>
        <v>8</v>
      </c>
      <c r="V58" s="44"/>
      <c r="W58" s="45">
        <f>COUNTIF(W$10:W$48,"S")</f>
        <v>10</v>
      </c>
      <c r="X58" s="44"/>
      <c r="Y58" s="45">
        <f>COUNTIF(Y$10:Y$48,"S")</f>
        <v>8</v>
      </c>
      <c r="Z58" s="46">
        <f>SUM(C58:Y58)</f>
        <v>104</v>
      </c>
    </row>
    <row r="59" spans="1:27" ht="15.75" customHeight="1" x14ac:dyDescent="0.2">
      <c r="A59" s="50" t="s">
        <v>34</v>
      </c>
      <c r="B59" s="28"/>
      <c r="C59" s="46">
        <f>SUM(C51:C58)</f>
        <v>31</v>
      </c>
      <c r="D59" s="44"/>
      <c r="E59" s="46">
        <f>SUM(E51:E58)</f>
        <v>31</v>
      </c>
      <c r="F59" s="44"/>
      <c r="G59" s="46">
        <f>SUM(G51:G58)</f>
        <v>30</v>
      </c>
      <c r="H59" s="44"/>
      <c r="I59" s="46">
        <f>SUM(I51:I58)</f>
        <v>31</v>
      </c>
      <c r="J59" s="44"/>
      <c r="K59" s="46">
        <f>SUM(K51:K58)</f>
        <v>30</v>
      </c>
      <c r="L59" s="44"/>
      <c r="M59" s="46">
        <f>SUM(M51:M58)</f>
        <v>31</v>
      </c>
      <c r="N59" s="44"/>
      <c r="O59" s="46">
        <f>SUM(O51:O58)</f>
        <v>31</v>
      </c>
      <c r="P59" s="44"/>
      <c r="Q59" s="46">
        <f>SUM(Q51:Q58)</f>
        <v>28</v>
      </c>
      <c r="R59" s="44"/>
      <c r="S59" s="46">
        <f>SUM(S51:S58)</f>
        <v>31</v>
      </c>
      <c r="T59" s="44"/>
      <c r="U59" s="46">
        <f>SUM(U51:U58)</f>
        <v>30</v>
      </c>
      <c r="V59" s="44"/>
      <c r="W59" s="46">
        <f>SUM(W51:W58)</f>
        <v>31</v>
      </c>
      <c r="X59" s="44"/>
      <c r="Y59" s="46">
        <f>SUM(Y51:Y58)</f>
        <v>30</v>
      </c>
      <c r="Z59" s="46">
        <f>ROUND(SUM(Z51:Z58),0)</f>
        <v>365</v>
      </c>
    </row>
    <row r="60" spans="1:27" ht="18.75" customHeight="1" thickBot="1" x14ac:dyDescent="0.25">
      <c r="A60" s="51" t="s">
        <v>35</v>
      </c>
      <c r="B60" s="52"/>
      <c r="C60" s="53"/>
      <c r="D60" s="52"/>
      <c r="E60" s="53"/>
      <c r="F60" s="52"/>
      <c r="G60" s="53"/>
      <c r="H60" s="52"/>
      <c r="I60" s="53"/>
      <c r="J60" s="52"/>
      <c r="K60" s="53"/>
      <c r="L60" s="52"/>
      <c r="M60" s="53"/>
      <c r="N60" s="52"/>
      <c r="O60" s="53"/>
      <c r="P60" s="52"/>
      <c r="Q60" s="53"/>
      <c r="R60" s="52"/>
      <c r="S60" s="54"/>
      <c r="T60" s="26" t="s">
        <v>37</v>
      </c>
      <c r="U60" s="53"/>
      <c r="V60" s="52"/>
      <c r="W60" s="53"/>
      <c r="X60" s="26"/>
      <c r="Y60" s="55"/>
      <c r="Z60" s="56"/>
    </row>
    <row r="61" spans="1:27" ht="19.5" customHeight="1" thickBot="1" x14ac:dyDescent="0.25">
      <c r="A61" s="57" t="s">
        <v>36</v>
      </c>
      <c r="B61" s="58"/>
      <c r="C61" s="58"/>
      <c r="D61" s="58"/>
      <c r="E61" s="58"/>
      <c r="F61" s="59"/>
      <c r="G61" s="58"/>
      <c r="H61" s="59"/>
      <c r="I61" s="58"/>
      <c r="J61" s="59"/>
      <c r="K61" s="58"/>
      <c r="L61" s="59"/>
      <c r="M61" s="58"/>
      <c r="N61" s="59"/>
      <c r="O61" s="58"/>
      <c r="P61" s="59"/>
      <c r="Q61" s="58"/>
      <c r="R61" s="59"/>
      <c r="S61" s="58"/>
      <c r="T61" s="58" t="s">
        <v>37</v>
      </c>
      <c r="U61" s="58"/>
      <c r="V61" s="58"/>
      <c r="W61" s="58"/>
      <c r="X61" s="58"/>
      <c r="Y61" s="58"/>
      <c r="Z61" s="60"/>
    </row>
    <row r="62" spans="1:27" x14ac:dyDescent="0.2">
      <c r="C62" s="10">
        <f>COUNTIF(C10:C49,"x")</f>
        <v>5</v>
      </c>
      <c r="E62" s="10">
        <f>COUNTIF(E10:E49,"x")</f>
        <v>5</v>
      </c>
      <c r="G62" s="10">
        <f>COUNTIF(G10:G49,"x")</f>
        <v>0</v>
      </c>
      <c r="I62" s="10">
        <f>COUNTIF(I10:I49,"x")</f>
        <v>0</v>
      </c>
      <c r="K62" s="10">
        <f>COUNTIF(K10:K49,"x")</f>
        <v>0</v>
      </c>
      <c r="M62" s="10">
        <f>COUNTIF(M10:M49,"x")</f>
        <v>0</v>
      </c>
      <c r="O62" s="10">
        <f>COUNTIF(O10:O49,"x")</f>
        <v>0</v>
      </c>
      <c r="Q62" s="10">
        <f>COUNTIF(Q10:Q49,"x")</f>
        <v>0</v>
      </c>
      <c r="S62" s="10">
        <f>COUNTIF(S10:S49,"x")</f>
        <v>0</v>
      </c>
      <c r="U62" s="10">
        <f>COUNTIF(U10:U49,"x")</f>
        <v>0</v>
      </c>
      <c r="W62" s="10">
        <f>COUNTIF(W10:W49,"x")</f>
        <v>0</v>
      </c>
      <c r="Y62" s="10">
        <f>COUNTIF(Y10:Y49,"x")</f>
        <v>0</v>
      </c>
    </row>
  </sheetData>
  <protectedRanges>
    <protectedRange sqref="S19:S20 U19:U20 W19:W20 Y19:Y20 U26:U27 W26:W27 Y26:Y27 U33:U34 W33:W34 Y33:Y34 U40:U41 W40:W41 Y40:Y41 S26:S27 S33:S34 S40:S41 S46:S48" name="March"/>
    <protectedRange sqref="O35 O40:O41" name="January"/>
    <protectedRange sqref="K40:K41 K26:K27 K19:K20 K23 K33:K34 K44" name="November"/>
    <protectedRange sqref="G15 I17 K21:K22 K24:K25 M15 Q32 Q35 S14 S35:S39 U17 U32 W42 Y15:Y18 Y21:Y23 G26:G27 E40 G47:G48 W44:W46 G19:G20 G33:G34 G40:G41 U35:U39" name="September"/>
    <protectedRange sqref="C17 C19:C20 C22:C45 K35:K37 M35:M36 M42:M44 C47:C48" name="July"/>
    <protectedRange sqref="E15:E17 E19:E39 I42:I46 K42:K43 O42:O46 S42:S45 U42:U46 W43 G16:G18 G22:G25 G28:G32 G35:G39 I18 I21:I25 I28:I32 I35:I39 K14:K18 M16:M18 M21:M25 Q15:Q18 S15:S18 W14:W18 Q21:Q25 S21:S25 W21:W25 K28:K32 M28:M32 O29:O32 Q28:Q31 S28:S32 U28:U31 W28:W32 W35:W39 Q36:Q39 O36:O39 E41:E47 G42:G46 Q42:Q44 U21:U25" name="August"/>
    <protectedRange sqref="M47 M45 M19:M20 M26:M27 M33:M34 M37:M41" name="December"/>
    <protectedRange sqref="Q33:Q34 Q19:Q20 Q40:Q41 Q26:Q27 Q45" name="February"/>
    <protectedRange sqref="Y24:Y25 Y28:Y32 Y35:Y39 Y42:Y48" name="June"/>
  </protectedRanges>
  <mergeCells count="34">
    <mergeCell ref="A1:Y1"/>
    <mergeCell ref="A2:Y2"/>
    <mergeCell ref="U3:Z9"/>
    <mergeCell ref="M3:S3"/>
    <mergeCell ref="K4:L4"/>
    <mergeCell ref="K5:L5"/>
    <mergeCell ref="M5:S5"/>
    <mergeCell ref="M6:S6"/>
    <mergeCell ref="M4:S4"/>
    <mergeCell ref="K6:L6"/>
    <mergeCell ref="N7:O7"/>
    <mergeCell ref="B5:J5"/>
    <mergeCell ref="B6:J6"/>
    <mergeCell ref="B7:C7"/>
    <mergeCell ref="B3:J3"/>
    <mergeCell ref="B4:J4"/>
    <mergeCell ref="F7:G7"/>
    <mergeCell ref="R12:S12"/>
    <mergeCell ref="H12:I12"/>
    <mergeCell ref="J12:K12"/>
    <mergeCell ref="B12:C12"/>
    <mergeCell ref="D12:E12"/>
    <mergeCell ref="F12:G12"/>
    <mergeCell ref="Q7:R7"/>
    <mergeCell ref="D9:G9"/>
    <mergeCell ref="L9:P9"/>
    <mergeCell ref="K7:M7"/>
    <mergeCell ref="B8:G8"/>
    <mergeCell ref="X12:Y12"/>
    <mergeCell ref="T12:U12"/>
    <mergeCell ref="V12:W12"/>
    <mergeCell ref="L12:M12"/>
    <mergeCell ref="P12:Q12"/>
    <mergeCell ref="N12:O12"/>
  </mergeCells>
  <phoneticPr fontId="5" type="noConversion"/>
  <conditionalFormatting sqref="A10">
    <cfRule type="cellIs" dxfId="9" priority="36" stopIfTrue="1" operator="greaterThan">
      <formula>0</formula>
    </cfRule>
  </conditionalFormatting>
  <conditionalFormatting sqref="B13:Y49">
    <cfRule type="containsBlanks" dxfId="8" priority="37">
      <formula>LEN(TRIM(B13))=0</formula>
    </cfRule>
    <cfRule type="cellIs" dxfId="7" priority="8" operator="equal">
      <formula>"W1"</formula>
    </cfRule>
    <cfRule type="cellIs" dxfId="6" priority="7" operator="equal">
      <formula>"W2"</formula>
    </cfRule>
    <cfRule type="cellIs" dxfId="5" priority="6" operator="equal">
      <formula>"B"</formula>
    </cfRule>
    <cfRule type="cellIs" dxfId="4" priority="5" operator="equal">
      <formula>"M"</formula>
    </cfRule>
    <cfRule type="cellIs" dxfId="3" priority="4" operator="equal">
      <formula>"S"</formula>
    </cfRule>
    <cfRule type="cellIs" dxfId="2" priority="3" operator="equal">
      <formula>"H"</formula>
    </cfRule>
    <cfRule type="cellIs" dxfId="1" priority="2" operator="equal">
      <formula>"X"</formula>
    </cfRule>
    <cfRule type="cellIs" dxfId="0" priority="1" operator="equal">
      <formula>"NWD"</formula>
    </cfRule>
  </conditionalFormatting>
  <dataValidations count="4">
    <dataValidation type="list" allowBlank="1" showInputMessage="1" showErrorMessage="1" sqref="C50">
      <formula1>"W,w,V,v,M,m,N,n"</formula1>
    </dataValidation>
    <dataValidation type="list" allowBlank="1" showDropDown="1" showInputMessage="1" showErrorMessage="1" errorTitle="Input" error="Must be W for Work_x000a_V for Vacation_x000a_M for Manditory Staff Dev_x000a_N for Weekend_x000a_Blank for Non work day (Certificated)" sqref="O50">
      <formula1>"W,w,V,v,M,m,N"</formula1>
    </dataValidation>
    <dataValidation showErrorMessage="1" error="Must be &quot;M&quot;, &quot;V&quot; or &quot;W&quot;" sqref="P50:X50 B50 D50:M50"/>
    <dataValidation type="custom" showInputMessage="1" showErrorMessage="1" promptTitle="INPUT" prompt="MUST BE AN &quot;M&quot; OR &quot;V' OR &quot;W&quot;" sqref="Y50">
      <formula1>"W,w,V,v,M,m"</formula1>
    </dataValidation>
  </dataValidations>
  <pageMargins left="0.35" right="0.26" top="0.32" bottom="0.18" header="0.28000000000000003" footer="0.5"/>
  <pageSetup scale="82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Staffing!$A$1:$A$329</xm:f>
          </x14:formula1>
          <xm:sqref>B5:J5 M5:S5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9"/>
  <sheetViews>
    <sheetView workbookViewId="0"/>
  </sheetViews>
  <sheetFormatPr defaultRowHeight="12.75" x14ac:dyDescent="0.2"/>
  <cols>
    <col min="1" max="1" width="31.5703125" bestFit="1" customWidth="1"/>
    <col min="2" max="2" width="11.42578125" bestFit="1" customWidth="1"/>
  </cols>
  <sheetData>
    <row r="1" spans="1:2" ht="13.5" thickBot="1" x14ac:dyDescent="0.25">
      <c r="A1" s="4" t="s">
        <v>390</v>
      </c>
      <c r="B1" s="4" t="s">
        <v>391</v>
      </c>
    </row>
    <row r="2" spans="1:2" x14ac:dyDescent="0.2">
      <c r="A2" s="5" t="s">
        <v>241</v>
      </c>
      <c r="B2" s="5">
        <v>186</v>
      </c>
    </row>
    <row r="3" spans="1:2" x14ac:dyDescent="0.2">
      <c r="A3" s="5" t="s">
        <v>242</v>
      </c>
      <c r="B3" s="5">
        <v>186</v>
      </c>
    </row>
    <row r="4" spans="1:2" x14ac:dyDescent="0.2">
      <c r="A4" s="5" t="s">
        <v>243</v>
      </c>
      <c r="B4" s="5">
        <v>186</v>
      </c>
    </row>
    <row r="5" spans="1:2" x14ac:dyDescent="0.2">
      <c r="A5" s="5" t="s">
        <v>244</v>
      </c>
      <c r="B5" s="5">
        <v>186</v>
      </c>
    </row>
    <row r="6" spans="1:2" x14ac:dyDescent="0.2">
      <c r="A6" s="5" t="s">
        <v>245</v>
      </c>
      <c r="B6" s="5">
        <v>186</v>
      </c>
    </row>
    <row r="7" spans="1:2" x14ac:dyDescent="0.2">
      <c r="A7" s="5" t="s">
        <v>246</v>
      </c>
      <c r="B7" s="5">
        <v>186</v>
      </c>
    </row>
    <row r="8" spans="1:2" x14ac:dyDescent="0.2">
      <c r="A8" s="5" t="s">
        <v>247</v>
      </c>
      <c r="B8" s="5">
        <v>186</v>
      </c>
    </row>
    <row r="9" spans="1:2" x14ac:dyDescent="0.2">
      <c r="A9" s="5" t="s">
        <v>248</v>
      </c>
      <c r="B9" s="5">
        <v>186</v>
      </c>
    </row>
    <row r="10" spans="1:2" x14ac:dyDescent="0.2">
      <c r="A10" s="5" t="s">
        <v>249</v>
      </c>
      <c r="B10" s="5">
        <v>186</v>
      </c>
    </row>
    <row r="11" spans="1:2" x14ac:dyDescent="0.2">
      <c r="A11" s="5" t="s">
        <v>250</v>
      </c>
      <c r="B11" s="5">
        <v>186</v>
      </c>
    </row>
    <row r="12" spans="1:2" x14ac:dyDescent="0.2">
      <c r="A12" s="5" t="s">
        <v>251</v>
      </c>
      <c r="B12" s="5">
        <v>186</v>
      </c>
    </row>
    <row r="13" spans="1:2" x14ac:dyDescent="0.2">
      <c r="A13" s="5" t="s">
        <v>252</v>
      </c>
      <c r="B13" s="5">
        <v>186</v>
      </c>
    </row>
    <row r="14" spans="1:2" x14ac:dyDescent="0.2">
      <c r="A14" s="5" t="s">
        <v>253</v>
      </c>
      <c r="B14" s="5">
        <v>186</v>
      </c>
    </row>
    <row r="15" spans="1:2" x14ac:dyDescent="0.2">
      <c r="A15" s="5" t="s">
        <v>141</v>
      </c>
      <c r="B15" s="5">
        <v>245</v>
      </c>
    </row>
    <row r="16" spans="1:2" x14ac:dyDescent="0.2">
      <c r="A16" s="5" t="s">
        <v>142</v>
      </c>
      <c r="B16" s="5">
        <v>245</v>
      </c>
    </row>
    <row r="17" spans="1:2" x14ac:dyDescent="0.2">
      <c r="A17" s="5" t="s">
        <v>143</v>
      </c>
      <c r="B17" s="5">
        <v>245</v>
      </c>
    </row>
    <row r="18" spans="1:2" x14ac:dyDescent="0.2">
      <c r="A18" s="5" t="s">
        <v>144</v>
      </c>
      <c r="B18" s="5">
        <v>245</v>
      </c>
    </row>
    <row r="19" spans="1:2" x14ac:dyDescent="0.2">
      <c r="A19" s="5" t="s">
        <v>117</v>
      </c>
      <c r="B19" s="5">
        <v>225</v>
      </c>
    </row>
    <row r="20" spans="1:2" x14ac:dyDescent="0.2">
      <c r="A20" s="5" t="s">
        <v>254</v>
      </c>
      <c r="B20" s="5">
        <v>186</v>
      </c>
    </row>
    <row r="21" spans="1:2" x14ac:dyDescent="0.2">
      <c r="A21" s="5" t="s">
        <v>181</v>
      </c>
      <c r="B21" s="5">
        <v>245</v>
      </c>
    </row>
    <row r="22" spans="1:2" x14ac:dyDescent="0.2">
      <c r="A22" s="5" t="s">
        <v>255</v>
      </c>
      <c r="B22" s="5">
        <v>186</v>
      </c>
    </row>
    <row r="23" spans="1:2" x14ac:dyDescent="0.2">
      <c r="A23" s="5" t="s">
        <v>72</v>
      </c>
      <c r="B23" s="5">
        <v>195</v>
      </c>
    </row>
    <row r="24" spans="1:2" x14ac:dyDescent="0.2">
      <c r="A24" s="5" t="s">
        <v>256</v>
      </c>
      <c r="B24" s="5">
        <v>186</v>
      </c>
    </row>
    <row r="25" spans="1:2" x14ac:dyDescent="0.2">
      <c r="A25" s="5" t="s">
        <v>70</v>
      </c>
      <c r="B25" s="5">
        <v>213</v>
      </c>
    </row>
    <row r="26" spans="1:2" x14ac:dyDescent="0.2">
      <c r="A26" s="5" t="s">
        <v>71</v>
      </c>
      <c r="B26" s="5">
        <v>208</v>
      </c>
    </row>
    <row r="27" spans="1:2" x14ac:dyDescent="0.2">
      <c r="A27" s="5" t="s">
        <v>74</v>
      </c>
      <c r="B27" s="5">
        <v>223</v>
      </c>
    </row>
    <row r="28" spans="1:2" x14ac:dyDescent="0.2">
      <c r="A28" s="5" t="s">
        <v>69</v>
      </c>
      <c r="B28" s="5">
        <v>220</v>
      </c>
    </row>
    <row r="29" spans="1:2" x14ac:dyDescent="0.2">
      <c r="A29" s="5" t="s">
        <v>73</v>
      </c>
      <c r="B29" s="5">
        <v>223</v>
      </c>
    </row>
    <row r="30" spans="1:2" x14ac:dyDescent="0.2">
      <c r="A30" s="5" t="s">
        <v>75</v>
      </c>
      <c r="B30" s="5">
        <v>223</v>
      </c>
    </row>
    <row r="31" spans="1:2" x14ac:dyDescent="0.2">
      <c r="A31" s="5" t="s">
        <v>119</v>
      </c>
      <c r="B31" s="5">
        <v>223</v>
      </c>
    </row>
    <row r="32" spans="1:2" x14ac:dyDescent="0.2">
      <c r="A32" s="5" t="s">
        <v>145</v>
      </c>
      <c r="B32" s="5">
        <v>190</v>
      </c>
    </row>
    <row r="33" spans="1:2" x14ac:dyDescent="0.2">
      <c r="A33" s="5" t="s">
        <v>257</v>
      </c>
      <c r="B33" s="5">
        <v>186</v>
      </c>
    </row>
    <row r="34" spans="1:2" x14ac:dyDescent="0.2">
      <c r="A34" s="5" t="s">
        <v>258</v>
      </c>
      <c r="B34" s="5">
        <v>186</v>
      </c>
    </row>
    <row r="35" spans="1:2" x14ac:dyDescent="0.2">
      <c r="A35" s="5" t="s">
        <v>326</v>
      </c>
      <c r="B35" s="5">
        <v>186</v>
      </c>
    </row>
    <row r="36" spans="1:2" x14ac:dyDescent="0.2">
      <c r="A36" s="5" t="s">
        <v>146</v>
      </c>
      <c r="B36" s="5">
        <v>245</v>
      </c>
    </row>
    <row r="37" spans="1:2" x14ac:dyDescent="0.2">
      <c r="A37" s="5" t="s">
        <v>209</v>
      </c>
      <c r="B37" s="5">
        <v>245</v>
      </c>
    </row>
    <row r="38" spans="1:2" x14ac:dyDescent="0.2">
      <c r="A38" s="5" t="s">
        <v>193</v>
      </c>
      <c r="B38" s="5">
        <v>180</v>
      </c>
    </row>
    <row r="39" spans="1:2" x14ac:dyDescent="0.2">
      <c r="A39" s="5" t="s">
        <v>194</v>
      </c>
      <c r="B39" s="5">
        <v>180</v>
      </c>
    </row>
    <row r="40" spans="1:2" x14ac:dyDescent="0.2">
      <c r="A40" s="5" t="s">
        <v>195</v>
      </c>
      <c r="B40" s="5">
        <v>180</v>
      </c>
    </row>
    <row r="41" spans="1:2" x14ac:dyDescent="0.2">
      <c r="A41" s="5" t="s">
        <v>259</v>
      </c>
      <c r="B41" s="5">
        <v>186</v>
      </c>
    </row>
    <row r="42" spans="1:2" x14ac:dyDescent="0.2">
      <c r="A42" s="5" t="s">
        <v>269</v>
      </c>
      <c r="B42" s="5">
        <v>186</v>
      </c>
    </row>
    <row r="43" spans="1:2" x14ac:dyDescent="0.2">
      <c r="A43" s="5" t="s">
        <v>263</v>
      </c>
      <c r="B43" s="5">
        <v>186</v>
      </c>
    </row>
    <row r="44" spans="1:2" x14ac:dyDescent="0.2">
      <c r="A44" s="5" t="s">
        <v>120</v>
      </c>
      <c r="B44" s="5">
        <v>223</v>
      </c>
    </row>
    <row r="45" spans="1:2" x14ac:dyDescent="0.2">
      <c r="A45" s="5" t="s">
        <v>147</v>
      </c>
      <c r="B45" s="5">
        <v>180</v>
      </c>
    </row>
    <row r="46" spans="1:2" x14ac:dyDescent="0.2">
      <c r="A46" s="5" t="s">
        <v>149</v>
      </c>
      <c r="B46" s="5">
        <v>200</v>
      </c>
    </row>
    <row r="47" spans="1:2" x14ac:dyDescent="0.2">
      <c r="A47" s="5" t="s">
        <v>150</v>
      </c>
      <c r="B47" s="5">
        <v>245</v>
      </c>
    </row>
    <row r="48" spans="1:2" x14ac:dyDescent="0.2">
      <c r="A48" s="5" t="s">
        <v>151</v>
      </c>
      <c r="B48" s="5">
        <v>200</v>
      </c>
    </row>
    <row r="49" spans="1:2" x14ac:dyDescent="0.2">
      <c r="A49" s="5" t="s">
        <v>148</v>
      </c>
      <c r="B49" s="5">
        <v>245</v>
      </c>
    </row>
    <row r="50" spans="1:2" x14ac:dyDescent="0.2">
      <c r="A50" s="5" t="s">
        <v>152</v>
      </c>
      <c r="B50" s="5">
        <v>245</v>
      </c>
    </row>
    <row r="51" spans="1:2" x14ac:dyDescent="0.2">
      <c r="A51" s="5" t="s">
        <v>76</v>
      </c>
      <c r="B51" s="5">
        <v>223</v>
      </c>
    </row>
    <row r="52" spans="1:2" x14ac:dyDescent="0.2">
      <c r="A52" s="5" t="s">
        <v>153</v>
      </c>
      <c r="B52" s="5">
        <v>180</v>
      </c>
    </row>
    <row r="53" spans="1:2" x14ac:dyDescent="0.2">
      <c r="A53" s="5" t="s">
        <v>224</v>
      </c>
      <c r="B53" s="5">
        <v>180</v>
      </c>
    </row>
    <row r="54" spans="1:2" x14ac:dyDescent="0.2">
      <c r="A54" s="5" t="s">
        <v>260</v>
      </c>
      <c r="B54" s="5">
        <v>186</v>
      </c>
    </row>
    <row r="55" spans="1:2" x14ac:dyDescent="0.2">
      <c r="A55" s="5" t="s">
        <v>121</v>
      </c>
      <c r="B55" s="5">
        <v>225</v>
      </c>
    </row>
    <row r="56" spans="1:2" x14ac:dyDescent="0.2">
      <c r="A56" s="5" t="s">
        <v>154</v>
      </c>
      <c r="B56" s="5">
        <v>245</v>
      </c>
    </row>
    <row r="57" spans="1:2" x14ac:dyDescent="0.2">
      <c r="A57" s="5" t="s">
        <v>79</v>
      </c>
      <c r="B57" s="5">
        <v>220</v>
      </c>
    </row>
    <row r="58" spans="1:2" x14ac:dyDescent="0.2">
      <c r="A58" s="5" t="s">
        <v>122</v>
      </c>
      <c r="B58" s="5">
        <v>223</v>
      </c>
    </row>
    <row r="59" spans="1:2" x14ac:dyDescent="0.2">
      <c r="A59" s="5" t="s">
        <v>84</v>
      </c>
      <c r="B59" s="5">
        <v>220</v>
      </c>
    </row>
    <row r="60" spans="1:2" x14ac:dyDescent="0.2">
      <c r="A60" s="5" t="s">
        <v>125</v>
      </c>
      <c r="B60" s="5">
        <v>223</v>
      </c>
    </row>
    <row r="61" spans="1:2" x14ac:dyDescent="0.2">
      <c r="A61" s="5" t="s">
        <v>126</v>
      </c>
      <c r="B61" s="5">
        <v>223</v>
      </c>
    </row>
    <row r="62" spans="1:2" x14ac:dyDescent="0.2">
      <c r="A62" s="5" t="s">
        <v>77</v>
      </c>
      <c r="B62" s="5">
        <v>220</v>
      </c>
    </row>
    <row r="63" spans="1:2" x14ac:dyDescent="0.2">
      <c r="A63" s="5" t="s">
        <v>80</v>
      </c>
      <c r="B63" s="5">
        <v>220</v>
      </c>
    </row>
    <row r="64" spans="1:2" x14ac:dyDescent="0.2">
      <c r="A64" s="5" t="s">
        <v>123</v>
      </c>
      <c r="B64" s="5">
        <v>223</v>
      </c>
    </row>
    <row r="65" spans="1:2" x14ac:dyDescent="0.2">
      <c r="A65" s="5" t="s">
        <v>124</v>
      </c>
      <c r="B65" s="5">
        <v>223</v>
      </c>
    </row>
    <row r="66" spans="1:2" x14ac:dyDescent="0.2">
      <c r="A66" s="5" t="s">
        <v>89</v>
      </c>
      <c r="B66" s="5">
        <v>220</v>
      </c>
    </row>
    <row r="67" spans="1:2" x14ac:dyDescent="0.2">
      <c r="A67" s="5" t="s">
        <v>127</v>
      </c>
      <c r="B67" s="5">
        <v>223</v>
      </c>
    </row>
    <row r="68" spans="1:2" x14ac:dyDescent="0.2">
      <c r="A68" s="5" t="s">
        <v>87</v>
      </c>
      <c r="B68" s="5">
        <v>220</v>
      </c>
    </row>
    <row r="69" spans="1:2" x14ac:dyDescent="0.2">
      <c r="A69" s="5" t="s">
        <v>83</v>
      </c>
      <c r="B69" s="5">
        <v>219</v>
      </c>
    </row>
    <row r="70" spans="1:2" x14ac:dyDescent="0.2">
      <c r="A70" s="5" t="s">
        <v>90</v>
      </c>
      <c r="B70" s="5">
        <v>220</v>
      </c>
    </row>
    <row r="71" spans="1:2" x14ac:dyDescent="0.2">
      <c r="A71" s="5" t="s">
        <v>78</v>
      </c>
      <c r="B71" s="5">
        <v>220</v>
      </c>
    </row>
    <row r="72" spans="1:2" x14ac:dyDescent="0.2">
      <c r="A72" s="5" t="s">
        <v>81</v>
      </c>
      <c r="B72" s="5">
        <v>220</v>
      </c>
    </row>
    <row r="73" spans="1:2" x14ac:dyDescent="0.2">
      <c r="A73" s="5" t="s">
        <v>82</v>
      </c>
      <c r="B73" s="5">
        <v>220</v>
      </c>
    </row>
    <row r="74" spans="1:2" x14ac:dyDescent="0.2">
      <c r="A74" s="5" t="s">
        <v>85</v>
      </c>
      <c r="B74" s="5">
        <v>220</v>
      </c>
    </row>
    <row r="75" spans="1:2" x14ac:dyDescent="0.2">
      <c r="A75" s="5" t="s">
        <v>86</v>
      </c>
      <c r="B75" s="5">
        <v>220</v>
      </c>
    </row>
    <row r="76" spans="1:2" x14ac:dyDescent="0.2">
      <c r="A76" s="5" t="s">
        <v>88</v>
      </c>
      <c r="B76" s="5">
        <v>220</v>
      </c>
    </row>
    <row r="77" spans="1:2" x14ac:dyDescent="0.2">
      <c r="A77" s="5" t="s">
        <v>237</v>
      </c>
      <c r="B77" s="5">
        <v>186</v>
      </c>
    </row>
    <row r="78" spans="1:2" x14ac:dyDescent="0.2">
      <c r="A78" s="5" t="s">
        <v>118</v>
      </c>
      <c r="B78" s="5">
        <v>225</v>
      </c>
    </row>
    <row r="79" spans="1:2" x14ac:dyDescent="0.2">
      <c r="A79" s="5" t="s">
        <v>265</v>
      </c>
      <c r="B79" s="5">
        <v>186</v>
      </c>
    </row>
    <row r="80" spans="1:2" x14ac:dyDescent="0.2">
      <c r="A80" s="5" t="s">
        <v>262</v>
      </c>
      <c r="B80" s="5">
        <v>186</v>
      </c>
    </row>
    <row r="81" spans="1:2" x14ac:dyDescent="0.2">
      <c r="A81" s="5" t="s">
        <v>268</v>
      </c>
      <c r="B81" s="5">
        <v>186</v>
      </c>
    </row>
    <row r="82" spans="1:2" x14ac:dyDescent="0.2">
      <c r="A82" s="5" t="s">
        <v>264</v>
      </c>
      <c r="B82" s="5">
        <v>186</v>
      </c>
    </row>
    <row r="83" spans="1:2" x14ac:dyDescent="0.2">
      <c r="A83" s="5" t="s">
        <v>266</v>
      </c>
      <c r="B83" s="5">
        <v>186</v>
      </c>
    </row>
    <row r="84" spans="1:2" x14ac:dyDescent="0.2">
      <c r="A84" s="5" t="s">
        <v>267</v>
      </c>
      <c r="B84" s="5">
        <v>186</v>
      </c>
    </row>
    <row r="85" spans="1:2" x14ac:dyDescent="0.2">
      <c r="A85" s="5" t="s">
        <v>128</v>
      </c>
      <c r="B85" s="5">
        <v>225</v>
      </c>
    </row>
    <row r="86" spans="1:2" x14ac:dyDescent="0.2">
      <c r="A86" s="5" t="s">
        <v>187</v>
      </c>
      <c r="B86" s="5">
        <v>245</v>
      </c>
    </row>
    <row r="87" spans="1:2" x14ac:dyDescent="0.2">
      <c r="A87" s="5" t="s">
        <v>186</v>
      </c>
      <c r="B87" s="5">
        <v>245</v>
      </c>
    </row>
    <row r="88" spans="1:2" x14ac:dyDescent="0.2">
      <c r="A88" s="5" t="s">
        <v>188</v>
      </c>
      <c r="B88" s="5">
        <v>245</v>
      </c>
    </row>
    <row r="89" spans="1:2" x14ac:dyDescent="0.2">
      <c r="A89" s="5" t="s">
        <v>189</v>
      </c>
      <c r="B89" s="5">
        <v>245</v>
      </c>
    </row>
    <row r="90" spans="1:2" x14ac:dyDescent="0.2">
      <c r="A90" s="5" t="s">
        <v>155</v>
      </c>
      <c r="B90" s="5">
        <v>245</v>
      </c>
    </row>
    <row r="91" spans="1:2" x14ac:dyDescent="0.2">
      <c r="A91" s="5" t="s">
        <v>191</v>
      </c>
      <c r="B91" s="5">
        <v>186</v>
      </c>
    </row>
    <row r="92" spans="1:2" x14ac:dyDescent="0.2">
      <c r="A92" s="5" t="s">
        <v>129</v>
      </c>
      <c r="B92" s="5">
        <v>223</v>
      </c>
    </row>
    <row r="93" spans="1:2" x14ac:dyDescent="0.2">
      <c r="A93" s="5" t="s">
        <v>200</v>
      </c>
      <c r="B93" s="5">
        <v>245</v>
      </c>
    </row>
    <row r="94" spans="1:2" x14ac:dyDescent="0.2">
      <c r="A94" s="5" t="s">
        <v>96</v>
      </c>
      <c r="B94" s="5">
        <v>223</v>
      </c>
    </row>
    <row r="95" spans="1:2" x14ac:dyDescent="0.2">
      <c r="A95" s="5" t="s">
        <v>92</v>
      </c>
      <c r="B95" s="5">
        <v>223</v>
      </c>
    </row>
    <row r="96" spans="1:2" x14ac:dyDescent="0.2">
      <c r="A96" s="5" t="s">
        <v>95</v>
      </c>
      <c r="B96" s="5">
        <v>223</v>
      </c>
    </row>
    <row r="97" spans="1:2" x14ac:dyDescent="0.2">
      <c r="A97" s="5" t="s">
        <v>93</v>
      </c>
      <c r="B97" s="5">
        <v>223</v>
      </c>
    </row>
    <row r="98" spans="1:2" x14ac:dyDescent="0.2">
      <c r="A98" s="5" t="s">
        <v>94</v>
      </c>
      <c r="B98" s="5">
        <v>208</v>
      </c>
    </row>
    <row r="99" spans="1:2" x14ac:dyDescent="0.2">
      <c r="A99" s="5" t="s">
        <v>97</v>
      </c>
      <c r="B99" s="5">
        <v>223</v>
      </c>
    </row>
    <row r="100" spans="1:2" x14ac:dyDescent="0.2">
      <c r="A100" s="5" t="s">
        <v>98</v>
      </c>
      <c r="B100" s="5">
        <v>223</v>
      </c>
    </row>
    <row r="101" spans="1:2" x14ac:dyDescent="0.2">
      <c r="A101" s="5" t="s">
        <v>156</v>
      </c>
      <c r="B101" s="5">
        <v>245</v>
      </c>
    </row>
    <row r="102" spans="1:2" x14ac:dyDescent="0.2">
      <c r="A102" s="5" t="s">
        <v>157</v>
      </c>
      <c r="B102" s="5">
        <v>245</v>
      </c>
    </row>
    <row r="103" spans="1:2" x14ac:dyDescent="0.2">
      <c r="A103" s="5" t="s">
        <v>234</v>
      </c>
      <c r="B103" s="5">
        <v>195</v>
      </c>
    </row>
    <row r="104" spans="1:2" x14ac:dyDescent="0.2">
      <c r="A104" s="5" t="s">
        <v>234</v>
      </c>
      <c r="B104" s="5">
        <v>186</v>
      </c>
    </row>
    <row r="105" spans="1:2" x14ac:dyDescent="0.2">
      <c r="A105" s="5" t="s">
        <v>234</v>
      </c>
      <c r="B105" s="5">
        <v>186</v>
      </c>
    </row>
    <row r="106" spans="1:2" x14ac:dyDescent="0.2">
      <c r="A106" s="5" t="s">
        <v>158</v>
      </c>
      <c r="B106" s="5">
        <v>245</v>
      </c>
    </row>
    <row r="107" spans="1:2" x14ac:dyDescent="0.2">
      <c r="A107" s="5" t="s">
        <v>358</v>
      </c>
      <c r="B107" s="5">
        <v>186</v>
      </c>
    </row>
    <row r="108" spans="1:2" x14ac:dyDescent="0.2">
      <c r="A108" s="5" t="s">
        <v>261</v>
      </c>
      <c r="B108" s="5">
        <v>186</v>
      </c>
    </row>
    <row r="109" spans="1:2" x14ac:dyDescent="0.2">
      <c r="A109" s="5" t="s">
        <v>270</v>
      </c>
      <c r="B109" s="5">
        <v>186</v>
      </c>
    </row>
    <row r="110" spans="1:2" x14ac:dyDescent="0.2">
      <c r="A110" s="5" t="s">
        <v>271</v>
      </c>
      <c r="B110" s="5">
        <v>186</v>
      </c>
    </row>
    <row r="111" spans="1:2" x14ac:dyDescent="0.2">
      <c r="A111" s="5" t="s">
        <v>272</v>
      </c>
      <c r="B111" s="5">
        <v>186</v>
      </c>
    </row>
    <row r="112" spans="1:2" x14ac:dyDescent="0.2">
      <c r="A112" s="5" t="s">
        <v>273</v>
      </c>
      <c r="B112" s="5">
        <v>186</v>
      </c>
    </row>
    <row r="113" spans="1:2" x14ac:dyDescent="0.2">
      <c r="A113" s="5" t="s">
        <v>274</v>
      </c>
      <c r="B113" s="5">
        <v>186</v>
      </c>
    </row>
    <row r="114" spans="1:2" x14ac:dyDescent="0.2">
      <c r="A114" s="5" t="s">
        <v>278</v>
      </c>
      <c r="B114" s="5">
        <v>186</v>
      </c>
    </row>
    <row r="115" spans="1:2" x14ac:dyDescent="0.2">
      <c r="A115" s="5" t="s">
        <v>279</v>
      </c>
      <c r="B115" s="5">
        <v>186</v>
      </c>
    </row>
    <row r="116" spans="1:2" x14ac:dyDescent="0.2">
      <c r="A116" s="5" t="s">
        <v>277</v>
      </c>
      <c r="B116" s="5">
        <v>186</v>
      </c>
    </row>
    <row r="117" spans="1:2" x14ac:dyDescent="0.2">
      <c r="A117" s="5" t="s">
        <v>210</v>
      </c>
      <c r="B117" s="5">
        <v>245</v>
      </c>
    </row>
    <row r="118" spans="1:2" x14ac:dyDescent="0.2">
      <c r="A118" s="5" t="s">
        <v>280</v>
      </c>
      <c r="B118" s="5">
        <v>186</v>
      </c>
    </row>
    <row r="119" spans="1:2" x14ac:dyDescent="0.2">
      <c r="A119" s="5" t="s">
        <v>281</v>
      </c>
      <c r="B119" s="5">
        <v>186</v>
      </c>
    </row>
    <row r="120" spans="1:2" x14ac:dyDescent="0.2">
      <c r="A120" s="5" t="s">
        <v>159</v>
      </c>
      <c r="B120" s="5">
        <v>245</v>
      </c>
    </row>
    <row r="121" spans="1:2" x14ac:dyDescent="0.2">
      <c r="A121" s="5" t="s">
        <v>159</v>
      </c>
      <c r="B121" s="5">
        <v>245</v>
      </c>
    </row>
    <row r="122" spans="1:2" x14ac:dyDescent="0.2">
      <c r="A122" s="5" t="s">
        <v>287</v>
      </c>
      <c r="B122" s="5">
        <v>186</v>
      </c>
    </row>
    <row r="123" spans="1:2" x14ac:dyDescent="0.2">
      <c r="A123" s="5" t="s">
        <v>275</v>
      </c>
      <c r="B123" s="5">
        <v>186</v>
      </c>
    </row>
    <row r="124" spans="1:2" x14ac:dyDescent="0.2">
      <c r="A124" s="5" t="s">
        <v>276</v>
      </c>
      <c r="B124" s="5">
        <v>186</v>
      </c>
    </row>
    <row r="125" spans="1:2" x14ac:dyDescent="0.2">
      <c r="A125" s="5" t="s">
        <v>283</v>
      </c>
      <c r="B125" s="5">
        <v>186</v>
      </c>
    </row>
    <row r="126" spans="1:2" x14ac:dyDescent="0.2">
      <c r="A126" s="5" t="s">
        <v>282</v>
      </c>
      <c r="B126" s="5">
        <v>186</v>
      </c>
    </row>
    <row r="127" spans="1:2" x14ac:dyDescent="0.2">
      <c r="A127" s="5" t="s">
        <v>288</v>
      </c>
      <c r="B127" s="5">
        <v>186</v>
      </c>
    </row>
    <row r="128" spans="1:2" x14ac:dyDescent="0.2">
      <c r="A128" s="5" t="s">
        <v>284</v>
      </c>
      <c r="B128" s="5">
        <v>186</v>
      </c>
    </row>
    <row r="129" spans="1:2" x14ac:dyDescent="0.2">
      <c r="A129" s="5" t="s">
        <v>289</v>
      </c>
      <c r="B129" s="5">
        <v>186</v>
      </c>
    </row>
    <row r="130" spans="1:2" x14ac:dyDescent="0.2">
      <c r="A130" s="5" t="s">
        <v>285</v>
      </c>
      <c r="B130" s="5">
        <v>186</v>
      </c>
    </row>
    <row r="131" spans="1:2" x14ac:dyDescent="0.2">
      <c r="A131" s="5" t="s">
        <v>286</v>
      </c>
      <c r="B131" s="5">
        <v>186</v>
      </c>
    </row>
    <row r="132" spans="1:2" x14ac:dyDescent="0.2">
      <c r="A132" s="5" t="s">
        <v>182</v>
      </c>
      <c r="B132" s="5">
        <v>245</v>
      </c>
    </row>
    <row r="133" spans="1:2" x14ac:dyDescent="0.2">
      <c r="A133" s="5" t="s">
        <v>99</v>
      </c>
      <c r="B133" s="5">
        <v>223</v>
      </c>
    </row>
    <row r="134" spans="1:2" x14ac:dyDescent="0.2">
      <c r="A134" s="5" t="s">
        <v>183</v>
      </c>
      <c r="B134" s="5">
        <v>245</v>
      </c>
    </row>
    <row r="135" spans="1:2" x14ac:dyDescent="0.2">
      <c r="A135" s="5" t="s">
        <v>184</v>
      </c>
      <c r="B135" s="5">
        <v>245</v>
      </c>
    </row>
    <row r="136" spans="1:2" x14ac:dyDescent="0.2">
      <c r="A136" s="5" t="s">
        <v>100</v>
      </c>
      <c r="B136" s="5">
        <v>208</v>
      </c>
    </row>
    <row r="137" spans="1:2" x14ac:dyDescent="0.2">
      <c r="A137" s="5" t="s">
        <v>130</v>
      </c>
      <c r="B137" s="5">
        <v>225</v>
      </c>
    </row>
    <row r="138" spans="1:2" x14ac:dyDescent="0.2">
      <c r="A138" s="5" t="s">
        <v>198</v>
      </c>
      <c r="B138" s="5">
        <v>180</v>
      </c>
    </row>
    <row r="139" spans="1:2" x14ac:dyDescent="0.2">
      <c r="A139" s="5" t="s">
        <v>197</v>
      </c>
      <c r="B139" s="5">
        <v>180</v>
      </c>
    </row>
    <row r="140" spans="1:2" x14ac:dyDescent="0.2">
      <c r="A140" s="5" t="s">
        <v>196</v>
      </c>
      <c r="B140" s="5">
        <v>180</v>
      </c>
    </row>
    <row r="141" spans="1:2" x14ac:dyDescent="0.2">
      <c r="A141" s="5" t="s">
        <v>211</v>
      </c>
      <c r="B141" s="5">
        <v>245</v>
      </c>
    </row>
    <row r="142" spans="1:2" x14ac:dyDescent="0.2">
      <c r="A142" s="5" t="s">
        <v>212</v>
      </c>
      <c r="B142" s="5">
        <v>245</v>
      </c>
    </row>
    <row r="143" spans="1:2" x14ac:dyDescent="0.2">
      <c r="A143" s="5" t="s">
        <v>290</v>
      </c>
      <c r="B143" s="5">
        <v>186</v>
      </c>
    </row>
    <row r="144" spans="1:2" x14ac:dyDescent="0.2">
      <c r="A144" s="5" t="s">
        <v>160</v>
      </c>
      <c r="B144" s="5">
        <v>180</v>
      </c>
    </row>
    <row r="145" spans="1:2" x14ac:dyDescent="0.2">
      <c r="A145" s="5" t="s">
        <v>161</v>
      </c>
      <c r="B145" s="5">
        <v>180</v>
      </c>
    </row>
    <row r="146" spans="1:2" x14ac:dyDescent="0.2">
      <c r="A146" s="5" t="s">
        <v>291</v>
      </c>
      <c r="B146" s="5">
        <v>186</v>
      </c>
    </row>
    <row r="147" spans="1:2" x14ac:dyDescent="0.2">
      <c r="A147" s="5" t="s">
        <v>292</v>
      </c>
      <c r="B147" s="5">
        <v>186</v>
      </c>
    </row>
    <row r="148" spans="1:2" x14ac:dyDescent="0.2">
      <c r="A148" s="5" t="s">
        <v>293</v>
      </c>
      <c r="B148" s="5">
        <v>186</v>
      </c>
    </row>
    <row r="149" spans="1:2" x14ac:dyDescent="0.2">
      <c r="A149" s="5" t="s">
        <v>131</v>
      </c>
      <c r="B149" s="5">
        <v>225</v>
      </c>
    </row>
    <row r="150" spans="1:2" x14ac:dyDescent="0.2">
      <c r="A150" s="5" t="s">
        <v>213</v>
      </c>
      <c r="B150" s="5">
        <v>245</v>
      </c>
    </row>
    <row r="151" spans="1:2" x14ac:dyDescent="0.2">
      <c r="A151" s="5" t="s">
        <v>294</v>
      </c>
      <c r="B151" s="5">
        <v>186</v>
      </c>
    </row>
    <row r="152" spans="1:2" x14ac:dyDescent="0.2">
      <c r="A152" s="5" t="s">
        <v>295</v>
      </c>
      <c r="B152" s="5">
        <v>186</v>
      </c>
    </row>
    <row r="153" spans="1:2" x14ac:dyDescent="0.2">
      <c r="A153" s="5" t="s">
        <v>228</v>
      </c>
      <c r="B153" s="5">
        <v>180</v>
      </c>
    </row>
    <row r="154" spans="1:2" x14ac:dyDescent="0.2">
      <c r="A154" s="5" t="s">
        <v>232</v>
      </c>
      <c r="B154" s="5">
        <v>180</v>
      </c>
    </row>
    <row r="155" spans="1:2" x14ac:dyDescent="0.2">
      <c r="A155" s="5" t="s">
        <v>227</v>
      </c>
      <c r="B155" s="5">
        <v>180</v>
      </c>
    </row>
    <row r="156" spans="1:2" x14ac:dyDescent="0.2">
      <c r="A156" s="5" t="s">
        <v>229</v>
      </c>
      <c r="B156" s="5">
        <v>180</v>
      </c>
    </row>
    <row r="157" spans="1:2" x14ac:dyDescent="0.2">
      <c r="A157" s="5" t="s">
        <v>226</v>
      </c>
      <c r="B157" s="5">
        <v>180</v>
      </c>
    </row>
    <row r="158" spans="1:2" x14ac:dyDescent="0.2">
      <c r="A158" s="5" t="s">
        <v>230</v>
      </c>
      <c r="B158" s="5">
        <v>180</v>
      </c>
    </row>
    <row r="159" spans="1:2" x14ac:dyDescent="0.2">
      <c r="A159" s="5" t="s">
        <v>231</v>
      </c>
      <c r="B159" s="5">
        <v>180</v>
      </c>
    </row>
    <row r="160" spans="1:2" x14ac:dyDescent="0.2">
      <c r="A160" s="5" t="s">
        <v>296</v>
      </c>
      <c r="B160" s="5">
        <v>186</v>
      </c>
    </row>
    <row r="161" spans="1:2" x14ac:dyDescent="0.2">
      <c r="A161" s="5" t="s">
        <v>132</v>
      </c>
      <c r="B161" s="5">
        <v>225</v>
      </c>
    </row>
    <row r="162" spans="1:2" x14ac:dyDescent="0.2">
      <c r="A162" s="5" t="s">
        <v>225</v>
      </c>
      <c r="B162" s="5">
        <v>180</v>
      </c>
    </row>
    <row r="163" spans="1:2" x14ac:dyDescent="0.2">
      <c r="A163" s="5" t="s">
        <v>101</v>
      </c>
      <c r="B163" s="5">
        <v>208</v>
      </c>
    </row>
    <row r="164" spans="1:2" x14ac:dyDescent="0.2">
      <c r="A164" s="5" t="s">
        <v>133</v>
      </c>
      <c r="B164" s="5">
        <v>223</v>
      </c>
    </row>
    <row r="165" spans="1:2" x14ac:dyDescent="0.2">
      <c r="A165" s="5" t="s">
        <v>297</v>
      </c>
      <c r="B165" s="5">
        <v>186</v>
      </c>
    </row>
    <row r="166" spans="1:2" x14ac:dyDescent="0.2">
      <c r="A166" s="5" t="s">
        <v>298</v>
      </c>
      <c r="B166" s="5">
        <v>186</v>
      </c>
    </row>
    <row r="167" spans="1:2" x14ac:dyDescent="0.2">
      <c r="A167" s="5" t="s">
        <v>300</v>
      </c>
      <c r="B167" s="5">
        <v>186</v>
      </c>
    </row>
    <row r="168" spans="1:2" x14ac:dyDescent="0.2">
      <c r="A168" s="5" t="s">
        <v>302</v>
      </c>
      <c r="B168" s="5">
        <v>186</v>
      </c>
    </row>
    <row r="169" spans="1:2" x14ac:dyDescent="0.2">
      <c r="A169" s="5" t="s">
        <v>102</v>
      </c>
      <c r="B169" s="5">
        <v>195</v>
      </c>
    </row>
    <row r="170" spans="1:2" x14ac:dyDescent="0.2">
      <c r="A170" s="5" t="s">
        <v>305</v>
      </c>
      <c r="B170" s="5">
        <v>186</v>
      </c>
    </row>
    <row r="171" spans="1:2" x14ac:dyDescent="0.2">
      <c r="A171" s="5" t="s">
        <v>306</v>
      </c>
      <c r="B171" s="5">
        <v>186</v>
      </c>
    </row>
    <row r="172" spans="1:2" x14ac:dyDescent="0.2">
      <c r="A172" s="5" t="s">
        <v>233</v>
      </c>
      <c r="B172" s="5">
        <v>180</v>
      </c>
    </row>
    <row r="173" spans="1:2" x14ac:dyDescent="0.2">
      <c r="A173" s="5" t="s">
        <v>190</v>
      </c>
      <c r="B173" s="5">
        <v>245</v>
      </c>
    </row>
    <row r="174" spans="1:2" x14ac:dyDescent="0.2">
      <c r="A174" s="5" t="s">
        <v>214</v>
      </c>
      <c r="B174" s="5">
        <v>245</v>
      </c>
    </row>
    <row r="175" spans="1:2" x14ac:dyDescent="0.2">
      <c r="A175" s="5" t="s">
        <v>192</v>
      </c>
      <c r="B175" s="5">
        <v>186</v>
      </c>
    </row>
    <row r="176" spans="1:2" x14ac:dyDescent="0.2">
      <c r="A176" s="5" t="s">
        <v>386</v>
      </c>
      <c r="B176" s="5">
        <v>245</v>
      </c>
    </row>
    <row r="177" spans="1:2" x14ac:dyDescent="0.2">
      <c r="A177" s="5" t="s">
        <v>163</v>
      </c>
      <c r="B177" s="5">
        <v>180</v>
      </c>
    </row>
    <row r="178" spans="1:2" x14ac:dyDescent="0.2">
      <c r="A178" s="5" t="s">
        <v>163</v>
      </c>
      <c r="B178" s="5">
        <v>180</v>
      </c>
    </row>
    <row r="179" spans="1:2" x14ac:dyDescent="0.2">
      <c r="A179" s="5" t="s">
        <v>164</v>
      </c>
      <c r="B179" s="5">
        <v>245</v>
      </c>
    </row>
    <row r="180" spans="1:2" x14ac:dyDescent="0.2">
      <c r="A180" s="5" t="s">
        <v>162</v>
      </c>
      <c r="B180" s="5">
        <v>245</v>
      </c>
    </row>
    <row r="181" spans="1:2" x14ac:dyDescent="0.2">
      <c r="A181" s="5" t="s">
        <v>165</v>
      </c>
      <c r="B181" s="5">
        <v>245</v>
      </c>
    </row>
    <row r="182" spans="1:2" x14ac:dyDescent="0.2">
      <c r="A182" s="5" t="s">
        <v>166</v>
      </c>
      <c r="B182" s="5">
        <v>180</v>
      </c>
    </row>
    <row r="183" spans="1:2" x14ac:dyDescent="0.2">
      <c r="A183" s="5" t="s">
        <v>308</v>
      </c>
      <c r="B183" s="5">
        <v>186</v>
      </c>
    </row>
    <row r="184" spans="1:2" x14ac:dyDescent="0.2">
      <c r="A184" s="5" t="s">
        <v>307</v>
      </c>
      <c r="B184" s="5">
        <v>186</v>
      </c>
    </row>
    <row r="185" spans="1:2" x14ac:dyDescent="0.2">
      <c r="A185" s="5" t="s">
        <v>215</v>
      </c>
      <c r="B185" s="5">
        <v>245</v>
      </c>
    </row>
    <row r="186" spans="1:2" x14ac:dyDescent="0.2">
      <c r="A186" s="5" t="s">
        <v>134</v>
      </c>
      <c r="B186" s="5">
        <v>225</v>
      </c>
    </row>
    <row r="187" spans="1:2" x14ac:dyDescent="0.2">
      <c r="A187" s="5" t="s">
        <v>216</v>
      </c>
      <c r="B187" s="5">
        <v>245</v>
      </c>
    </row>
    <row r="188" spans="1:2" x14ac:dyDescent="0.2">
      <c r="A188" s="5" t="s">
        <v>217</v>
      </c>
      <c r="B188" s="5">
        <v>245</v>
      </c>
    </row>
    <row r="189" spans="1:2" x14ac:dyDescent="0.2">
      <c r="A189" s="5" t="s">
        <v>218</v>
      </c>
      <c r="B189" s="5">
        <v>245</v>
      </c>
    </row>
    <row r="190" spans="1:2" x14ac:dyDescent="0.2">
      <c r="A190" s="5" t="s">
        <v>309</v>
      </c>
      <c r="B190" s="5">
        <v>186</v>
      </c>
    </row>
    <row r="191" spans="1:2" x14ac:dyDescent="0.2">
      <c r="A191" s="5" t="s">
        <v>310</v>
      </c>
      <c r="B191" s="5">
        <v>186</v>
      </c>
    </row>
    <row r="192" spans="1:2" x14ac:dyDescent="0.2">
      <c r="A192" s="5" t="s">
        <v>311</v>
      </c>
      <c r="B192" s="5">
        <v>186</v>
      </c>
    </row>
    <row r="193" spans="1:2" x14ac:dyDescent="0.2">
      <c r="A193" s="5" t="s">
        <v>313</v>
      </c>
      <c r="B193" s="5">
        <v>186</v>
      </c>
    </row>
    <row r="194" spans="1:2" x14ac:dyDescent="0.2">
      <c r="A194" s="5" t="s">
        <v>312</v>
      </c>
      <c r="B194" s="5">
        <v>186</v>
      </c>
    </row>
    <row r="195" spans="1:2" x14ac:dyDescent="0.2">
      <c r="A195" s="5" t="s">
        <v>314</v>
      </c>
      <c r="B195" s="5">
        <v>186</v>
      </c>
    </row>
    <row r="196" spans="1:2" x14ac:dyDescent="0.2">
      <c r="A196" s="5" t="s">
        <v>315</v>
      </c>
      <c r="B196" s="5">
        <v>186</v>
      </c>
    </row>
    <row r="197" spans="1:2" x14ac:dyDescent="0.2">
      <c r="A197" s="5" t="s">
        <v>317</v>
      </c>
      <c r="B197" s="5">
        <v>186</v>
      </c>
    </row>
    <row r="198" spans="1:2" x14ac:dyDescent="0.2">
      <c r="A198" s="5" t="s">
        <v>316</v>
      </c>
      <c r="B198" s="5">
        <v>186</v>
      </c>
    </row>
    <row r="199" spans="1:2" x14ac:dyDescent="0.2">
      <c r="A199" s="5" t="s">
        <v>199</v>
      </c>
      <c r="B199" s="5">
        <v>180</v>
      </c>
    </row>
    <row r="200" spans="1:2" x14ac:dyDescent="0.2">
      <c r="A200" s="5" t="s">
        <v>219</v>
      </c>
      <c r="B200" s="5">
        <v>245</v>
      </c>
    </row>
    <row r="201" spans="1:2" x14ac:dyDescent="0.2">
      <c r="A201" s="5" t="s">
        <v>220</v>
      </c>
      <c r="B201" s="5">
        <v>245</v>
      </c>
    </row>
    <row r="202" spans="1:2" x14ac:dyDescent="0.2">
      <c r="A202" s="5" t="s">
        <v>235</v>
      </c>
      <c r="B202" s="5">
        <v>195</v>
      </c>
    </row>
    <row r="203" spans="1:2" x14ac:dyDescent="0.2">
      <c r="A203" s="5" t="s">
        <v>201</v>
      </c>
      <c r="B203" s="5">
        <v>245</v>
      </c>
    </row>
    <row r="204" spans="1:2" x14ac:dyDescent="0.2">
      <c r="A204" s="5" t="s">
        <v>202</v>
      </c>
      <c r="B204" s="5">
        <v>245</v>
      </c>
    </row>
    <row r="205" spans="1:2" x14ac:dyDescent="0.2">
      <c r="A205" s="5" t="s">
        <v>171</v>
      </c>
      <c r="B205" s="5">
        <v>245</v>
      </c>
    </row>
    <row r="206" spans="1:2" x14ac:dyDescent="0.2">
      <c r="A206" s="5" t="s">
        <v>167</v>
      </c>
      <c r="B206" s="5">
        <v>245</v>
      </c>
    </row>
    <row r="207" spans="1:2" x14ac:dyDescent="0.2">
      <c r="A207" s="5" t="s">
        <v>168</v>
      </c>
      <c r="B207" s="5">
        <v>245</v>
      </c>
    </row>
    <row r="208" spans="1:2" x14ac:dyDescent="0.2">
      <c r="A208" s="5" t="s">
        <v>169</v>
      </c>
      <c r="B208" s="5">
        <v>245</v>
      </c>
    </row>
    <row r="209" spans="1:2" x14ac:dyDescent="0.2">
      <c r="A209" s="5" t="s">
        <v>170</v>
      </c>
      <c r="B209" s="5">
        <v>245</v>
      </c>
    </row>
    <row r="210" spans="1:2" x14ac:dyDescent="0.2">
      <c r="A210" s="5" t="s">
        <v>318</v>
      </c>
      <c r="B210" s="5">
        <v>186</v>
      </c>
    </row>
    <row r="211" spans="1:2" x14ac:dyDescent="0.2">
      <c r="A211" s="5" t="s">
        <v>319</v>
      </c>
      <c r="B211" s="5">
        <v>186</v>
      </c>
    </row>
    <row r="212" spans="1:2" x14ac:dyDescent="0.2">
      <c r="A212" s="5" t="s">
        <v>223</v>
      </c>
      <c r="B212" s="5">
        <v>186</v>
      </c>
    </row>
    <row r="213" spans="1:2" x14ac:dyDescent="0.2">
      <c r="A213" s="5" t="s">
        <v>223</v>
      </c>
      <c r="B213" s="5">
        <v>186</v>
      </c>
    </row>
    <row r="214" spans="1:2" x14ac:dyDescent="0.2">
      <c r="A214" s="5" t="s">
        <v>135</v>
      </c>
      <c r="B214" s="5">
        <v>195</v>
      </c>
    </row>
    <row r="215" spans="1:2" x14ac:dyDescent="0.2">
      <c r="A215" s="5" t="s">
        <v>203</v>
      </c>
      <c r="B215" s="5">
        <v>245</v>
      </c>
    </row>
    <row r="216" spans="1:2" x14ac:dyDescent="0.2">
      <c r="A216" s="5" t="s">
        <v>321</v>
      </c>
      <c r="B216" s="5">
        <v>186</v>
      </c>
    </row>
    <row r="217" spans="1:2" x14ac:dyDescent="0.2">
      <c r="A217" s="5" t="s">
        <v>320</v>
      </c>
      <c r="B217" s="5">
        <v>186</v>
      </c>
    </row>
    <row r="218" spans="1:2" x14ac:dyDescent="0.2">
      <c r="A218" s="5" t="s">
        <v>221</v>
      </c>
      <c r="B218" s="5">
        <v>245</v>
      </c>
    </row>
    <row r="219" spans="1:2" x14ac:dyDescent="0.2">
      <c r="A219" s="5" t="s">
        <v>322</v>
      </c>
      <c r="B219" s="5">
        <v>186</v>
      </c>
    </row>
    <row r="220" spans="1:2" x14ac:dyDescent="0.2">
      <c r="A220" s="5" t="s">
        <v>323</v>
      </c>
      <c r="B220" s="5">
        <v>186</v>
      </c>
    </row>
    <row r="221" spans="1:2" x14ac:dyDescent="0.2">
      <c r="A221" s="5" t="s">
        <v>324</v>
      </c>
      <c r="B221" s="5">
        <v>186</v>
      </c>
    </row>
    <row r="222" spans="1:2" x14ac:dyDescent="0.2">
      <c r="A222" s="5" t="s">
        <v>172</v>
      </c>
      <c r="B222" s="5">
        <v>245</v>
      </c>
    </row>
    <row r="223" spans="1:2" x14ac:dyDescent="0.2">
      <c r="A223" s="5" t="s">
        <v>173</v>
      </c>
      <c r="B223" s="5">
        <v>245</v>
      </c>
    </row>
    <row r="224" spans="1:2" x14ac:dyDescent="0.2">
      <c r="A224" s="5" t="s">
        <v>173</v>
      </c>
      <c r="B224" s="5">
        <v>245</v>
      </c>
    </row>
    <row r="225" spans="1:2" x14ac:dyDescent="0.2">
      <c r="A225" s="5" t="s">
        <v>136</v>
      </c>
      <c r="B225" s="5">
        <v>195</v>
      </c>
    </row>
    <row r="226" spans="1:2" x14ac:dyDescent="0.2">
      <c r="A226" s="5" t="s">
        <v>222</v>
      </c>
      <c r="B226" s="5">
        <v>245</v>
      </c>
    </row>
    <row r="227" spans="1:2" x14ac:dyDescent="0.2">
      <c r="A227" s="5" t="s">
        <v>91</v>
      </c>
      <c r="B227" s="5">
        <v>195</v>
      </c>
    </row>
    <row r="228" spans="1:2" x14ac:dyDescent="0.2">
      <c r="A228" s="5" t="s">
        <v>325</v>
      </c>
      <c r="B228" s="5">
        <v>186</v>
      </c>
    </row>
    <row r="229" spans="1:2" x14ac:dyDescent="0.2">
      <c r="A229" s="5" t="s">
        <v>103</v>
      </c>
      <c r="B229" s="5">
        <v>213</v>
      </c>
    </row>
    <row r="230" spans="1:2" x14ac:dyDescent="0.2">
      <c r="A230" s="5" t="s">
        <v>104</v>
      </c>
      <c r="B230" s="5">
        <v>208</v>
      </c>
    </row>
    <row r="231" spans="1:2" x14ac:dyDescent="0.2">
      <c r="A231" s="5" t="s">
        <v>105</v>
      </c>
      <c r="B231" s="5">
        <v>213</v>
      </c>
    </row>
    <row r="232" spans="1:2" x14ac:dyDescent="0.2">
      <c r="A232" s="5" t="s">
        <v>106</v>
      </c>
      <c r="B232" s="5">
        <v>208</v>
      </c>
    </row>
    <row r="233" spans="1:2" x14ac:dyDescent="0.2">
      <c r="A233" s="5" t="s">
        <v>112</v>
      </c>
      <c r="B233" s="5">
        <v>208</v>
      </c>
    </row>
    <row r="234" spans="1:2" x14ac:dyDescent="0.2">
      <c r="A234" s="5" t="s">
        <v>108</v>
      </c>
      <c r="B234" s="5">
        <v>208</v>
      </c>
    </row>
    <row r="235" spans="1:2" x14ac:dyDescent="0.2">
      <c r="A235" s="5" t="s">
        <v>109</v>
      </c>
      <c r="B235" s="5">
        <v>208</v>
      </c>
    </row>
    <row r="236" spans="1:2" x14ac:dyDescent="0.2">
      <c r="A236" s="5" t="s">
        <v>110</v>
      </c>
      <c r="B236" s="5">
        <v>208</v>
      </c>
    </row>
    <row r="237" spans="1:2" x14ac:dyDescent="0.2">
      <c r="A237" s="5" t="s">
        <v>111</v>
      </c>
      <c r="B237" s="5">
        <v>208</v>
      </c>
    </row>
    <row r="238" spans="1:2" x14ac:dyDescent="0.2">
      <c r="A238" s="5" t="s">
        <v>113</v>
      </c>
      <c r="B238" s="5">
        <v>208</v>
      </c>
    </row>
    <row r="239" spans="1:2" x14ac:dyDescent="0.2">
      <c r="A239" s="5" t="s">
        <v>114</v>
      </c>
      <c r="B239" s="5">
        <v>208</v>
      </c>
    </row>
    <row r="240" spans="1:2" x14ac:dyDescent="0.2">
      <c r="A240" s="5" t="s">
        <v>107</v>
      </c>
      <c r="B240" s="5">
        <v>208</v>
      </c>
    </row>
    <row r="241" spans="1:2" x14ac:dyDescent="0.2">
      <c r="A241" s="5" t="s">
        <v>115</v>
      </c>
      <c r="B241" s="5">
        <v>208</v>
      </c>
    </row>
    <row r="242" spans="1:2" x14ac:dyDescent="0.2">
      <c r="A242" s="5" t="s">
        <v>236</v>
      </c>
      <c r="B242" s="5">
        <v>195</v>
      </c>
    </row>
    <row r="243" spans="1:2" x14ac:dyDescent="0.2">
      <c r="A243" s="5" t="s">
        <v>68</v>
      </c>
      <c r="B243" s="5">
        <v>195</v>
      </c>
    </row>
    <row r="244" spans="1:2" x14ac:dyDescent="0.2">
      <c r="A244" s="5" t="s">
        <v>185</v>
      </c>
      <c r="B244" s="5">
        <v>229</v>
      </c>
    </row>
    <row r="245" spans="1:2" x14ac:dyDescent="0.2">
      <c r="A245" s="5" t="s">
        <v>174</v>
      </c>
      <c r="B245" s="5">
        <v>245</v>
      </c>
    </row>
    <row r="246" spans="1:2" x14ac:dyDescent="0.2">
      <c r="A246" s="5" t="s">
        <v>137</v>
      </c>
      <c r="B246" s="5">
        <v>225</v>
      </c>
    </row>
    <row r="247" spans="1:2" x14ac:dyDescent="0.2">
      <c r="A247" s="5" t="s">
        <v>327</v>
      </c>
      <c r="B247" s="5">
        <v>186</v>
      </c>
    </row>
    <row r="248" spans="1:2" x14ac:dyDescent="0.2">
      <c r="A248" s="5" t="s">
        <v>328</v>
      </c>
      <c r="B248" s="5">
        <v>186</v>
      </c>
    </row>
    <row r="249" spans="1:2" x14ac:dyDescent="0.2">
      <c r="A249" s="5" t="s">
        <v>301</v>
      </c>
      <c r="B249" s="5">
        <v>186</v>
      </c>
    </row>
    <row r="250" spans="1:2" x14ac:dyDescent="0.2">
      <c r="A250" s="5" t="s">
        <v>138</v>
      </c>
      <c r="B250" s="5">
        <v>225</v>
      </c>
    </row>
    <row r="251" spans="1:2" x14ac:dyDescent="0.2">
      <c r="A251" s="5" t="s">
        <v>175</v>
      </c>
      <c r="B251" s="5">
        <v>200</v>
      </c>
    </row>
    <row r="252" spans="1:2" x14ac:dyDescent="0.2">
      <c r="A252" s="5" t="s">
        <v>330</v>
      </c>
      <c r="B252" s="5">
        <v>186</v>
      </c>
    </row>
    <row r="253" spans="1:2" x14ac:dyDescent="0.2">
      <c r="A253" s="5" t="s">
        <v>331</v>
      </c>
      <c r="B253" s="5">
        <v>186</v>
      </c>
    </row>
    <row r="254" spans="1:2" x14ac:dyDescent="0.2">
      <c r="A254" s="5" t="s">
        <v>332</v>
      </c>
      <c r="B254" s="5">
        <v>186</v>
      </c>
    </row>
    <row r="255" spans="1:2" x14ac:dyDescent="0.2">
      <c r="A255" s="5" t="s">
        <v>329</v>
      </c>
      <c r="B255" s="5">
        <v>186</v>
      </c>
    </row>
    <row r="256" spans="1:2" x14ac:dyDescent="0.2">
      <c r="A256" s="5" t="s">
        <v>176</v>
      </c>
      <c r="B256" s="5">
        <v>245</v>
      </c>
    </row>
    <row r="257" spans="1:2" x14ac:dyDescent="0.2">
      <c r="A257" s="5" t="s">
        <v>177</v>
      </c>
      <c r="B257" s="5">
        <v>245</v>
      </c>
    </row>
    <row r="258" spans="1:2" x14ac:dyDescent="0.2">
      <c r="A258" s="5" t="s">
        <v>338</v>
      </c>
      <c r="B258" s="5">
        <v>186</v>
      </c>
    </row>
    <row r="259" spans="1:2" x14ac:dyDescent="0.2">
      <c r="A259" s="5" t="s">
        <v>333</v>
      </c>
      <c r="B259" s="5">
        <v>186</v>
      </c>
    </row>
    <row r="260" spans="1:2" x14ac:dyDescent="0.2">
      <c r="A260" s="5" t="s">
        <v>334</v>
      </c>
      <c r="B260" s="5">
        <v>186</v>
      </c>
    </row>
    <row r="261" spans="1:2" x14ac:dyDescent="0.2">
      <c r="A261" s="5" t="s">
        <v>335</v>
      </c>
      <c r="B261" s="5">
        <v>186</v>
      </c>
    </row>
    <row r="262" spans="1:2" x14ac:dyDescent="0.2">
      <c r="A262" s="5" t="s">
        <v>336</v>
      </c>
      <c r="B262" s="5">
        <v>186</v>
      </c>
    </row>
    <row r="263" spans="1:2" x14ac:dyDescent="0.2">
      <c r="A263" s="5" t="s">
        <v>337</v>
      </c>
      <c r="B263" s="5">
        <v>186</v>
      </c>
    </row>
    <row r="264" spans="1:2" x14ac:dyDescent="0.2">
      <c r="A264" s="5" t="s">
        <v>339</v>
      </c>
      <c r="B264" s="5">
        <v>186</v>
      </c>
    </row>
    <row r="265" spans="1:2" x14ac:dyDescent="0.2">
      <c r="A265" s="5" t="s">
        <v>343</v>
      </c>
      <c r="B265" s="5">
        <v>186</v>
      </c>
    </row>
    <row r="266" spans="1:2" x14ac:dyDescent="0.2">
      <c r="A266" s="5" t="s">
        <v>344</v>
      </c>
      <c r="B266" s="5">
        <v>186</v>
      </c>
    </row>
    <row r="267" spans="1:2" x14ac:dyDescent="0.2">
      <c r="A267" s="5" t="s">
        <v>345</v>
      </c>
      <c r="B267" s="5">
        <v>186</v>
      </c>
    </row>
    <row r="268" spans="1:2" x14ac:dyDescent="0.2">
      <c r="A268" s="5" t="s">
        <v>340</v>
      </c>
      <c r="B268" s="5">
        <v>186</v>
      </c>
    </row>
    <row r="269" spans="1:2" x14ac:dyDescent="0.2">
      <c r="A269" s="5" t="s">
        <v>341</v>
      </c>
      <c r="B269" s="5">
        <v>186</v>
      </c>
    </row>
    <row r="270" spans="1:2" x14ac:dyDescent="0.2">
      <c r="A270" s="5" t="s">
        <v>342</v>
      </c>
      <c r="B270" s="5">
        <v>186</v>
      </c>
    </row>
    <row r="271" spans="1:2" x14ac:dyDescent="0.2">
      <c r="A271" s="5" t="s">
        <v>239</v>
      </c>
      <c r="B271" s="5">
        <v>186</v>
      </c>
    </row>
    <row r="272" spans="1:2" x14ac:dyDescent="0.2">
      <c r="A272" s="5" t="s">
        <v>139</v>
      </c>
      <c r="B272" s="5">
        <v>225</v>
      </c>
    </row>
    <row r="273" spans="1:2" x14ac:dyDescent="0.2">
      <c r="A273" s="5" t="s">
        <v>179</v>
      </c>
      <c r="B273" s="5">
        <v>234</v>
      </c>
    </row>
    <row r="274" spans="1:2" x14ac:dyDescent="0.2">
      <c r="A274" s="5" t="s">
        <v>240</v>
      </c>
      <c r="B274" s="5">
        <v>180</v>
      </c>
    </row>
    <row r="275" spans="1:2" x14ac:dyDescent="0.2">
      <c r="A275" s="5" t="s">
        <v>178</v>
      </c>
      <c r="B275" s="5">
        <v>245</v>
      </c>
    </row>
    <row r="276" spans="1:2" x14ac:dyDescent="0.2">
      <c r="A276" s="5" t="s">
        <v>116</v>
      </c>
      <c r="B276" s="5">
        <v>223</v>
      </c>
    </row>
    <row r="277" spans="1:2" x14ac:dyDescent="0.2">
      <c r="A277" s="5" t="s">
        <v>140</v>
      </c>
      <c r="B277" s="5">
        <v>225</v>
      </c>
    </row>
    <row r="278" spans="1:2" x14ac:dyDescent="0.2">
      <c r="A278" s="5" t="s">
        <v>204</v>
      </c>
      <c r="B278" s="5">
        <v>245</v>
      </c>
    </row>
    <row r="279" spans="1:2" x14ac:dyDescent="0.2">
      <c r="A279" s="5" t="s">
        <v>206</v>
      </c>
      <c r="B279" s="5">
        <v>245</v>
      </c>
    </row>
    <row r="280" spans="1:2" x14ac:dyDescent="0.2">
      <c r="A280" s="5" t="s">
        <v>205</v>
      </c>
      <c r="B280" s="5">
        <v>245</v>
      </c>
    </row>
    <row r="281" spans="1:2" x14ac:dyDescent="0.2">
      <c r="A281" s="5" t="s">
        <v>350</v>
      </c>
      <c r="B281" s="5">
        <v>186</v>
      </c>
    </row>
    <row r="282" spans="1:2" x14ac:dyDescent="0.2">
      <c r="A282" s="5" t="s">
        <v>385</v>
      </c>
      <c r="B282" s="5">
        <v>175</v>
      </c>
    </row>
    <row r="283" spans="1:2" x14ac:dyDescent="0.2">
      <c r="A283" s="5" t="s">
        <v>207</v>
      </c>
      <c r="B283" s="5">
        <v>245</v>
      </c>
    </row>
    <row r="284" spans="1:2" x14ac:dyDescent="0.2">
      <c r="A284" s="5" t="s">
        <v>347</v>
      </c>
      <c r="B284" s="5">
        <v>186</v>
      </c>
    </row>
    <row r="285" spans="1:2" x14ac:dyDescent="0.2">
      <c r="A285" s="5" t="s">
        <v>346</v>
      </c>
      <c r="B285" s="5">
        <v>186</v>
      </c>
    </row>
    <row r="286" spans="1:2" x14ac:dyDescent="0.2">
      <c r="A286" s="5" t="s">
        <v>208</v>
      </c>
      <c r="B286" s="5">
        <v>190</v>
      </c>
    </row>
    <row r="287" spans="1:2" x14ac:dyDescent="0.2">
      <c r="A287" s="5" t="s">
        <v>238</v>
      </c>
      <c r="B287" s="5">
        <v>186</v>
      </c>
    </row>
    <row r="288" spans="1:2" x14ac:dyDescent="0.2">
      <c r="A288" s="5" t="s">
        <v>353</v>
      </c>
      <c r="B288" s="5">
        <v>186</v>
      </c>
    </row>
    <row r="289" spans="1:2" x14ac:dyDescent="0.2">
      <c r="A289" s="5" t="s">
        <v>359</v>
      </c>
      <c r="B289" s="5">
        <v>186</v>
      </c>
    </row>
    <row r="290" spans="1:2" x14ac:dyDescent="0.2">
      <c r="A290" s="5" t="s">
        <v>361</v>
      </c>
      <c r="B290" s="5">
        <v>186</v>
      </c>
    </row>
    <row r="291" spans="1:2" x14ac:dyDescent="0.2">
      <c r="A291" s="5" t="s">
        <v>366</v>
      </c>
      <c r="B291" s="5">
        <v>186</v>
      </c>
    </row>
    <row r="292" spans="1:2" x14ac:dyDescent="0.2">
      <c r="A292" s="5" t="s">
        <v>372</v>
      </c>
      <c r="B292" s="5">
        <v>186</v>
      </c>
    </row>
    <row r="293" spans="1:2" x14ac:dyDescent="0.2">
      <c r="A293" s="5" t="s">
        <v>374</v>
      </c>
      <c r="B293" s="5">
        <v>186</v>
      </c>
    </row>
    <row r="294" spans="1:2" x14ac:dyDescent="0.2">
      <c r="A294" s="5" t="s">
        <v>351</v>
      </c>
      <c r="B294" s="5">
        <v>186</v>
      </c>
    </row>
    <row r="295" spans="1:2" x14ac:dyDescent="0.2">
      <c r="A295" s="5" t="s">
        <v>352</v>
      </c>
      <c r="B295" s="5">
        <v>186</v>
      </c>
    </row>
    <row r="296" spans="1:2" x14ac:dyDescent="0.2">
      <c r="A296" s="5" t="s">
        <v>373</v>
      </c>
      <c r="B296" s="5">
        <v>186</v>
      </c>
    </row>
    <row r="297" spans="1:2" x14ac:dyDescent="0.2">
      <c r="A297" s="5" t="s">
        <v>362</v>
      </c>
      <c r="B297" s="5">
        <v>186</v>
      </c>
    </row>
    <row r="298" spans="1:2" x14ac:dyDescent="0.2">
      <c r="A298" s="5" t="s">
        <v>360</v>
      </c>
      <c r="B298" s="5">
        <v>186</v>
      </c>
    </row>
    <row r="299" spans="1:2" x14ac:dyDescent="0.2">
      <c r="A299" s="5" t="s">
        <v>370</v>
      </c>
      <c r="B299" s="5">
        <v>186</v>
      </c>
    </row>
    <row r="300" spans="1:2" x14ac:dyDescent="0.2">
      <c r="A300" s="5" t="s">
        <v>371</v>
      </c>
      <c r="B300" s="5">
        <v>186</v>
      </c>
    </row>
    <row r="301" spans="1:2" x14ac:dyDescent="0.2">
      <c r="A301" s="5" t="s">
        <v>357</v>
      </c>
      <c r="B301" s="5">
        <v>186</v>
      </c>
    </row>
    <row r="302" spans="1:2" x14ac:dyDescent="0.2">
      <c r="A302" s="5" t="s">
        <v>363</v>
      </c>
      <c r="B302" s="5">
        <v>186</v>
      </c>
    </row>
    <row r="303" spans="1:2" x14ac:dyDescent="0.2">
      <c r="A303" s="5" t="s">
        <v>354</v>
      </c>
      <c r="B303" s="5">
        <v>186</v>
      </c>
    </row>
    <row r="304" spans="1:2" x14ac:dyDescent="0.2">
      <c r="A304" s="5" t="s">
        <v>356</v>
      </c>
      <c r="B304" s="5">
        <v>186</v>
      </c>
    </row>
    <row r="305" spans="1:2" x14ac:dyDescent="0.2">
      <c r="A305" s="5" t="s">
        <v>355</v>
      </c>
      <c r="B305" s="5">
        <v>186</v>
      </c>
    </row>
    <row r="306" spans="1:2" x14ac:dyDescent="0.2">
      <c r="A306" s="5" t="s">
        <v>299</v>
      </c>
      <c r="B306" s="5">
        <v>186</v>
      </c>
    </row>
    <row r="307" spans="1:2" x14ac:dyDescent="0.2">
      <c r="A307" s="5" t="s">
        <v>303</v>
      </c>
      <c r="B307" s="5">
        <v>186</v>
      </c>
    </row>
    <row r="308" spans="1:2" x14ac:dyDescent="0.2">
      <c r="A308" s="5" t="s">
        <v>304</v>
      </c>
      <c r="B308" s="5">
        <v>186</v>
      </c>
    </row>
    <row r="309" spans="1:2" x14ac:dyDescent="0.2">
      <c r="A309" s="5" t="s">
        <v>364</v>
      </c>
      <c r="B309" s="5">
        <v>186</v>
      </c>
    </row>
    <row r="310" spans="1:2" x14ac:dyDescent="0.2">
      <c r="A310" s="5" t="s">
        <v>365</v>
      </c>
      <c r="B310" s="5">
        <v>186</v>
      </c>
    </row>
    <row r="311" spans="1:2" x14ac:dyDescent="0.2">
      <c r="A311" s="5" t="s">
        <v>369</v>
      </c>
      <c r="B311" s="5">
        <v>186</v>
      </c>
    </row>
    <row r="312" spans="1:2" x14ac:dyDescent="0.2">
      <c r="A312" s="5" t="s">
        <v>367</v>
      </c>
      <c r="B312" s="5">
        <v>186</v>
      </c>
    </row>
    <row r="313" spans="1:2" x14ac:dyDescent="0.2">
      <c r="A313" s="5" t="s">
        <v>368</v>
      </c>
      <c r="B313" s="5">
        <v>186</v>
      </c>
    </row>
    <row r="314" spans="1:2" x14ac:dyDescent="0.2">
      <c r="A314" s="5" t="s">
        <v>375</v>
      </c>
      <c r="B314" s="5">
        <v>186</v>
      </c>
    </row>
    <row r="315" spans="1:2" x14ac:dyDescent="0.2">
      <c r="A315" s="5" t="s">
        <v>349</v>
      </c>
      <c r="B315" s="5">
        <v>186</v>
      </c>
    </row>
    <row r="316" spans="1:2" x14ac:dyDescent="0.2">
      <c r="A316" s="5" t="s">
        <v>348</v>
      </c>
      <c r="B316" s="5">
        <v>186</v>
      </c>
    </row>
    <row r="317" spans="1:2" x14ac:dyDescent="0.2">
      <c r="A317" s="5" t="s">
        <v>180</v>
      </c>
      <c r="B317" s="5">
        <v>245</v>
      </c>
    </row>
    <row r="318" spans="1:2" x14ac:dyDescent="0.2">
      <c r="A318" s="5" t="s">
        <v>376</v>
      </c>
      <c r="B318" s="5">
        <v>186</v>
      </c>
    </row>
    <row r="319" spans="1:2" x14ac:dyDescent="0.2">
      <c r="A319" s="5" t="s">
        <v>389</v>
      </c>
      <c r="B319" s="5">
        <v>180</v>
      </c>
    </row>
    <row r="320" spans="1:2" x14ac:dyDescent="0.2">
      <c r="A320" s="5" t="s">
        <v>388</v>
      </c>
      <c r="B320" s="5">
        <v>200</v>
      </c>
    </row>
    <row r="321" spans="1:2" x14ac:dyDescent="0.2">
      <c r="A321" s="5" t="s">
        <v>387</v>
      </c>
      <c r="B321" s="5">
        <v>245</v>
      </c>
    </row>
    <row r="322" spans="1:2" x14ac:dyDescent="0.2">
      <c r="A322" s="5" t="s">
        <v>379</v>
      </c>
      <c r="B322" s="5">
        <v>186</v>
      </c>
    </row>
    <row r="323" spans="1:2" x14ac:dyDescent="0.2">
      <c r="A323" s="5" t="s">
        <v>380</v>
      </c>
      <c r="B323" s="5">
        <v>186</v>
      </c>
    </row>
    <row r="324" spans="1:2" x14ac:dyDescent="0.2">
      <c r="A324" s="5" t="s">
        <v>381</v>
      </c>
      <c r="B324" s="5">
        <v>186</v>
      </c>
    </row>
    <row r="325" spans="1:2" x14ac:dyDescent="0.2">
      <c r="A325" s="5" t="s">
        <v>382</v>
      </c>
      <c r="B325" s="5">
        <v>186</v>
      </c>
    </row>
    <row r="326" spans="1:2" x14ac:dyDescent="0.2">
      <c r="A326" s="5" t="s">
        <v>383</v>
      </c>
      <c r="B326" s="5">
        <v>186</v>
      </c>
    </row>
    <row r="327" spans="1:2" x14ac:dyDescent="0.2">
      <c r="A327" s="5" t="s">
        <v>377</v>
      </c>
      <c r="B327" s="5">
        <v>186</v>
      </c>
    </row>
    <row r="328" spans="1:2" x14ac:dyDescent="0.2">
      <c r="A328" s="5" t="s">
        <v>378</v>
      </c>
      <c r="B328" s="5">
        <v>186</v>
      </c>
    </row>
    <row r="329" spans="1:2" x14ac:dyDescent="0.2">
      <c r="A329" s="5" t="s">
        <v>384</v>
      </c>
      <c r="B329" s="5">
        <v>186</v>
      </c>
    </row>
  </sheetData>
  <sortState ref="A2:B329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Sheet1</vt:lpstr>
      <vt:lpstr>Staffing</vt:lpstr>
      <vt:lpstr>HPD</vt:lpstr>
      <vt:lpstr>Sheet1!Print_Area</vt:lpstr>
      <vt:lpstr>VData</vt:lpstr>
      <vt:lpstr>WYHrs</vt:lpstr>
    </vt:vector>
  </TitlesOfParts>
  <Company>smbsd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SMiller</dc:creator>
  <cp:lastModifiedBy>User</cp:lastModifiedBy>
  <cp:lastPrinted>2016-04-25T21:16:10Z</cp:lastPrinted>
  <dcterms:created xsi:type="dcterms:W3CDTF">2005-03-28T16:17:47Z</dcterms:created>
  <dcterms:modified xsi:type="dcterms:W3CDTF">2025-05-22T14:52:03Z</dcterms:modified>
</cp:coreProperties>
</file>