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codeName="ThisWorkbook" defaultThemeVersion="124226"/>
  <mc:AlternateContent xmlns:mc="http://schemas.openxmlformats.org/markup-compatibility/2006">
    <mc:Choice Requires="x15">
      <x15ac:absPath xmlns:x15ac="http://schemas.microsoft.com/office/spreadsheetml/2010/11/ac" url="F:\CLIENT 21\Coal City CUSD No. 1\FS\"/>
    </mc:Choice>
  </mc:AlternateContent>
  <xr:revisionPtr revIDLastSave="0" documentId="13_ncr:1_{70013EE7-88AF-48DA-8D18-2A8783D31254}" xr6:coauthVersionLast="46" xr6:coauthVersionMax="47" xr10:uidLastSave="{00000000-0000-0000-0000-000000000000}"/>
  <bookViews>
    <workbookView xWindow="-28920" yWindow="15" windowWidth="29040" windowHeight="15840" tabRatio="819" xr2:uid="{00000000-000D-0000-FFFF-FFFF00000000}"/>
  </bookViews>
  <sheets>
    <sheet name="ASA1" sheetId="11" r:id="rId1"/>
    <sheet name="ASA2" sheetId="3" r:id="rId2"/>
    <sheet name="ASA3" sheetId="22" r:id="rId3"/>
    <sheet name="PublishedSum 4" sheetId="16" r:id="rId4"/>
    <sheet name="Salary Sched 5" sheetId="13" r:id="rId5"/>
    <sheet name="Paym 6 (over $2,500)" sheetId="18" r:id="rId6"/>
    <sheet name="Paym 7 ($1000 to $2500)" sheetId="19" r:id="rId7"/>
    <sheet name="Paym 8 ($500 to $999)" sheetId="2" r:id="rId8"/>
    <sheet name="9 Contracts Exceeding 25,000" sheetId="2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5" i="18" l="1"/>
  <c r="A6" i="18"/>
  <c r="D41" i="3"/>
  <c r="D43" i="3" s="1"/>
  <c r="E41" i="3"/>
  <c r="E43" i="3" s="1"/>
  <c r="F41" i="3"/>
  <c r="F43" i="3" s="1"/>
  <c r="G41" i="3"/>
  <c r="G43" i="3" s="1"/>
  <c r="H41" i="3"/>
  <c r="H43" i="3" s="1"/>
  <c r="I41" i="3"/>
  <c r="I43" i="3" s="1"/>
  <c r="J41" i="3"/>
  <c r="J43" i="3" s="1"/>
  <c r="K41" i="3"/>
  <c r="K43" i="3" s="1"/>
  <c r="C41" i="3"/>
  <c r="C43" i="3" s="1"/>
  <c r="H45" i="11" l="1"/>
  <c r="H47" i="11" s="1"/>
  <c r="B7" i="13" l="1"/>
  <c r="B6" i="13"/>
  <c r="H44" i="11" l="1"/>
  <c r="B23" i="16"/>
  <c r="M22" i="16"/>
  <c r="L22" i="16"/>
  <c r="K22" i="16"/>
  <c r="J22" i="16"/>
  <c r="I22" i="16"/>
  <c r="H22" i="16"/>
  <c r="G22" i="16"/>
  <c r="F22" i="16"/>
  <c r="E22" i="16"/>
  <c r="B21" i="16"/>
  <c r="M21" i="16"/>
  <c r="L21" i="16"/>
  <c r="K21" i="16"/>
  <c r="J21" i="16"/>
  <c r="I21" i="16"/>
  <c r="H21" i="16"/>
  <c r="G21" i="16"/>
  <c r="F21" i="16"/>
  <c r="E21" i="16"/>
  <c r="M17" i="16"/>
  <c r="L17" i="16"/>
  <c r="K17" i="16"/>
  <c r="J17" i="16"/>
  <c r="I17" i="16"/>
  <c r="H17" i="16"/>
  <c r="G17" i="16"/>
  <c r="F17" i="16"/>
  <c r="E17" i="16"/>
  <c r="M16" i="16"/>
  <c r="L16" i="16"/>
  <c r="K16" i="16"/>
  <c r="J16" i="16"/>
  <c r="I16" i="16"/>
  <c r="H16" i="16"/>
  <c r="G16" i="16"/>
  <c r="F16" i="16"/>
  <c r="E16" i="16"/>
  <c r="I15" i="16"/>
  <c r="H15" i="16"/>
  <c r="F15" i="16"/>
  <c r="E15" i="16"/>
  <c r="M14" i="16"/>
  <c r="L14" i="16"/>
  <c r="K14" i="16"/>
  <c r="J14" i="16"/>
  <c r="I14" i="16"/>
  <c r="H14" i="16"/>
  <c r="G14" i="16"/>
  <c r="F14" i="16"/>
  <c r="E14" i="16"/>
  <c r="K26" i="22"/>
  <c r="M20" i="16" s="1"/>
  <c r="J26" i="22"/>
  <c r="L20" i="16" s="1"/>
  <c r="I26" i="22"/>
  <c r="K20" i="16" s="1"/>
  <c r="H26" i="22"/>
  <c r="J20" i="16" s="1"/>
  <c r="G26" i="22"/>
  <c r="I20" i="16" s="1"/>
  <c r="F26" i="22"/>
  <c r="H20" i="16" s="1"/>
  <c r="E26" i="22"/>
  <c r="G20" i="16" s="1"/>
  <c r="D26" i="22"/>
  <c r="F20" i="16" s="1"/>
  <c r="C26" i="22"/>
  <c r="E20" i="16" s="1"/>
  <c r="K21" i="22"/>
  <c r="J21" i="22"/>
  <c r="H21" i="22"/>
  <c r="G21" i="22"/>
  <c r="F21" i="22"/>
  <c r="E21" i="22"/>
  <c r="D21" i="22"/>
  <c r="C21" i="22"/>
  <c r="K20" i="22"/>
  <c r="M19" i="16" s="1"/>
  <c r="J20" i="22"/>
  <c r="L19" i="16" s="1"/>
  <c r="H20" i="22"/>
  <c r="J19" i="16" s="1"/>
  <c r="G20" i="22"/>
  <c r="I19" i="16" s="1"/>
  <c r="F20" i="22"/>
  <c r="H19" i="16" s="1"/>
  <c r="E20" i="22"/>
  <c r="G19" i="16" s="1"/>
  <c r="D20" i="22"/>
  <c r="F19" i="16" s="1"/>
  <c r="C20" i="22"/>
  <c r="E19" i="16" s="1"/>
  <c r="K11" i="22"/>
  <c r="M18" i="16" s="1"/>
  <c r="J11" i="22"/>
  <c r="L18" i="16" s="1"/>
  <c r="I11" i="22"/>
  <c r="K18" i="16" s="1"/>
  <c r="H11" i="22"/>
  <c r="J18" i="16" s="1"/>
  <c r="G11" i="22"/>
  <c r="I18" i="16" s="1"/>
  <c r="F11" i="22"/>
  <c r="H18" i="16" s="1"/>
  <c r="E11" i="22"/>
  <c r="G18" i="16" s="1"/>
  <c r="D11" i="22"/>
  <c r="F18" i="16" s="1"/>
  <c r="C11" i="22"/>
  <c r="E18" i="16" s="1"/>
  <c r="D26" i="11"/>
  <c r="K27" i="3"/>
  <c r="K30" i="3" s="1"/>
  <c r="K34" i="3" s="1"/>
  <c r="J27" i="3"/>
  <c r="J30" i="3" s="1"/>
  <c r="J34" i="3" s="1"/>
  <c r="H27" i="3"/>
  <c r="H30" i="3" s="1"/>
  <c r="H34" i="3" s="1"/>
  <c r="G27" i="3"/>
  <c r="G30" i="3" s="1"/>
  <c r="G34" i="3" s="1"/>
  <c r="F27" i="3"/>
  <c r="F30" i="3" s="1"/>
  <c r="F34" i="3" s="1"/>
  <c r="E27" i="3"/>
  <c r="E30" i="3" s="1"/>
  <c r="E34" i="3" s="1"/>
  <c r="D27" i="3"/>
  <c r="D30" i="3" s="1"/>
  <c r="D34" i="3" s="1"/>
  <c r="C27" i="3"/>
  <c r="C30" i="3" s="1"/>
  <c r="C34" i="3" s="1"/>
  <c r="I27" i="3"/>
  <c r="I30" i="3" s="1"/>
  <c r="I34" i="3" s="1"/>
  <c r="J44" i="11"/>
  <c r="J45" i="11" s="1"/>
  <c r="B7" i="2"/>
  <c r="B6" i="2"/>
  <c r="B7" i="19"/>
  <c r="B6" i="19"/>
  <c r="B6" i="16"/>
  <c r="D40" i="11"/>
  <c r="D46" i="11"/>
  <c r="K16" i="3"/>
  <c r="J16" i="3"/>
  <c r="I16" i="3"/>
  <c r="H16" i="3"/>
  <c r="G16" i="3"/>
  <c r="F16" i="3"/>
  <c r="E16" i="3"/>
  <c r="D16" i="3"/>
  <c r="C16" i="3"/>
  <c r="K22" i="22" l="1"/>
  <c r="F22" i="22"/>
  <c r="G22" i="22"/>
  <c r="E22" i="22"/>
  <c r="G13" i="22"/>
  <c r="E23" i="22"/>
  <c r="E27" i="22" s="1"/>
  <c r="E30" i="22" s="1"/>
  <c r="G23" i="16" s="1"/>
  <c r="D13" i="22"/>
  <c r="F23" i="22"/>
  <c r="F27" i="22" s="1"/>
  <c r="F30" i="22" s="1"/>
  <c r="H23" i="16" s="1"/>
  <c r="E13" i="22"/>
  <c r="F13" i="22"/>
  <c r="G23" i="22"/>
  <c r="G27" i="22" s="1"/>
  <c r="G30" i="22" s="1"/>
  <c r="I23" i="16" s="1"/>
  <c r="H13" i="22"/>
  <c r="I23" i="22"/>
  <c r="I27" i="22" s="1"/>
  <c r="I30" i="22" s="1"/>
  <c r="K23" i="16" s="1"/>
  <c r="H23" i="22"/>
  <c r="H27" i="22" s="1"/>
  <c r="H30" i="22" s="1"/>
  <c r="J23" i="16" s="1"/>
  <c r="D23" i="22"/>
  <c r="D27" i="22" s="1"/>
  <c r="D30" i="22" s="1"/>
  <c r="F23" i="16" s="1"/>
  <c r="I13" i="22"/>
  <c r="C23" i="22"/>
  <c r="C27" i="22" s="1"/>
  <c r="C30" i="22" s="1"/>
  <c r="J13" i="22"/>
  <c r="K23" i="22"/>
  <c r="K27" i="22" s="1"/>
  <c r="K30" i="22" s="1"/>
  <c r="M23" i="16" s="1"/>
  <c r="C22" i="22"/>
  <c r="D22" i="22"/>
  <c r="H22" i="22"/>
  <c r="E23" i="16"/>
  <c r="J23" i="22"/>
  <c r="J27" i="22" s="1"/>
  <c r="J30" i="22" s="1"/>
  <c r="L23" i="16" s="1"/>
  <c r="J22" i="22"/>
  <c r="K13" i="22"/>
  <c r="C13" i="22"/>
  <c r="D47"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DJ Hemberger</author>
    <author>HEMBERGER MICHELLE</author>
  </authors>
  <commentList>
    <comment ref="F8" authorId="0" shapeId="0" xr:uid="{00000000-0006-0000-0000-000001000000}">
      <text>
        <r>
          <rPr>
            <sz val="8"/>
            <color indexed="81"/>
            <rFont val="Tahoma"/>
            <family val="2"/>
          </rPr>
          <t xml:space="preserve">When publishing this report in the newspaper, type requirements must be accordance with 715 ILCS 15/1.
</t>
        </r>
      </text>
    </comment>
    <comment ref="F21" authorId="1" shapeId="0" xr:uid="{00000000-0006-0000-0000-000002000000}">
      <text>
        <r>
          <rPr>
            <sz val="9"/>
            <color indexed="81"/>
            <rFont val="Tahoma"/>
            <family val="2"/>
          </rPr>
          <t xml:space="preserve">9 month ADA can be found in Student Information System (SIS) in IWAS under Average Daily Attendance.  
Joint Agreements do not report 9-month ADA.  </t>
        </r>
      </text>
    </comment>
    <comment ref="G22" authorId="1" shapeId="0" xr:uid="{00000000-0006-0000-0000-000003000000}">
      <text>
        <r>
          <rPr>
            <b/>
            <sz val="9"/>
            <color indexed="81"/>
            <rFont val="Tahoma"/>
            <family val="2"/>
          </rPr>
          <t xml:space="preserve">A substitute teacher does not qualify as a certificated employee unless they hold a certificate/license to teach.  A substitute teacher license does not qualify as certificate/license to teach.  </t>
        </r>
        <r>
          <rPr>
            <sz val="9"/>
            <color indexed="81"/>
            <rFont val="Tahoma"/>
            <family val="2"/>
          </rPr>
          <t xml:space="preserve">
</t>
        </r>
      </text>
    </comment>
    <comment ref="G25" authorId="1" shapeId="0" xr:uid="{00000000-0006-0000-0000-000004000000}">
      <text>
        <r>
          <rPr>
            <b/>
            <sz val="9"/>
            <color indexed="81"/>
            <rFont val="Tahoma"/>
            <family val="2"/>
          </rPr>
          <t>A substitute teacher does not qualify as a certificated employee unless they hold a certificate/license to teach.  A substitute teacher license does not qualify as certificate/license to teach.</t>
        </r>
        <r>
          <rPr>
            <sz val="9"/>
            <color indexed="81"/>
            <rFont val="Tahoma"/>
            <family val="2"/>
          </rPr>
          <t xml:space="preserve">
</t>
        </r>
      </text>
    </comment>
    <comment ref="C28" authorId="0" shapeId="0" xr:uid="{00000000-0006-0000-0000-000005000000}">
      <text>
        <r>
          <rPr>
            <b/>
            <sz val="8"/>
            <color indexed="81"/>
            <rFont val="Tahoma"/>
            <family val="2"/>
          </rPr>
          <t>Please use Fall Enrollment (students enrolled as of the last day in September).  Student Enrollment can be found at this link under the drop down "2020-2021":  https://www.isbe.net/Pages/Fall-Enrollment-Counts.aspx</t>
        </r>
        <r>
          <rPr>
            <sz val="8"/>
            <color indexed="81"/>
            <rFont val="Tahoma"/>
            <family val="2"/>
          </rPr>
          <t xml:space="preserve"> 
</t>
        </r>
        <r>
          <rPr>
            <b/>
            <sz val="8"/>
            <color indexed="81"/>
            <rFont val="Tahoma"/>
            <family val="2"/>
          </rPr>
          <t xml:space="preserve">
Joint agreements MUST report enrollment if they work directly with student instruction.</t>
        </r>
      </text>
    </comment>
    <comment ref="G28" authorId="0" shapeId="0" xr:uid="{00000000-0006-0000-0000-000006000000}">
      <text>
        <r>
          <rPr>
            <b/>
            <sz val="8"/>
            <color indexed="81"/>
            <rFont val="Tahoma"/>
            <family val="2"/>
          </rPr>
          <t xml:space="preserve">  Example:  If the tax rate for educational purposes is $1.84 per $100 of EAV, it is shown as 1.8400 not as a percentage of the total tax rate.</t>
        </r>
      </text>
    </comment>
    <comment ref="F46" authorId="1" shapeId="0" xr:uid="{00000000-0006-0000-0000-000007000000}">
      <text>
        <r>
          <rPr>
            <sz val="9"/>
            <color indexed="81"/>
            <rFont val="Tahoma"/>
            <family val="2"/>
          </rPr>
          <t xml:space="preserve">If applicable, school districts/joint agreements must complete Long-Term Debt Outstanding.  If it is not applicable, enter "0".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DJ Hemberger</author>
  </authors>
  <commentList>
    <comment ref="B8" authorId="0" shapeId="0" xr:uid="{00000000-0006-0000-0100-000001000000}">
      <text>
        <r>
          <rPr>
            <sz val="8"/>
            <color indexed="81"/>
            <rFont val="Tahoma"/>
            <family val="2"/>
          </rPr>
          <t>Other Accrued Assets should include accounts 130, 140, 162, 181, 192.</t>
        </r>
      </text>
    </comment>
    <comment ref="B18" authorId="0" shapeId="0" xr:uid="{00000000-0006-0000-0100-000002000000}">
      <text>
        <r>
          <rPr>
            <sz val="8"/>
            <color indexed="81"/>
            <rFont val="Tahoma"/>
            <family val="2"/>
          </rPr>
          <t>Accrued Liabilities should include accounts 401-405, 411-415, 420, 441, 442, 461.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DJ Hemberger</author>
  </authors>
  <commentList>
    <comment ref="B12" authorId="0" shapeId="0" xr:uid="{00000000-0006-0000-0200-000001000000}">
      <text>
        <r>
          <rPr>
            <sz val="8"/>
            <color indexed="81"/>
            <rFont val="Tahoma"/>
            <family val="2"/>
          </rPr>
          <t>GASB Statement No. 24: Accounting and Financial Reporting for Certain Grants and Other Financial Assistance.  The "On Behalf of" Payments should only be reflected on this page.</t>
        </r>
      </text>
    </comment>
    <comment ref="B21" authorId="0" shapeId="0" xr:uid="{00000000-0006-0000-0200-000002000000}">
      <text>
        <r>
          <rPr>
            <vertAlign val="superscript"/>
            <sz val="10"/>
            <color indexed="81"/>
            <rFont val="Tahoma"/>
            <family val="2"/>
          </rPr>
          <t>GASB Statement No. 24: Accounting and Financial Reporting for Certain Grants and Other Financial Assistance.  The "On Behalf of" Payments should only be reflected on this page.</t>
        </r>
      </text>
    </comment>
    <comment ref="B23" authorId="0" shapeId="0" xr:uid="{00000000-0006-0000-0200-000003000000}">
      <text>
        <r>
          <rPr>
            <sz val="8"/>
            <color indexed="81"/>
            <rFont val="Tahoma"/>
            <family val="2"/>
          </rPr>
          <t xml:space="preserve">
Line 13 minus Line 22.</t>
        </r>
      </text>
    </comment>
    <comment ref="B26" authorId="0" shapeId="0" xr:uid="{00000000-0006-0000-0200-000004000000}">
      <text>
        <r>
          <rPr>
            <b/>
            <sz val="8"/>
            <color indexed="81"/>
            <rFont val="Tahoma"/>
            <family val="2"/>
          </rPr>
          <t>Line 24 minus Line 25.</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DJ Hemberger</author>
  </authors>
  <commentList>
    <comment ref="C18" authorId="0" shapeId="0" xr:uid="{00000000-0006-0000-0300-000001000000}">
      <text>
        <r>
          <rPr>
            <b/>
            <sz val="8"/>
            <color indexed="81"/>
            <rFont val="Arial"/>
            <family val="2"/>
          </rPr>
          <t>The source of total receipts/revenues from Property Tax, State and Federal Funds and Fees</t>
        </r>
      </text>
    </comment>
  </commentList>
</comments>
</file>

<file path=xl/sharedStrings.xml><?xml version="1.0" encoding="utf-8"?>
<sst xmlns="http://schemas.openxmlformats.org/spreadsheetml/2006/main" count="1150" uniqueCount="862">
  <si>
    <t xml:space="preserve"> </t>
  </si>
  <si>
    <t>Description</t>
  </si>
  <si>
    <t>EDUCATIONAL</t>
  </si>
  <si>
    <t>TRANSPORTATION</t>
  </si>
  <si>
    <t>TORT IMMUNITY</t>
  </si>
  <si>
    <t>LEASING</t>
  </si>
  <si>
    <t>OTHER</t>
  </si>
  <si>
    <t>Salary Range:  $25,000 - $39,999</t>
  </si>
  <si>
    <t>Educational</t>
  </si>
  <si>
    <t>Transportation</t>
  </si>
  <si>
    <t>DISBURSEMENTS/EXPENDITURES</t>
  </si>
  <si>
    <t>RECEIPTS/REVENUES</t>
  </si>
  <si>
    <t>Inventory</t>
  </si>
  <si>
    <t>Investments</t>
  </si>
  <si>
    <t>Other Current Assets</t>
  </si>
  <si>
    <t>LONG-TERM LIABILITIES (500)</t>
  </si>
  <si>
    <t>Reserved Fund Balance</t>
  </si>
  <si>
    <t>Unreserved Fund Balance</t>
  </si>
  <si>
    <t>Investments in General Fixed Assets</t>
  </si>
  <si>
    <t>Local Sources</t>
  </si>
  <si>
    <t>State Sources</t>
  </si>
  <si>
    <t>Federal Sources</t>
  </si>
  <si>
    <t>Instruction</t>
  </si>
  <si>
    <t>Support Services</t>
  </si>
  <si>
    <t>Community Services</t>
  </si>
  <si>
    <t>Debt Services</t>
  </si>
  <si>
    <t>CURRENT LIABILITIES (400)</t>
  </si>
  <si>
    <t>CURRENT ASSETS (100)</t>
  </si>
  <si>
    <t>(10)</t>
  </si>
  <si>
    <t>(20)</t>
  </si>
  <si>
    <t>(30)</t>
  </si>
  <si>
    <t>(40)</t>
  </si>
  <si>
    <t>(50)</t>
  </si>
  <si>
    <t>(60)</t>
  </si>
  <si>
    <t>(70)</t>
  </si>
  <si>
    <t>(80)</t>
  </si>
  <si>
    <t>(90)</t>
  </si>
  <si>
    <t>Due to Activity Fund Organizations</t>
  </si>
  <si>
    <t>Municipal Retirement &amp; Social Security</t>
  </si>
  <si>
    <t>Working Cash</t>
  </si>
  <si>
    <t>Fire Prevention &amp; Safety</t>
  </si>
  <si>
    <t>OPERATIONS &amp; MAINTENANCE</t>
  </si>
  <si>
    <t>WORKING CASH</t>
  </si>
  <si>
    <t>MUNICIPAL RETIREMENT</t>
  </si>
  <si>
    <t>SOCIAL SECURITY</t>
  </si>
  <si>
    <t>FIRE PREVENTION &amp; SAFETY</t>
  </si>
  <si>
    <t>SPECIAL EDUCATION</t>
  </si>
  <si>
    <t>Other Changes in Fund Balances Increases (Decreases)</t>
  </si>
  <si>
    <t>Operations &amp; Maintenance</t>
  </si>
  <si>
    <t>NUMBER OF NON-CERTIFICATED EMPLOYEES</t>
  </si>
  <si>
    <t>NUMBER OF CERTIFICATED EMPLOYEES</t>
  </si>
  <si>
    <t>SIZE OF DISTRICT IN SQUARE MILES</t>
  </si>
  <si>
    <t>NUMBER OF ATTENDANCE CENTERS</t>
  </si>
  <si>
    <t>FULL-TIME</t>
  </si>
  <si>
    <t>PART-TIME</t>
  </si>
  <si>
    <t>PRE-KINDERGARTEN</t>
  </si>
  <si>
    <t>KINDERGARTEN</t>
  </si>
  <si>
    <t>FIRST</t>
  </si>
  <si>
    <t>SECOND</t>
  </si>
  <si>
    <t>THIRD</t>
  </si>
  <si>
    <t>FOURTH</t>
  </si>
  <si>
    <t>FIFTH</t>
  </si>
  <si>
    <t>SIXTH</t>
  </si>
  <si>
    <t>SEVENTH</t>
  </si>
  <si>
    <t>EIGHTH</t>
  </si>
  <si>
    <t>NINTH</t>
  </si>
  <si>
    <t>TENTH</t>
  </si>
  <si>
    <t>ELEVENTH</t>
  </si>
  <si>
    <t>TWELFTH</t>
  </si>
  <si>
    <t>LAND</t>
  </si>
  <si>
    <t>EQUALIZED ASSESSED VALUATION PER ADA PUPIL</t>
  </si>
  <si>
    <t>Salary Range:  Less Than $25,000</t>
  </si>
  <si>
    <t>Salary Range:  $90,000 and over</t>
  </si>
  <si>
    <t>Salary Range:  $40,000 - $59,999</t>
  </si>
  <si>
    <r>
      <t xml:space="preserve">Excess of Direct Receipts/Revenues Over (Under) </t>
    </r>
    <r>
      <rPr>
        <b/>
        <sz val="8"/>
        <rFont val="Arial"/>
        <family val="2"/>
      </rPr>
      <t>Direct</t>
    </r>
    <r>
      <rPr>
        <sz val="8"/>
        <rFont val="Arial"/>
        <family val="2"/>
      </rPr>
      <t xml:space="preserve"> Disbursements/Expenditures</t>
    </r>
  </si>
  <si>
    <t>CONSTRUCTION IN PROGRESS</t>
  </si>
  <si>
    <t>CAPITAL ASSETS</t>
  </si>
  <si>
    <t>Municipal Retirement/Social Security</t>
  </si>
  <si>
    <t>School District/Joint Agreement Name</t>
  </si>
  <si>
    <t>Address</t>
  </si>
  <si>
    <t>Telephone</t>
  </si>
  <si>
    <t>Office Hours</t>
  </si>
  <si>
    <t>Salary Range:  $60,000 and over</t>
  </si>
  <si>
    <t>VALUE</t>
  </si>
  <si>
    <t xml:space="preserve">RCDT NUMBER:  </t>
  </si>
  <si>
    <t xml:space="preserve">    ADDRESS:  </t>
  </si>
  <si>
    <t xml:space="preserve">COUNTY:  </t>
  </si>
  <si>
    <t>Aggregate Amount</t>
  </si>
  <si>
    <r>
      <t xml:space="preserve">SUMMARY: </t>
    </r>
    <r>
      <rPr>
        <sz val="8"/>
        <rFont val="Arial"/>
        <family val="2"/>
      </rPr>
      <t xml:space="preserve"> The following is the Annual Statement of Affairs Summary that is required to be published by the school district/joint agreement for the past fiscal year.</t>
    </r>
  </si>
  <si>
    <t>Salary Range: $40,000 - $59,999</t>
  </si>
  <si>
    <t>Salary Range:  60,000 - $89,999</t>
  </si>
  <si>
    <t>Person, Firm, or Corporation</t>
  </si>
  <si>
    <t xml:space="preserve">The statement of affairs has been made available in the main administrative office of the school district/joint agreement and the required Annual Statement of Affairs Summary has been published in accordance with Section 10-17 of the School Code. </t>
  </si>
  <si>
    <t>NUMBER OF PUPILS ENROLLED PER GRADE</t>
  </si>
  <si>
    <t>ASSURANCE</t>
  </si>
  <si>
    <t>Other Changes in Fund Balances</t>
  </si>
  <si>
    <t>Payments over $2,500, excluding wages and salaries.</t>
  </si>
  <si>
    <t>Payments of $500 to $999, excluding wages and salaries.</t>
  </si>
  <si>
    <t>TAX RATE BY FUND (IN %)</t>
  </si>
  <si>
    <t>Payments of $1,000 to $2,500, excluding wages and salaries</t>
  </si>
  <si>
    <t>district/jointagreement administrative office for public inspection.</t>
  </si>
  <si>
    <t>This listing must be retained within your district/joint agreement</t>
  </si>
  <si>
    <t>administrative office for public inspection.</t>
  </si>
  <si>
    <t>This listing must be published in the local newspaper, sent to ISBE, and retained</t>
  </si>
  <si>
    <t>within your district/joint agreement administrative office for public inspection.</t>
  </si>
  <si>
    <t xml:space="preserve">administrative office for public inspection. </t>
  </si>
  <si>
    <t>and retained within the district/joint agreement</t>
  </si>
  <si>
    <t>The summary must be published in the local newspaper.</t>
  </si>
  <si>
    <t>(Section 10-17 of the School Code)</t>
  </si>
  <si>
    <t>Total</t>
  </si>
  <si>
    <t>Total Elementary</t>
  </si>
  <si>
    <t>Total Secondary</t>
  </si>
  <si>
    <t>Total District</t>
  </si>
  <si>
    <t>Total Current Assets</t>
  </si>
  <si>
    <t>Total Liabilities</t>
  </si>
  <si>
    <t>Total Liabilities and Fund Balances</t>
  </si>
  <si>
    <t>Total Direct Receipts/Revenues</t>
  </si>
  <si>
    <t>Total Receipts/Revenues</t>
  </si>
  <si>
    <t>Total Direct Disbursements/Expenditures</t>
  </si>
  <si>
    <t>Total Disbursements/Expenditures</t>
  </si>
  <si>
    <t>Taxes Receivable</t>
  </si>
  <si>
    <t>1.  Total number of all contracts awarded by the school district:</t>
  </si>
  <si>
    <t>2.  Total value of all contracts awarded:</t>
  </si>
  <si>
    <t>4.  Total value of contracts awarded to minority owned businesses, female owned businesses, businesses owned by person with disabilities, and locally owned businesses:</t>
  </si>
  <si>
    <t>3.  Total number of contracts awarded to minority owned businesses, female owned businesses, businesses owned by persons with disabilities, and locally owned businesses:</t>
  </si>
  <si>
    <r>
      <t>ITEM 2.</t>
    </r>
    <r>
      <rPr>
        <sz val="10"/>
        <color indexed="8"/>
        <rFont val="Arial"/>
        <family val="2"/>
      </rPr>
      <t xml:space="preserve"> – Aggregate the value of consideration of all contracts included in item 1 and record the dollar amount below in the space provided.</t>
    </r>
  </si>
  <si>
    <r>
      <t>ITEM 4.</t>
    </r>
    <r>
      <rPr>
        <sz val="10"/>
        <color indexed="8"/>
        <rFont val="Arial"/>
        <family val="2"/>
      </rPr>
      <t xml:space="preserve"> – Aggregate the value of consideration of all contracts included in item 3 and record the dollar amount below in the space provided.</t>
    </r>
  </si>
  <si>
    <t>WORKS OF ART &amp; HISTORICAL TREASURES</t>
  </si>
  <si>
    <t>BUILDING &amp; BUILDING IMPROVEMENTS</t>
  </si>
  <si>
    <t>SITE IMPROVMENTS &amp; INFRASTRUCTURE</t>
  </si>
  <si>
    <t>CAPITALIZED EQUIPMENT</t>
  </si>
  <si>
    <t>Debt Service</t>
  </si>
  <si>
    <t>Capital Projects</t>
  </si>
  <si>
    <t>Tort</t>
  </si>
  <si>
    <t>Cash (Accounts 111 thru 115)</t>
  </si>
  <si>
    <t>Interfund Receivables</t>
  </si>
  <si>
    <t>Intergovernmental Accounts Receivable</t>
  </si>
  <si>
    <t>Other Receivables</t>
  </si>
  <si>
    <t>Prepaid Items</t>
  </si>
  <si>
    <t>Interfund Payables</t>
  </si>
  <si>
    <t>Intergovernmental Accounts Payable</t>
  </si>
  <si>
    <t>Contracts Payable</t>
  </si>
  <si>
    <t>Other Payable</t>
  </si>
  <si>
    <t>Loans Payable</t>
  </si>
  <si>
    <t>Salaries &amp; Benefits Payable</t>
  </si>
  <si>
    <t>Payroll Deductions &amp; Withholdings</t>
  </si>
  <si>
    <t>Deferred Revenues &amp; Other Current Liabilities</t>
  </si>
  <si>
    <t>Total Current Liabilities</t>
  </si>
  <si>
    <t>Acct No</t>
  </si>
  <si>
    <t>Payments to Other Districts &amp; Govt Units</t>
  </si>
  <si>
    <t>Other Sources of Funds</t>
  </si>
  <si>
    <t xml:space="preserve">Other Uses of Funds </t>
  </si>
  <si>
    <t>Total Other Sources/Uses of Funds</t>
  </si>
  <si>
    <t>Excess of Receipts/Revenues &amp; Other Sources of Funds (Over/Under) Expenditures/Disbursements &amp; Other Uses of Funds</t>
  </si>
  <si>
    <t>Flow-Through Receipts/Revenues from One District to Another District</t>
  </si>
  <si>
    <t xml:space="preserve">Other Sources/Uses of Funds    </t>
  </si>
  <si>
    <t xml:space="preserve">SCHOOL DISTRICT/JOINT AGREEMENT NAME:  </t>
  </si>
  <si>
    <t>CAPITAL PROJECTS</t>
  </si>
  <si>
    <t>DISTRICT EQUALIZED ASSESSED VALUATION (EAV)</t>
  </si>
  <si>
    <t>9 MONTH AVERAGE DAILY ATTENDANCE</t>
  </si>
  <si>
    <t xml:space="preserve">BOND &amp; INTEREST </t>
  </si>
  <si>
    <t>STATEMENT OF REVENUES RECEIVED/REVENUES, EXPENDITURES DISBURSED/EXPENDITURES, OTHER SOURCES/USES</t>
  </si>
  <si>
    <t>Flow-Through Received/Revenue from One District to Another District</t>
  </si>
  <si>
    <t xml:space="preserve">SALARY SCHEDULE OF GROSS PAYMENTS FOR CERTIFICATED PERSONNEL AND NON-CERTIFICATED PERSONNEL </t>
  </si>
  <si>
    <t>PAYMENTS TO PERSON, FIRM, OR CORPORATION OF $1,000 TO $2,500</t>
  </si>
  <si>
    <t>PAYMENTS TO PERSON, FIRM, OR CORPORATION OF $500 TO $999</t>
  </si>
  <si>
    <t>ANNUAL STATEMENT OF AFFAIRS FOR THE FISCAL YEAR ENDING</t>
  </si>
  <si>
    <t xml:space="preserve">In conformity with sub-section (c) of Section 10-20.44 of the School Code [105 ILCS 5/10-20.44], the following information is required to be submitted in conjunction with submission of the Annual Statement of Affairs [105 ILCS 5/10-17]. </t>
  </si>
  <si>
    <t>Long-Term Debt Payable</t>
  </si>
  <si>
    <t>STATEMENT OF ASSETS AND LIABILITIES</t>
  </si>
  <si>
    <t>Rec./Rev. for "On Behalf" Payments</t>
  </si>
  <si>
    <t>Disb./Expend. for "On Behalf" Payments</t>
  </si>
  <si>
    <t>Elementary</t>
  </si>
  <si>
    <t>High School</t>
  </si>
  <si>
    <t>Unit</t>
  </si>
  <si>
    <t>DISTRICT TYPE</t>
  </si>
  <si>
    <t>ILLINOIS STATE BOARD OF EDUCATION</t>
  </si>
  <si>
    <t>School Business Services</t>
  </si>
  <si>
    <t>(217)785-8779</t>
  </si>
  <si>
    <t xml:space="preserve">NAME OF NEWSPAPER  WHERE PUBLISHED:  </t>
  </si>
  <si>
    <t>TOTAL LONG-TERM DEBT ALLOWED</t>
  </si>
  <si>
    <t>PERCENT OF LONG-TERM DEBT OBLIGATED CURRENTLY</t>
  </si>
  <si>
    <t xml:space="preserve">This listing must be published in the local newspaper, sent to ISBE, and </t>
  </si>
  <si>
    <t>retained within your district/joint agreement administrative office for public inspection</t>
  </si>
  <si>
    <t>(Enter Number Above)</t>
  </si>
  <si>
    <t>(Enter $ Amount Above)</t>
  </si>
  <si>
    <t>GROSS PAYMENT FOR NON-CERTIFIED PERSONNEL</t>
  </si>
  <si>
    <t>YES</t>
  </si>
  <si>
    <t>INSTRUCTIONS:  Double click attached document "Contracts Exceeding $25,000 Guidance" (pdf) below for additional guidance and definitions.</t>
  </si>
  <si>
    <t>ISBE 50-37 (05/2021)</t>
  </si>
  <si>
    <t>TOTAL LONG-TERM DEBT OUTSTANDING AS OF June 30, 2021</t>
  </si>
  <si>
    <t>AS OF JUNE 30, 2021</t>
  </si>
  <si>
    <t>AND CHANGES IN FUND BALANCE - FOR YEAR ENDING JUNE 30, 2021</t>
  </si>
  <si>
    <t>Beginning Fund Balances - July 1, 2020</t>
  </si>
  <si>
    <t>Ending Fund Balances June 30, 2021</t>
  </si>
  <si>
    <t>ANNUAL STATEMENT OF AFFAIRS SUMMARY FOR FISCAL YEAR ENDING JUNE 30, 2021</t>
  </si>
  <si>
    <t>Copies of the detailed Annual Statement of Affairs for the Fiscal Year Ending June 30, 2021 will be available for public inspection in the school district/joint agreement administrative office by December 1, annually.  Individuals wanting to review this Annual Statement of Affairs should contact:</t>
  </si>
  <si>
    <r>
      <t xml:space="preserve"> Also by </t>
    </r>
    <r>
      <rPr>
        <b/>
        <sz val="8"/>
        <rFont val="Arial"/>
        <family val="2"/>
      </rPr>
      <t>January 15, annually</t>
    </r>
    <r>
      <rPr>
        <sz val="8"/>
        <rFont val="Arial"/>
        <family val="2"/>
      </rPr>
      <t xml:space="preserve"> the detailed Annual Statement of Affairs for the </t>
    </r>
    <r>
      <rPr>
        <b/>
        <sz val="8"/>
        <rFont val="Arial"/>
        <family val="2"/>
      </rPr>
      <t>Fiscal Year Ending June 30, 2021</t>
    </r>
    <r>
      <rPr>
        <sz val="8"/>
        <rFont val="Arial"/>
        <family val="2"/>
      </rPr>
      <t xml:space="preserve">, will be posted on the Illinois State Board of Education's website@ </t>
    </r>
    <r>
      <rPr>
        <b/>
        <sz val="8"/>
        <rFont val="Arial"/>
        <family val="2"/>
      </rPr>
      <t>www.isbe.net.</t>
    </r>
  </si>
  <si>
    <t>Statement of Operations as of June 30, 2021</t>
  </si>
  <si>
    <t>REPORT ON CONTRACTS EXCEEDING $25,000 AWARDED DURING FY2021</t>
  </si>
  <si>
    <r>
      <t>ITEM 1. –</t>
    </r>
    <r>
      <rPr>
        <sz val="10"/>
        <color indexed="8"/>
        <rFont val="Arial"/>
        <family val="2"/>
      </rPr>
      <t xml:space="preserve"> Count only contracts where the consideration exceeds $25,000 over the life of the contract and that were awarded during FY2021 and record the number below in the space provided. Do not include: (1) multi-year contracts awarded prior to FY2021; (2) collective bargaining agreements with district employee groups; and (3) personal services contracts with individual district employees.</t>
    </r>
  </si>
  <si>
    <r>
      <t xml:space="preserve">ITEM 3. </t>
    </r>
    <r>
      <rPr>
        <sz val="10"/>
        <color indexed="8"/>
        <rFont val="Arial"/>
        <family val="2"/>
      </rPr>
      <t>- Count only contracts where the consideration exceeds $25,000 over the life of the contract that were awarded during FY2021 to minority, female, disabled or local contractors and record the number below in the space provided. Do not include: (1) multi-year contracts awarded prior to FY2021; (2) collective bargaining agreements with district employee groups; and (3) personal services contracts with individual district employees.</t>
    </r>
  </si>
  <si>
    <t>This Excel workbook must be sent to ISBE</t>
  </si>
  <si>
    <t xml:space="preserve">Note:  Submit the “Annual Statement of Affairs” to ISBE in the Excel workbook without removing sheets to avoid problematic issues when separating the worksheets.  </t>
  </si>
  <si>
    <t>Joint Agreement</t>
  </si>
  <si>
    <t xml:space="preserve">* This tab should match the amounts in the Annual Financial Report (AFR) on the "Acct Summary" tab </t>
  </si>
  <si>
    <t>GROSS PAYMENT FOR CERTIFIED PERSONNEL</t>
  </si>
  <si>
    <t xml:space="preserve">Annual Statement of Affairs Instructions </t>
  </si>
  <si>
    <t>Joint agreements MUST report enrollment if they work directly with student instruction.</t>
  </si>
  <si>
    <t xml:space="preserve">Change in cash position </t>
  </si>
  <si>
    <t xml:space="preserve">Fiscal Year 21 -Cash and Investments </t>
  </si>
  <si>
    <t>Fiscal Year 20 -Cash and Investments*</t>
  </si>
  <si>
    <t>*If there are no contracts of this nature, please enter "0" in box to the right.</t>
  </si>
  <si>
    <t xml:space="preserve">Please check box to the right if school district/joint agreement does not have any contracts exceeding $25,000. </t>
  </si>
  <si>
    <t>The schedule below (Items 1-4) must be completed for contracts exceeding $25,000.</t>
  </si>
  <si>
    <t xml:space="preserve">* Above should match the amounts in the Annual Financial Report (AFR) on the "Assets-Liab" tab </t>
  </si>
  <si>
    <t xml:space="preserve">*The prior year cash and investments can be found on prior year Annual Financial Report (AFR) on the "Assets/Liab" tab.  </t>
  </si>
  <si>
    <t>This listing must be sent to ISBE and retained within your</t>
  </si>
  <si>
    <t>SPECIAL (Special Ed or other enrollment not included on lines 29-38)</t>
  </si>
  <si>
    <t>SPECIAL (Special Ed or other enrollment not included on lines 41-44)</t>
  </si>
  <si>
    <t>Coal City Community Unit School District No.1</t>
  </si>
  <si>
    <t>24-032-0010-26</t>
  </si>
  <si>
    <t>550 S. Carbon Hill Road</t>
  </si>
  <si>
    <t>Grundy</t>
  </si>
  <si>
    <t xml:space="preserve">Coal City Courant </t>
  </si>
  <si>
    <t>x</t>
  </si>
  <si>
    <t>815-634-2287</t>
  </si>
  <si>
    <t>8:00 am to 4:00 pm (M-F)</t>
  </si>
  <si>
    <t>Aichele, Katie Loraine</t>
  </si>
  <si>
    <t>Alabata, Aarika Jo</t>
  </si>
  <si>
    <t>Bennett-Valtman, Cynthia</t>
  </si>
  <si>
    <t>Bertolino, Brianna L</t>
  </si>
  <si>
    <t>Bricker, Kaitlyn Nicole</t>
  </si>
  <si>
    <t>Carboni, Greogry A</t>
  </si>
  <si>
    <t>Druse, Cheryl</t>
  </si>
  <si>
    <t>Edgar, Zachary Edwin</t>
  </si>
  <si>
    <t>Fatigante. Joseph M</t>
  </si>
  <si>
    <t>Feeney, Peggy Ann</t>
  </si>
  <si>
    <t>Hiney, Keith</t>
  </si>
  <si>
    <t>Ingalls, Nicholas D</t>
  </si>
  <si>
    <t>Jarvis, Megan L</t>
  </si>
  <si>
    <t>Jelm, Cynthia A</t>
  </si>
  <si>
    <t>Kaluzny, Katy</t>
  </si>
  <si>
    <t>Larson, Jill</t>
  </si>
  <si>
    <t>Martis-Frazier, Jamie L</t>
  </si>
  <si>
    <t>Matusiak, Alicia E</t>
  </si>
  <si>
    <t>Meents, Taylor N</t>
  </si>
  <si>
    <t>Norris, Tammy</t>
  </si>
  <si>
    <t>Okeefe, Maria</t>
  </si>
  <si>
    <t>Oldham, David</t>
  </si>
  <si>
    <t>Savoie, Jennifer T</t>
  </si>
  <si>
    <t>Scott, Colette</t>
  </si>
  <si>
    <t>Sheldon, Linda M</t>
  </si>
  <si>
    <t>Tinucci-Troll, Carrie</t>
  </si>
  <si>
    <t>Vazquez, Eriq L</t>
  </si>
  <si>
    <t xml:space="preserve">Zierman, Jessica </t>
  </si>
  <si>
    <t>Beger, Tiffany</t>
  </si>
  <si>
    <t>Claypool, Kara L</t>
  </si>
  <si>
    <t>Dehler, Charissa Marie</t>
  </si>
  <si>
    <t>Smith, Tricia Lynn</t>
  </si>
  <si>
    <t>Alberico, Jordan Brooke</t>
  </si>
  <si>
    <t>Aldridge, Veronica</t>
  </si>
  <si>
    <t>Anderson, Allison M</t>
  </si>
  <si>
    <t>Backus, Melissa</t>
  </si>
  <si>
    <t>Bajt, Becky</t>
  </si>
  <si>
    <t>Betken, Mallory</t>
  </si>
  <si>
    <t>Bjorklund, Rachel A</t>
  </si>
  <si>
    <t>Bontrager, Lynnae N</t>
  </si>
  <si>
    <t>Clark, Valerie Rene</t>
  </si>
  <si>
    <t>Condon, Kaitlin F</t>
  </si>
  <si>
    <t>Connelly, Hope Ann</t>
  </si>
  <si>
    <t>Dziuban, Laura C</t>
  </si>
  <si>
    <t>Egan, Belinda Patrice</t>
  </si>
  <si>
    <t xml:space="preserve">Egan, Martin R </t>
  </si>
  <si>
    <t xml:space="preserve">Esparza, Devin A </t>
  </si>
  <si>
    <t>Fatigante, Thomas</t>
  </si>
  <si>
    <t>Fracaro, Emily Ann</t>
  </si>
  <si>
    <t>Fritz, Traci M</t>
  </si>
  <si>
    <t>Fruzzell, Ashley Nichole</t>
  </si>
  <si>
    <t>Gubleman, Danielle Marie</t>
  </si>
  <si>
    <t>Gutierrez, David M</t>
  </si>
  <si>
    <t>Kempes, Lauren Christine</t>
  </si>
  <si>
    <t>Keppner, Colin Joseph</t>
  </si>
  <si>
    <t>Krippel, Jean Marie</t>
  </si>
  <si>
    <t>Lukancic, Kari K</t>
  </si>
  <si>
    <t>Marsaglia, Margaret Elizabeth</t>
  </si>
  <si>
    <t>McGrath,Casey</t>
  </si>
  <si>
    <t>Micetich, Joseph P</t>
  </si>
  <si>
    <t>Miller, Elayne Elizabeth</t>
  </si>
  <si>
    <t>Mullen, Jaclyn Marie</t>
  </si>
  <si>
    <t>Muntz, Katie Ann</t>
  </si>
  <si>
    <t>Naiden, Arica Eileen</t>
  </si>
  <si>
    <t>Odonnel, Riane</t>
  </si>
  <si>
    <t>Owensby, Brea M</t>
  </si>
  <si>
    <t>Perry, Matthew Russell</t>
  </si>
  <si>
    <t>Post, Megan Elizabeth</t>
  </si>
  <si>
    <t>Roudis, Angela M</t>
  </si>
  <si>
    <t>Smolik, Mackenzie B</t>
  </si>
  <si>
    <t>Southall, Sarah</t>
  </si>
  <si>
    <t>Sulzberger, Brooke S</t>
  </si>
  <si>
    <t>Tjelle, Allison M</t>
  </si>
  <si>
    <t>Unger, Jeremy</t>
  </si>
  <si>
    <t>Uriquiza, Melanie</t>
  </si>
  <si>
    <t>VanDuyne, Meagan Kathleen</t>
  </si>
  <si>
    <t>Vucsko, Stephanie</t>
  </si>
  <si>
    <t xml:space="preserve">Wagner, Colleen </t>
  </si>
  <si>
    <t>Warner, Craig</t>
  </si>
  <si>
    <t>Watters, Lindsey</t>
  </si>
  <si>
    <t>Welzen, Joshua David</t>
  </si>
  <si>
    <t>Wren, Aimee L</t>
  </si>
  <si>
    <t xml:space="preserve">Wruster, Samuel Duane </t>
  </si>
  <si>
    <t>Aichele, Amy</t>
  </si>
  <si>
    <t xml:space="preserve">Anderson, Sara </t>
  </si>
  <si>
    <t>Baer, Benjamim</t>
  </si>
  <si>
    <t>Boresi, Bradley</t>
  </si>
  <si>
    <t>Boresi, Nicole</t>
  </si>
  <si>
    <t>Bormet, Cristin</t>
  </si>
  <si>
    <t>Brncich, Julie Marie</t>
  </si>
  <si>
    <t>Cade, Kate</t>
  </si>
  <si>
    <t>Castle, Tyler</t>
  </si>
  <si>
    <t>Czernicki, Kaitlyn</t>
  </si>
  <si>
    <t>Davidson, Amanda</t>
  </si>
  <si>
    <t>DePersia, Cecillia</t>
  </si>
  <si>
    <t>Dimitrijevic, Abby</t>
  </si>
  <si>
    <t>Dransfelt, Erin Lynne</t>
  </si>
  <si>
    <t>Duffy, Jillian</t>
  </si>
  <si>
    <t>Dziuban, Chester</t>
  </si>
  <si>
    <t>Fiske, Mark A</t>
  </si>
  <si>
    <t>Foley, Amy</t>
  </si>
  <si>
    <t>Forkal, Darcy</t>
  </si>
  <si>
    <t>Gerber, Cindy</t>
  </si>
  <si>
    <t>Gernenz, Amy M</t>
  </si>
  <si>
    <t>Hall, Tricia</t>
  </si>
  <si>
    <t>Hanley, Brooke</t>
  </si>
  <si>
    <t>Harseim, Britt</t>
  </si>
  <si>
    <t>Hausman, Elizabeth</t>
  </si>
  <si>
    <t>Hayse, Emily J</t>
  </si>
  <si>
    <t>Henze, Megan</t>
  </si>
  <si>
    <t>Hitchcock, Jim</t>
  </si>
  <si>
    <t>Housman, Rebecca</t>
  </si>
  <si>
    <t>Kenney, Jennifer A</t>
  </si>
  <si>
    <t>Kiper, Keith B</t>
  </si>
  <si>
    <t>Kodat, Ann</t>
  </si>
  <si>
    <t>Krippel, Lucas Ryan</t>
  </si>
  <si>
    <t>Larson, Chad</t>
  </si>
  <si>
    <t>Larson, Jackie</t>
  </si>
  <si>
    <t>Ledvina, Amy</t>
  </si>
  <si>
    <t>Leman, Matthew</t>
  </si>
  <si>
    <t>Leve, Andrew</t>
  </si>
  <si>
    <t>Looper, Jim</t>
  </si>
  <si>
    <t>Loughran, Francis</t>
  </si>
  <si>
    <t>Ludes, Katie-Lynn</t>
  </si>
  <si>
    <t>Malsky, Amanda L</t>
  </si>
  <si>
    <t>Mark, Jacqueline</t>
  </si>
  <si>
    <t>Marketti, Kailee J</t>
  </si>
  <si>
    <t>Matsko,  Ashley N</t>
  </si>
  <si>
    <t>McCleary, Steven</t>
  </si>
  <si>
    <t>McMurtrey, Pamela</t>
  </si>
  <si>
    <t>Merrill, Amy</t>
  </si>
  <si>
    <t>Micetich, John Jack</t>
  </si>
  <si>
    <t>Mikula, Corey</t>
  </si>
  <si>
    <t>Moir, Lori</t>
  </si>
  <si>
    <t xml:space="preserve">Monbrum, Rodney Charles </t>
  </si>
  <si>
    <t>Miller, Tanya</t>
  </si>
  <si>
    <t>Munsterman, Jennifer</t>
  </si>
  <si>
    <t>Muscato, Jennifer</t>
  </si>
  <si>
    <t>Nicholson, Neil</t>
  </si>
  <si>
    <t>Patten, Amanda</t>
  </si>
  <si>
    <t>Petersen, Branden</t>
  </si>
  <si>
    <t>Petersen, Allison M</t>
  </si>
  <si>
    <t>Phillips, Angela</t>
  </si>
  <si>
    <t>Piatak, Gina</t>
  </si>
  <si>
    <t>Quigley, Josh</t>
  </si>
  <si>
    <t>Quigley, Sarah</t>
  </si>
  <si>
    <t>Rhodes, Jennifer L</t>
  </si>
  <si>
    <t>Rink, Jennifer</t>
  </si>
  <si>
    <t>Roseland, Andrea</t>
  </si>
  <si>
    <t>Sanburg, Sandra</t>
  </si>
  <si>
    <t>Siefken, Amy H</t>
  </si>
  <si>
    <t>Sinkular, David</t>
  </si>
  <si>
    <t>Smith, Andrea Dawn</t>
  </si>
  <si>
    <t>Sobieck, Michelle Louise</t>
  </si>
  <si>
    <t>Sondgeroth, Kimberly J</t>
  </si>
  <si>
    <t>Spicer, Casandra A</t>
  </si>
  <si>
    <t>Stewart, Tiffany</t>
  </si>
  <si>
    <t>Sthay, Mark Kay</t>
  </si>
  <si>
    <t>Stith, Lisa Marie</t>
  </si>
  <si>
    <t>Swink, Sharon</t>
  </si>
  <si>
    <t>Terrel, Connie</t>
  </si>
  <si>
    <t>Thetard, Katherine Jean</t>
  </si>
  <si>
    <t>Togliatti, Tricia</t>
  </si>
  <si>
    <t>Traxler, Jessica</t>
  </si>
  <si>
    <t>Trotter, Taryn B</t>
  </si>
  <si>
    <t>Vahle, Stephanie</t>
  </si>
  <si>
    <t>Veronda, Sarah</t>
  </si>
  <si>
    <t>Vilafuerte, Hayley</t>
  </si>
  <si>
    <t>Vuronda, Jill</t>
  </si>
  <si>
    <t>Watson, Lori</t>
  </si>
  <si>
    <t>Welch, Tara</t>
  </si>
  <si>
    <t>Wilkinson, Abigail</t>
  </si>
  <si>
    <t>Adkins, Christie</t>
  </si>
  <si>
    <t>Bruzzino, Terese M</t>
  </si>
  <si>
    <t>Bugg, Kent A</t>
  </si>
  <si>
    <t>Bunton, Ryan</t>
  </si>
  <si>
    <t>Carlson, Tracy L</t>
  </si>
  <si>
    <t>Elledge, Tammy S</t>
  </si>
  <si>
    <t>Haab, Kimberlee</t>
  </si>
  <si>
    <t>Hamilton, Lori A</t>
  </si>
  <si>
    <t>Horrie, Gina</t>
  </si>
  <si>
    <t>Hutchings, Daniel</t>
  </si>
  <si>
    <t>Johnson, Travis</t>
  </si>
  <si>
    <t>Kennell, Harlan</t>
  </si>
  <si>
    <t>Kostbade, Michael</t>
  </si>
  <si>
    <t>Lyons, Cathy A</t>
  </si>
  <si>
    <t>McDowell, Bonnie</t>
  </si>
  <si>
    <t>Ness, Jennifer</t>
  </si>
  <si>
    <t>Painter, Todd</t>
  </si>
  <si>
    <t>Rakes, Sandra</t>
  </si>
  <si>
    <t>Schmitt, Brad</t>
  </si>
  <si>
    <t>Aldridge, Klarissa</t>
  </si>
  <si>
    <t>Allen, Elizabeth</t>
  </si>
  <si>
    <t>Anderson, Jewel</t>
  </si>
  <si>
    <t>Babcock, Venessa S</t>
  </si>
  <si>
    <t>Barkley, Carmella</t>
  </si>
  <si>
    <t>Barkley, Stephanie Luann</t>
  </si>
  <si>
    <t>Barla, Paula Jeanette</t>
  </si>
  <si>
    <t xml:space="preserve">Barnard, Richard B </t>
  </si>
  <si>
    <t>Barnad, Margaret Carol</t>
  </si>
  <si>
    <t>Bartholomew, Angela N</t>
  </si>
  <si>
    <t>Basham,Laura Elizabeth</t>
  </si>
  <si>
    <t>Begler, Karen S</t>
  </si>
  <si>
    <t>Berta, Colleen A</t>
  </si>
  <si>
    <t>Bielfeldt, Carol</t>
  </si>
  <si>
    <t>Birch, Charles</t>
  </si>
  <si>
    <t>Bishop, Debra</t>
  </si>
  <si>
    <t>Bitner, Tiffany Marie</t>
  </si>
  <si>
    <t>Blazekovich, Haley P</t>
  </si>
  <si>
    <t>Boresi, Susan A</t>
  </si>
  <si>
    <t>Caher, Shannon</t>
  </si>
  <si>
    <t>Bunton, Madyson E</t>
  </si>
  <si>
    <t>Caher, Erika N</t>
  </si>
  <si>
    <t>Campos, Deborah</t>
  </si>
  <si>
    <t>Campos, Leah R</t>
  </si>
  <si>
    <t>Carlson, Derek</t>
  </si>
  <si>
    <t>Carson, Karen K</t>
  </si>
  <si>
    <t>Chapin, Carole J</t>
  </si>
  <si>
    <t>Charles, Tara</t>
  </si>
  <si>
    <t>Chernesky, Teresa</t>
  </si>
  <si>
    <t>Clampitt, Keegan</t>
  </si>
  <si>
    <t>Collins, Alyson M</t>
  </si>
  <si>
    <t>Connor, Adeline Jane</t>
  </si>
  <si>
    <t>Coster, Hannah</t>
  </si>
  <si>
    <t>Crawford, Paula</t>
  </si>
  <si>
    <t>Cullick, John</t>
  </si>
  <si>
    <t>Dagostino, Shanan D</t>
  </si>
  <si>
    <t>David, Jessica L</t>
  </si>
  <si>
    <t>Davito, Katherine</t>
  </si>
  <si>
    <t>Davy, Kristina</t>
  </si>
  <si>
    <t>Diamond, Danielle</t>
  </si>
  <si>
    <t>Donnelly, Krystena A</t>
  </si>
  <si>
    <t>Drinkwine, Raquel J</t>
  </si>
  <si>
    <t>Easton, Kathryn E</t>
  </si>
  <si>
    <t>Eaton, AmandA</t>
  </si>
  <si>
    <t>Eaton, Vickie</t>
  </si>
  <si>
    <t>Eikey, Cheri</t>
  </si>
  <si>
    <t>Endrst, Brenda Gail</t>
  </si>
  <si>
    <t>Endrst, Jennifer M</t>
  </si>
  <si>
    <t>Estrada, Teresa V</t>
  </si>
  <si>
    <t>Evans, Rita C</t>
  </si>
  <si>
    <t xml:space="preserve">Faletti, Pamela J </t>
  </si>
  <si>
    <t>Fritz, Elijah L</t>
  </si>
  <si>
    <t>Gill, Alison B</t>
  </si>
  <si>
    <t>Gill, Ann M</t>
  </si>
  <si>
    <t>Giordano, Jessica Elizabeth</t>
  </si>
  <si>
    <t>Giordano, Margaret Amy</t>
  </si>
  <si>
    <t>Gossar, Beth A</t>
  </si>
  <si>
    <t>Greiff, Jolynn Dawn</t>
  </si>
  <si>
    <t>Gubelman, Don E</t>
  </si>
  <si>
    <t>Guinn, Donna J</t>
  </si>
  <si>
    <t>Hackett, Mary Elise</t>
  </si>
  <si>
    <t>Haddon, Cindle</t>
  </si>
  <si>
    <t>Hall, Jennifer Lynn</t>
  </si>
  <si>
    <t>Hancock, Susan</t>
  </si>
  <si>
    <t>Hanley, William</t>
  </si>
  <si>
    <t>Harom, Donna</t>
  </si>
  <si>
    <t>Harney, Laura Moree</t>
  </si>
  <si>
    <t>Helland, Sara F</t>
  </si>
  <si>
    <t>Hill, Michele</t>
  </si>
  <si>
    <t>Hill, Samantha Michele</t>
  </si>
  <si>
    <t>Hood, Alissia</t>
  </si>
  <si>
    <t>Hootselle, Lisa J</t>
  </si>
  <si>
    <t>Horkavy, Destiny D</t>
  </si>
  <si>
    <t>Hovis, Kaeli A</t>
  </si>
  <si>
    <t>Hutchings, Janet</t>
  </si>
  <si>
    <t>Jackson, Jody</t>
  </si>
  <si>
    <t>Jerbi, Dan</t>
  </si>
  <si>
    <t>Johnson, Griffin</t>
  </si>
  <si>
    <t>Johnson, Lori A</t>
  </si>
  <si>
    <t>Johnson, Preston</t>
  </si>
  <si>
    <t>Jones, Aislinn Ruth</t>
  </si>
  <si>
    <t>Kelly, Brenna Kathryn</t>
  </si>
  <si>
    <t xml:space="preserve">Kessie, Aimee </t>
  </si>
  <si>
    <t>Kessler, Ronald A</t>
  </si>
  <si>
    <t>Kimmel, Jeremiah Dean</t>
  </si>
  <si>
    <t>Kirchner, Michelle</t>
  </si>
  <si>
    <t>Klepec, Kelly</t>
  </si>
  <si>
    <t>Kmetz, Lauren</t>
  </si>
  <si>
    <t>Kochenberger, Hannah</t>
  </si>
  <si>
    <t>Kostbade, Aidan</t>
  </si>
  <si>
    <t>Kozlowski, mary</t>
  </si>
  <si>
    <t>Krug, Brandy</t>
  </si>
  <si>
    <t>Kuder, Amy Renee</t>
  </si>
  <si>
    <t>Legg, Stacey</t>
  </si>
  <si>
    <t>Lepic, Mary Ann</t>
  </si>
  <si>
    <t>Leve JR. Roy E</t>
  </si>
  <si>
    <t>Lovell, Michelle D</t>
  </si>
  <si>
    <t>Ludes, Dylan J</t>
  </si>
  <si>
    <t>Malsaise, Jeannavieve</t>
  </si>
  <si>
    <t>Manietta, Shannon</t>
  </si>
  <si>
    <t>Marquez, Esdeyna</t>
  </si>
  <si>
    <t>McCleary, Kevin H</t>
  </si>
  <si>
    <t>McClenning, Christina L</t>
  </si>
  <si>
    <t xml:space="preserve">McCord,James F </t>
  </si>
  <si>
    <t>McDowell, Jerry Alan</t>
  </si>
  <si>
    <t>McGray, Brianna</t>
  </si>
  <si>
    <t xml:space="preserve">Menard, Stephan A </t>
  </si>
  <si>
    <t>Micetich, Joel P</t>
  </si>
  <si>
    <t>Michalak, Alexandra M</t>
  </si>
  <si>
    <t>Minnick, Sonja R</t>
  </si>
  <si>
    <t>Neal, Mercedis</t>
  </si>
  <si>
    <t>Nevin, Riley D</t>
  </si>
  <si>
    <t>Nicola, Bethany Nicole</t>
  </si>
  <si>
    <t>Nugent, Allison Taylor</t>
  </si>
  <si>
    <t>Oder, Alan W</t>
  </si>
  <si>
    <t>Onsen, Lenny</t>
  </si>
  <si>
    <t>Onsen, Wyatt D</t>
  </si>
  <si>
    <t>Osborne, Chloe</t>
  </si>
  <si>
    <t>Pacek, Glenn R</t>
  </si>
  <si>
    <t>Patten, McKenna G</t>
  </si>
  <si>
    <t>Peacock, Chloe E</t>
  </si>
  <si>
    <t>Pens, Gina Elizabeth</t>
  </si>
  <si>
    <t>Phillips, Donald</t>
  </si>
  <si>
    <t>Phillips, Lauren</t>
  </si>
  <si>
    <t>Pierard, Cindy R</t>
  </si>
  <si>
    <t>Planeta, Nikki</t>
  </si>
  <si>
    <t>Poynton, James</t>
  </si>
  <si>
    <t>Pyzdrowski, Zachary</t>
  </si>
  <si>
    <t>Rakes, Jennifer Ann</t>
  </si>
  <si>
    <t>Ramirez, Matthew</t>
  </si>
  <si>
    <t>Ratazak-Brown, Trisha A</t>
  </si>
  <si>
    <t>Reinert, Chard</t>
  </si>
  <si>
    <t>Rich, Erica L</t>
  </si>
  <si>
    <t>Riffel, Cindy</t>
  </si>
  <si>
    <t>Rivera, Michael</t>
  </si>
  <si>
    <t>Rodgers, Dawn</t>
  </si>
  <si>
    <t>Rodgers, James</t>
  </si>
  <si>
    <t>Rogers, Cody</t>
  </si>
  <si>
    <t>Rueger, Dekotah t</t>
  </si>
  <si>
    <t>Ryan, Victoria L</t>
  </si>
  <si>
    <t xml:space="preserve">Sandgren, Madeline R </t>
  </si>
  <si>
    <t>Sarter, Tanya A</t>
  </si>
  <si>
    <t>Sebby, Elaina L</t>
  </si>
  <si>
    <t>Seerup, Christine</t>
  </si>
  <si>
    <t>Shank, Ryan J</t>
  </si>
  <si>
    <t>Shirkey, Hannah</t>
  </si>
  <si>
    <t>Smith, Alexander</t>
  </si>
  <si>
    <t>Smith, Melissa</t>
  </si>
  <si>
    <t>Smith, Zoe</t>
  </si>
  <si>
    <t>Spoto, Emily</t>
  </si>
  <si>
    <t>Starkey, Kathey</t>
  </si>
  <si>
    <t>Sterba, Molly Lynn</t>
  </si>
  <si>
    <t>Strait, Diane M</t>
  </si>
  <si>
    <t>Stroner-Rolley, Jennifer</t>
  </si>
  <si>
    <t>Azcypkowski, Victoria M</t>
  </si>
  <si>
    <t>Tallon, Chad</t>
  </si>
  <si>
    <t>Tapley, Debra L</t>
  </si>
  <si>
    <t>Terrel, Joseph</t>
  </si>
  <si>
    <t>Thayer, megan L</t>
  </si>
  <si>
    <t>Tidball, Cheryl</t>
  </si>
  <si>
    <t>Togliatti, Kristen M</t>
  </si>
  <si>
    <t>Veronda, Kathleen A</t>
  </si>
  <si>
    <t xml:space="preserve">Watson, Sharon L </t>
  </si>
  <si>
    <t>Walsh, Julie Kristine</t>
  </si>
  <si>
    <t>Walker, Kirk A</t>
  </si>
  <si>
    <t>Wexelberg, Jeremy Christopher</t>
  </si>
  <si>
    <t>White, Chad A</t>
  </si>
  <si>
    <t>Williams, Joy Nicole</t>
  </si>
  <si>
    <t>Wills, Nate</t>
  </si>
  <si>
    <t>Wolles, Jeremy M</t>
  </si>
  <si>
    <t>Wills, Stacey</t>
  </si>
  <si>
    <t>Wren, Allison M</t>
  </si>
  <si>
    <t>Wren, Amanda</t>
  </si>
  <si>
    <t>Wren, Michele</t>
  </si>
  <si>
    <t>Zilske, Betty</t>
  </si>
  <si>
    <t>Macaluso, Mary C</t>
  </si>
  <si>
    <t>Christopher, Erin Elizabeth</t>
  </si>
  <si>
    <t>Depodesta, Arnie</t>
  </si>
  <si>
    <t>Green, Nolan</t>
  </si>
  <si>
    <t>Hajdu, Leah</t>
  </si>
  <si>
    <t>Hamerla, Jennifer R</t>
  </si>
  <si>
    <t>Hossack, Yolanda</t>
  </si>
  <si>
    <t>Howard, Martin W</t>
  </si>
  <si>
    <t>Huston, Andrea Marie</t>
  </si>
  <si>
    <t>Jiskrea, Katherine</t>
  </si>
  <si>
    <t>Mahoney, Nancy</t>
  </si>
  <si>
    <t>McMullen, Jannell M</t>
  </si>
  <si>
    <t>Melvin, Marianne</t>
  </si>
  <si>
    <t>Meyer, Danielle</t>
  </si>
  <si>
    <t>Olson, Christopher</t>
  </si>
  <si>
    <t>Palmer, Jesisca</t>
  </si>
  <si>
    <t>Pendleton, Paul</t>
  </si>
  <si>
    <t>Roberts, Adam J</t>
  </si>
  <si>
    <t>Roeglin, Julie A</t>
  </si>
  <si>
    <t>Schroham, Alison</t>
  </si>
  <si>
    <t>Talty, Carol L</t>
  </si>
  <si>
    <t>Vanderhoff, Aaron R</t>
  </si>
  <si>
    <t>Vignocchi, Tina M</t>
  </si>
  <si>
    <t>Warner, Tracy L</t>
  </si>
  <si>
    <t>Watson, Anne Marie</t>
  </si>
  <si>
    <t>Williams, Ross E</t>
  </si>
  <si>
    <t>Aichele, Susan</t>
  </si>
  <si>
    <t>Esparza, Denise</t>
  </si>
  <si>
    <t>Gagliardo, Lawanda P</t>
  </si>
  <si>
    <t>Gregory, Tyrone</t>
  </si>
  <si>
    <t>Herrera-Ford, Amanda R</t>
  </si>
  <si>
    <t>Kaplan, Donna M</t>
  </si>
  <si>
    <t>Larson, Timothy A</t>
  </si>
  <si>
    <t>McSpadden, Michael</t>
  </si>
  <si>
    <t>Olivier, Krystal Devan</t>
  </si>
  <si>
    <t>Onsen, Thomas</t>
  </si>
  <si>
    <t>Parkhurst, Tracci Lea</t>
  </si>
  <si>
    <t>Pearson, Lynn</t>
  </si>
  <si>
    <t>Radomki, Reilly G</t>
  </si>
  <si>
    <t>Sheridan, Celeste</t>
  </si>
  <si>
    <t>Vigna, Melissa</t>
  </si>
  <si>
    <t>Wingate, Allison J</t>
  </si>
  <si>
    <t xml:space="preserve">Wisniewksi, Matthew M </t>
  </si>
  <si>
    <t>Hook, Matthew Norman</t>
  </si>
  <si>
    <t>Swanson, Jennifer L</t>
  </si>
  <si>
    <t>Wickiser, Denny</t>
  </si>
  <si>
    <t>AMALGAMATED BANK OF CHICAGO</t>
  </si>
  <si>
    <t>ILLINOIS CENTRAL SCHOOL BUS</t>
  </si>
  <si>
    <t>TEACHER RETIREMENT SYSTEM</t>
  </si>
  <si>
    <t>ILLINOIS DEPARTMENT OF REVENUE</t>
  </si>
  <si>
    <t>GRUNDY AREA VOCATIONAL CENTER</t>
  </si>
  <si>
    <t>ILLINOIS MUNICIPAL RETIREMENT</t>
  </si>
  <si>
    <t>GUARDIAN LIFE INSURANCE COMPANY</t>
  </si>
  <si>
    <t>COLLECTIVE LIABILITY INSURANCE COOPERATIVE</t>
  </si>
  <si>
    <t>GORDON FOOD SERVICE, INC.</t>
  </si>
  <si>
    <t>RIVERSIDE TECHNOLOGIES, INC.</t>
  </si>
  <si>
    <t>GRUNDY SUPPLY</t>
  </si>
  <si>
    <t>AMERICAN FUNDS</t>
  </si>
  <si>
    <t>VILLAGE OF COAL CTY</t>
  </si>
  <si>
    <t>I.E.A.</t>
  </si>
  <si>
    <t>TEACHERS RETIREMENT SYSTEM</t>
  </si>
  <si>
    <t>ELIM CHRISTIAN SERVICES</t>
  </si>
  <si>
    <t>WHITT LAW LLC</t>
  </si>
  <si>
    <t>LEAF</t>
  </si>
  <si>
    <t>COMMERCIAL ELECTRONIC SYSTEMS</t>
  </si>
  <si>
    <t>PRAIRIE FARMS</t>
  </si>
  <si>
    <t>KI</t>
  </si>
  <si>
    <t>HORACE MANN LIFE INS CO</t>
  </si>
  <si>
    <t>PRECISION CONTROL SYSTEMS INC.</t>
  </si>
  <si>
    <t>SISTEK SALES &amp; SERVICE</t>
  </si>
  <si>
    <t>VSP</t>
  </si>
  <si>
    <t>COMCAST</t>
  </si>
  <si>
    <t>HOUGHTON MIFFLIN COMPANY</t>
  </si>
  <si>
    <t>GRUNDY COUNTY SPECIAL EDUCATION COOP</t>
  </si>
  <si>
    <t>VILLAGE OF COAL CITY</t>
  </si>
  <si>
    <t>ELLIOTT ELECTRIC INC.</t>
  </si>
  <si>
    <t>AMERICAN EXPRESS</t>
  </si>
  <si>
    <t>HARRIS SCHOOL SOLUTIONS</t>
  </si>
  <si>
    <t>MIDWEST BUS LEASING, LLC.</t>
  </si>
  <si>
    <t>FAIRCOM</t>
  </si>
  <si>
    <t>SPECIALIZED DATA SYSTEMS</t>
  </si>
  <si>
    <t>MACK &amp; ASSOCIATES P.C.</t>
  </si>
  <si>
    <t>NCS PEARSON INC</t>
  </si>
  <si>
    <t>ILLINOIS ASSOCIATION OF SCHOOL BOARDS</t>
  </si>
  <si>
    <t>AT&amp;T MOBILITY</t>
  </si>
  <si>
    <t>ILLINOIS MUNICIPAL RETIREMENT FUND</t>
  </si>
  <si>
    <t>STATE DISB. UNIT</t>
  </si>
  <si>
    <t>SEIU LOCAL #73</t>
  </si>
  <si>
    <t>APPLE, INC.</t>
  </si>
  <si>
    <t>BP</t>
  </si>
  <si>
    <t>VALIC</t>
  </si>
  <si>
    <t>SOUTHWEST MECHANICAL INC.</t>
  </si>
  <si>
    <t>IDEAL ENVIRONMENTAL ENGINEERING INC.</t>
  </si>
  <si>
    <t>KENNEY, JENNIFER</t>
  </si>
  <si>
    <t>ALARM DETECTION SYSTEMS</t>
  </si>
  <si>
    <t>OMEGA PLUMBING, INC.</t>
  </si>
  <si>
    <t>RICHS LOCK &amp; KEY</t>
  </si>
  <si>
    <t>TELESOLUTIONS CONSULTANTS LLC</t>
  </si>
  <si>
    <t>AT &amp; T</t>
  </si>
  <si>
    <t>HPS LLC.</t>
  </si>
  <si>
    <t>ALLEGRA COAL CITY</t>
  </si>
  <si>
    <t>RIVERSIDE WORK FORCE HEALTH</t>
  </si>
  <si>
    <t>GRAINCO FS INC.</t>
  </si>
  <si>
    <t>BUSINESSOLVER.COM, INC.</t>
  </si>
  <si>
    <t>IASA.</t>
  </si>
  <si>
    <t>NORTHERN LIFE</t>
  </si>
  <si>
    <t>TIERNEY</t>
  </si>
  <si>
    <t>CINDER RIDGE</t>
  </si>
  <si>
    <t>ILLINOIS STATE POLICE</t>
  </si>
  <si>
    <t>CURRENT TECHNOLOGIES</t>
  </si>
  <si>
    <t>COAL CITY MIDDLE SCHOOL ACTIVITY FUND</t>
  </si>
  <si>
    <t>GRUNDY COUNTY HEALTH DEPARTMENT</t>
  </si>
  <si>
    <t>PIONEER MANUFACTURING COMPANY</t>
  </si>
  <si>
    <t>MILLER, KEN W.</t>
  </si>
  <si>
    <t>CARDIAC LIFE PRODUCTS, INC.</t>
  </si>
  <si>
    <t>COAL CITY HIGH SCHOOL ACTIVITY FND</t>
  </si>
  <si>
    <t>AMALGAMATED  BANK OF CHICAGO.</t>
  </si>
  <si>
    <t>GRUNDY COUNTY COLLECTOR</t>
  </si>
  <si>
    <t>FATLAN TRUCKING &amp; EXCAVATING LTD</t>
  </si>
  <si>
    <t>HOBART SERVICE</t>
  </si>
  <si>
    <t>RIVERSIDE MEDICAL CENTER</t>
  </si>
  <si>
    <t>FREE PRESS NEWSPAPER</t>
  </si>
  <si>
    <t>INTERQUEST DETECTION CANINES OF CHICAGOLAND</t>
  </si>
  <si>
    <t>THE TURF TEAM, INC.</t>
  </si>
  <si>
    <t>IESA</t>
  </si>
  <si>
    <t>TREES</t>
  </si>
  <si>
    <t>PHOENIX LEARNING SYSTEMS</t>
  </si>
  <si>
    <t>LAKESHORE LEARNING MATERIALS</t>
  </si>
  <si>
    <t>NCPERS GRP LIFE</t>
  </si>
  <si>
    <t>COAL CITY INTERMEDIATE SCHOOL</t>
  </si>
  <si>
    <t>D CONSTRUCTION INC.</t>
  </si>
  <si>
    <t>FRANK COONEY CO.</t>
  </si>
  <si>
    <t>LITE CONSTRUCTION INC.</t>
  </si>
  <si>
    <t>MCGRAW-HILL SCHOOL EDUCATION HOLDINGS, LLC</t>
  </si>
  <si>
    <t>MONROE TRUCK EQUIPMENT</t>
  </si>
  <si>
    <t>MORRIS COMMUNITY HIGH SCHOOL</t>
  </si>
  <si>
    <t>PORTAGE CARS LLC</t>
  </si>
  <si>
    <t>VISTA LEARNING, NFP</t>
  </si>
  <si>
    <t>WILMINGTON OVERHEAD DOOR</t>
  </si>
  <si>
    <t>BARRY PLUMBING &amp; HEATING, INC.</t>
  </si>
  <si>
    <t>IHSA</t>
  </si>
  <si>
    <t>PRO SIGNS</t>
  </si>
  <si>
    <t>SECRETARY OF STATE</t>
  </si>
  <si>
    <t>HOUGHTON MIFFLIN HARCOURT</t>
  </si>
  <si>
    <t>RIVEREDGE HOSPITAL</t>
  </si>
  <si>
    <t>SPIEZIO, JOE</t>
  </si>
  <si>
    <t>SPORTS FIELDS</t>
  </si>
  <si>
    <t>ULINE</t>
  </si>
  <si>
    <t>THERAPY TRAVELERS LLC</t>
  </si>
  <si>
    <t>TRAFERA</t>
  </si>
  <si>
    <t/>
  </si>
  <si>
    <t>TREMCO/WEATHERPROOFING TECHNOLOGIES, INC.</t>
  </si>
  <si>
    <t>TRINITY3 FINANCIAL SERVICES</t>
  </si>
  <si>
    <t>VIRTEK</t>
  </si>
  <si>
    <t>WET SOLUTIONS, INC.</t>
  </si>
  <si>
    <t>WHITMORE ACE HARDWARE</t>
  </si>
  <si>
    <t>XYLEM, LTD</t>
  </si>
  <si>
    <t>AMERICAN CAPITAL FINANCIAL SERVICES</t>
  </si>
  <si>
    <t>APPLE INC. C/O APPLE FINANCIAL SERVICES</t>
  </si>
  <si>
    <t>ASSET CONTROL SOLUTIONS, INC.</t>
  </si>
  <si>
    <t>BANK OF PONTIAC</t>
  </si>
  <si>
    <t>BMO FINANCIAL GROUP</t>
  </si>
  <si>
    <t>BOBS ADVANCED AUTO &amp; TIRE INC</t>
  </si>
  <si>
    <t>CALL ONE</t>
  </si>
  <si>
    <t>CAMELOT EDUCATION</t>
  </si>
  <si>
    <t>COMED</t>
  </si>
  <si>
    <t>COMMUNITY UNIT SCHOOL DISTRICT #308</t>
  </si>
  <si>
    <t>COMPUTER LOGIC GROUP, INC.</t>
  </si>
  <si>
    <t>CONNEXION</t>
  </si>
  <si>
    <t>CONSERV FS, INC.</t>
  </si>
  <si>
    <t>CORDOGAN CLARK CONSULTING SERVICES, INC.</t>
  </si>
  <si>
    <t>CRISIS PREVENTION INSTITUTE, INC.</t>
  </si>
  <si>
    <t>EDUCATIONAL BENEFIT COOPERATIVE</t>
  </si>
  <si>
    <t>F5D, INC.</t>
  </si>
  <si>
    <t>FIVE STAR TECHNOLOGY SOLUTIONS</t>
  </si>
  <si>
    <t>FRANCZEK P.C.</t>
  </si>
  <si>
    <t>FRONTLINE TECHNOLOGIES GROUP LLC</t>
  </si>
  <si>
    <t>FULL COMPASS SYSTEMS LTD</t>
  </si>
  <si>
    <t>GLADE PLUMBING AND PIPING CO.</t>
  </si>
  <si>
    <t>GLENN B. STEARNS</t>
  </si>
  <si>
    <t>GOVCONNECTION, INC.</t>
  </si>
  <si>
    <t>GRAND PRAIRIE TRANSIT - LOCKPORT</t>
  </si>
  <si>
    <t>HILLMANN PEDIATRIC THERAPY P.C.</t>
  </si>
  <si>
    <t>ILLINOIS CENTRAL-8 CONFERENCE</t>
  </si>
  <si>
    <t>ILLINOIS DEPARTMENT OF EMPLOYMENT SECURITY</t>
  </si>
  <si>
    <t>INTELLIGENT LIGHTING CREATIONS, INC.</t>
  </si>
  <si>
    <t>ITR SYSTEMS</t>
  </si>
  <si>
    <t>KRIHA BOUCEK</t>
  </si>
  <si>
    <t>KS STATEBANK</t>
  </si>
  <si>
    <t>LEARNWELL</t>
  </si>
  <si>
    <t>MARCO TECHNOLOGIES LLC</t>
  </si>
  <si>
    <t>MARIANJOY REHAB HOSPITAL</t>
  </si>
  <si>
    <t>MIDWEST BUS SALES</t>
  </si>
  <si>
    <t>MIDWEST EVENT SOLUTIONS LLC</t>
  </si>
  <si>
    <t>NAPERVILLE PSYCHIATRIC VENTURES</t>
  </si>
  <si>
    <t>NATIONAL TRADE SUPPLY LLC</t>
  </si>
  <si>
    <t>NAVIANCE, INC.</t>
  </si>
  <si>
    <t>NEUCO, INC.</t>
  </si>
  <si>
    <t>NEXTERA ENERGY SERVICES</t>
  </si>
  <si>
    <t>NICOR GAS</t>
  </si>
  <si>
    <t>OMNI TPA (403B) COMPANY</t>
  </si>
  <si>
    <t>POWERSCHOOL GROUP LLC</t>
  </si>
  <si>
    <t>PROVEN IT</t>
  </si>
  <si>
    <t>PUBLIC CONSULTING GROUP, INC.</t>
  </si>
  <si>
    <t>RELIANCE STANDARD LIFE INS. CO.</t>
  </si>
  <si>
    <t>RI-MIK ENTERPRISES, LLC</t>
  </si>
  <si>
    <t>RIVAL 5 TECHNOLOGIES</t>
  </si>
  <si>
    <t>SMITH PAINTING SERVICES, INC.</t>
  </si>
  <si>
    <t>SOBIECK, MICHELLE</t>
  </si>
  <si>
    <t>STALKER SPORTS FLOORS</t>
  </si>
  <si>
    <t>STEWART, TIFFANY</t>
  </si>
  <si>
    <t>STHAY, MARYKAY</t>
  </si>
  <si>
    <t>SWIFTREACH NETWORKS, LLC</t>
  </si>
  <si>
    <t>THE SANDNER GROUP</t>
  </si>
  <si>
    <t>HALL PASS ID</t>
  </si>
  <si>
    <t>JOURNEYED.COM, INC.</t>
  </si>
  <si>
    <t>KEMPES, LAUREN</t>
  </si>
  <si>
    <t>LEDVINA, AMY</t>
  </si>
  <si>
    <t>LIFTS OF ILLINOIS, INC.</t>
  </si>
  <si>
    <t>MIDWEST INTEGRATED SOLUTIONS</t>
  </si>
  <si>
    <t>MILLER, ELAYNE</t>
  </si>
  <si>
    <t>MINNICK, APRIL</t>
  </si>
  <si>
    <t>RAYMOND JAMES &amp; ASSOCIATES, INC.</t>
  </si>
  <si>
    <t>SMITH, ANDREA DAWN</t>
  </si>
  <si>
    <t>SOUTHALL, SARAH</t>
  </si>
  <si>
    <t>SPORTSFIELDS, INC.</t>
  </si>
  <si>
    <t>THE CENTER: RESOURCES FOR TEACHING &amp; LEARNING</t>
  </si>
  <si>
    <t>TIMBERLINE BILLING SERVICE LLC</t>
  </si>
  <si>
    <t>ATI PHYSICAL THERAPY</t>
  </si>
  <si>
    <t>BRAD TROTTER &amp; ASSOCIATES</t>
  </si>
  <si>
    <t>CONDON, KATIE</t>
  </si>
  <si>
    <t>ENVIRONMENTAL RECYCLING &amp; DISPOSAL</t>
  </si>
  <si>
    <t>GARAVENTA USA INC.</t>
  </si>
  <si>
    <t xml:space="preserve">   PHOENIX INDUSTRIAL CLEANING, INC.</t>
  </si>
  <si>
    <t xml:space="preserve">   VOSS EQUIPMENT INC.</t>
  </si>
  <si>
    <t xml:space="preserve">   WASTE MANAGEMENT </t>
  </si>
  <si>
    <t>JOHNSON CONTROLS FIRE PROTECTION LP</t>
  </si>
  <si>
    <t>JOHNSON CONTROLS SECURITY SOLUTIONS</t>
  </si>
  <si>
    <t>LARRY G. WHARRIE</t>
  </si>
  <si>
    <t>ODONNELL, RIANE</t>
  </si>
  <si>
    <t>PIATAK, GINA</t>
  </si>
  <si>
    <t>SAVVAS LEARNING COMPANY LLC</t>
  </si>
  <si>
    <t>SKUBIC, FRANK</t>
  </si>
  <si>
    <t>SPRING GROVE NURSERY, INC.</t>
  </si>
  <si>
    <t>THOMPSON ELECTRONICS COMPANY</t>
  </si>
  <si>
    <t>TINUCCI-TROLL, CARRIE</t>
  </si>
  <si>
    <t>ZEITERS SEPTICS UNLIMITED  INC.</t>
  </si>
  <si>
    <t>ANDERSON, SARA</t>
  </si>
  <si>
    <t>BCR ELEVATORS, INC.</t>
  </si>
  <si>
    <t>BUILDING AUTOMATION SOLUTIONS</t>
  </si>
  <si>
    <t>BURROAK MASONRY INC.</t>
  </si>
  <si>
    <t>CARDINAL TRANSPORT, INC.</t>
  </si>
  <si>
    <t>GRAYBAR</t>
  </si>
  <si>
    <t>GREAT LAKES ELECTRONICS CORPORATION</t>
  </si>
  <si>
    <t>HEGGIE, EVA</t>
  </si>
  <si>
    <t xml:space="preserve">   George, Melissa A </t>
  </si>
  <si>
    <t xml:space="preserve">    Gaffigan, Amy N</t>
  </si>
  <si>
    <t xml:space="preserve">    Painter, Michelle R</t>
  </si>
  <si>
    <t xml:space="preserve">    Skubic, Shelby</t>
  </si>
  <si>
    <t xml:space="preserve">    Smith, Jason</t>
  </si>
  <si>
    <t xml:space="preserve">    Spencer, Chris</t>
  </si>
  <si>
    <t xml:space="preserve">   Stahler, Betsy</t>
  </si>
  <si>
    <t xml:space="preserve">   Steichen, Kelly S</t>
  </si>
  <si>
    <t xml:space="preserve">   Vigna, Pamela S</t>
  </si>
  <si>
    <t xml:space="preserve">   Wills, Greg</t>
  </si>
  <si>
    <t xml:space="preserve">   Yedinak, Kerry</t>
  </si>
  <si>
    <t>Cowherd, Betsy</t>
  </si>
  <si>
    <t>Masters, Mark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</si>
</sst>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000"/>
    <numFmt numFmtId="165" formatCode="0#\-###\-####\-##"/>
    <numFmt numFmtId="166" formatCode="[$-409]mmmm\ d\,\ yyyy;@"/>
    <numFmt numFmtId="167" formatCode="#,##0.000000_);[Red]\(#,##0.000000\)"/>
    <numFmt numFmtId="168" formatCode="_(* #,##0_);_(* \(#,##0\);_(* &quot;-&quot;??_);_(@_)"/>
  </numFmts>
  <fonts count="50" x14ac:knownFonts="1">
    <font>
      <sz val="10"/>
      <name val="Arial"/>
    </font>
    <font>
      <sz val="10"/>
      <name val="MS Sans Serif"/>
      <family val="2"/>
    </font>
    <font>
      <sz val="8"/>
      <name val="Arial"/>
      <family val="2"/>
    </font>
    <font>
      <sz val="8"/>
      <name val="Arial"/>
      <family val="2"/>
    </font>
    <font>
      <u/>
      <sz val="10"/>
      <color indexed="12"/>
      <name val="Arial"/>
      <family val="2"/>
    </font>
    <font>
      <i/>
      <sz val="8"/>
      <name val="Arial"/>
      <family val="2"/>
    </font>
    <font>
      <b/>
      <sz val="8"/>
      <name val="Arial"/>
      <family val="2"/>
    </font>
    <font>
      <b/>
      <u/>
      <sz val="8"/>
      <name val="Arial"/>
      <family val="2"/>
    </font>
    <font>
      <i/>
      <sz val="8"/>
      <name val="Arial"/>
      <family val="2"/>
    </font>
    <font>
      <u/>
      <sz val="8"/>
      <name val="Arial"/>
      <family val="2"/>
    </font>
    <font>
      <sz val="8"/>
      <color indexed="10"/>
      <name val="Arial"/>
      <family val="2"/>
    </font>
    <font>
      <b/>
      <sz val="9"/>
      <name val="Arial"/>
      <family val="2"/>
    </font>
    <font>
      <sz val="9"/>
      <name val="Arial"/>
      <family val="2"/>
    </font>
    <font>
      <sz val="10"/>
      <name val="Arial"/>
      <family val="2"/>
    </font>
    <font>
      <b/>
      <sz val="11"/>
      <name val="Arial"/>
      <family val="2"/>
    </font>
    <font>
      <b/>
      <u/>
      <sz val="9"/>
      <name val="Arial"/>
      <family val="2"/>
    </font>
    <font>
      <b/>
      <sz val="8"/>
      <name val="Arial"/>
      <family val="2"/>
    </font>
    <font>
      <b/>
      <sz val="10"/>
      <name val="Arial"/>
      <family val="2"/>
    </font>
    <font>
      <sz val="8"/>
      <color indexed="81"/>
      <name val="Tahoma"/>
      <family val="2"/>
    </font>
    <font>
      <b/>
      <sz val="8"/>
      <color indexed="81"/>
      <name val="Tahoma"/>
      <family val="2"/>
    </font>
    <font>
      <b/>
      <sz val="8"/>
      <color indexed="81"/>
      <name val="Arial"/>
      <family val="2"/>
    </font>
    <font>
      <vertAlign val="superscript"/>
      <sz val="10"/>
      <name val="Arial"/>
      <family val="2"/>
    </font>
    <font>
      <vertAlign val="superscript"/>
      <sz val="10"/>
      <name val="Arial"/>
      <family val="2"/>
    </font>
    <font>
      <vertAlign val="superscript"/>
      <sz val="10"/>
      <color indexed="81"/>
      <name val="Tahoma"/>
      <family val="2"/>
    </font>
    <font>
      <i/>
      <sz val="10"/>
      <name val="Arial"/>
      <family val="2"/>
    </font>
    <font>
      <i/>
      <sz val="9"/>
      <name val="Arial"/>
      <family val="2"/>
    </font>
    <font>
      <b/>
      <u/>
      <sz val="10"/>
      <name val="Arial"/>
      <family val="2"/>
    </font>
    <font>
      <sz val="8"/>
      <color indexed="9"/>
      <name val="Arial"/>
      <family val="2"/>
    </font>
    <font>
      <i/>
      <sz val="9"/>
      <color indexed="10"/>
      <name val="Arial"/>
      <family val="2"/>
    </font>
    <font>
      <b/>
      <i/>
      <sz val="9"/>
      <color indexed="10"/>
      <name val="Arial"/>
      <family val="2"/>
    </font>
    <font>
      <b/>
      <i/>
      <sz val="10"/>
      <color indexed="10"/>
      <name val="Arial"/>
      <family val="2"/>
    </font>
    <font>
      <sz val="10"/>
      <color indexed="8"/>
      <name val="Arial"/>
      <family val="2"/>
    </font>
    <font>
      <b/>
      <sz val="10"/>
      <color indexed="8"/>
      <name val="Arial"/>
      <family val="2"/>
    </font>
    <font>
      <b/>
      <sz val="9"/>
      <name val="Arial"/>
      <family val="2"/>
    </font>
    <font>
      <sz val="9"/>
      <name val="Arial"/>
      <family val="2"/>
    </font>
    <font>
      <sz val="10"/>
      <name val="Arial"/>
      <family val="2"/>
    </font>
    <font>
      <b/>
      <i/>
      <sz val="10"/>
      <color rgb="FFFF0000"/>
      <name val="Arial"/>
      <family val="2"/>
    </font>
    <font>
      <sz val="9"/>
      <color indexed="81"/>
      <name val="Tahoma"/>
      <family val="2"/>
    </font>
    <font>
      <b/>
      <sz val="9"/>
      <color indexed="81"/>
      <name val="Tahoma"/>
      <family val="2"/>
    </font>
    <font>
      <b/>
      <sz val="15"/>
      <name val="Arial"/>
      <family val="2"/>
    </font>
    <font>
      <b/>
      <sz val="12"/>
      <name val="Arial"/>
      <family val="2"/>
    </font>
    <font>
      <sz val="12"/>
      <name val="Arial"/>
      <family val="2"/>
    </font>
    <font>
      <sz val="10"/>
      <color rgb="FFFF0000"/>
      <name val="Arial"/>
      <family val="2"/>
    </font>
    <font>
      <b/>
      <sz val="15"/>
      <color rgb="FFFF0000"/>
      <name val="Arial"/>
      <family val="2"/>
    </font>
    <font>
      <b/>
      <sz val="13.5"/>
      <color rgb="FFFF0000"/>
      <name val="Arial"/>
      <family val="2"/>
    </font>
    <font>
      <u/>
      <sz val="8"/>
      <color indexed="12"/>
      <name val="Arial"/>
      <family val="2"/>
    </font>
    <font>
      <b/>
      <sz val="8"/>
      <color rgb="FFFF0000"/>
      <name val="Arial"/>
      <family val="2"/>
    </font>
    <font>
      <sz val="10"/>
      <name val="Times New Roman"/>
      <family val="1"/>
    </font>
    <font>
      <sz val="8"/>
      <name val="Times New Roman"/>
      <family val="1"/>
    </font>
    <font>
      <sz val="10"/>
      <name val="Arial"/>
      <family val="2"/>
    </font>
  </fonts>
  <fills count="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theme="0" tint="-0.14999847407452621"/>
        <bgColor indexed="64"/>
      </patternFill>
    </fill>
  </fills>
  <borders count="72">
    <border>
      <left/>
      <right/>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right style="thin">
        <color indexed="55"/>
      </right>
      <top/>
      <bottom/>
      <diagonal/>
    </border>
    <border>
      <left style="thin">
        <color indexed="55"/>
      </left>
      <right/>
      <top style="thin">
        <color indexed="55"/>
      </top>
      <bottom style="thin">
        <color indexed="55"/>
      </bottom>
      <diagonal/>
    </border>
    <border>
      <left style="thin">
        <color indexed="55"/>
      </left>
      <right/>
      <top/>
      <bottom/>
      <diagonal/>
    </border>
    <border>
      <left/>
      <right/>
      <top style="thin">
        <color indexed="55"/>
      </top>
      <bottom/>
      <diagonal/>
    </border>
    <border>
      <left style="thin">
        <color indexed="55"/>
      </left>
      <right style="thin">
        <color indexed="55"/>
      </right>
      <top style="thin">
        <color indexed="55"/>
      </top>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top/>
      <bottom style="thin">
        <color indexed="55"/>
      </bottom>
      <diagonal/>
    </border>
    <border>
      <left/>
      <right style="thin">
        <color indexed="55"/>
      </right>
      <top/>
      <bottom style="thin">
        <color indexed="55"/>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double">
        <color indexed="55"/>
      </bottom>
      <diagonal/>
    </border>
    <border>
      <left style="thin">
        <color indexed="55"/>
      </left>
      <right style="thin">
        <color indexed="55"/>
      </right>
      <top/>
      <bottom style="thin">
        <color indexed="55"/>
      </bottom>
      <diagonal/>
    </border>
    <border>
      <left style="thin">
        <color indexed="55"/>
      </left>
      <right style="thin">
        <color indexed="55"/>
      </right>
      <top/>
      <bottom style="double">
        <color indexed="55"/>
      </bottom>
      <diagonal/>
    </border>
    <border>
      <left style="thin">
        <color indexed="55"/>
      </left>
      <right/>
      <top style="thin">
        <color indexed="55"/>
      </top>
      <bottom style="double">
        <color indexed="55"/>
      </bottom>
      <diagonal/>
    </border>
    <border>
      <left/>
      <right style="thin">
        <color indexed="55"/>
      </right>
      <top style="thin">
        <color indexed="55"/>
      </top>
      <bottom style="double">
        <color indexed="55"/>
      </bottom>
      <diagonal/>
    </border>
    <border>
      <left style="thin">
        <color indexed="55"/>
      </left>
      <right/>
      <top style="double">
        <color indexed="55"/>
      </top>
      <bottom style="double">
        <color indexed="55"/>
      </bottom>
      <diagonal/>
    </border>
    <border>
      <left/>
      <right style="thin">
        <color indexed="55"/>
      </right>
      <top style="double">
        <color indexed="55"/>
      </top>
      <bottom style="double">
        <color indexed="55"/>
      </bottom>
      <diagonal/>
    </border>
    <border>
      <left/>
      <right/>
      <top style="thin">
        <color indexed="55"/>
      </top>
      <bottom style="double">
        <color indexed="55"/>
      </bottom>
      <diagonal/>
    </border>
    <border>
      <left style="thin">
        <color indexed="55"/>
      </left>
      <right/>
      <top/>
      <bottom style="thin">
        <color indexed="55"/>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right style="thin">
        <color indexed="55"/>
      </right>
      <top style="double">
        <color indexed="55"/>
      </top>
      <bottom style="thin">
        <color indexed="55"/>
      </bottom>
      <diagonal/>
    </border>
    <border>
      <left style="thin">
        <color indexed="22"/>
      </left>
      <right style="thin">
        <color indexed="22"/>
      </right>
      <top style="dashed">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style="dashed">
        <color indexed="22"/>
      </bottom>
      <diagonal/>
    </border>
    <border>
      <left style="thin">
        <color indexed="22"/>
      </left>
      <right style="thin">
        <color indexed="22"/>
      </right>
      <top style="thin">
        <color indexed="22"/>
      </top>
      <bottom/>
      <diagonal/>
    </border>
    <border>
      <left style="thin">
        <color indexed="55"/>
      </left>
      <right style="thin">
        <color indexed="55"/>
      </right>
      <top style="double">
        <color indexed="55"/>
      </top>
      <bottom style="thin">
        <color indexed="55"/>
      </bottom>
      <diagonal/>
    </border>
    <border>
      <left style="thin">
        <color indexed="64"/>
      </left>
      <right style="thin">
        <color indexed="64"/>
      </right>
      <top style="thin">
        <color indexed="64"/>
      </top>
      <bottom style="thin">
        <color indexed="64"/>
      </bottom>
      <diagonal/>
    </border>
    <border>
      <left/>
      <right/>
      <top style="medium">
        <color indexed="55"/>
      </top>
      <bottom/>
      <diagonal/>
    </border>
    <border>
      <left/>
      <right/>
      <top/>
      <bottom style="medium">
        <color indexed="55"/>
      </bottom>
      <diagonal/>
    </border>
    <border>
      <left style="medium">
        <color indexed="55"/>
      </left>
      <right style="thin">
        <color indexed="55"/>
      </right>
      <top style="medium">
        <color indexed="55"/>
      </top>
      <bottom/>
      <diagonal/>
    </border>
    <border>
      <left/>
      <right style="thin">
        <color indexed="55"/>
      </right>
      <top style="medium">
        <color indexed="55"/>
      </top>
      <bottom/>
      <diagonal/>
    </border>
    <border>
      <left/>
      <right/>
      <top/>
      <bottom style="double">
        <color indexed="55"/>
      </bottom>
      <diagonal/>
    </border>
    <border>
      <left/>
      <right/>
      <top style="double">
        <color indexed="55"/>
      </top>
      <bottom style="double">
        <color indexed="55"/>
      </bottom>
      <diagonal/>
    </border>
    <border>
      <left style="thin">
        <color theme="0" tint="-0.34998626667073579"/>
      </left>
      <right style="dotted">
        <color theme="0" tint="-0.34998626667073579"/>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55"/>
      </left>
      <right/>
      <top/>
      <bottom/>
      <diagonal/>
    </border>
    <border>
      <left style="medium">
        <color indexed="55"/>
      </left>
      <right/>
      <top/>
      <bottom style="double">
        <color indexed="55"/>
      </bottom>
      <diagonal/>
    </border>
    <border>
      <left style="thin">
        <color indexed="64"/>
      </left>
      <right style="dotted">
        <color theme="0" tint="-0.34998626667073579"/>
      </right>
      <top style="thin">
        <color indexed="64"/>
      </top>
      <bottom/>
      <diagonal/>
    </border>
    <border>
      <left style="dotted">
        <color theme="0" tint="-0.34998626667073579"/>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tted">
        <color indexed="55"/>
      </right>
      <top style="thin">
        <color indexed="64"/>
      </top>
      <bottom/>
      <diagonal/>
    </border>
    <border>
      <left style="dotted">
        <color indexed="55"/>
      </left>
      <right style="thin">
        <color indexed="64"/>
      </right>
      <top style="thin">
        <color indexed="64"/>
      </top>
      <bottom/>
      <diagonal/>
    </border>
    <border>
      <left style="thin">
        <color indexed="64"/>
      </left>
      <right style="dotted">
        <color theme="0" tint="-0.34998626667073579"/>
      </right>
      <top/>
      <bottom/>
      <diagonal/>
    </border>
    <border>
      <left style="dotted">
        <color theme="0" tint="-0.34998626667073579"/>
      </left>
      <right style="thin">
        <color indexed="64"/>
      </right>
      <top/>
      <bottom/>
      <diagonal/>
    </border>
    <border>
      <left style="dotted">
        <color theme="0" tint="-0.34998626667073579"/>
      </left>
      <right style="thin">
        <color indexed="64"/>
      </right>
      <top/>
      <bottom style="thin">
        <color indexed="64"/>
      </bottom>
      <diagonal/>
    </border>
    <border>
      <left style="thin">
        <color indexed="64"/>
      </left>
      <right style="dotted">
        <color theme="0" tint="-0.34998626667073579"/>
      </right>
      <top/>
      <bottom style="thin">
        <color indexed="64"/>
      </bottom>
      <diagonal/>
    </border>
    <border>
      <left style="dotted">
        <color indexed="55"/>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55"/>
      </bottom>
      <diagonal/>
    </border>
    <border>
      <left style="thin">
        <color indexed="64"/>
      </left>
      <right style="thin">
        <color indexed="64"/>
      </right>
      <top/>
      <bottom style="thin">
        <color indexed="64"/>
      </bottom>
      <diagonal/>
    </border>
    <border>
      <left style="thin">
        <color indexed="55"/>
      </left>
      <right/>
      <top/>
      <bottom style="double">
        <color indexed="55"/>
      </bottom>
      <diagonal/>
    </border>
    <border>
      <left style="thin">
        <color indexed="64"/>
      </left>
      <right/>
      <top style="thin">
        <color indexed="64"/>
      </top>
      <bottom/>
      <diagonal/>
    </border>
    <border>
      <left style="thin">
        <color indexed="64"/>
      </left>
      <right/>
      <top/>
      <bottom style="double">
        <color indexed="55"/>
      </bottom>
      <diagonal/>
    </border>
  </borders>
  <cellStyleXfs count="8">
    <xf numFmtId="0" fontId="0" fillId="0" borderId="0"/>
    <xf numFmtId="0" fontId="4" fillId="0" borderId="0" applyNumberFormat="0" applyFill="0" applyBorder="0" applyAlignment="0" applyProtection="0">
      <alignment vertical="top"/>
      <protection locked="0"/>
    </xf>
    <xf numFmtId="0" fontId="35" fillId="0" borderId="0"/>
    <xf numFmtId="0" fontId="1" fillId="0" borderId="0"/>
    <xf numFmtId="0" fontId="1" fillId="0" borderId="0"/>
    <xf numFmtId="0" fontId="1" fillId="0" borderId="0"/>
    <xf numFmtId="0" fontId="1" fillId="0" borderId="0"/>
    <xf numFmtId="43" fontId="49" fillId="0" borderId="0" applyFont="0" applyFill="0" applyBorder="0" applyAlignment="0" applyProtection="0"/>
  </cellStyleXfs>
  <cellXfs count="452">
    <xf numFmtId="0" fontId="0" fillId="0" borderId="0" xfId="0"/>
    <xf numFmtId="0" fontId="2" fillId="0" borderId="0" xfId="0" applyFont="1" applyBorder="1" applyAlignment="1" applyProtection="1">
      <alignment vertical="center"/>
    </xf>
    <xf numFmtId="0" fontId="2" fillId="0" borderId="1" xfId="0" applyFont="1" applyBorder="1" applyAlignment="1" applyProtection="1">
      <alignment horizontal="left" vertical="center"/>
    </xf>
    <xf numFmtId="0" fontId="2" fillId="0" borderId="0" xfId="0" applyFont="1" applyBorder="1" applyAlignment="1" applyProtection="1">
      <alignment horizontal="center" vertical="center"/>
    </xf>
    <xf numFmtId="0" fontId="2" fillId="0" borderId="0" xfId="0" applyFont="1" applyAlignment="1" applyProtection="1">
      <alignment horizontal="centerContinuous" vertical="center"/>
    </xf>
    <xf numFmtId="0" fontId="2" fillId="0" borderId="0" xfId="0" applyFont="1" applyAlignment="1" applyProtection="1">
      <alignment vertical="center"/>
    </xf>
    <xf numFmtId="0" fontId="2" fillId="0" borderId="0" xfId="0" applyFont="1" applyAlignment="1" applyProtection="1">
      <alignment horizontal="right" vertical="center"/>
    </xf>
    <xf numFmtId="0" fontId="2" fillId="0" borderId="0" xfId="0" applyFont="1" applyAlignment="1" applyProtection="1">
      <alignment horizontal="left" vertical="center"/>
    </xf>
    <xf numFmtId="0" fontId="2" fillId="0" borderId="0" xfId="0" applyFont="1" applyBorder="1" applyAlignment="1" applyProtection="1">
      <alignment horizontal="left" vertical="center"/>
    </xf>
    <xf numFmtId="0" fontId="2" fillId="0" borderId="2" xfId="0" applyFont="1" applyBorder="1" applyAlignment="1" applyProtection="1">
      <alignment horizontal="left" vertical="center" wrapText="1"/>
    </xf>
    <xf numFmtId="0" fontId="2" fillId="0" borderId="3" xfId="0" applyFont="1" applyBorder="1" applyAlignment="1" applyProtection="1">
      <alignment horizontal="centerContinuous" vertical="center"/>
    </xf>
    <xf numFmtId="0" fontId="2" fillId="0" borderId="4" xfId="0" applyFont="1" applyBorder="1" applyAlignment="1" applyProtection="1">
      <alignment horizontal="left" vertical="center"/>
    </xf>
    <xf numFmtId="3" fontId="2" fillId="0" borderId="4" xfId="0" applyNumberFormat="1" applyFont="1" applyBorder="1" applyAlignment="1" applyProtection="1">
      <alignment horizontal="left" vertical="center"/>
    </xf>
    <xf numFmtId="0" fontId="2" fillId="0" borderId="0" xfId="0" applyFont="1" applyBorder="1" applyAlignment="1" applyProtection="1">
      <alignment horizontal="left" vertical="center" wrapText="1"/>
    </xf>
    <xf numFmtId="0" fontId="2" fillId="0" borderId="0" xfId="0" applyFont="1" applyBorder="1" applyAlignment="1" applyProtection="1">
      <alignment horizontal="left" vertical="center" indent="2"/>
    </xf>
    <xf numFmtId="0" fontId="2" fillId="0" borderId="5" xfId="0" applyFont="1" applyFill="1" applyBorder="1" applyAlignment="1" applyProtection="1">
      <alignment horizontal="center" vertical="center" wrapText="1"/>
    </xf>
    <xf numFmtId="3" fontId="2" fillId="0" borderId="0" xfId="0" applyNumberFormat="1" applyFont="1" applyBorder="1" applyAlignment="1" applyProtection="1">
      <alignment horizontal="left" vertical="center"/>
    </xf>
    <xf numFmtId="0" fontId="2" fillId="0" borderId="0" xfId="0" applyFont="1" applyAlignment="1" applyProtection="1">
      <alignment horizontal="center" vertical="center"/>
    </xf>
    <xf numFmtId="0" fontId="2" fillId="0" borderId="0" xfId="0" applyFont="1" applyProtection="1"/>
    <xf numFmtId="38" fontId="2" fillId="0" borderId="5" xfId="0" applyNumberFormat="1" applyFont="1" applyFill="1" applyBorder="1" applyAlignment="1" applyProtection="1">
      <alignment horizontal="center" vertical="center"/>
    </xf>
    <xf numFmtId="38" fontId="2" fillId="0" borderId="0" xfId="0" applyNumberFormat="1" applyFont="1" applyFill="1" applyBorder="1" applyAlignment="1" applyProtection="1">
      <alignment horizontal="center" vertical="center"/>
    </xf>
    <xf numFmtId="38" fontId="2" fillId="0" borderId="0" xfId="0" applyNumberFormat="1" applyFont="1" applyBorder="1" applyAlignment="1" applyProtection="1">
      <alignment horizontal="center" vertical="center"/>
    </xf>
    <xf numFmtId="164" fontId="2" fillId="0" borderId="0" xfId="0" applyNumberFormat="1" applyFont="1" applyBorder="1" applyAlignment="1" applyProtection="1">
      <alignment horizontal="center" vertical="center"/>
    </xf>
    <xf numFmtId="0" fontId="9" fillId="0" borderId="0" xfId="0" applyFont="1" applyProtection="1"/>
    <xf numFmtId="38" fontId="2" fillId="0" borderId="0" xfId="0" applyNumberFormat="1" applyFont="1" applyBorder="1" applyAlignment="1" applyProtection="1">
      <alignment horizontal="left" vertical="center" indent="4"/>
    </xf>
    <xf numFmtId="0" fontId="2" fillId="0" borderId="0" xfId="0" applyFont="1" applyBorder="1" applyAlignment="1" applyProtection="1">
      <alignment vertical="center" wrapText="1"/>
    </xf>
    <xf numFmtId="0" fontId="2" fillId="0" borderId="0" xfId="0" applyFont="1" applyAlignment="1" applyProtection="1">
      <alignment wrapText="1"/>
    </xf>
    <xf numFmtId="0" fontId="2" fillId="0" borderId="0" xfId="0" applyFont="1" applyAlignment="1" applyProtection="1"/>
    <xf numFmtId="0" fontId="2" fillId="0" borderId="6" xfId="3" applyFont="1" applyBorder="1" applyAlignment="1">
      <alignment horizontal="left" vertical="center" wrapText="1"/>
    </xf>
    <xf numFmtId="0" fontId="2" fillId="0" borderId="7" xfId="3" applyFont="1" applyBorder="1" applyAlignment="1">
      <alignment horizontal="center" vertical="center"/>
    </xf>
    <xf numFmtId="0" fontId="2" fillId="0" borderId="0" xfId="3" applyFont="1" applyBorder="1"/>
    <xf numFmtId="38" fontId="2" fillId="2" borderId="1" xfId="3" applyNumberFormat="1" applyFont="1" applyFill="1" applyBorder="1" applyAlignment="1">
      <alignment horizontal="left" vertical="top"/>
    </xf>
    <xf numFmtId="38" fontId="2" fillId="2" borderId="1" xfId="3" applyNumberFormat="1" applyFont="1" applyFill="1" applyBorder="1" applyAlignment="1">
      <alignment horizontal="right" vertical="top"/>
    </xf>
    <xf numFmtId="0" fontId="2" fillId="0" borderId="0" xfId="3" applyFont="1" applyFill="1" applyBorder="1" applyAlignment="1">
      <alignment vertical="top" wrapText="1"/>
    </xf>
    <xf numFmtId="0" fontId="2" fillId="0" borderId="8" xfId="3" applyFont="1" applyBorder="1" applyAlignment="1">
      <alignment vertical="center" wrapText="1"/>
    </xf>
    <xf numFmtId="0" fontId="2" fillId="0" borderId="1" xfId="3" applyFont="1" applyBorder="1" applyAlignment="1">
      <alignment vertical="center" wrapText="1"/>
    </xf>
    <xf numFmtId="0" fontId="2" fillId="0" borderId="0" xfId="3" applyFont="1" applyBorder="1" applyAlignment="1">
      <alignment vertical="top" wrapText="1"/>
    </xf>
    <xf numFmtId="0" fontId="2" fillId="0" borderId="8" xfId="3" applyFont="1" applyBorder="1" applyAlignment="1">
      <alignment horizontal="left" vertical="center" wrapText="1"/>
    </xf>
    <xf numFmtId="0" fontId="2" fillId="0" borderId="1" xfId="3" applyFont="1" applyBorder="1" applyAlignment="1">
      <alignment horizontal="center" vertical="center" wrapText="1"/>
    </xf>
    <xf numFmtId="0" fontId="2" fillId="0" borderId="8" xfId="3" applyFont="1" applyBorder="1" applyAlignment="1">
      <alignment horizontal="left" vertical="center"/>
    </xf>
    <xf numFmtId="0" fontId="2" fillId="0" borderId="1" xfId="3" applyFont="1" applyBorder="1" applyAlignment="1">
      <alignment horizontal="center" vertical="center"/>
    </xf>
    <xf numFmtId="0" fontId="2" fillId="0" borderId="8" xfId="3" applyFont="1" applyBorder="1" applyAlignment="1">
      <alignment vertical="center"/>
    </xf>
    <xf numFmtId="0" fontId="2" fillId="0" borderId="0" xfId="4" applyFont="1" applyBorder="1" applyAlignment="1">
      <alignment vertical="center" wrapText="1"/>
    </xf>
    <xf numFmtId="0" fontId="2" fillId="0" borderId="8" xfId="4" applyFont="1" applyBorder="1" applyAlignment="1">
      <alignment vertical="center" wrapText="1"/>
    </xf>
    <xf numFmtId="0" fontId="2" fillId="0" borderId="1" xfId="4" applyFont="1" applyBorder="1" applyAlignment="1">
      <alignment horizontal="center" vertical="center" wrapText="1"/>
    </xf>
    <xf numFmtId="0" fontId="2" fillId="0" borderId="8" xfId="4" applyFont="1" applyBorder="1" applyAlignment="1">
      <alignment horizontal="left" vertical="center" wrapText="1"/>
    </xf>
    <xf numFmtId="0" fontId="2" fillId="0" borderId="8" xfId="4" applyFont="1" applyBorder="1" applyAlignment="1">
      <alignment vertical="center"/>
    </xf>
    <xf numFmtId="0" fontId="2" fillId="0" borderId="1" xfId="4" applyFont="1" applyBorder="1" applyAlignment="1">
      <alignment horizontal="center" vertical="center"/>
    </xf>
    <xf numFmtId="0" fontId="2" fillId="0" borderId="9" xfId="6" applyFont="1" applyBorder="1" applyAlignment="1">
      <alignment horizontal="center" vertical="center"/>
    </xf>
    <xf numFmtId="0" fontId="10" fillId="0" borderId="0" xfId="3" applyFont="1" applyBorder="1"/>
    <xf numFmtId="3" fontId="2" fillId="0" borderId="0" xfId="3" applyNumberFormat="1" applyFont="1" applyBorder="1"/>
    <xf numFmtId="0" fontId="15" fillId="0" borderId="0" xfId="0" applyFont="1" applyBorder="1" applyAlignment="1" applyProtection="1">
      <alignment horizontal="left" vertical="center"/>
    </xf>
    <xf numFmtId="0" fontId="3" fillId="0" borderId="3" xfId="0" applyFont="1" applyBorder="1" applyAlignment="1" applyProtection="1">
      <alignment vertical="center"/>
    </xf>
    <xf numFmtId="0" fontId="2" fillId="0" borderId="9" xfId="0" applyFont="1" applyBorder="1" applyAlignment="1" applyProtection="1">
      <alignment vertical="center"/>
    </xf>
    <xf numFmtId="0" fontId="2" fillId="0" borderId="9" xfId="0" applyFont="1" applyBorder="1" applyAlignment="1" applyProtection="1">
      <alignment vertical="center" wrapText="1"/>
    </xf>
    <xf numFmtId="0" fontId="5" fillId="0" borderId="0" xfId="0" applyFont="1" applyBorder="1" applyAlignment="1" applyProtection="1">
      <alignment horizontal="left" vertical="center"/>
    </xf>
    <xf numFmtId="0" fontId="3" fillId="0" borderId="4" xfId="0" applyFont="1" applyBorder="1" applyAlignment="1" applyProtection="1">
      <alignment vertical="center"/>
    </xf>
    <xf numFmtId="0" fontId="3" fillId="0" borderId="9" xfId="0" applyFont="1" applyBorder="1" applyAlignment="1" applyProtection="1">
      <alignment vertical="center"/>
    </xf>
    <xf numFmtId="0" fontId="3" fillId="0" borderId="0" xfId="0" applyFont="1" applyBorder="1" applyAlignment="1">
      <alignment horizontal="left" vertical="center"/>
    </xf>
    <xf numFmtId="0" fontId="16" fillId="0" borderId="0" xfId="0" applyFont="1" applyBorder="1" applyAlignment="1" applyProtection="1">
      <alignment horizontal="left" vertical="center"/>
    </xf>
    <xf numFmtId="0" fontId="2" fillId="0" borderId="4" xfId="0" applyFont="1" applyBorder="1" applyAlignment="1" applyProtection="1">
      <alignment vertical="center"/>
    </xf>
    <xf numFmtId="0" fontId="2" fillId="0" borderId="4" xfId="0" applyFont="1" applyBorder="1" applyAlignment="1" applyProtection="1">
      <alignment vertical="center" wrapText="1"/>
    </xf>
    <xf numFmtId="0" fontId="2" fillId="0" borderId="9" xfId="0" applyFont="1" applyBorder="1" applyAlignment="1" applyProtection="1">
      <alignment horizontal="left" vertical="center"/>
    </xf>
    <xf numFmtId="0" fontId="13" fillId="0" borderId="0" xfId="0" applyFont="1" applyBorder="1" applyAlignment="1">
      <alignment horizontal="left" vertical="center"/>
    </xf>
    <xf numFmtId="0" fontId="7" fillId="0" borderId="0" xfId="0" applyFont="1" applyBorder="1" applyAlignment="1" applyProtection="1">
      <alignment horizontal="left"/>
    </xf>
    <xf numFmtId="164" fontId="2" fillId="0" borderId="4" xfId="0" applyNumberFormat="1" applyFont="1" applyBorder="1" applyAlignment="1" applyProtection="1">
      <alignment horizontal="left" vertical="center"/>
    </xf>
    <xf numFmtId="3" fontId="2" fillId="0" borderId="9" xfId="0" applyNumberFormat="1" applyFont="1" applyBorder="1" applyAlignment="1" applyProtection="1">
      <alignment horizontal="left" vertical="center"/>
    </xf>
    <xf numFmtId="164" fontId="2" fillId="0" borderId="9" xfId="0" applyNumberFormat="1" applyFont="1" applyBorder="1" applyAlignment="1" applyProtection="1">
      <alignment horizontal="left" vertical="center"/>
    </xf>
    <xf numFmtId="0" fontId="6" fillId="0" borderId="4" xfId="0" applyFont="1" applyBorder="1" applyAlignment="1" applyProtection="1">
      <alignment horizontal="left" vertical="center"/>
    </xf>
    <xf numFmtId="0" fontId="6" fillId="0" borderId="9" xfId="0" applyFont="1" applyBorder="1" applyAlignment="1" applyProtection="1">
      <alignment horizontal="left" vertical="center"/>
    </xf>
    <xf numFmtId="0" fontId="2" fillId="0" borderId="0" xfId="0" applyFont="1" applyAlignment="1" applyProtection="1">
      <alignment horizontal="right"/>
    </xf>
    <xf numFmtId="0" fontId="3" fillId="0" borderId="0" xfId="0" applyFont="1" applyAlignment="1" applyProtection="1">
      <alignment horizontal="right"/>
    </xf>
    <xf numFmtId="0" fontId="2" fillId="0" borderId="0" xfId="3" applyFont="1" applyFill="1" applyBorder="1"/>
    <xf numFmtId="0" fontId="2" fillId="0" borderId="10" xfId="0" applyFont="1" applyBorder="1" applyAlignment="1" applyProtection="1">
      <alignment vertical="center"/>
    </xf>
    <xf numFmtId="0" fontId="2" fillId="0" borderId="10" xfId="0" applyFont="1" applyBorder="1" applyAlignment="1" applyProtection="1">
      <alignment horizontal="left" vertical="center" indent="10"/>
    </xf>
    <xf numFmtId="0" fontId="2" fillId="0" borderId="0" xfId="0" applyFont="1" applyBorder="1" applyAlignment="1" applyProtection="1">
      <alignment horizontal="center" vertical="top"/>
    </xf>
    <xf numFmtId="37" fontId="2" fillId="0" borderId="0" xfId="0" applyNumberFormat="1" applyFont="1" applyBorder="1" applyAlignment="1" applyProtection="1">
      <alignment horizontal="right"/>
    </xf>
    <xf numFmtId="37" fontId="8" fillId="0" borderId="0" xfId="0" applyNumberFormat="1" applyFont="1" applyBorder="1" applyAlignment="1" applyProtection="1">
      <alignment horizontal="center"/>
    </xf>
    <xf numFmtId="0" fontId="0" fillId="0" borderId="0" xfId="0" applyProtection="1">
      <protection locked="0"/>
    </xf>
    <xf numFmtId="0" fontId="0" fillId="0" borderId="0" xfId="0" applyBorder="1" applyProtection="1">
      <protection locked="0"/>
    </xf>
    <xf numFmtId="0" fontId="24" fillId="0" borderId="0" xfId="0" applyFont="1" applyProtection="1">
      <protection locked="0"/>
    </xf>
    <xf numFmtId="0" fontId="26" fillId="0" borderId="0" xfId="0" applyFont="1" applyAlignment="1" applyProtection="1">
      <alignment horizontal="left" vertical="center"/>
      <protection locked="0"/>
    </xf>
    <xf numFmtId="0" fontId="17" fillId="0" borderId="0" xfId="0" applyFont="1" applyProtection="1">
      <protection locked="0"/>
    </xf>
    <xf numFmtId="165" fontId="17" fillId="0" borderId="0" xfId="0" applyNumberFormat="1" applyFont="1" applyAlignment="1" applyProtection="1">
      <alignment horizontal="left" vertical="center"/>
      <protection locked="0"/>
    </xf>
    <xf numFmtId="0" fontId="0" fillId="0" borderId="0" xfId="0" applyAlignment="1" applyProtection="1">
      <alignment horizontal="center"/>
      <protection locked="0"/>
    </xf>
    <xf numFmtId="0" fontId="2" fillId="0" borderId="0" xfId="0" applyFont="1" applyProtection="1">
      <protection locked="0"/>
    </xf>
    <xf numFmtId="38" fontId="27" fillId="0" borderId="0" xfId="0" applyNumberFormat="1" applyFont="1" applyAlignment="1" applyProtection="1">
      <alignment horizontal="right" vertical="center"/>
    </xf>
    <xf numFmtId="3" fontId="27" fillId="0" borderId="0" xfId="0" applyNumberFormat="1" applyFont="1" applyAlignment="1" applyProtection="1">
      <alignment horizontal="right" vertical="center"/>
    </xf>
    <xf numFmtId="0" fontId="28" fillId="0" borderId="0" xfId="0" applyFont="1" applyProtection="1">
      <protection locked="0"/>
    </xf>
    <xf numFmtId="0" fontId="24" fillId="0" borderId="0" xfId="0" applyFont="1" applyProtection="1"/>
    <xf numFmtId="0" fontId="0" fillId="0" borderId="0" xfId="0" applyProtection="1"/>
    <xf numFmtId="0" fontId="12" fillId="0" borderId="0" xfId="0" applyFont="1" applyAlignment="1" applyProtection="1">
      <alignment horizontal="left" vertical="center" wrapText="1"/>
    </xf>
    <xf numFmtId="0" fontId="12" fillId="0" borderId="0" xfId="0" applyFont="1" applyBorder="1" applyAlignment="1" applyProtection="1">
      <alignment horizontal="left" vertical="center" wrapText="1"/>
    </xf>
    <xf numFmtId="0" fontId="5" fillId="0" borderId="0" xfId="0" applyFont="1" applyAlignment="1" applyProtection="1">
      <alignment horizontal="left" vertical="top"/>
    </xf>
    <xf numFmtId="0" fontId="5" fillId="0" borderId="0" xfId="0" applyFont="1" applyAlignment="1" applyProtection="1">
      <alignment horizontal="center" vertical="top"/>
    </xf>
    <xf numFmtId="0" fontId="12" fillId="0" borderId="0" xfId="0" applyFont="1" applyAlignment="1" applyProtection="1">
      <alignment horizontal="left"/>
    </xf>
    <xf numFmtId="0" fontId="7" fillId="0" borderId="0" xfId="0" applyFont="1" applyAlignment="1" applyProtection="1">
      <alignment horizontal="left"/>
    </xf>
    <xf numFmtId="0" fontId="2" fillId="0" borderId="0" xfId="0" applyFont="1" applyAlignment="1" applyProtection="1">
      <alignment horizontal="left"/>
    </xf>
    <xf numFmtId="0" fontId="11" fillId="0" borderId="0" xfId="0" applyFont="1" applyProtection="1"/>
    <xf numFmtId="0" fontId="2" fillId="0" borderId="4" xfId="0" applyFont="1" applyBorder="1" applyAlignment="1" applyProtection="1">
      <alignment vertical="top"/>
    </xf>
    <xf numFmtId="0" fontId="2" fillId="0" borderId="9" xfId="0" applyFont="1" applyBorder="1" applyAlignment="1" applyProtection="1">
      <alignment vertical="top" wrapText="1"/>
    </xf>
    <xf numFmtId="0" fontId="2" fillId="0" borderId="1" xfId="0" applyFont="1" applyBorder="1" applyAlignment="1" applyProtection="1">
      <alignment horizontal="center" vertical="center" wrapText="1"/>
    </xf>
    <xf numFmtId="0" fontId="2" fillId="0" borderId="11" xfId="0" applyFont="1" applyBorder="1" applyAlignment="1" applyProtection="1">
      <alignment horizontal="center" vertical="top" wrapText="1"/>
    </xf>
    <xf numFmtId="0" fontId="2" fillId="0" borderId="0" xfId="0" applyFont="1" applyBorder="1" applyAlignment="1" applyProtection="1">
      <alignment vertical="top" wrapText="1"/>
    </xf>
    <xf numFmtId="38" fontId="2" fillId="0" borderId="0" xfId="0" applyNumberFormat="1" applyFont="1" applyBorder="1" applyAlignment="1" applyProtection="1">
      <alignment vertical="top" wrapText="1"/>
    </xf>
    <xf numFmtId="0" fontId="0" fillId="0" borderId="0" xfId="0" applyBorder="1" applyProtection="1"/>
    <xf numFmtId="0" fontId="0" fillId="0" borderId="0" xfId="0" applyAlignment="1" applyProtection="1"/>
    <xf numFmtId="0" fontId="2" fillId="0" borderId="0" xfId="0" applyFont="1" applyBorder="1" applyProtection="1"/>
    <xf numFmtId="38" fontId="2" fillId="2" borderId="2" xfId="5" applyNumberFormat="1" applyFont="1" applyFill="1" applyBorder="1" applyAlignment="1"/>
    <xf numFmtId="37" fontId="2" fillId="0" borderId="0" xfId="0" applyNumberFormat="1" applyFont="1" applyBorder="1" applyAlignment="1" applyProtection="1">
      <alignment horizontal="right" vertical="center"/>
    </xf>
    <xf numFmtId="38" fontId="12" fillId="0" borderId="1" xfId="3" applyNumberFormat="1" applyFont="1" applyBorder="1" applyAlignment="1" applyProtection="1">
      <alignment horizontal="right"/>
      <protection locked="0"/>
    </xf>
    <xf numFmtId="38" fontId="12" fillId="3" borderId="12" xfId="4" applyNumberFormat="1" applyFont="1" applyFill="1" applyBorder="1" applyAlignment="1" applyProtection="1">
      <alignment horizontal="right"/>
    </xf>
    <xf numFmtId="38" fontId="12" fillId="2" borderId="2" xfId="4" applyNumberFormat="1" applyFont="1" applyFill="1" applyBorder="1" applyAlignment="1">
      <alignment horizontal="right"/>
    </xf>
    <xf numFmtId="38" fontId="12" fillId="2" borderId="2" xfId="4" applyNumberFormat="1" applyFont="1" applyFill="1" applyBorder="1" applyAlignment="1" applyProtection="1">
      <alignment horizontal="right"/>
    </xf>
    <xf numFmtId="38" fontId="12" fillId="0" borderId="1" xfId="5" applyNumberFormat="1" applyFont="1" applyBorder="1" applyAlignment="1" applyProtection="1">
      <alignment horizontal="right"/>
      <protection locked="0"/>
    </xf>
    <xf numFmtId="38" fontId="12" fillId="2" borderId="1" xfId="5" applyNumberFormat="1" applyFont="1" applyFill="1" applyBorder="1" applyAlignment="1" applyProtection="1">
      <alignment horizontal="right"/>
    </xf>
    <xf numFmtId="38" fontId="12" fillId="3" borderId="12" xfId="5" applyNumberFormat="1" applyFont="1" applyFill="1" applyBorder="1" applyAlignment="1" applyProtection="1">
      <alignment horizontal="right"/>
    </xf>
    <xf numFmtId="38" fontId="12" fillId="2" borderId="2" xfId="5" applyNumberFormat="1" applyFont="1" applyFill="1" applyBorder="1" applyAlignment="1" applyProtection="1">
      <alignment horizontal="right"/>
    </xf>
    <xf numFmtId="38" fontId="12" fillId="3" borderId="13" xfId="5" applyNumberFormat="1" applyFont="1" applyFill="1" applyBorder="1" applyAlignment="1" applyProtection="1">
      <alignment horizontal="right"/>
    </xf>
    <xf numFmtId="38" fontId="12" fillId="2" borderId="2" xfId="5" applyNumberFormat="1" applyFont="1" applyFill="1" applyBorder="1" applyAlignment="1">
      <alignment horizontal="right"/>
    </xf>
    <xf numFmtId="38" fontId="12" fillId="3" borderId="2" xfId="5" applyNumberFormat="1" applyFont="1" applyFill="1" applyBorder="1" applyAlignment="1" applyProtection="1">
      <alignment horizontal="right"/>
    </xf>
    <xf numFmtId="38" fontId="12" fillId="2" borderId="14" xfId="5" applyNumberFormat="1" applyFont="1" applyFill="1" applyBorder="1" applyAlignment="1" applyProtection="1">
      <alignment horizontal="right"/>
    </xf>
    <xf numFmtId="38" fontId="12" fillId="3" borderId="14" xfId="5" applyNumberFormat="1" applyFont="1" applyFill="1" applyBorder="1" applyAlignment="1" applyProtection="1">
      <alignment horizontal="right"/>
    </xf>
    <xf numFmtId="38" fontId="12" fillId="3" borderId="15" xfId="6" applyNumberFormat="1" applyFont="1" applyFill="1" applyBorder="1" applyAlignment="1" applyProtection="1">
      <alignment horizontal="right"/>
    </xf>
    <xf numFmtId="38" fontId="12" fillId="3" borderId="12" xfId="6" applyNumberFormat="1" applyFont="1" applyFill="1" applyBorder="1" applyAlignment="1" applyProtection="1">
      <alignment horizontal="right"/>
    </xf>
    <xf numFmtId="38" fontId="12" fillId="0" borderId="1" xfId="0" applyNumberFormat="1" applyFont="1" applyBorder="1" applyAlignment="1" applyProtection="1">
      <alignment horizontal="right"/>
      <protection locked="0"/>
    </xf>
    <xf numFmtId="38" fontId="12" fillId="0" borderId="3" xfId="0" applyNumberFormat="1" applyFont="1" applyBorder="1" applyAlignment="1" applyProtection="1">
      <alignment horizontal="right"/>
      <protection locked="0"/>
    </xf>
    <xf numFmtId="38" fontId="12" fillId="0" borderId="9" xfId="0" applyNumberFormat="1" applyFont="1" applyFill="1" applyBorder="1" applyAlignment="1" applyProtection="1">
      <alignment horizontal="right"/>
      <protection locked="0"/>
    </xf>
    <xf numFmtId="38" fontId="12" fillId="0" borderId="9" xfId="0" applyNumberFormat="1" applyFont="1" applyBorder="1" applyAlignment="1" applyProtection="1">
      <alignment horizontal="right"/>
      <protection locked="0"/>
    </xf>
    <xf numFmtId="38" fontId="12" fillId="3" borderId="9" xfId="0" applyNumberFormat="1" applyFont="1" applyFill="1" applyBorder="1" applyAlignment="1" applyProtection="1">
      <alignment horizontal="right"/>
    </xf>
    <xf numFmtId="38" fontId="12" fillId="0" borderId="1" xfId="0" applyNumberFormat="1" applyFont="1" applyFill="1" applyBorder="1" applyAlignment="1" applyProtection="1">
      <alignment horizontal="right"/>
      <protection locked="0"/>
    </xf>
    <xf numFmtId="38" fontId="12" fillId="3" borderId="14" xfId="0" applyNumberFormat="1" applyFont="1" applyFill="1" applyBorder="1" applyAlignment="1" applyProtection="1">
      <alignment horizontal="right" wrapText="1"/>
    </xf>
    <xf numFmtId="38" fontId="12" fillId="3" borderId="14" xfId="0" applyNumberFormat="1" applyFont="1" applyFill="1" applyBorder="1" applyAlignment="1" applyProtection="1">
      <alignment wrapText="1"/>
    </xf>
    <xf numFmtId="38" fontId="12" fillId="3" borderId="1" xfId="0" applyNumberFormat="1" applyFont="1" applyFill="1" applyBorder="1" applyAlignment="1" applyProtection="1">
      <alignment wrapText="1"/>
    </xf>
    <xf numFmtId="38" fontId="12" fillId="3" borderId="15" xfId="0" applyNumberFormat="1" applyFont="1" applyFill="1" applyBorder="1" applyAlignment="1" applyProtection="1">
      <alignment wrapText="1"/>
    </xf>
    <xf numFmtId="0" fontId="17" fillId="0" borderId="0" xfId="0" applyFont="1" applyAlignment="1" applyProtection="1">
      <alignment horizontal="left"/>
      <protection locked="0"/>
    </xf>
    <xf numFmtId="0" fontId="30" fillId="0" borderId="0" xfId="0" applyFont="1" applyAlignment="1" applyProtection="1">
      <alignment horizontal="left" vertical="center"/>
    </xf>
    <xf numFmtId="0" fontId="29" fillId="0" borderId="0" xfId="0" applyFont="1" applyProtection="1">
      <protection locked="0"/>
    </xf>
    <xf numFmtId="49" fontId="11" fillId="0" borderId="10" xfId="0" applyNumberFormat="1" applyFont="1" applyBorder="1" applyAlignment="1" applyProtection="1">
      <alignment horizontal="center" wrapText="1"/>
      <protection locked="0"/>
    </xf>
    <xf numFmtId="0" fontId="6" fillId="3" borderId="4" xfId="0" applyFont="1" applyFill="1" applyBorder="1" applyAlignment="1" applyProtection="1">
      <alignment horizontal="left" vertical="center" indent="2"/>
    </xf>
    <xf numFmtId="0" fontId="6" fillId="3" borderId="9" xfId="0" applyFont="1" applyFill="1" applyBorder="1" applyAlignment="1" applyProtection="1">
      <alignment horizontal="left" vertical="center" indent="2"/>
    </xf>
    <xf numFmtId="0" fontId="6" fillId="3" borderId="16" xfId="0" applyFont="1" applyFill="1" applyBorder="1" applyAlignment="1" applyProtection="1">
      <alignment horizontal="left" vertical="center" wrapText="1" indent="2"/>
    </xf>
    <xf numFmtId="0" fontId="6" fillId="3" borderId="17" xfId="0" applyFont="1" applyFill="1" applyBorder="1" applyAlignment="1" applyProtection="1">
      <alignment horizontal="left" vertical="center" wrapText="1" indent="2"/>
    </xf>
    <xf numFmtId="38" fontId="12" fillId="3" borderId="17" xfId="0" applyNumberFormat="1" applyFont="1" applyFill="1" applyBorder="1" applyAlignment="1" applyProtection="1">
      <alignment horizontal="right"/>
    </xf>
    <xf numFmtId="0" fontId="6" fillId="3" borderId="18" xfId="0" applyFont="1" applyFill="1" applyBorder="1" applyAlignment="1" applyProtection="1">
      <alignment horizontal="left" vertical="center" indent="2"/>
    </xf>
    <xf numFmtId="0" fontId="6" fillId="3" borderId="19" xfId="0" applyFont="1" applyFill="1" applyBorder="1" applyAlignment="1" applyProtection="1">
      <alignment horizontal="left" vertical="center" indent="2"/>
    </xf>
    <xf numFmtId="38" fontId="12" fillId="3" borderId="19" xfId="0" applyNumberFormat="1" applyFont="1" applyFill="1" applyBorder="1" applyAlignment="1" applyProtection="1">
      <alignment horizontal="right"/>
    </xf>
    <xf numFmtId="0" fontId="16" fillId="3" borderId="16" xfId="0" applyFont="1" applyFill="1" applyBorder="1" applyAlignment="1" applyProtection="1">
      <alignment horizontal="left" vertical="center" indent="2"/>
    </xf>
    <xf numFmtId="0" fontId="3" fillId="3" borderId="17" xfId="0" applyFont="1" applyFill="1" applyBorder="1" applyAlignment="1" applyProtection="1">
      <alignment vertical="center"/>
    </xf>
    <xf numFmtId="38" fontId="12" fillId="3" borderId="12" xfId="0" applyNumberFormat="1" applyFont="1" applyFill="1" applyBorder="1" applyAlignment="1" applyProtection="1">
      <alignment horizontal="right"/>
    </xf>
    <xf numFmtId="0" fontId="2" fillId="3" borderId="17" xfId="3" applyFont="1" applyFill="1" applyBorder="1" applyAlignment="1">
      <alignment horizontal="center" vertical="center"/>
    </xf>
    <xf numFmtId="0" fontId="2" fillId="0" borderId="10" xfId="4" applyFont="1" applyBorder="1" applyAlignment="1">
      <alignment vertical="center"/>
    </xf>
    <xf numFmtId="0" fontId="2" fillId="0" borderId="14" xfId="4" applyFont="1" applyBorder="1" applyAlignment="1">
      <alignment horizontal="center" vertical="center"/>
    </xf>
    <xf numFmtId="0" fontId="2" fillId="3" borderId="17" xfId="4" applyFont="1" applyFill="1" applyBorder="1" applyAlignment="1">
      <alignment horizontal="center" vertical="center"/>
    </xf>
    <xf numFmtId="0" fontId="6" fillId="3" borderId="20" xfId="4" applyFont="1" applyFill="1" applyBorder="1" applyAlignment="1">
      <alignment vertical="center"/>
    </xf>
    <xf numFmtId="0" fontId="8" fillId="0" borderId="10" xfId="5" applyFont="1" applyBorder="1" applyAlignment="1">
      <alignment vertical="center" wrapText="1"/>
    </xf>
    <xf numFmtId="0" fontId="22" fillId="0" borderId="11" xfId="3" applyFont="1" applyBorder="1" applyAlignment="1">
      <alignment horizontal="center" vertical="top" wrapText="1"/>
    </xf>
    <xf numFmtId="0" fontId="2" fillId="3" borderId="17" xfId="5" applyFont="1" applyFill="1" applyBorder="1" applyAlignment="1">
      <alignment horizontal="center" vertical="center" wrapText="1"/>
    </xf>
    <xf numFmtId="0" fontId="2" fillId="3" borderId="17" xfId="0" applyFont="1" applyFill="1" applyBorder="1" applyAlignment="1">
      <alignment horizontal="left" vertical="center"/>
    </xf>
    <xf numFmtId="0" fontId="8" fillId="0" borderId="10" xfId="5" applyFont="1" applyBorder="1" applyAlignment="1">
      <alignment horizontal="left" vertical="center" wrapText="1"/>
    </xf>
    <xf numFmtId="49" fontId="2" fillId="0" borderId="10" xfId="5" applyNumberFormat="1" applyFont="1" applyBorder="1" applyAlignment="1">
      <alignment horizontal="left" vertical="top" wrapText="1"/>
    </xf>
    <xf numFmtId="0" fontId="2" fillId="0" borderId="11" xfId="6" applyFont="1" applyBorder="1" applyAlignment="1">
      <alignment horizontal="center" vertical="center"/>
    </xf>
    <xf numFmtId="0" fontId="2" fillId="3" borderId="17" xfId="5" applyFont="1" applyFill="1" applyBorder="1" applyAlignment="1">
      <alignment horizontal="center" vertical="center"/>
    </xf>
    <xf numFmtId="0" fontId="2" fillId="3" borderId="17" xfId="0" applyFont="1" applyFill="1" applyBorder="1" applyAlignment="1">
      <alignment vertical="center"/>
    </xf>
    <xf numFmtId="0" fontId="21" fillId="3" borderId="17" xfId="0" applyFont="1" applyFill="1" applyBorder="1" applyAlignment="1">
      <alignment horizontal="center" vertical="center"/>
    </xf>
    <xf numFmtId="0" fontId="6" fillId="3" borderId="20" xfId="6" applyFont="1" applyFill="1" applyBorder="1" applyAlignment="1" applyProtection="1">
      <alignment vertical="center"/>
    </xf>
    <xf numFmtId="0" fontId="2" fillId="3" borderId="17" xfId="6" applyFont="1" applyFill="1" applyBorder="1" applyAlignment="1">
      <alignment horizontal="center" vertical="center"/>
    </xf>
    <xf numFmtId="0" fontId="2" fillId="0" borderId="21" xfId="0" applyFont="1" applyBorder="1" applyAlignment="1" applyProtection="1">
      <alignment horizontal="left" vertical="center"/>
    </xf>
    <xf numFmtId="0" fontId="2" fillId="0" borderId="10" xfId="0" applyFont="1" applyBorder="1" applyAlignment="1" applyProtection="1">
      <alignment vertical="top" wrapText="1"/>
    </xf>
    <xf numFmtId="0" fontId="16" fillId="3" borderId="16" xfId="0" applyFont="1" applyFill="1" applyBorder="1" applyAlignment="1" applyProtection="1">
      <alignment horizontal="left" vertical="center" indent="1"/>
    </xf>
    <xf numFmtId="0" fontId="2" fillId="3" borderId="20" xfId="0" applyFont="1" applyFill="1" applyBorder="1" applyAlignment="1" applyProtection="1">
      <alignment vertical="top" wrapText="1"/>
    </xf>
    <xf numFmtId="0" fontId="2" fillId="3" borderId="17" xfId="0" applyFont="1" applyFill="1" applyBorder="1" applyAlignment="1" applyProtection="1">
      <alignment vertical="top" wrapText="1"/>
    </xf>
    <xf numFmtId="0" fontId="2" fillId="0" borderId="11" xfId="0" applyFont="1" applyBorder="1" applyAlignment="1" applyProtection="1">
      <alignment vertical="top" wrapText="1"/>
    </xf>
    <xf numFmtId="0" fontId="16" fillId="3" borderId="16" xfId="0" applyFont="1" applyFill="1" applyBorder="1" applyAlignment="1" applyProtection="1">
      <alignment horizontal="left" vertical="center"/>
    </xf>
    <xf numFmtId="38" fontId="12" fillId="3" borderId="13" xfId="6" applyNumberFormat="1" applyFont="1" applyFill="1" applyBorder="1" applyAlignment="1" applyProtection="1">
      <alignment horizontal="right"/>
    </xf>
    <xf numFmtId="0" fontId="2" fillId="0" borderId="0" xfId="0" applyFont="1" applyAlignment="1" applyProtection="1">
      <alignment horizontal="left" vertical="center" indent="2"/>
    </xf>
    <xf numFmtId="0" fontId="6" fillId="4" borderId="8" xfId="3" applyFont="1" applyFill="1" applyBorder="1" applyAlignment="1">
      <alignment vertical="center" wrapText="1"/>
    </xf>
    <xf numFmtId="0" fontId="2" fillId="4" borderId="9" xfId="3" applyFont="1" applyFill="1" applyBorder="1" applyAlignment="1">
      <alignment horizontal="center" wrapText="1"/>
    </xf>
    <xf numFmtId="0" fontId="6" fillId="4" borderId="10" xfId="4" applyFont="1" applyFill="1" applyBorder="1" applyAlignment="1">
      <alignment horizontal="left" vertical="center" wrapText="1"/>
    </xf>
    <xf numFmtId="0" fontId="2" fillId="4" borderId="11" xfId="4" applyFont="1" applyFill="1" applyBorder="1" applyAlignment="1">
      <alignment vertical="center" wrapText="1"/>
    </xf>
    <xf numFmtId="0" fontId="6" fillId="4" borderId="8" xfId="4" applyFont="1" applyFill="1" applyBorder="1" applyAlignment="1">
      <alignment vertical="center" wrapText="1"/>
    </xf>
    <xf numFmtId="0" fontId="2" fillId="4" borderId="9" xfId="4" applyFont="1" applyFill="1" applyBorder="1" applyAlignment="1">
      <alignment horizontal="center" wrapText="1"/>
    </xf>
    <xf numFmtId="0" fontId="6" fillId="4" borderId="8" xfId="5" applyFont="1" applyFill="1" applyBorder="1" applyAlignment="1">
      <alignment horizontal="left" vertical="center" wrapText="1"/>
    </xf>
    <xf numFmtId="0" fontId="2" fillId="4" borderId="9" xfId="5" applyFont="1" applyFill="1" applyBorder="1" applyAlignment="1">
      <alignment horizontal="center" vertical="center" wrapText="1"/>
    </xf>
    <xf numFmtId="0" fontId="6" fillId="4" borderId="10" xfId="5" applyFont="1" applyFill="1" applyBorder="1" applyAlignment="1">
      <alignment horizontal="left" vertical="center" wrapText="1"/>
    </xf>
    <xf numFmtId="0" fontId="2" fillId="4" borderId="14" xfId="5" applyFont="1" applyFill="1" applyBorder="1" applyAlignment="1">
      <alignment horizontal="center" vertical="center" wrapText="1"/>
    </xf>
    <xf numFmtId="0" fontId="2" fillId="5" borderId="8" xfId="5" applyFont="1" applyFill="1" applyBorder="1" applyAlignment="1">
      <alignment vertical="center" wrapText="1"/>
    </xf>
    <xf numFmtId="0" fontId="2" fillId="5" borderId="1" xfId="5" applyFont="1" applyFill="1" applyBorder="1" applyAlignment="1">
      <alignment horizontal="center" vertical="center" wrapText="1"/>
    </xf>
    <xf numFmtId="0" fontId="2" fillId="5" borderId="8" xfId="5" applyFont="1" applyFill="1" applyBorder="1" applyAlignment="1">
      <alignment horizontal="left" vertical="center" wrapText="1"/>
    </xf>
    <xf numFmtId="0" fontId="2" fillId="5" borderId="8" xfId="5" applyFont="1" applyFill="1" applyBorder="1" applyAlignment="1">
      <alignment horizontal="left" vertical="center"/>
    </xf>
    <xf numFmtId="0" fontId="2" fillId="5" borderId="8" xfId="5" applyFont="1" applyFill="1" applyBorder="1" applyAlignment="1">
      <alignment vertical="center"/>
    </xf>
    <xf numFmtId="0" fontId="2" fillId="5" borderId="1" xfId="0" applyFont="1" applyFill="1" applyBorder="1" applyAlignment="1">
      <alignment horizontal="center" vertical="center"/>
    </xf>
    <xf numFmtId="0" fontId="2" fillId="5" borderId="1" xfId="5" applyFont="1" applyFill="1" applyBorder="1" applyAlignment="1">
      <alignment horizontal="centerContinuous" vertical="center"/>
    </xf>
    <xf numFmtId="0" fontId="2" fillId="5" borderId="1" xfId="5" applyFont="1" applyFill="1" applyBorder="1" applyAlignment="1">
      <alignment horizontal="centerContinuous" vertical="center" wrapText="1"/>
    </xf>
    <xf numFmtId="0" fontId="6" fillId="4" borderId="8" xfId="0" applyFont="1" applyFill="1" applyBorder="1" applyAlignment="1">
      <alignment vertical="center"/>
    </xf>
    <xf numFmtId="0" fontId="2" fillId="4" borderId="1" xfId="0" applyFont="1" applyFill="1" applyBorder="1" applyAlignment="1">
      <alignment horizontal="centerContinuous" vertical="center"/>
    </xf>
    <xf numFmtId="0" fontId="6" fillId="4" borderId="8" xfId="6" applyFont="1" applyFill="1" applyBorder="1" applyAlignment="1">
      <alignment vertical="center" wrapText="1"/>
    </xf>
    <xf numFmtId="0" fontId="2" fillId="4" borderId="1" xfId="6" applyFont="1" applyFill="1" applyBorder="1" applyAlignment="1">
      <alignment horizontal="centerContinuous"/>
    </xf>
    <xf numFmtId="0" fontId="2" fillId="5" borderId="21" xfId="0" applyFont="1" applyFill="1" applyBorder="1" applyAlignment="1" applyProtection="1">
      <alignment vertical="top"/>
    </xf>
    <xf numFmtId="0" fontId="2" fillId="5" borderId="9" xfId="0" applyFont="1" applyFill="1" applyBorder="1" applyAlignment="1" applyProtection="1">
      <alignment vertical="top" wrapText="1"/>
    </xf>
    <xf numFmtId="0" fontId="2" fillId="5" borderId="11" xfId="0" applyFont="1" applyFill="1" applyBorder="1" applyAlignment="1" applyProtection="1">
      <alignment horizontal="center" vertical="top" wrapText="1"/>
    </xf>
    <xf numFmtId="0" fontId="6" fillId="4" borderId="4" xfId="0" applyFont="1" applyFill="1" applyBorder="1" applyAlignment="1" applyProtection="1">
      <alignment horizontal="center" vertical="center"/>
    </xf>
    <xf numFmtId="0" fontId="6" fillId="4" borderId="9" xfId="0" applyFont="1" applyFill="1" applyBorder="1" applyAlignment="1" applyProtection="1">
      <alignment horizontal="center" vertical="center"/>
    </xf>
    <xf numFmtId="0" fontId="6" fillId="4" borderId="4" xfId="0" applyFont="1" applyFill="1" applyBorder="1" applyAlignment="1" applyProtection="1">
      <alignment horizontal="center" vertical="center" wrapText="1"/>
    </xf>
    <xf numFmtId="0" fontId="6" fillId="4" borderId="22" xfId="0" applyFont="1" applyFill="1" applyBorder="1" applyAlignment="1" applyProtection="1">
      <alignment horizontal="left" indent="1"/>
    </xf>
    <xf numFmtId="0" fontId="6" fillId="4" borderId="23" xfId="0" applyFont="1" applyFill="1" applyBorder="1" applyAlignment="1" applyProtection="1">
      <alignment horizontal="left" indent="1"/>
    </xf>
    <xf numFmtId="0" fontId="2" fillId="4" borderId="24" xfId="0" applyFont="1" applyFill="1" applyBorder="1" applyAlignment="1" applyProtection="1">
      <alignment horizontal="center"/>
    </xf>
    <xf numFmtId="0" fontId="6" fillId="4" borderId="4" xfId="0" applyFont="1" applyFill="1" applyBorder="1" applyAlignment="1" applyProtection="1">
      <alignment horizontal="left" indent="1"/>
    </xf>
    <xf numFmtId="0" fontId="6" fillId="4" borderId="8" xfId="0" applyFont="1" applyFill="1" applyBorder="1" applyAlignment="1" applyProtection="1">
      <alignment horizontal="left" indent="1"/>
    </xf>
    <xf numFmtId="0" fontId="2" fillId="4" borderId="9" xfId="0" applyFont="1" applyFill="1" applyBorder="1" applyAlignment="1" applyProtection="1">
      <alignment horizontal="centerContinuous" vertical="center"/>
    </xf>
    <xf numFmtId="0" fontId="2" fillId="4" borderId="9" xfId="0" applyFont="1" applyFill="1" applyBorder="1" applyAlignment="1" applyProtection="1">
      <alignment vertical="center"/>
    </xf>
    <xf numFmtId="0" fontId="14" fillId="0" borderId="0" xfId="0" applyFont="1" applyAlignment="1" applyProtection="1">
      <alignment horizontal="center"/>
    </xf>
    <xf numFmtId="0" fontId="30" fillId="0" borderId="0" xfId="0" applyFont="1" applyAlignment="1" applyProtection="1">
      <alignment vertical="center"/>
      <protection locked="0"/>
    </xf>
    <xf numFmtId="0" fontId="2" fillId="0" borderId="0" xfId="0" applyFont="1" applyAlignment="1" applyProtection="1">
      <alignment vertical="center"/>
      <protection locked="0"/>
    </xf>
    <xf numFmtId="0" fontId="30"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30" fillId="0" borderId="0" xfId="0" applyFont="1" applyAlignment="1" applyProtection="1">
      <alignment horizontal="left" vertical="center"/>
      <protection locked="0"/>
    </xf>
    <xf numFmtId="0" fontId="30" fillId="0" borderId="0" xfId="0" applyFont="1" applyProtection="1">
      <protection locked="0"/>
    </xf>
    <xf numFmtId="0" fontId="13" fillId="0" borderId="0" xfId="0" applyFont="1" applyAlignment="1">
      <alignment horizontal="center" vertical="center"/>
    </xf>
    <xf numFmtId="0" fontId="13" fillId="0" borderId="0" xfId="0" applyFont="1"/>
    <xf numFmtId="0" fontId="13" fillId="0" borderId="0" xfId="0" applyFont="1" applyAlignment="1">
      <alignment horizontal="left" vertical="center" wrapText="1"/>
    </xf>
    <xf numFmtId="0" fontId="13" fillId="0" borderId="0" xfId="0" applyFont="1" applyAlignment="1">
      <alignment horizontal="center"/>
    </xf>
    <xf numFmtId="0" fontId="5" fillId="0" borderId="25" xfId="0" applyFont="1" applyBorder="1" applyAlignment="1">
      <alignment horizontal="center" vertical="top"/>
    </xf>
    <xf numFmtId="38" fontId="5" fillId="0" borderId="26" xfId="0" applyNumberFormat="1" applyFont="1" applyBorder="1" applyAlignment="1">
      <alignment horizontal="center" vertical="top"/>
    </xf>
    <xf numFmtId="38" fontId="5" fillId="0" borderId="25" xfId="0" applyNumberFormat="1" applyFont="1" applyBorder="1" applyAlignment="1">
      <alignment horizontal="center" vertical="top"/>
    </xf>
    <xf numFmtId="38" fontId="5" fillId="0" borderId="27" xfId="0" applyNumberFormat="1" applyFont="1" applyBorder="1" applyAlignment="1">
      <alignment horizontal="center" vertical="top"/>
    </xf>
    <xf numFmtId="0" fontId="13" fillId="0" borderId="27" xfId="0" applyFont="1" applyBorder="1" applyAlignment="1">
      <alignment horizontal="left" vertical="center" wrapText="1"/>
    </xf>
    <xf numFmtId="38" fontId="13" fillId="0" borderId="28" xfId="0" applyNumberFormat="1" applyFont="1" applyBorder="1" applyAlignment="1" applyProtection="1">
      <alignment horizontal="center"/>
      <protection locked="0"/>
    </xf>
    <xf numFmtId="38" fontId="13" fillId="0" borderId="29" xfId="0" applyNumberFormat="1" applyFont="1" applyBorder="1" applyAlignment="1" applyProtection="1">
      <alignment horizontal="center"/>
      <protection locked="0"/>
    </xf>
    <xf numFmtId="0" fontId="13" fillId="0" borderId="0" xfId="0" applyFont="1" applyAlignment="1">
      <alignment horizontal="left" vertical="center" wrapText="1" indent="1"/>
    </xf>
    <xf numFmtId="0" fontId="13" fillId="0" borderId="0" xfId="0" applyFont="1" applyAlignment="1">
      <alignment horizontal="left" indent="1"/>
    </xf>
    <xf numFmtId="0" fontId="13" fillId="0" borderId="29" xfId="0" applyFont="1" applyBorder="1" applyAlignment="1">
      <alignment horizontal="left" vertical="center" wrapText="1" indent="1"/>
    </xf>
    <xf numFmtId="0" fontId="13" fillId="0" borderId="26" xfId="0" applyFont="1" applyBorder="1" applyAlignment="1">
      <alignment horizontal="left" vertical="center" wrapText="1" indent="1"/>
    </xf>
    <xf numFmtId="0" fontId="13" fillId="0" borderId="0" xfId="0" applyFont="1" applyAlignment="1" applyProtection="1">
      <alignment horizontal="left" vertical="center" wrapText="1" indent="1"/>
      <protection locked="0"/>
    </xf>
    <xf numFmtId="0" fontId="13" fillId="0" borderId="0" xfId="0" applyFont="1" applyAlignment="1" applyProtection="1">
      <alignment horizontal="left" indent="1"/>
      <protection locked="0"/>
    </xf>
    <xf numFmtId="0" fontId="5" fillId="0" borderId="0" xfId="0" applyFont="1" applyAlignment="1" applyProtection="1">
      <alignment vertical="center"/>
    </xf>
    <xf numFmtId="0" fontId="16" fillId="3" borderId="9" xfId="4" applyFont="1" applyFill="1" applyBorder="1" applyAlignment="1">
      <alignment horizontal="center" vertical="center" wrapText="1"/>
    </xf>
    <xf numFmtId="0" fontId="6" fillId="3" borderId="20" xfId="5" applyFont="1" applyFill="1" applyBorder="1" applyAlignment="1">
      <alignment horizontal="left" vertical="center" wrapText="1" indent="2"/>
    </xf>
    <xf numFmtId="0" fontId="6" fillId="3" borderId="20" xfId="5" applyFont="1" applyFill="1" applyBorder="1" applyAlignment="1">
      <alignment horizontal="left" vertical="center" indent="2"/>
    </xf>
    <xf numFmtId="0" fontId="6" fillId="3" borderId="20" xfId="3" applyFont="1" applyFill="1" applyBorder="1" applyAlignment="1">
      <alignment horizontal="left" vertical="center" indent="2"/>
    </xf>
    <xf numFmtId="0" fontId="16" fillId="3" borderId="8" xfId="4" applyFont="1" applyFill="1" applyBorder="1" applyAlignment="1">
      <alignment horizontal="left" vertical="center" wrapText="1" indent="2"/>
    </xf>
    <xf numFmtId="0" fontId="6" fillId="3" borderId="20" xfId="4" applyFont="1" applyFill="1" applyBorder="1" applyAlignment="1">
      <alignment horizontal="left" vertical="center" wrapText="1" indent="2"/>
    </xf>
    <xf numFmtId="38" fontId="12" fillId="6" borderId="1" xfId="4" applyNumberFormat="1" applyFont="1" applyFill="1" applyBorder="1" applyAlignment="1" applyProtection="1">
      <alignment horizontal="right"/>
      <protection locked="0"/>
    </xf>
    <xf numFmtId="0" fontId="16" fillId="0" borderId="7" xfId="3" applyFont="1" applyBorder="1" applyAlignment="1">
      <alignment horizontal="center" vertical="center"/>
    </xf>
    <xf numFmtId="49" fontId="16" fillId="0" borderId="7" xfId="3" applyNumberFormat="1" applyFont="1" applyBorder="1" applyAlignment="1">
      <alignment horizontal="center" vertical="center"/>
    </xf>
    <xf numFmtId="0" fontId="16" fillId="0" borderId="14" xfId="3" applyFont="1" applyBorder="1" applyAlignment="1">
      <alignment horizontal="center" vertical="center" wrapText="1"/>
    </xf>
    <xf numFmtId="49" fontId="16" fillId="0" borderId="2" xfId="3" applyNumberFormat="1" applyFont="1" applyBorder="1" applyAlignment="1">
      <alignment horizontal="center" vertical="center"/>
    </xf>
    <xf numFmtId="49" fontId="16" fillId="0" borderId="2" xfId="3" applyNumberFormat="1" applyFont="1" applyBorder="1" applyAlignment="1">
      <alignment horizontal="center" vertical="center" wrapText="1"/>
    </xf>
    <xf numFmtId="0" fontId="16" fillId="0" borderId="0" xfId="3" applyFont="1" applyBorder="1" applyAlignment="1">
      <alignment horizontal="center" vertical="center" wrapText="1"/>
    </xf>
    <xf numFmtId="0" fontId="2" fillId="0" borderId="9" xfId="4" applyFont="1" applyBorder="1" applyAlignment="1">
      <alignment horizontal="center" vertical="center"/>
    </xf>
    <xf numFmtId="38" fontId="12" fillId="2" borderId="14" xfId="4" applyNumberFormat="1" applyFont="1" applyFill="1" applyBorder="1" applyAlignment="1" applyProtection="1">
      <alignment horizontal="right"/>
    </xf>
    <xf numFmtId="0" fontId="2" fillId="0" borderId="30" xfId="3" applyFont="1" applyBorder="1" applyAlignment="1">
      <alignment horizontal="center" vertical="center"/>
    </xf>
    <xf numFmtId="0" fontId="6" fillId="3" borderId="20" xfId="6" applyFont="1" applyFill="1" applyBorder="1" applyAlignment="1">
      <alignment horizontal="left" vertical="center" indent="2"/>
    </xf>
    <xf numFmtId="0" fontId="2" fillId="0" borderId="8" xfId="6" applyFont="1" applyBorder="1" applyAlignment="1">
      <alignment vertical="center" wrapText="1"/>
    </xf>
    <xf numFmtId="0" fontId="11" fillId="0" borderId="0" xfId="0" applyFont="1" applyAlignment="1" applyProtection="1">
      <alignment horizontal="center" vertical="center"/>
    </xf>
    <xf numFmtId="0" fontId="6" fillId="0" borderId="0" xfId="0" applyFont="1" applyAlignment="1" applyProtection="1">
      <alignment horizontal="left" vertical="center"/>
      <protection locked="0"/>
    </xf>
    <xf numFmtId="0" fontId="12" fillId="0" borderId="0" xfId="0" applyFont="1" applyProtection="1"/>
    <xf numFmtId="0" fontId="33" fillId="0" borderId="0" xfId="0" applyFont="1" applyAlignment="1" applyProtection="1">
      <alignment horizontal="center" vertical="center"/>
      <protection locked="0"/>
    </xf>
    <xf numFmtId="0" fontId="11" fillId="0" borderId="0" xfId="0" applyFont="1" applyAlignment="1" applyProtection="1">
      <alignment horizontal="center"/>
      <protection locked="0"/>
    </xf>
    <xf numFmtId="0" fontId="34" fillId="0" borderId="0" xfId="0" applyFont="1" applyAlignment="1" applyProtection="1">
      <alignment horizontal="center"/>
      <protection locked="0"/>
    </xf>
    <xf numFmtId="0" fontId="34" fillId="0" borderId="0" xfId="0" applyFont="1" applyAlignment="1" applyProtection="1">
      <alignment horizontal="center" vertical="center"/>
      <protection locked="0"/>
    </xf>
    <xf numFmtId="0" fontId="6" fillId="0" borderId="10" xfId="6" applyFont="1" applyBorder="1" applyAlignment="1" applyProtection="1">
      <alignment vertical="center"/>
      <protection locked="0"/>
    </xf>
    <xf numFmtId="38" fontId="12" fillId="2" borderId="14" xfId="4" applyNumberFormat="1" applyFont="1" applyFill="1" applyBorder="1" applyAlignment="1" applyProtection="1">
      <alignment horizontal="right"/>
      <protection locked="0"/>
    </xf>
    <xf numFmtId="38" fontId="12" fillId="6" borderId="12" xfId="4" applyNumberFormat="1" applyFont="1" applyFill="1" applyBorder="1" applyAlignment="1" applyProtection="1">
      <alignment horizontal="right"/>
    </xf>
    <xf numFmtId="38" fontId="16" fillId="0" borderId="4" xfId="0" applyNumberFormat="1" applyFont="1" applyBorder="1" applyAlignment="1" applyProtection="1">
      <alignment vertical="center"/>
    </xf>
    <xf numFmtId="0" fontId="0" fillId="0" borderId="9" xfId="0" applyBorder="1" applyAlignment="1">
      <alignment vertical="center"/>
    </xf>
    <xf numFmtId="0" fontId="13" fillId="0" borderId="0" xfId="1" applyFont="1" applyBorder="1" applyAlignment="1" applyProtection="1">
      <alignment horizontal="right" vertical="center"/>
    </xf>
    <xf numFmtId="0" fontId="13" fillId="0" borderId="0" xfId="0" applyFont="1" applyAlignment="1">
      <alignment horizontal="right" vertical="center"/>
    </xf>
    <xf numFmtId="38" fontId="12" fillId="7" borderId="14" xfId="0" applyNumberFormat="1" applyFont="1" applyFill="1" applyBorder="1" applyAlignment="1" applyProtection="1">
      <alignment horizontal="right" wrapText="1"/>
    </xf>
    <xf numFmtId="38" fontId="12" fillId="3" borderId="13" xfId="0" applyNumberFormat="1" applyFont="1" applyFill="1" applyBorder="1" applyAlignment="1" applyProtection="1">
      <alignment vertical="center" wrapText="1"/>
    </xf>
    <xf numFmtId="38" fontId="12" fillId="7" borderId="13" xfId="0" applyNumberFormat="1" applyFont="1" applyFill="1" applyBorder="1" applyAlignment="1" applyProtection="1">
      <alignment vertical="center" wrapText="1"/>
    </xf>
    <xf numFmtId="0" fontId="3" fillId="0" borderId="0" xfId="0" applyFont="1" applyAlignment="1" applyProtection="1">
      <alignment horizontal="center" vertical="center"/>
    </xf>
    <xf numFmtId="165" fontId="17" fillId="0" borderId="0" xfId="0" applyNumberFormat="1" applyFont="1" applyBorder="1" applyAlignment="1" applyProtection="1"/>
    <xf numFmtId="0" fontId="0" fillId="0" borderId="9" xfId="0" applyBorder="1" applyAlignment="1" applyProtection="1">
      <alignment vertical="center"/>
    </xf>
    <xf numFmtId="38" fontId="12" fillId="0" borderId="1" xfId="0" applyNumberFormat="1" applyFont="1" applyFill="1" applyBorder="1" applyAlignment="1" applyProtection="1">
      <alignment horizontal="right"/>
    </xf>
    <xf numFmtId="0" fontId="13" fillId="0" borderId="0" xfId="0" applyFont="1" applyBorder="1" applyAlignment="1" applyProtection="1"/>
    <xf numFmtId="0" fontId="2" fillId="0" borderId="31" xfId="0" applyFont="1" applyBorder="1" applyAlignment="1" applyProtection="1">
      <alignment horizontal="center" vertical="center"/>
      <protection locked="0"/>
    </xf>
    <xf numFmtId="10" fontId="12" fillId="0" borderId="1" xfId="0" applyNumberFormat="1" applyFont="1" applyFill="1" applyBorder="1" applyAlignment="1" applyProtection="1">
      <alignment horizontal="right" vertical="center"/>
    </xf>
    <xf numFmtId="0" fontId="7" fillId="0" borderId="0" xfId="0" applyFont="1" applyProtection="1"/>
    <xf numFmtId="0" fontId="35" fillId="0" borderId="0" xfId="2" applyBorder="1" applyProtection="1">
      <protection locked="0"/>
    </xf>
    <xf numFmtId="0" fontId="35" fillId="0" borderId="0" xfId="2"/>
    <xf numFmtId="0" fontId="6" fillId="0" borderId="0" xfId="2" applyFont="1" applyAlignment="1">
      <alignment horizontal="center" vertical="center"/>
    </xf>
    <xf numFmtId="0" fontId="29" fillId="0" borderId="0" xfId="2" applyFont="1" applyProtection="1">
      <protection locked="0"/>
    </xf>
    <xf numFmtId="0" fontId="2" fillId="0" borderId="0" xfId="2" applyFont="1" applyAlignment="1">
      <alignment horizontal="right" vertical="top"/>
    </xf>
    <xf numFmtId="0" fontId="25" fillId="0" borderId="0" xfId="2" applyFont="1"/>
    <xf numFmtId="0" fontId="12" fillId="0" borderId="0" xfId="2" applyFont="1"/>
    <xf numFmtId="0" fontId="12" fillId="0" borderId="0" xfId="2" applyFont="1" applyAlignment="1">
      <alignment horizontal="right" vertical="top"/>
    </xf>
    <xf numFmtId="0" fontId="2" fillId="0" borderId="32" xfId="2" applyFont="1" applyBorder="1" applyAlignment="1">
      <alignment horizontal="left" vertical="center"/>
    </xf>
    <xf numFmtId="0" fontId="2" fillId="0" borderId="0" xfId="2" applyFont="1" applyBorder="1" applyAlignment="1">
      <alignment horizontal="left" vertical="center"/>
    </xf>
    <xf numFmtId="0" fontId="2" fillId="0" borderId="32" xfId="2" applyFont="1" applyBorder="1"/>
    <xf numFmtId="0" fontId="2" fillId="0" borderId="32" xfId="2" applyFont="1" applyBorder="1" applyAlignment="1">
      <alignment horizontal="left" textRotation="180"/>
    </xf>
    <xf numFmtId="0" fontId="6" fillId="0" borderId="33" xfId="2" applyFont="1" applyBorder="1" applyAlignment="1">
      <alignment horizontal="left" wrapText="1"/>
    </xf>
    <xf numFmtId="165" fontId="6" fillId="0" borderId="0" xfId="2" applyNumberFormat="1" applyFont="1" applyBorder="1" applyAlignment="1">
      <alignment horizontal="left" vertical="center" indent="1"/>
    </xf>
    <xf numFmtId="0" fontId="2" fillId="0" borderId="33" xfId="2" applyFont="1" applyBorder="1"/>
    <xf numFmtId="0" fontId="9" fillId="0" borderId="34" xfId="2" applyFont="1" applyBorder="1" applyAlignment="1">
      <alignment horizontal="center"/>
    </xf>
    <xf numFmtId="0" fontId="9" fillId="0" borderId="35" xfId="2" applyFont="1" applyBorder="1" applyAlignment="1">
      <alignment horizontal="center"/>
    </xf>
    <xf numFmtId="0" fontId="2" fillId="0" borderId="0" xfId="2" applyFont="1" applyBorder="1" applyAlignment="1" applyProtection="1">
      <alignment horizontal="left" indent="1"/>
      <protection locked="0"/>
    </xf>
    <xf numFmtId="0" fontId="2" fillId="0" borderId="36" xfId="2" applyFont="1" applyBorder="1" applyAlignment="1" applyProtection="1">
      <alignment horizontal="left" indent="1"/>
      <protection locked="0"/>
    </xf>
    <xf numFmtId="0" fontId="2" fillId="0" borderId="0" xfId="2" applyFont="1" applyBorder="1" applyAlignment="1" applyProtection="1">
      <alignment horizontal="left" vertical="center" indent="1"/>
      <protection locked="0"/>
    </xf>
    <xf numFmtId="0" fontId="6" fillId="0" borderId="0" xfId="2" applyFont="1" applyBorder="1" applyAlignment="1">
      <alignment horizontal="center" vertical="center"/>
    </xf>
    <xf numFmtId="0" fontId="2" fillId="0" borderId="0" xfId="2" applyFont="1" applyBorder="1" applyAlignment="1">
      <alignment horizontal="center" vertical="center"/>
    </xf>
    <xf numFmtId="0" fontId="2" fillId="0" borderId="38" xfId="2" applyFont="1" applyBorder="1" applyAlignment="1" applyProtection="1">
      <alignment horizontal="left" vertical="center" indent="1"/>
      <protection locked="0"/>
    </xf>
    <xf numFmtId="38" fontId="2" fillId="0" borderId="1" xfId="0" applyNumberFormat="1" applyFont="1" applyFill="1" applyBorder="1" applyAlignment="1" applyProtection="1">
      <alignment horizontal="right" vertical="center" wrapText="1"/>
    </xf>
    <xf numFmtId="0" fontId="7" fillId="0" borderId="0" xfId="0" applyFont="1" applyAlignment="1" applyProtection="1">
      <alignment horizontal="center" vertical="center"/>
    </xf>
    <xf numFmtId="0" fontId="6" fillId="0" borderId="4" xfId="0" applyFont="1" applyBorder="1" applyAlignment="1" applyProtection="1">
      <alignment vertical="center"/>
    </xf>
    <xf numFmtId="0" fontId="0" fillId="0" borderId="0" xfId="0" applyAlignment="1">
      <alignment horizontal="left" vertical="center"/>
    </xf>
    <xf numFmtId="0" fontId="36" fillId="0" borderId="0" xfId="2" applyFont="1" applyAlignment="1" applyProtection="1">
      <alignment horizontal="left" vertical="center"/>
      <protection locked="0"/>
    </xf>
    <xf numFmtId="0" fontId="36" fillId="0" borderId="0" xfId="0" applyFont="1"/>
    <xf numFmtId="0" fontId="17" fillId="0" borderId="0" xfId="0" applyFont="1" applyAlignment="1" applyProtection="1">
      <alignment horizontal="left" vertical="center"/>
      <protection locked="0"/>
    </xf>
    <xf numFmtId="0" fontId="0" fillId="0" borderId="0" xfId="0" applyAlignment="1">
      <alignment horizontal="left" vertical="center"/>
    </xf>
    <xf numFmtId="0" fontId="3" fillId="0" borderId="0" xfId="0" applyFont="1" applyBorder="1" applyAlignment="1">
      <alignment vertical="center"/>
    </xf>
    <xf numFmtId="0" fontId="6" fillId="0" borderId="0" xfId="0" applyFont="1" applyBorder="1" applyAlignment="1">
      <alignment horizontal="right" vertical="center"/>
    </xf>
    <xf numFmtId="0" fontId="16" fillId="0" borderId="40" xfId="0" applyFont="1" applyBorder="1" applyAlignment="1" applyProtection="1">
      <alignment horizontal="left" vertical="center"/>
    </xf>
    <xf numFmtId="0" fontId="32" fillId="0" borderId="0" xfId="0" applyFont="1" applyAlignment="1">
      <alignment horizontal="left" wrapText="1" indent="1"/>
    </xf>
    <xf numFmtId="0" fontId="17" fillId="0" borderId="39" xfId="0" applyFont="1" applyFill="1" applyBorder="1" applyAlignment="1" applyProtection="1">
      <alignment horizontal="center" vertical="center" wrapText="1"/>
      <protection locked="0"/>
    </xf>
    <xf numFmtId="167" fontId="12" fillId="0" borderId="1" xfId="0" applyNumberFormat="1" applyFont="1" applyBorder="1" applyAlignment="1" applyProtection="1">
      <alignment horizontal="right"/>
      <protection locked="0"/>
    </xf>
    <xf numFmtId="0" fontId="2" fillId="0" borderId="0" xfId="0" applyFont="1" applyAlignment="1" applyProtection="1">
      <alignment horizontal="center" vertical="center"/>
    </xf>
    <xf numFmtId="0" fontId="13" fillId="0" borderId="0" xfId="0" applyFont="1" applyBorder="1"/>
    <xf numFmtId="0" fontId="42" fillId="0" borderId="27" xfId="0" applyFont="1" applyBorder="1" applyAlignment="1">
      <alignment horizontal="left" vertical="center" wrapText="1"/>
    </xf>
    <xf numFmtId="0" fontId="43" fillId="0" borderId="47" xfId="0" applyFont="1" applyBorder="1" applyAlignment="1">
      <alignment horizontal="center"/>
    </xf>
    <xf numFmtId="0" fontId="45" fillId="0" borderId="0" xfId="1" applyFont="1" applyBorder="1" applyAlignment="1" applyProtection="1">
      <alignment horizontal="center" vertical="center"/>
    </xf>
    <xf numFmtId="0" fontId="2" fillId="0" borderId="0" xfId="3" applyFont="1" applyBorder="1" applyProtection="1"/>
    <xf numFmtId="0" fontId="2" fillId="0" borderId="49" xfId="2" applyFont="1" applyBorder="1" applyAlignment="1" applyProtection="1">
      <alignment horizontal="left" vertical="center" indent="1"/>
      <protection locked="0"/>
    </xf>
    <xf numFmtId="0" fontId="2" fillId="0" borderId="50" xfId="2" applyFont="1" applyBorder="1" applyAlignment="1" applyProtection="1">
      <alignment horizontal="left" vertical="center" indent="1"/>
      <protection locked="0"/>
    </xf>
    <xf numFmtId="0" fontId="13" fillId="0" borderId="0" xfId="0" applyFont="1" applyAlignment="1">
      <alignment vertical="center" wrapText="1"/>
    </xf>
    <xf numFmtId="0" fontId="47" fillId="0" borderId="0" xfId="0" applyFont="1" applyAlignment="1">
      <alignment vertical="center" wrapText="1"/>
    </xf>
    <xf numFmtId="0" fontId="9" fillId="0" borderId="51" xfId="2" applyFont="1" applyBorder="1" applyAlignment="1" applyProtection="1">
      <alignment horizontal="center" vertical="center"/>
      <protection locked="0"/>
    </xf>
    <xf numFmtId="4" fontId="9" fillId="0" borderId="52" xfId="2" applyNumberFormat="1" applyFont="1" applyBorder="1" applyAlignment="1" applyProtection="1">
      <alignment horizontal="center" vertical="center"/>
      <protection locked="0"/>
    </xf>
    <xf numFmtId="0" fontId="0" fillId="0" borderId="53" xfId="0" applyBorder="1"/>
    <xf numFmtId="0" fontId="9" fillId="0" borderId="57" xfId="2" applyFont="1" applyBorder="1" applyAlignment="1" applyProtection="1">
      <alignment horizontal="center"/>
      <protection locked="0"/>
    </xf>
    <xf numFmtId="0" fontId="9" fillId="0" borderId="58" xfId="2" applyFont="1" applyBorder="1" applyAlignment="1" applyProtection="1">
      <alignment horizontal="center"/>
      <protection locked="0"/>
    </xf>
    <xf numFmtId="0" fontId="0" fillId="0" borderId="54" xfId="0" applyBorder="1"/>
    <xf numFmtId="0" fontId="2" fillId="0" borderId="53" xfId="0" applyFont="1" applyBorder="1"/>
    <xf numFmtId="0" fontId="2" fillId="0" borderId="55" xfId="0" applyFont="1" applyBorder="1"/>
    <xf numFmtId="0" fontId="2" fillId="0" borderId="59" xfId="2" applyFont="1" applyBorder="1" applyAlignment="1" applyProtection="1">
      <alignment horizontal="left" vertical="center" indent="1"/>
      <protection locked="0"/>
    </xf>
    <xf numFmtId="38" fontId="2" fillId="0" borderId="60" xfId="2" applyNumberFormat="1" applyFont="1" applyBorder="1" applyAlignment="1" applyProtection="1">
      <protection locked="0"/>
    </xf>
    <xf numFmtId="0" fontId="2" fillId="0" borderId="53" xfId="0" applyFont="1" applyBorder="1" applyProtection="1">
      <protection locked="0"/>
    </xf>
    <xf numFmtId="0" fontId="2" fillId="0" borderId="55" xfId="0" applyFont="1" applyBorder="1" applyProtection="1">
      <protection locked="0"/>
    </xf>
    <xf numFmtId="0" fontId="2" fillId="0" borderId="54" xfId="0" applyFont="1" applyBorder="1" applyProtection="1">
      <protection locked="0"/>
    </xf>
    <xf numFmtId="0" fontId="2" fillId="0" borderId="62" xfId="2" applyFont="1" applyBorder="1" applyAlignment="1" applyProtection="1">
      <alignment horizontal="left" vertical="center" indent="1"/>
      <protection locked="0"/>
    </xf>
    <xf numFmtId="0" fontId="9" fillId="0" borderId="63" xfId="2" applyFont="1" applyBorder="1" applyAlignment="1" applyProtection="1">
      <alignment horizontal="center"/>
      <protection locked="0"/>
    </xf>
    <xf numFmtId="0" fontId="2" fillId="0" borderId="0" xfId="0" applyFont="1" applyBorder="1" applyProtection="1">
      <protection locked="0"/>
    </xf>
    <xf numFmtId="0" fontId="2" fillId="0" borderId="65" xfId="2" applyFont="1" applyBorder="1" applyAlignment="1" applyProtection="1">
      <alignment horizontal="left" vertical="center" indent="1"/>
      <protection locked="0"/>
    </xf>
    <xf numFmtId="0" fontId="2" fillId="0" borderId="66" xfId="2" applyFont="1" applyBorder="1" applyAlignment="1" applyProtection="1">
      <alignment horizontal="left" vertical="center" indent="1"/>
      <protection locked="0"/>
    </xf>
    <xf numFmtId="0" fontId="2" fillId="0" borderId="67" xfId="2" applyFont="1" applyBorder="1" applyAlignment="1" applyProtection="1">
      <alignment horizontal="left" vertical="center" indent="1"/>
      <protection locked="0"/>
    </xf>
    <xf numFmtId="0" fontId="2" fillId="0" borderId="66" xfId="2" applyFont="1" applyFill="1" applyBorder="1" applyAlignment="1" applyProtection="1">
      <alignment horizontal="left" vertical="center" indent="1"/>
      <protection locked="0"/>
    </xf>
    <xf numFmtId="0" fontId="2" fillId="0" borderId="68" xfId="2" applyFont="1" applyBorder="1" applyAlignment="1" applyProtection="1">
      <alignment horizontal="left" vertical="center" indent="1"/>
      <protection locked="0"/>
    </xf>
    <xf numFmtId="0" fontId="9" fillId="0" borderId="32" xfId="2" applyFont="1" applyBorder="1" applyAlignment="1">
      <alignment horizontal="center"/>
    </xf>
    <xf numFmtId="0" fontId="2" fillId="0" borderId="5" xfId="2" applyFont="1" applyBorder="1" applyAlignment="1" applyProtection="1">
      <alignment horizontal="left" vertical="center" indent="1"/>
      <protection locked="0"/>
    </xf>
    <xf numFmtId="0" fontId="2" fillId="0" borderId="69" xfId="2" applyFont="1" applyBorder="1" applyAlignment="1" applyProtection="1">
      <alignment horizontal="left" vertical="center" indent="1"/>
      <protection locked="0"/>
    </xf>
    <xf numFmtId="165" fontId="6" fillId="0" borderId="0" xfId="2" applyNumberFormat="1" applyFont="1" applyBorder="1" applyAlignment="1">
      <alignment horizontal="left"/>
    </xf>
    <xf numFmtId="0" fontId="9" fillId="0" borderId="65" xfId="2" applyFont="1" applyBorder="1" applyAlignment="1">
      <alignment horizontal="center"/>
    </xf>
    <xf numFmtId="0" fontId="2" fillId="0" borderId="66" xfId="2" applyFont="1" applyBorder="1" applyAlignment="1" applyProtection="1">
      <alignment horizontal="left" indent="1"/>
      <protection locked="0"/>
    </xf>
    <xf numFmtId="0" fontId="2" fillId="0" borderId="67" xfId="2" applyFont="1" applyBorder="1" applyAlignment="1" applyProtection="1">
      <alignment horizontal="left" indent="1"/>
      <protection locked="0"/>
    </xf>
    <xf numFmtId="0" fontId="2" fillId="0" borderId="66" xfId="2" applyFont="1" applyBorder="1" applyProtection="1">
      <protection locked="0"/>
    </xf>
    <xf numFmtId="0" fontId="2" fillId="0" borderId="66" xfId="2" applyFont="1" applyFill="1" applyBorder="1" applyAlignment="1" applyProtection="1">
      <alignment horizontal="left" indent="1"/>
      <protection locked="0"/>
    </xf>
    <xf numFmtId="0" fontId="2" fillId="0" borderId="68" xfId="2" applyFont="1" applyFill="1" applyBorder="1" applyAlignment="1" applyProtection="1">
      <alignment horizontal="left" vertical="center" indent="1"/>
      <protection locked="0"/>
    </xf>
    <xf numFmtId="0" fontId="9" fillId="0" borderId="70" xfId="2" applyFont="1" applyBorder="1" applyAlignment="1">
      <alignment horizontal="center"/>
    </xf>
    <xf numFmtId="0" fontId="2" fillId="0" borderId="53" xfId="2" applyFont="1" applyBorder="1" applyAlignment="1" applyProtection="1">
      <alignment horizontal="left" indent="1"/>
      <protection locked="0"/>
    </xf>
    <xf numFmtId="0" fontId="2" fillId="0" borderId="71" xfId="2" applyFont="1" applyBorder="1" applyAlignment="1" applyProtection="1">
      <alignment horizontal="left" indent="1"/>
      <protection locked="0"/>
    </xf>
    <xf numFmtId="0" fontId="2" fillId="0" borderId="53" xfId="2" applyFont="1" applyBorder="1" applyProtection="1">
      <protection locked="0"/>
    </xf>
    <xf numFmtId="0" fontId="2" fillId="0" borderId="53" xfId="2" applyFont="1" applyFill="1" applyBorder="1" applyAlignment="1" applyProtection="1">
      <alignment horizontal="left" indent="1"/>
      <protection locked="0"/>
    </xf>
    <xf numFmtId="0" fontId="2" fillId="0" borderId="53" xfId="2" applyFont="1" applyBorder="1" applyAlignment="1" applyProtection="1">
      <alignment horizontal="left" vertical="center" indent="1"/>
      <protection locked="0"/>
    </xf>
    <xf numFmtId="0" fontId="2" fillId="0" borderId="53" xfId="2" applyFont="1" applyFill="1" applyBorder="1" applyAlignment="1" applyProtection="1">
      <alignment horizontal="left" vertical="center" indent="1"/>
      <protection locked="0"/>
    </xf>
    <xf numFmtId="0" fontId="2" fillId="0" borderId="71" xfId="2" applyFont="1" applyBorder="1" applyAlignment="1" applyProtection="1">
      <alignment horizontal="left" vertical="center" indent="1"/>
      <protection locked="0"/>
    </xf>
    <xf numFmtId="0" fontId="2" fillId="0" borderId="55" xfId="2" applyFont="1" applyFill="1" applyBorder="1" applyAlignment="1" applyProtection="1">
      <alignment horizontal="left" vertical="center" indent="1"/>
      <protection locked="0"/>
    </xf>
    <xf numFmtId="0" fontId="2" fillId="0" borderId="0" xfId="2" applyFont="1" applyBorder="1" applyAlignment="1"/>
    <xf numFmtId="0" fontId="2" fillId="0" borderId="0" xfId="2" applyFont="1" applyBorder="1" applyAlignment="1">
      <alignment horizontal="left" textRotation="180"/>
    </xf>
    <xf numFmtId="0" fontId="2" fillId="0" borderId="65" xfId="2" applyFont="1" applyBorder="1" applyAlignment="1" applyProtection="1">
      <alignment horizontal="left" indent="1"/>
      <protection locked="0"/>
    </xf>
    <xf numFmtId="0" fontId="2" fillId="0" borderId="66" xfId="2" applyFont="1" applyBorder="1"/>
    <xf numFmtId="0" fontId="2" fillId="0" borderId="66" xfId="2" applyFont="1" applyBorder="1" applyAlignment="1"/>
    <xf numFmtId="0" fontId="2" fillId="0" borderId="66" xfId="2" applyFont="1" applyFill="1" applyBorder="1" applyAlignment="1"/>
    <xf numFmtId="0" fontId="2" fillId="0" borderId="68" xfId="2" applyFont="1" applyBorder="1" applyAlignment="1"/>
    <xf numFmtId="0" fontId="2" fillId="0" borderId="66" xfId="0" applyFont="1" applyBorder="1"/>
    <xf numFmtId="0" fontId="2" fillId="0" borderId="66" xfId="0" applyFont="1" applyFill="1" applyBorder="1"/>
    <xf numFmtId="0" fontId="2" fillId="0" borderId="68" xfId="0" applyFont="1" applyFill="1" applyBorder="1"/>
    <xf numFmtId="168" fontId="2" fillId="0" borderId="54" xfId="7" applyNumberFormat="1" applyFont="1" applyBorder="1" applyAlignment="1">
      <alignment vertical="center" wrapText="1"/>
    </xf>
    <xf numFmtId="168" fontId="48" fillId="0" borderId="54" xfId="7" applyNumberFormat="1" applyFont="1" applyBorder="1" applyAlignment="1">
      <alignment vertical="center" wrapText="1"/>
    </xf>
    <xf numFmtId="168" fontId="2" fillId="0" borderId="56" xfId="7" applyNumberFormat="1" applyFont="1" applyBorder="1" applyAlignment="1">
      <alignment vertical="center" wrapText="1"/>
    </xf>
    <xf numFmtId="168" fontId="2" fillId="0" borderId="54" xfId="7" applyNumberFormat="1" applyFont="1" applyBorder="1"/>
    <xf numFmtId="168" fontId="2" fillId="0" borderId="56" xfId="7" applyNumberFormat="1" applyFont="1" applyBorder="1"/>
    <xf numFmtId="168" fontId="2" fillId="0" borderId="54" xfId="7" applyNumberFormat="1" applyFont="1" applyBorder="1" applyProtection="1">
      <protection locked="0"/>
    </xf>
    <xf numFmtId="168" fontId="2" fillId="0" borderId="60" xfId="7" applyNumberFormat="1" applyFont="1" applyBorder="1" applyProtection="1">
      <protection locked="0"/>
    </xf>
    <xf numFmtId="168" fontId="2" fillId="0" borderId="56" xfId="7" applyNumberFormat="1" applyFont="1" applyBorder="1" applyProtection="1">
      <protection locked="0"/>
    </xf>
    <xf numFmtId="168" fontId="2" fillId="0" borderId="60" xfId="7" applyNumberFormat="1" applyFont="1" applyBorder="1" applyAlignment="1" applyProtection="1">
      <protection locked="0"/>
    </xf>
    <xf numFmtId="168" fontId="2" fillId="0" borderId="61" xfId="7" applyNumberFormat="1" applyFont="1" applyBorder="1" applyAlignment="1" applyProtection="1">
      <protection locked="0"/>
    </xf>
    <xf numFmtId="168" fontId="2" fillId="0" borderId="0" xfId="7" applyNumberFormat="1" applyFont="1" applyBorder="1" applyProtection="1">
      <protection locked="0"/>
    </xf>
    <xf numFmtId="168" fontId="2" fillId="0" borderId="64" xfId="7" applyNumberFormat="1" applyFont="1" applyBorder="1" applyProtection="1">
      <protection locked="0"/>
    </xf>
    <xf numFmtId="0" fontId="11" fillId="0" borderId="0" xfId="0" applyFont="1" applyAlignment="1" applyProtection="1">
      <alignment horizontal="center" vertical="center"/>
    </xf>
    <xf numFmtId="0" fontId="12" fillId="0" borderId="0" xfId="0" applyFont="1" applyAlignment="1" applyProtection="1">
      <alignment horizontal="center" vertical="center"/>
    </xf>
    <xf numFmtId="0" fontId="6" fillId="0" borderId="4" xfId="0" applyFont="1" applyBorder="1" applyAlignment="1" applyProtection="1">
      <alignment horizontal="left" vertical="center" wrapText="1"/>
    </xf>
    <xf numFmtId="0" fontId="0" fillId="0" borderId="9" xfId="0" applyBorder="1" applyAlignment="1" applyProtection="1">
      <alignment horizontal="left" vertical="center" wrapText="1"/>
    </xf>
    <xf numFmtId="0" fontId="17" fillId="0" borderId="8" xfId="0" applyFont="1" applyBorder="1" applyAlignment="1" applyProtection="1">
      <alignment horizontal="left" indent="1"/>
      <protection locked="0"/>
    </xf>
    <xf numFmtId="0" fontId="13" fillId="0" borderId="8" xfId="0" applyFont="1" applyBorder="1" applyAlignment="1" applyProtection="1">
      <alignment horizontal="left" indent="1"/>
      <protection locked="0"/>
    </xf>
    <xf numFmtId="165" fontId="17" fillId="0" borderId="8" xfId="0" applyNumberFormat="1" applyFont="1" applyBorder="1" applyAlignment="1" applyProtection="1">
      <alignment horizontal="left" indent="1"/>
      <protection locked="0"/>
    </xf>
    <xf numFmtId="0" fontId="13" fillId="0" borderId="8" xfId="0" applyFont="1" applyBorder="1" applyAlignment="1" applyProtection="1">
      <alignment horizontal="left"/>
      <protection locked="0"/>
    </xf>
    <xf numFmtId="0" fontId="3" fillId="0" borderId="4" xfId="0" applyFont="1" applyBorder="1" applyAlignment="1" applyProtection="1">
      <alignment vertical="center" wrapText="1"/>
    </xf>
    <xf numFmtId="0" fontId="0" fillId="0" borderId="9" xfId="0" applyBorder="1" applyAlignment="1">
      <alignment vertical="center" wrapText="1"/>
    </xf>
    <xf numFmtId="0" fontId="30" fillId="0" borderId="0" xfId="0" applyFont="1" applyAlignment="1" applyProtection="1">
      <alignment horizontal="center" vertical="center" wrapText="1"/>
      <protection locked="0"/>
    </xf>
    <xf numFmtId="0" fontId="46" fillId="0" borderId="0" xfId="0" applyFont="1" applyBorder="1" applyAlignment="1">
      <alignment horizontal="center" vertical="center" wrapText="1"/>
    </xf>
    <xf numFmtId="0" fontId="11" fillId="0" borderId="10" xfId="2" applyFont="1" applyBorder="1" applyAlignment="1" applyProtection="1">
      <alignment horizontal="center" wrapText="1"/>
      <protection locked="0"/>
    </xf>
    <xf numFmtId="0" fontId="0" fillId="0" borderId="9" xfId="0" applyBorder="1" applyAlignment="1">
      <alignment horizontal="left" vertical="center" wrapText="1"/>
    </xf>
    <xf numFmtId="0" fontId="11" fillId="0" borderId="0" xfId="0" applyFont="1" applyAlignment="1" applyProtection="1">
      <alignment horizontal="center"/>
    </xf>
    <xf numFmtId="0" fontId="34" fillId="0" borderId="0" xfId="0" applyFont="1" applyAlignment="1" applyProtection="1">
      <alignment horizontal="center"/>
    </xf>
    <xf numFmtId="0" fontId="2" fillId="0" borderId="0" xfId="0" applyFont="1" applyAlignment="1" applyProtection="1">
      <alignment horizontal="center" vertical="center"/>
    </xf>
    <xf numFmtId="0" fontId="0" fillId="0" borderId="0" xfId="0" applyAlignment="1">
      <alignment horizontal="center" vertical="center"/>
    </xf>
    <xf numFmtId="166" fontId="11" fillId="0" borderId="0" xfId="0" applyNumberFormat="1" applyFont="1" applyAlignment="1" applyProtection="1">
      <alignment horizontal="center" vertical="center"/>
      <protection locked="0"/>
    </xf>
    <xf numFmtId="166" fontId="17" fillId="0" borderId="0" xfId="0" applyNumberFormat="1" applyFont="1" applyAlignment="1">
      <alignment horizontal="center" vertical="center"/>
    </xf>
    <xf numFmtId="0" fontId="6" fillId="0" borderId="4" xfId="0" applyFont="1" applyBorder="1" applyAlignment="1" applyProtection="1">
      <alignment horizontal="left" vertical="center"/>
    </xf>
    <xf numFmtId="0" fontId="0" fillId="0" borderId="9" xfId="0" applyBorder="1" applyAlignment="1">
      <alignment horizontal="left" vertical="center"/>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6" xfId="0" applyFont="1" applyBorder="1" applyAlignment="1">
      <alignment horizontal="center" vertical="center" wrapText="1"/>
    </xf>
    <xf numFmtId="0" fontId="11" fillId="0" borderId="0" xfId="0" applyFont="1" applyAlignment="1" applyProtection="1">
      <alignment horizontal="center" vertical="center"/>
      <protection locked="0"/>
    </xf>
    <xf numFmtId="0" fontId="2" fillId="3" borderId="20" xfId="6" applyFont="1" applyFill="1" applyBorder="1" applyAlignment="1">
      <alignment vertical="center" wrapText="1"/>
    </xf>
    <xf numFmtId="0" fontId="2" fillId="3" borderId="17" xfId="0" applyFont="1" applyFill="1" applyBorder="1" applyAlignment="1">
      <alignment vertical="center" wrapText="1"/>
    </xf>
    <xf numFmtId="0" fontId="33"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6" fillId="3" borderId="18" xfId="0" applyFont="1" applyFill="1" applyBorder="1" applyAlignment="1" applyProtection="1">
      <alignment horizontal="left" vertical="center" wrapText="1" indent="1"/>
    </xf>
    <xf numFmtId="0" fontId="0" fillId="3" borderId="37" xfId="0" applyFill="1" applyBorder="1" applyAlignment="1">
      <alignment horizontal="left" wrapText="1" indent="1"/>
    </xf>
    <xf numFmtId="0" fontId="0" fillId="3" borderId="19" xfId="0" applyFill="1" applyBorder="1" applyAlignment="1">
      <alignment horizontal="left" wrapText="1" indent="1"/>
    </xf>
    <xf numFmtId="0" fontId="11" fillId="0" borderId="10" xfId="0" applyFont="1" applyBorder="1" applyAlignment="1" applyProtection="1">
      <alignment horizontal="center" wrapText="1"/>
      <protection locked="0"/>
    </xf>
    <xf numFmtId="49" fontId="11" fillId="0" borderId="10" xfId="0" applyNumberFormat="1" applyFont="1" applyBorder="1" applyAlignment="1" applyProtection="1">
      <alignment horizontal="center"/>
      <protection locked="0"/>
    </xf>
    <xf numFmtId="0" fontId="2" fillId="0" borderId="0" xfId="0" applyFont="1" applyAlignment="1" applyProtection="1">
      <alignment horizontal="left" vertical="center" wrapText="1"/>
    </xf>
    <xf numFmtId="0" fontId="5" fillId="0" borderId="6" xfId="0" applyFont="1" applyBorder="1" applyAlignment="1" applyProtection="1">
      <alignment horizontal="center" vertical="top"/>
    </xf>
    <xf numFmtId="0" fontId="0" fillId="0" borderId="6" xfId="0" applyBorder="1" applyAlignment="1" applyProtection="1">
      <alignment horizontal="center" vertical="top"/>
    </xf>
    <xf numFmtId="0" fontId="11" fillId="0" borderId="10" xfId="0" applyFont="1" applyBorder="1" applyAlignment="1" applyProtection="1">
      <alignment horizontal="center" shrinkToFit="1"/>
      <protection locked="0"/>
    </xf>
    <xf numFmtId="0" fontId="3" fillId="0" borderId="0" xfId="0" applyFont="1" applyAlignment="1" applyProtection="1">
      <alignment horizontal="left" vertical="center" wrapText="1"/>
    </xf>
    <xf numFmtId="0" fontId="2" fillId="5" borderId="4" xfId="0" applyFont="1" applyFill="1" applyBorder="1" applyAlignment="1" applyProtection="1">
      <alignment horizontal="left" vertical="center" wrapText="1"/>
    </xf>
    <xf numFmtId="0" fontId="7" fillId="0" borderId="33" xfId="2" applyFont="1" applyBorder="1" applyAlignment="1">
      <alignment horizontal="left" vertical="center"/>
    </xf>
    <xf numFmtId="0" fontId="9" fillId="0" borderId="33" xfId="2" applyFont="1" applyBorder="1" applyAlignment="1">
      <alignment horizontal="left"/>
    </xf>
    <xf numFmtId="0" fontId="7" fillId="0" borderId="0" xfId="2" applyFont="1" applyBorder="1" applyAlignment="1">
      <alignment horizontal="left" vertical="center"/>
    </xf>
    <xf numFmtId="0" fontId="9" fillId="0" borderId="0" xfId="2" applyFont="1" applyBorder="1" applyAlignment="1">
      <alignment horizontal="left" vertical="center"/>
    </xf>
    <xf numFmtId="0" fontId="6" fillId="0" borderId="0" xfId="2" applyFont="1" applyAlignment="1">
      <alignment horizontal="center" vertical="center"/>
    </xf>
    <xf numFmtId="0" fontId="26" fillId="0" borderId="0" xfId="2" applyFont="1" applyAlignment="1" applyProtection="1">
      <alignment horizontal="left" vertical="center"/>
      <protection locked="0"/>
    </xf>
    <xf numFmtId="0" fontId="35" fillId="0" borderId="0" xfId="2" applyAlignment="1">
      <alignment horizontal="left" vertical="center"/>
    </xf>
    <xf numFmtId="0" fontId="26" fillId="0" borderId="0" xfId="0" applyFont="1" applyAlignment="1" applyProtection="1">
      <alignment horizontal="left" vertical="center"/>
      <protection locked="0"/>
    </xf>
    <xf numFmtId="0" fontId="0" fillId="0" borderId="0" xfId="0" applyAlignment="1">
      <alignment horizontal="left" vertical="center"/>
    </xf>
    <xf numFmtId="0" fontId="40" fillId="0" borderId="0" xfId="0" applyFont="1" applyAlignment="1">
      <alignment horizontal="center" vertical="center" wrapText="1"/>
    </xf>
    <xf numFmtId="0" fontId="41" fillId="0" borderId="0" xfId="0" applyFont="1" applyAlignment="1">
      <alignment horizontal="center" vertical="center" wrapText="1"/>
    </xf>
    <xf numFmtId="0" fontId="32" fillId="0" borderId="0" xfId="0" applyFont="1" applyAlignment="1">
      <alignment horizontal="left" vertical="center" wrapText="1" indent="1"/>
    </xf>
    <xf numFmtId="0" fontId="13" fillId="0" borderId="0" xfId="0" applyFont="1" applyAlignment="1">
      <alignment horizontal="left" vertical="center" wrapText="1" indent="1"/>
    </xf>
    <xf numFmtId="0" fontId="31" fillId="0" borderId="0" xfId="0" applyFont="1" applyAlignment="1">
      <alignment horizontal="left" vertical="center" wrapText="1" indent="1"/>
    </xf>
    <xf numFmtId="0" fontId="39" fillId="0" borderId="0" xfId="0" applyFont="1" applyAlignment="1">
      <alignment horizontal="right" vertical="center" wrapText="1"/>
    </xf>
    <xf numFmtId="0" fontId="17" fillId="0" borderId="0" xfId="0" applyFont="1" applyBorder="1" applyAlignment="1">
      <alignment horizontal="right" vertical="center" wrapText="1"/>
    </xf>
    <xf numFmtId="0" fontId="44" fillId="0" borderId="0" xfId="0" applyFont="1" applyAlignment="1">
      <alignment horizontal="left" vertical="center" wrapText="1"/>
    </xf>
    <xf numFmtId="0" fontId="44" fillId="0" borderId="48" xfId="0" applyFont="1" applyBorder="1" applyAlignment="1">
      <alignment horizontal="left" vertical="center" wrapText="1"/>
    </xf>
    <xf numFmtId="0" fontId="44" fillId="0" borderId="0" xfId="0" applyFont="1" applyAlignment="1" applyProtection="1">
      <alignment horizontal="left" vertical="center" wrapText="1"/>
      <protection locked="0"/>
    </xf>
  </cellXfs>
  <cellStyles count="8">
    <cellStyle name="Comma" xfId="7" builtinId="3"/>
    <cellStyle name="Hyperlink" xfId="1" builtinId="8"/>
    <cellStyle name="Normal" xfId="0" builtinId="0"/>
    <cellStyle name="Normal 2" xfId="2" xr:uid="{00000000-0005-0000-0000-000002000000}"/>
    <cellStyle name="Normal_AFRPG3" xfId="3" xr:uid="{00000000-0005-0000-0000-000003000000}"/>
    <cellStyle name="Normal_AFRPG5" xfId="4" xr:uid="{00000000-0005-0000-0000-000004000000}"/>
    <cellStyle name="Normal_AFRPG7" xfId="5" xr:uid="{00000000-0005-0000-0000-000005000000}"/>
    <cellStyle name="Normal_AFRPG8" xfId="6"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0</xdr:col>
      <xdr:colOff>0</xdr:colOff>
      <xdr:row>9</xdr:row>
      <xdr:rowOff>0</xdr:rowOff>
    </xdr:to>
    <xdr:sp macro="" textlink="">
      <xdr:nvSpPr>
        <xdr:cNvPr id="3097" name="Text 20">
          <a:extLst>
            <a:ext uri="{FF2B5EF4-FFF2-40B4-BE49-F238E27FC236}">
              <a16:creationId xmlns:a16="http://schemas.microsoft.com/office/drawing/2014/main" id="{00000000-0008-0000-0100-0000190C0000}"/>
            </a:ext>
          </a:extLst>
        </xdr:cNvPr>
        <xdr:cNvSpPr txBox="1">
          <a:spLocks noChangeArrowheads="1"/>
        </xdr:cNvSpPr>
      </xdr:nvSpPr>
      <xdr:spPr bwMode="auto">
        <a:xfrm>
          <a:off x="0" y="1524000"/>
          <a:ext cx="0" cy="1524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17415" name="Text 20">
          <a:extLst>
            <a:ext uri="{FF2B5EF4-FFF2-40B4-BE49-F238E27FC236}">
              <a16:creationId xmlns:a16="http://schemas.microsoft.com/office/drawing/2014/main" id="{00000000-0008-0000-0200-000007440000}"/>
            </a:ext>
          </a:extLst>
        </xdr:cNvPr>
        <xdr:cNvSpPr txBox="1">
          <a:spLocks noChangeArrowheads="1"/>
        </xdr:cNvSpPr>
      </xdr:nvSpPr>
      <xdr:spPr bwMode="auto">
        <a:xfrm>
          <a:off x="0" y="457200"/>
          <a:ext cx="0" cy="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2125980</xdr:colOff>
          <xdr:row>6</xdr:row>
          <xdr:rowOff>114300</xdr:rowOff>
        </xdr:from>
        <xdr:to>
          <xdr:col>0</xdr:col>
          <xdr:colOff>3375660</xdr:colOff>
          <xdr:row>6</xdr:row>
          <xdr:rowOff>1051560</xdr:rowOff>
        </xdr:to>
        <xdr:sp macro="" textlink="">
          <xdr:nvSpPr>
            <xdr:cNvPr id="16393" name="Object 9" hidden="1">
              <a:extLst>
                <a:ext uri="{63B3BB69-23CF-44E3-9099-C40C66FF867C}">
                  <a14:compatExt spid="_x0000_s16393"/>
                </a:ext>
                <a:ext uri="{FF2B5EF4-FFF2-40B4-BE49-F238E27FC236}">
                  <a16:creationId xmlns:a16="http://schemas.microsoft.com/office/drawing/2014/main" id="{00000000-0008-0000-0800-000009400000}"/>
                </a:ext>
              </a:extLst>
            </xdr:cNvPr>
            <xdr:cNvSpPr/>
          </xdr:nvSpPr>
          <xdr:spPr bwMode="auto">
            <a:xfrm>
              <a:off x="0" y="0"/>
              <a:ext cx="0" cy="0"/>
            </a:xfrm>
            <a:prstGeom prst="rect">
              <a:avLst/>
            </a:prstGeom>
            <a:solidFill>
              <a:srgbClr val="FFFFFF" mc:Ignorable="a14" a14:legacySpreadsheetColorIndex="65"/>
            </a:solidFill>
            <a:ln w="9525">
              <a:solidFill>
                <a:srgbClr val="808080" mc:Ignorable="a14" a14:legacySpreadsheetColorIndex="23"/>
              </a:solidFill>
              <a:prstDash val="dash"/>
              <a:miter lim="800000"/>
              <a:headEnd/>
              <a:tailEnd/>
            </a:ln>
          </xdr:spPr>
        </xdr:sp>
        <xdr:clientData/>
      </xdr:twoCellAnchor>
    </mc:Choice>
    <mc:Fallback/>
  </mc:AlternateContent>
  <xdr:twoCellAnchor>
    <xdr:from>
      <xdr:col>1</xdr:col>
      <xdr:colOff>1822450</xdr:colOff>
      <xdr:row>8</xdr:row>
      <xdr:rowOff>76200</xdr:rowOff>
    </xdr:from>
    <xdr:to>
      <xdr:col>1</xdr:col>
      <xdr:colOff>2120900</xdr:colOff>
      <xdr:row>8</xdr:row>
      <xdr:rowOff>488950</xdr:rowOff>
    </xdr:to>
    <xdr:sp macro="" textlink="">
      <xdr:nvSpPr>
        <xdr:cNvPr id="2" name="Arrow: Right 1">
          <a:extLst>
            <a:ext uri="{FF2B5EF4-FFF2-40B4-BE49-F238E27FC236}">
              <a16:creationId xmlns:a16="http://schemas.microsoft.com/office/drawing/2014/main" id="{00000000-0008-0000-0800-000002000000}"/>
            </a:ext>
          </a:extLst>
        </xdr:cNvPr>
        <xdr:cNvSpPr/>
      </xdr:nvSpPr>
      <xdr:spPr>
        <a:xfrm>
          <a:off x="7727950" y="2901950"/>
          <a:ext cx="298450" cy="412750"/>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isbe.net/Documents/ASA-Instructions.pdf"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L53"/>
  <sheetViews>
    <sheetView showGridLines="0" tabSelected="1" topLeftCell="A16" zoomScale="115" zoomScaleNormal="115" workbookViewId="0">
      <selection activeCell="A16" sqref="A16:C17"/>
    </sheetView>
  </sheetViews>
  <sheetFormatPr defaultColWidth="9.109375" defaultRowHeight="10.199999999999999" x14ac:dyDescent="0.25"/>
  <cols>
    <col min="1" max="1" width="1.88671875" style="5" customWidth="1"/>
    <col min="2" max="2" width="32" style="5" customWidth="1"/>
    <col min="3" max="3" width="16.5546875" style="5" customWidth="1"/>
    <col min="4" max="4" width="19.6640625" style="5" customWidth="1"/>
    <col min="5" max="5" width="2.88671875" style="5" customWidth="1"/>
    <col min="6" max="6" width="18.88671875" style="5" customWidth="1"/>
    <col min="7" max="7" width="28.5546875" style="5" customWidth="1"/>
    <col min="8" max="8" width="19.6640625" style="5" customWidth="1"/>
    <col min="9" max="9" width="2.109375" style="5" customWidth="1"/>
    <col min="10" max="10" width="5.44140625" style="5" customWidth="1"/>
    <col min="11" max="11" width="9.109375" style="5"/>
    <col min="12" max="12" width="6.6640625" style="5" customWidth="1"/>
    <col min="13" max="16384" width="9.109375" style="5"/>
  </cols>
  <sheetData>
    <row r="1" spans="1:12" ht="12.75" customHeight="1" x14ac:dyDescent="0.25">
      <c r="A1" s="212" t="s">
        <v>202</v>
      </c>
      <c r="B1" s="213"/>
      <c r="C1" s="213"/>
      <c r="G1" s="398" t="s">
        <v>203</v>
      </c>
      <c r="H1" s="398"/>
    </row>
    <row r="2" spans="1:12" ht="13.2" x14ac:dyDescent="0.25">
      <c r="A2" s="212" t="s">
        <v>106</v>
      </c>
      <c r="B2" s="214"/>
      <c r="C2" s="215"/>
      <c r="D2" s="388" t="s">
        <v>176</v>
      </c>
      <c r="E2" s="388"/>
      <c r="F2" s="388"/>
      <c r="G2" s="398"/>
      <c r="H2" s="398"/>
      <c r="I2" s="17"/>
      <c r="J2" s="17"/>
      <c r="K2" s="17"/>
      <c r="L2" s="17"/>
    </row>
    <row r="3" spans="1:12" ht="17.25" customHeight="1" x14ac:dyDescent="0.25">
      <c r="A3" s="216" t="s">
        <v>105</v>
      </c>
      <c r="B3" s="216"/>
      <c r="C3" s="255"/>
      <c r="D3" s="389" t="s">
        <v>177</v>
      </c>
      <c r="E3" s="389"/>
      <c r="F3" s="389"/>
      <c r="G3" s="398"/>
      <c r="H3" s="398"/>
      <c r="I3" s="17"/>
      <c r="J3" s="17"/>
      <c r="K3" s="17"/>
      <c r="L3" s="17"/>
    </row>
    <row r="4" spans="1:12" ht="10.5" customHeight="1" x14ac:dyDescent="0.25">
      <c r="D4" s="389" t="s">
        <v>178</v>
      </c>
      <c r="E4" s="389"/>
      <c r="F4" s="389"/>
      <c r="G4" s="398"/>
      <c r="H4" s="398"/>
      <c r="K4" s="211"/>
      <c r="L4" s="211"/>
    </row>
    <row r="5" spans="1:12" ht="13.8" x14ac:dyDescent="0.25">
      <c r="A5" s="402" t="s">
        <v>166</v>
      </c>
      <c r="B5" s="403"/>
      <c r="C5" s="403"/>
      <c r="D5" s="403"/>
      <c r="E5" s="403"/>
      <c r="F5" s="403"/>
      <c r="G5" s="403"/>
      <c r="H5" s="403"/>
      <c r="I5" s="403"/>
      <c r="J5" s="403"/>
      <c r="K5" s="211"/>
      <c r="L5" s="211"/>
    </row>
    <row r="6" spans="1:12" ht="13.8" x14ac:dyDescent="0.25">
      <c r="A6" s="258"/>
      <c r="B6" s="259"/>
      <c r="D6" s="406">
        <v>44377</v>
      </c>
      <c r="E6" s="407"/>
      <c r="F6" s="407"/>
      <c r="G6" s="260"/>
      <c r="H6" s="259"/>
      <c r="I6" s="259"/>
      <c r="J6" s="259"/>
      <c r="K6" s="211"/>
      <c r="L6" s="211"/>
    </row>
    <row r="7" spans="1:12" ht="13.5" customHeight="1" x14ac:dyDescent="0.25">
      <c r="A7" s="404" t="s">
        <v>108</v>
      </c>
      <c r="B7" s="405"/>
      <c r="C7" s="405"/>
      <c r="D7" s="405"/>
      <c r="E7" s="405"/>
      <c r="F7" s="405"/>
      <c r="G7" s="405"/>
      <c r="H7" s="405"/>
      <c r="I7" s="405"/>
      <c r="J7" s="405"/>
      <c r="K7" s="17"/>
      <c r="L7" s="17"/>
    </row>
    <row r="8" spans="1:12" ht="6.75" customHeight="1" x14ac:dyDescent="0.25">
      <c r="B8" s="17"/>
      <c r="C8" s="17"/>
      <c r="D8" s="17"/>
      <c r="E8" s="17"/>
      <c r="F8" s="17"/>
      <c r="G8" s="17"/>
      <c r="H8" s="17"/>
      <c r="I8" s="17"/>
      <c r="J8" s="17"/>
      <c r="K8" s="17"/>
      <c r="L8" s="17"/>
    </row>
    <row r="9" spans="1:12" ht="12" x14ac:dyDescent="0.25">
      <c r="B9" s="70" t="s">
        <v>156</v>
      </c>
      <c r="C9" s="400" t="s">
        <v>220</v>
      </c>
      <c r="D9" s="400"/>
      <c r="E9" s="400"/>
      <c r="F9" s="400"/>
      <c r="G9" s="320" t="s">
        <v>207</v>
      </c>
      <c r="H9" s="303" t="s">
        <v>175</v>
      </c>
      <c r="I9" s="17"/>
      <c r="J9" s="17"/>
      <c r="K9" s="17"/>
      <c r="L9" s="17"/>
    </row>
    <row r="10" spans="1:12" ht="13.2" x14ac:dyDescent="0.25">
      <c r="B10" s="70" t="s">
        <v>84</v>
      </c>
      <c r="C10" s="394" t="s">
        <v>221</v>
      </c>
      <c r="D10" s="394"/>
      <c r="E10" s="394"/>
      <c r="F10" s="395"/>
      <c r="G10" s="71"/>
      <c r="H10" s="271" t="s">
        <v>172</v>
      </c>
      <c r="I10" s="276"/>
      <c r="J10" s="272"/>
      <c r="K10" s="275"/>
      <c r="L10" s="17"/>
    </row>
    <row r="11" spans="1:12" ht="13.2" x14ac:dyDescent="0.25">
      <c r="B11" s="70" t="s">
        <v>85</v>
      </c>
      <c r="C11" s="392" t="s">
        <v>222</v>
      </c>
      <c r="D11" s="393"/>
      <c r="E11" s="393"/>
      <c r="F11" s="393"/>
      <c r="G11" s="267"/>
      <c r="H11" s="271" t="s">
        <v>173</v>
      </c>
      <c r="I11" s="276"/>
      <c r="J11" s="17"/>
      <c r="K11" s="17"/>
      <c r="L11" s="17"/>
    </row>
    <row r="12" spans="1:12" ht="13.2" x14ac:dyDescent="0.25">
      <c r="B12" s="70" t="s">
        <v>86</v>
      </c>
      <c r="C12" s="392" t="s">
        <v>223</v>
      </c>
      <c r="D12" s="392"/>
      <c r="E12" s="392"/>
      <c r="F12" s="393"/>
      <c r="G12" s="266"/>
      <c r="H12" s="271" t="s">
        <v>174</v>
      </c>
      <c r="I12" s="276" t="s">
        <v>225</v>
      </c>
    </row>
    <row r="13" spans="1:12" ht="13.2" x14ac:dyDescent="0.25">
      <c r="A13" s="1"/>
      <c r="B13" s="70" t="s">
        <v>179</v>
      </c>
      <c r="C13" s="392" t="s">
        <v>224</v>
      </c>
      <c r="D13" s="392"/>
      <c r="E13" s="392"/>
      <c r="F13" s="393"/>
      <c r="G13" s="1"/>
      <c r="H13" s="316" t="s">
        <v>204</v>
      </c>
      <c r="I13" s="276"/>
    </row>
    <row r="14" spans="1:12" ht="4.5" customHeight="1" thickBot="1" x14ac:dyDescent="0.3">
      <c r="A14" s="1"/>
      <c r="B14" s="6"/>
    </row>
    <row r="15" spans="1:12" ht="12.6" thickBot="1" x14ac:dyDescent="0.3">
      <c r="A15" s="1"/>
      <c r="B15" s="59"/>
      <c r="C15" s="51"/>
      <c r="F15" s="312" t="s">
        <v>94</v>
      </c>
      <c r="H15" s="4"/>
      <c r="I15" s="4"/>
    </row>
    <row r="16" spans="1:12" ht="15.75" customHeight="1" thickBot="1" x14ac:dyDescent="0.3">
      <c r="A16" s="399" t="s">
        <v>208</v>
      </c>
      <c r="B16" s="399"/>
      <c r="C16" s="399"/>
      <c r="D16" s="311" t="s">
        <v>187</v>
      </c>
      <c r="E16" s="314" t="s">
        <v>225</v>
      </c>
      <c r="F16" s="410" t="s">
        <v>92</v>
      </c>
      <c r="G16" s="411"/>
      <c r="H16" s="412"/>
      <c r="I16" s="63"/>
      <c r="J16" s="63"/>
      <c r="K16" s="58"/>
    </row>
    <row r="17" spans="1:12" ht="23.25" customHeight="1" thickBot="1" x14ac:dyDescent="0.3">
      <c r="A17" s="399"/>
      <c r="B17" s="399"/>
      <c r="C17" s="399"/>
      <c r="D17" s="310"/>
      <c r="E17" s="7"/>
      <c r="F17" s="413"/>
      <c r="G17" s="414"/>
      <c r="H17" s="415"/>
      <c r="I17" s="8"/>
    </row>
    <row r="18" spans="1:12" ht="3.75" customHeight="1" x14ac:dyDescent="0.25">
      <c r="A18" s="1"/>
      <c r="B18" s="73"/>
      <c r="C18" s="73"/>
      <c r="D18" s="74"/>
      <c r="E18" s="7"/>
      <c r="F18" s="7"/>
      <c r="G18" s="7"/>
      <c r="H18" s="8"/>
      <c r="I18" s="8"/>
    </row>
    <row r="19" spans="1:12" ht="13.2" x14ac:dyDescent="0.2">
      <c r="B19" s="201" t="s">
        <v>76</v>
      </c>
      <c r="C19" s="202"/>
      <c r="D19" s="203" t="s">
        <v>83</v>
      </c>
      <c r="E19" s="9"/>
      <c r="F19" s="408" t="s">
        <v>51</v>
      </c>
      <c r="G19" s="409"/>
      <c r="H19" s="125">
        <v>54</v>
      </c>
      <c r="I19" s="15"/>
    </row>
    <row r="20" spans="1:12" ht="11.4" x14ac:dyDescent="0.2">
      <c r="B20" s="56" t="s">
        <v>127</v>
      </c>
      <c r="C20" s="57"/>
      <c r="D20" s="125"/>
      <c r="E20" s="10"/>
      <c r="F20" s="68" t="s">
        <v>52</v>
      </c>
      <c r="G20" s="69"/>
      <c r="H20" s="125">
        <v>5</v>
      </c>
      <c r="I20" s="19"/>
    </row>
    <row r="21" spans="1:12" ht="13.2" x14ac:dyDescent="0.2">
      <c r="B21" s="56" t="s">
        <v>69</v>
      </c>
      <c r="C21" s="52"/>
      <c r="D21" s="126">
        <v>6472245</v>
      </c>
      <c r="E21" s="8"/>
      <c r="F21" s="408" t="s">
        <v>159</v>
      </c>
      <c r="G21" s="409"/>
      <c r="H21" s="127">
        <v>1444.7</v>
      </c>
      <c r="I21" s="20"/>
    </row>
    <row r="22" spans="1:12" ht="13.5" customHeight="1" x14ac:dyDescent="0.2">
      <c r="B22" s="396" t="s">
        <v>128</v>
      </c>
      <c r="C22" s="397"/>
      <c r="D22" s="125">
        <v>49454316</v>
      </c>
      <c r="E22" s="16"/>
      <c r="F22" s="207" t="s">
        <v>50</v>
      </c>
      <c r="G22" s="208"/>
      <c r="H22" s="209"/>
      <c r="I22" s="20"/>
    </row>
    <row r="23" spans="1:12" ht="13.2" x14ac:dyDescent="0.2">
      <c r="B23" s="396" t="s">
        <v>129</v>
      </c>
      <c r="C23" s="397"/>
      <c r="D23" s="125">
        <v>924642</v>
      </c>
      <c r="F23" s="11" t="s">
        <v>53</v>
      </c>
      <c r="G23" s="62"/>
      <c r="H23" s="125">
        <v>173</v>
      </c>
      <c r="I23" s="1"/>
      <c r="L23" s="21"/>
    </row>
    <row r="24" spans="1:12" ht="11.4" x14ac:dyDescent="0.2">
      <c r="B24" s="56" t="s">
        <v>130</v>
      </c>
      <c r="C24" s="57"/>
      <c r="D24" s="125">
        <v>489929</v>
      </c>
      <c r="E24" s="1"/>
      <c r="F24" s="12" t="s">
        <v>54</v>
      </c>
      <c r="G24" s="66"/>
      <c r="H24" s="125">
        <v>0</v>
      </c>
      <c r="I24" s="1"/>
      <c r="L24" s="21"/>
    </row>
    <row r="25" spans="1:12" ht="11.4" x14ac:dyDescent="0.2">
      <c r="B25" s="56" t="s">
        <v>75</v>
      </c>
      <c r="C25" s="57"/>
      <c r="D25" s="125"/>
      <c r="E25" s="1"/>
      <c r="F25" s="207" t="s">
        <v>49</v>
      </c>
      <c r="G25" s="208"/>
      <c r="H25" s="209"/>
      <c r="I25" s="1"/>
      <c r="L25" s="21"/>
    </row>
    <row r="26" spans="1:12" ht="12" thickBot="1" x14ac:dyDescent="0.25">
      <c r="B26" s="147" t="s">
        <v>109</v>
      </c>
      <c r="C26" s="148"/>
      <c r="D26" s="149">
        <f>SUM(D20:D25)</f>
        <v>57341132</v>
      </c>
      <c r="E26" s="13"/>
      <c r="F26" s="11" t="s">
        <v>53</v>
      </c>
      <c r="G26" s="62"/>
      <c r="H26" s="125">
        <v>102</v>
      </c>
    </row>
    <row r="27" spans="1:12" ht="14.1" customHeight="1" thickTop="1" thickBot="1" x14ac:dyDescent="0.25">
      <c r="F27" s="12" t="s">
        <v>54</v>
      </c>
      <c r="G27" s="66"/>
      <c r="H27" s="125">
        <v>24</v>
      </c>
      <c r="I27" s="1"/>
      <c r="J27" s="16"/>
      <c r="K27" s="109"/>
    </row>
    <row r="28" spans="1:12" ht="13.5" customHeight="1" thickTop="1" x14ac:dyDescent="0.2">
      <c r="B28" s="204" t="s">
        <v>93</v>
      </c>
      <c r="C28" s="205"/>
      <c r="D28" s="206"/>
      <c r="E28" s="13"/>
      <c r="F28" s="207" t="s">
        <v>98</v>
      </c>
      <c r="G28" s="208"/>
      <c r="H28" s="210"/>
      <c r="I28" s="1"/>
      <c r="J28" s="64"/>
      <c r="K28" s="18"/>
    </row>
    <row r="29" spans="1:12" ht="11.4" x14ac:dyDescent="0.2">
      <c r="B29" s="11" t="s">
        <v>55</v>
      </c>
      <c r="C29" s="62"/>
      <c r="D29" s="128">
        <v>127</v>
      </c>
      <c r="F29" s="11" t="s">
        <v>2</v>
      </c>
      <c r="G29" s="62"/>
      <c r="H29" s="315">
        <v>1.9775</v>
      </c>
      <c r="I29" s="3"/>
      <c r="J29" s="75"/>
      <c r="K29" s="18"/>
    </row>
    <row r="30" spans="1:12" ht="14.1" customHeight="1" x14ac:dyDescent="0.2">
      <c r="B30" s="11" t="s">
        <v>56</v>
      </c>
      <c r="C30" s="62"/>
      <c r="D30" s="128">
        <v>145</v>
      </c>
      <c r="F30" s="2" t="s">
        <v>41</v>
      </c>
      <c r="G30" s="2"/>
      <c r="H30" s="315">
        <v>0.47</v>
      </c>
      <c r="I30" s="3"/>
      <c r="J30" s="1"/>
      <c r="K30" s="18"/>
    </row>
    <row r="31" spans="1:12" ht="11.4" x14ac:dyDescent="0.2">
      <c r="B31" s="11" t="s">
        <v>57</v>
      </c>
      <c r="C31" s="62"/>
      <c r="D31" s="128">
        <v>127</v>
      </c>
      <c r="F31" s="65" t="s">
        <v>160</v>
      </c>
      <c r="G31" s="67"/>
      <c r="H31" s="315">
        <v>0.42149999999999999</v>
      </c>
      <c r="I31" s="1"/>
      <c r="J31" s="1"/>
      <c r="K31" s="77"/>
    </row>
    <row r="32" spans="1:12" ht="11.4" x14ac:dyDescent="0.2">
      <c r="B32" s="11" t="s">
        <v>58</v>
      </c>
      <c r="C32" s="62"/>
      <c r="D32" s="128">
        <v>128</v>
      </c>
      <c r="F32" s="11" t="s">
        <v>3</v>
      </c>
      <c r="G32" s="62"/>
      <c r="H32" s="315">
        <v>0.185</v>
      </c>
      <c r="I32" s="22"/>
      <c r="J32" s="1"/>
      <c r="K32" s="76"/>
    </row>
    <row r="33" spans="2:12" ht="11.4" x14ac:dyDescent="0.2">
      <c r="B33" s="11" t="s">
        <v>59</v>
      </c>
      <c r="C33" s="62"/>
      <c r="D33" s="128">
        <v>143</v>
      </c>
      <c r="F33" s="11" t="s">
        <v>43</v>
      </c>
      <c r="G33" s="62"/>
      <c r="H33" s="315">
        <v>0.04</v>
      </c>
      <c r="I33" s="3"/>
      <c r="J33" s="1"/>
      <c r="K33" s="76"/>
    </row>
    <row r="34" spans="2:12" ht="11.4" x14ac:dyDescent="0.2">
      <c r="B34" s="11" t="s">
        <v>60</v>
      </c>
      <c r="C34" s="62"/>
      <c r="D34" s="128">
        <v>160</v>
      </c>
      <c r="F34" s="11" t="s">
        <v>44</v>
      </c>
      <c r="G34" s="62"/>
      <c r="H34" s="315">
        <v>5.5E-2</v>
      </c>
      <c r="I34" s="3"/>
      <c r="J34" s="1"/>
      <c r="K34" s="76"/>
    </row>
    <row r="35" spans="2:12" ht="14.1" customHeight="1" x14ac:dyDescent="0.2">
      <c r="B35" s="11" t="s">
        <v>61</v>
      </c>
      <c r="C35" s="62"/>
      <c r="D35" s="128">
        <v>160</v>
      </c>
      <c r="F35" s="11" t="s">
        <v>42</v>
      </c>
      <c r="G35" s="62"/>
      <c r="H35" s="315">
        <v>4.0399999999999998E-2</v>
      </c>
      <c r="I35" s="3"/>
      <c r="J35" s="1"/>
      <c r="K35" s="1"/>
    </row>
    <row r="36" spans="2:12" ht="11.4" x14ac:dyDescent="0.2">
      <c r="B36" s="11" t="s">
        <v>62</v>
      </c>
      <c r="C36" s="62"/>
      <c r="D36" s="128">
        <v>159</v>
      </c>
      <c r="F36" s="2" t="s">
        <v>45</v>
      </c>
      <c r="G36" s="2"/>
      <c r="H36" s="315">
        <v>5.0000000000000001E-3</v>
      </c>
      <c r="I36" s="22"/>
      <c r="J36" s="64"/>
    </row>
    <row r="37" spans="2:12" ht="11.4" x14ac:dyDescent="0.2">
      <c r="B37" s="11" t="s">
        <v>63</v>
      </c>
      <c r="C37" s="62"/>
      <c r="D37" s="128">
        <v>175</v>
      </c>
      <c r="F37" s="65" t="s">
        <v>4</v>
      </c>
      <c r="G37" s="67"/>
      <c r="H37" s="315">
        <v>4.7500000000000001E-2</v>
      </c>
      <c r="I37" s="3"/>
      <c r="J37" s="75"/>
      <c r="K37" s="23"/>
    </row>
    <row r="38" spans="2:12" ht="11.4" x14ac:dyDescent="0.2">
      <c r="B38" s="11" t="s">
        <v>64</v>
      </c>
      <c r="C38" s="62"/>
      <c r="D38" s="128">
        <v>136</v>
      </c>
      <c r="F38" s="11" t="s">
        <v>157</v>
      </c>
      <c r="G38" s="62"/>
      <c r="H38" s="315">
        <v>4.7500000000000001E-2</v>
      </c>
      <c r="I38" s="3"/>
      <c r="J38" s="1"/>
      <c r="K38" s="18"/>
    </row>
    <row r="39" spans="2:12" ht="11.4" x14ac:dyDescent="0.2">
      <c r="B39" s="11" t="s">
        <v>218</v>
      </c>
      <c r="C39" s="62"/>
      <c r="D39" s="128"/>
      <c r="F39" s="11" t="s">
        <v>46</v>
      </c>
      <c r="G39" s="62"/>
      <c r="H39" s="315">
        <v>0.04</v>
      </c>
      <c r="I39" s="1"/>
      <c r="J39" s="1"/>
      <c r="K39" s="18"/>
    </row>
    <row r="40" spans="2:12" ht="11.4" x14ac:dyDescent="0.2">
      <c r="B40" s="139" t="s">
        <v>110</v>
      </c>
      <c r="C40" s="140"/>
      <c r="D40" s="129">
        <f>SUM(D29:D39)</f>
        <v>1460</v>
      </c>
      <c r="F40" s="11" t="s">
        <v>5</v>
      </c>
      <c r="G40" s="62"/>
      <c r="H40" s="315">
        <v>4.5900000000000003E-2</v>
      </c>
      <c r="I40" s="22"/>
      <c r="J40" s="1"/>
      <c r="K40" s="77"/>
    </row>
    <row r="41" spans="2:12" ht="11.4" x14ac:dyDescent="0.2">
      <c r="B41" s="60" t="s">
        <v>65</v>
      </c>
      <c r="C41" s="53"/>
      <c r="D41" s="128">
        <v>150</v>
      </c>
      <c r="F41" s="65" t="s">
        <v>6</v>
      </c>
      <c r="G41" s="67"/>
      <c r="H41" s="315"/>
      <c r="I41" s="1"/>
      <c r="J41" s="1"/>
      <c r="K41" s="76"/>
    </row>
    <row r="42" spans="2:12" ht="11.4" x14ac:dyDescent="0.2">
      <c r="B42" s="60" t="s">
        <v>66</v>
      </c>
      <c r="C42" s="53"/>
      <c r="D42" s="128">
        <v>160</v>
      </c>
      <c r="F42" s="11" t="s">
        <v>6</v>
      </c>
      <c r="G42" s="62"/>
      <c r="H42" s="315"/>
      <c r="I42" s="24"/>
      <c r="J42" s="1"/>
      <c r="K42" s="76"/>
    </row>
    <row r="43" spans="2:12" ht="13.2" x14ac:dyDescent="0.2">
      <c r="B43" s="60" t="s">
        <v>67</v>
      </c>
      <c r="C43" s="53"/>
      <c r="D43" s="128">
        <v>159</v>
      </c>
      <c r="F43" s="264" t="s">
        <v>158</v>
      </c>
      <c r="G43" s="265"/>
      <c r="H43" s="130">
        <v>829454754</v>
      </c>
      <c r="I43" s="14"/>
      <c r="J43" s="1"/>
      <c r="K43" s="76"/>
      <c r="L43" s="18"/>
    </row>
    <row r="44" spans="2:12" ht="13.2" x14ac:dyDescent="0.2">
      <c r="B44" s="61" t="s">
        <v>68</v>
      </c>
      <c r="C44" s="54"/>
      <c r="D44" s="128">
        <v>162</v>
      </c>
      <c r="F44" s="264" t="s">
        <v>70</v>
      </c>
      <c r="G44" s="265"/>
      <c r="H44" s="274">
        <f>(H43/H21)</f>
        <v>574136.3286495466</v>
      </c>
      <c r="I44" s="24"/>
      <c r="J44" s="86" t="str">
        <f>MID(C10,10,1)</f>
        <v>1</v>
      </c>
      <c r="K44" s="1"/>
      <c r="L44" s="18"/>
    </row>
    <row r="45" spans="2:12" ht="13.2" x14ac:dyDescent="0.2">
      <c r="B45" s="60" t="s">
        <v>219</v>
      </c>
      <c r="C45" s="53"/>
      <c r="D45" s="128"/>
      <c r="F45" s="304" t="s">
        <v>180</v>
      </c>
      <c r="G45" s="273"/>
      <c r="H45" s="302">
        <f>IF(I10="x",H43*0.069,IF(I11="x",H43*0.069,IF(I12="x",H43*0.138,IF(I13="x","Not applicable","Please Check District Type"))))</f>
        <v>114464756.05200002</v>
      </c>
      <c r="I45" s="25"/>
      <c r="J45" s="86">
        <f>IF(J44="2",(H43*1.38),(H43*0.069))</f>
        <v>57232378.026000008</v>
      </c>
    </row>
    <row r="46" spans="2:12" ht="13.8" thickBot="1" x14ac:dyDescent="0.25">
      <c r="B46" s="141" t="s">
        <v>111</v>
      </c>
      <c r="C46" s="142"/>
      <c r="D46" s="143">
        <f>SUM(D41:D45)</f>
        <v>631</v>
      </c>
      <c r="F46" s="390" t="s">
        <v>190</v>
      </c>
      <c r="G46" s="391"/>
      <c r="H46" s="130">
        <v>27910000</v>
      </c>
      <c r="J46" s="87"/>
    </row>
    <row r="47" spans="2:12" ht="14.4" thickTop="1" thickBot="1" x14ac:dyDescent="0.25">
      <c r="B47" s="144" t="s">
        <v>112</v>
      </c>
      <c r="C47" s="145"/>
      <c r="D47" s="146">
        <f>SUM(D40,D46)</f>
        <v>2091</v>
      </c>
      <c r="F47" s="390" t="s">
        <v>181</v>
      </c>
      <c r="G47" s="401"/>
      <c r="H47" s="277">
        <f>IF(I13="x","Not Applicable",(H46/H45))</f>
        <v>0.24383051135251457</v>
      </c>
      <c r="I47" s="26"/>
      <c r="L47" s="26"/>
    </row>
    <row r="48" spans="2:12" ht="10.8" thickTop="1" x14ac:dyDescent="0.25">
      <c r="C48" s="55"/>
    </row>
    <row r="49" spans="2:12" ht="9.6" customHeight="1" x14ac:dyDescent="0.2">
      <c r="B49" s="55" t="s">
        <v>189</v>
      </c>
      <c r="I49" s="27"/>
      <c r="L49" s="27"/>
    </row>
    <row r="50" spans="2:12" ht="10.35" customHeight="1" x14ac:dyDescent="0.25">
      <c r="B50" s="235"/>
    </row>
    <row r="51" spans="2:12" ht="9.9" customHeight="1" x14ac:dyDescent="0.25"/>
    <row r="52" spans="2:12" ht="9.9" customHeight="1" x14ac:dyDescent="0.25"/>
    <row r="53" spans="2:12" ht="17.25" customHeight="1" x14ac:dyDescent="0.25"/>
  </sheetData>
  <sheetProtection algorithmName="SHA-512" hashValue="yzX540/CDayDfyMj3n5AxGeTeaDaMCKcyNf0q2dRyrcMFVmlpRxH/5WnwuDQobG0hbG4tvdY/uRhI7bLfNNOLw==" saltValue="weXbqnJGOal+aQv3+bKG5w==" spinCount="100000" sheet="1" objects="1" scenarios="1"/>
  <mergeCells count="20">
    <mergeCell ref="F47:G47"/>
    <mergeCell ref="A5:J5"/>
    <mergeCell ref="A7:J7"/>
    <mergeCell ref="D6:F6"/>
    <mergeCell ref="C12:F12"/>
    <mergeCell ref="C13:F13"/>
    <mergeCell ref="B22:C22"/>
    <mergeCell ref="F21:G21"/>
    <mergeCell ref="F19:G19"/>
    <mergeCell ref="F16:H17"/>
    <mergeCell ref="D2:F2"/>
    <mergeCell ref="D3:F3"/>
    <mergeCell ref="D4:F4"/>
    <mergeCell ref="F46:G46"/>
    <mergeCell ref="C11:F11"/>
    <mergeCell ref="C10:F10"/>
    <mergeCell ref="B23:C23"/>
    <mergeCell ref="G1:H4"/>
    <mergeCell ref="A16:C17"/>
    <mergeCell ref="C9:F9"/>
  </mergeCells>
  <phoneticPr fontId="2" type="noConversion"/>
  <hyperlinks>
    <hyperlink ref="G9" r:id="rId1" xr:uid="{00000000-0004-0000-0000-000000000000}"/>
  </hyperlinks>
  <printOptions headings="1"/>
  <pageMargins left="0.35" right="0.25" top="0.43" bottom="0.21" header="0.22" footer="0.17"/>
  <pageSetup scale="88" orientation="landscape" useFirstPageNumber="1" r:id="rId2"/>
  <headerFooter alignWithMargins="0">
    <oddHeader>&amp;L&amp;8Page &amp;P&amp;R&amp;8Page &amp;P</oddHeader>
  </headerFooter>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K45"/>
  <sheetViews>
    <sheetView showGridLines="0" workbookViewId="0">
      <pane ySplit="5" topLeftCell="A6" activePane="bottomLeft" state="frozenSplit"/>
      <selection sqref="A1:B1"/>
      <selection pane="bottomLeft" activeCell="C33" sqref="C33"/>
    </sheetView>
  </sheetViews>
  <sheetFormatPr defaultColWidth="8.6640625" defaultRowHeight="10.199999999999999" x14ac:dyDescent="0.2"/>
  <cols>
    <col min="1" max="1" width="32.6640625" style="30" customWidth="1"/>
    <col min="2" max="2" width="4.5546875" style="30" customWidth="1"/>
    <col min="3" max="9" width="13.6640625" style="30" customWidth="1"/>
    <col min="10" max="11" width="13.6640625" style="50" customWidth="1"/>
    <col min="12" max="12" width="3.33203125" style="30" customWidth="1"/>
    <col min="13" max="13" width="4.44140625" style="30" customWidth="1"/>
    <col min="14" max="14" width="6.33203125" style="30" customWidth="1"/>
    <col min="15" max="16384" width="8.6640625" style="30"/>
  </cols>
  <sheetData>
    <row r="1" spans="1:11" ht="12" x14ac:dyDescent="0.2">
      <c r="A1" s="388" t="s">
        <v>169</v>
      </c>
      <c r="B1" s="388"/>
      <c r="C1" s="388"/>
      <c r="D1" s="388"/>
      <c r="E1" s="388"/>
      <c r="F1" s="388"/>
      <c r="G1" s="388"/>
      <c r="H1" s="388"/>
      <c r="I1" s="388"/>
      <c r="J1" s="388"/>
      <c r="K1" s="388"/>
    </row>
    <row r="2" spans="1:11" ht="12" x14ac:dyDescent="0.2">
      <c r="A2" s="416" t="s">
        <v>191</v>
      </c>
      <c r="B2" s="416"/>
      <c r="C2" s="416"/>
      <c r="D2" s="416"/>
      <c r="E2" s="416"/>
      <c r="F2" s="416"/>
      <c r="G2" s="416"/>
      <c r="H2" s="416"/>
      <c r="I2" s="416"/>
      <c r="J2" s="416"/>
      <c r="K2" s="416"/>
    </row>
    <row r="3" spans="1:11" ht="12" x14ac:dyDescent="0.2">
      <c r="A3" s="254"/>
      <c r="B3" s="254"/>
      <c r="C3" s="254"/>
      <c r="D3" s="254"/>
      <c r="E3" s="254"/>
      <c r="F3" s="254"/>
      <c r="G3" s="254"/>
      <c r="H3" s="254"/>
      <c r="I3" s="254"/>
      <c r="J3" s="254"/>
      <c r="K3" s="254"/>
    </row>
    <row r="4" spans="1:11" ht="11.4" customHeight="1" x14ac:dyDescent="0.2">
      <c r="A4" s="28"/>
      <c r="B4" s="243"/>
      <c r="C4" s="244" t="s">
        <v>28</v>
      </c>
      <c r="D4" s="244" t="s">
        <v>29</v>
      </c>
      <c r="E4" s="244" t="s">
        <v>30</v>
      </c>
      <c r="F4" s="244" t="s">
        <v>31</v>
      </c>
      <c r="G4" s="244" t="s">
        <v>32</v>
      </c>
      <c r="H4" s="244" t="s">
        <v>33</v>
      </c>
      <c r="I4" s="244" t="s">
        <v>34</v>
      </c>
      <c r="J4" s="244" t="s">
        <v>35</v>
      </c>
      <c r="K4" s="244" t="s">
        <v>36</v>
      </c>
    </row>
    <row r="5" spans="1:11" ht="30.6" x14ac:dyDescent="0.2">
      <c r="A5" s="248" t="s">
        <v>1</v>
      </c>
      <c r="B5" s="245" t="s">
        <v>148</v>
      </c>
      <c r="C5" s="246" t="s">
        <v>8</v>
      </c>
      <c r="D5" s="247" t="s">
        <v>48</v>
      </c>
      <c r="E5" s="246" t="s">
        <v>131</v>
      </c>
      <c r="F5" s="246" t="s">
        <v>9</v>
      </c>
      <c r="G5" s="247" t="s">
        <v>38</v>
      </c>
      <c r="H5" s="247" t="s">
        <v>132</v>
      </c>
      <c r="I5" s="246" t="s">
        <v>39</v>
      </c>
      <c r="J5" s="246" t="s">
        <v>133</v>
      </c>
      <c r="K5" s="247" t="s">
        <v>40</v>
      </c>
    </row>
    <row r="6" spans="1:11" s="33" customFormat="1" ht="13.5" customHeight="1" x14ac:dyDescent="0.2">
      <c r="A6" s="176" t="s">
        <v>27</v>
      </c>
      <c r="B6" s="177"/>
      <c r="C6" s="31"/>
      <c r="D6" s="32"/>
      <c r="E6" s="32"/>
      <c r="F6" s="32"/>
      <c r="G6" s="32"/>
      <c r="H6" s="32"/>
      <c r="I6" s="32"/>
      <c r="J6" s="32"/>
      <c r="K6" s="32"/>
    </row>
    <row r="7" spans="1:11" s="36" customFormat="1" ht="13.95" customHeight="1" x14ac:dyDescent="0.2">
      <c r="A7" s="34" t="s">
        <v>134</v>
      </c>
      <c r="B7" s="35" t="s">
        <v>0</v>
      </c>
      <c r="C7" s="110">
        <v>1636672</v>
      </c>
      <c r="D7" s="110"/>
      <c r="E7" s="110">
        <v>33420</v>
      </c>
      <c r="F7" s="110"/>
      <c r="G7" s="110"/>
      <c r="H7" s="110">
        <v>331480</v>
      </c>
      <c r="I7" s="110">
        <v>604</v>
      </c>
      <c r="J7" s="110"/>
      <c r="K7" s="110"/>
    </row>
    <row r="8" spans="1:11" s="36" customFormat="1" ht="11.4" x14ac:dyDescent="0.2">
      <c r="A8" s="34" t="s">
        <v>13</v>
      </c>
      <c r="B8" s="40">
        <v>120</v>
      </c>
      <c r="C8" s="110">
        <v>10133771</v>
      </c>
      <c r="D8" s="110">
        <v>2818262</v>
      </c>
      <c r="E8" s="110">
        <v>778</v>
      </c>
      <c r="F8" s="110">
        <v>2715343</v>
      </c>
      <c r="G8" s="110">
        <v>501787</v>
      </c>
      <c r="H8" s="110"/>
      <c r="I8" s="110">
        <v>403702</v>
      </c>
      <c r="J8" s="110">
        <v>614097</v>
      </c>
      <c r="K8" s="110">
        <v>471803</v>
      </c>
    </row>
    <row r="9" spans="1:11" s="36" customFormat="1" ht="11.4" x14ac:dyDescent="0.2">
      <c r="A9" s="37" t="s">
        <v>120</v>
      </c>
      <c r="B9" s="38">
        <v>130</v>
      </c>
      <c r="C9" s="110"/>
      <c r="D9" s="110"/>
      <c r="E9" s="110"/>
      <c r="F9" s="110"/>
      <c r="G9" s="110"/>
      <c r="H9" s="110"/>
      <c r="I9" s="110"/>
      <c r="J9" s="110"/>
      <c r="K9" s="110"/>
    </row>
    <row r="10" spans="1:11" s="36" customFormat="1" ht="11.4" x14ac:dyDescent="0.2">
      <c r="A10" s="37" t="s">
        <v>135</v>
      </c>
      <c r="B10" s="38">
        <v>140</v>
      </c>
      <c r="C10" s="110"/>
      <c r="D10" s="110"/>
      <c r="E10" s="110"/>
      <c r="F10" s="110"/>
      <c r="G10" s="110"/>
      <c r="H10" s="110"/>
      <c r="I10" s="110"/>
      <c r="J10" s="110"/>
      <c r="K10" s="110"/>
    </row>
    <row r="11" spans="1:11" s="36" customFormat="1" ht="11.4" x14ac:dyDescent="0.2">
      <c r="A11" s="37" t="s">
        <v>136</v>
      </c>
      <c r="B11" s="38">
        <v>150</v>
      </c>
      <c r="C11" s="110"/>
      <c r="D11" s="110"/>
      <c r="E11" s="110"/>
      <c r="F11" s="110"/>
      <c r="G11" s="110"/>
      <c r="H11" s="110"/>
      <c r="I11" s="110"/>
      <c r="J11" s="110"/>
      <c r="K11" s="110"/>
    </row>
    <row r="12" spans="1:11" ht="11.4" x14ac:dyDescent="0.2">
      <c r="A12" s="39" t="s">
        <v>137</v>
      </c>
      <c r="B12" s="38">
        <v>160</v>
      </c>
      <c r="C12" s="110"/>
      <c r="D12" s="110"/>
      <c r="E12" s="110"/>
      <c r="F12" s="110"/>
      <c r="G12" s="110"/>
      <c r="H12" s="110"/>
      <c r="I12" s="110"/>
      <c r="J12" s="110"/>
      <c r="K12" s="110"/>
    </row>
    <row r="13" spans="1:11" ht="11.4" x14ac:dyDescent="0.2">
      <c r="A13" s="37" t="s">
        <v>12</v>
      </c>
      <c r="B13" s="40">
        <v>170</v>
      </c>
      <c r="C13" s="110"/>
      <c r="D13" s="110"/>
      <c r="E13" s="110"/>
      <c r="F13" s="110"/>
      <c r="G13" s="110"/>
      <c r="H13" s="110"/>
      <c r="I13" s="110"/>
      <c r="J13" s="110"/>
      <c r="K13" s="110"/>
    </row>
    <row r="14" spans="1:11" ht="11.4" x14ac:dyDescent="0.2">
      <c r="A14" s="41" t="s">
        <v>138</v>
      </c>
      <c r="B14" s="40">
        <v>180</v>
      </c>
      <c r="C14" s="110"/>
      <c r="D14" s="110"/>
      <c r="E14" s="110"/>
      <c r="F14" s="110"/>
      <c r="G14" s="110"/>
      <c r="H14" s="110"/>
      <c r="I14" s="110"/>
      <c r="J14" s="110"/>
      <c r="K14" s="110"/>
    </row>
    <row r="15" spans="1:11" ht="11.4" x14ac:dyDescent="0.2">
      <c r="A15" s="41" t="s">
        <v>14</v>
      </c>
      <c r="B15" s="40">
        <v>190</v>
      </c>
      <c r="C15" s="110"/>
      <c r="D15" s="110"/>
      <c r="E15" s="110"/>
      <c r="F15" s="110"/>
      <c r="G15" s="110"/>
      <c r="H15" s="110"/>
      <c r="I15" s="110"/>
      <c r="J15" s="110"/>
      <c r="K15" s="110"/>
    </row>
    <row r="16" spans="1:11" ht="12" thickBot="1" x14ac:dyDescent="0.25">
      <c r="A16" s="239" t="s">
        <v>113</v>
      </c>
      <c r="B16" s="150"/>
      <c r="C16" s="111">
        <f t="shared" ref="C16:K16" si="0">SUM(C7:C15)</f>
        <v>11770443</v>
      </c>
      <c r="D16" s="111">
        <f t="shared" si="0"/>
        <v>2818262</v>
      </c>
      <c r="E16" s="111">
        <f t="shared" si="0"/>
        <v>34198</v>
      </c>
      <c r="F16" s="111">
        <f t="shared" si="0"/>
        <v>2715343</v>
      </c>
      <c r="G16" s="111">
        <f t="shared" si="0"/>
        <v>501787</v>
      </c>
      <c r="H16" s="111">
        <f t="shared" si="0"/>
        <v>331480</v>
      </c>
      <c r="I16" s="111">
        <f t="shared" si="0"/>
        <v>404306</v>
      </c>
      <c r="J16" s="111">
        <f t="shared" si="0"/>
        <v>614097</v>
      </c>
      <c r="K16" s="111">
        <f t="shared" si="0"/>
        <v>471803</v>
      </c>
    </row>
    <row r="17" spans="1:11" ht="13.5" customHeight="1" thickTop="1" x14ac:dyDescent="0.2">
      <c r="A17" s="178" t="s">
        <v>26</v>
      </c>
      <c r="B17" s="179"/>
      <c r="C17" s="112"/>
      <c r="D17" s="112"/>
      <c r="E17" s="112"/>
      <c r="F17" s="112"/>
      <c r="G17" s="112"/>
      <c r="H17" s="112"/>
      <c r="I17" s="112"/>
      <c r="J17" s="113"/>
      <c r="K17" s="112"/>
    </row>
    <row r="18" spans="1:11" ht="11.4" x14ac:dyDescent="0.2">
      <c r="A18" s="42" t="s">
        <v>139</v>
      </c>
      <c r="B18" s="40">
        <v>410</v>
      </c>
      <c r="C18" s="110"/>
      <c r="D18" s="110"/>
      <c r="E18" s="110"/>
      <c r="F18" s="110"/>
      <c r="G18" s="110"/>
      <c r="H18" s="110"/>
      <c r="I18" s="113"/>
      <c r="J18" s="110"/>
      <c r="K18" s="110"/>
    </row>
    <row r="19" spans="1:11" ht="11.4" x14ac:dyDescent="0.2">
      <c r="A19" s="43" t="s">
        <v>140</v>
      </c>
      <c r="B19" s="44">
        <v>420</v>
      </c>
      <c r="C19" s="110"/>
      <c r="D19" s="110"/>
      <c r="E19" s="110"/>
      <c r="F19" s="110"/>
      <c r="G19" s="110"/>
      <c r="H19" s="110"/>
      <c r="I19" s="110"/>
      <c r="J19" s="110"/>
      <c r="K19" s="110"/>
    </row>
    <row r="20" spans="1:11" ht="11.4" x14ac:dyDescent="0.2">
      <c r="A20" s="43" t="s">
        <v>142</v>
      </c>
      <c r="B20" s="44">
        <v>430</v>
      </c>
      <c r="C20" s="110"/>
      <c r="D20" s="110">
        <v>476906</v>
      </c>
      <c r="E20" s="110"/>
      <c r="F20" s="110">
        <v>143823</v>
      </c>
      <c r="G20" s="110">
        <v>84680</v>
      </c>
      <c r="H20" s="110"/>
      <c r="I20" s="110"/>
      <c r="J20" s="110">
        <v>59343</v>
      </c>
      <c r="K20" s="110">
        <v>113105</v>
      </c>
    </row>
    <row r="21" spans="1:11" ht="11.4" x14ac:dyDescent="0.2">
      <c r="A21" s="43" t="s">
        <v>141</v>
      </c>
      <c r="B21" s="44">
        <v>440</v>
      </c>
      <c r="C21" s="110"/>
      <c r="D21" s="110"/>
      <c r="E21" s="110"/>
      <c r="F21" s="110"/>
      <c r="G21" s="110"/>
      <c r="H21" s="110"/>
      <c r="I21" s="110"/>
      <c r="J21" s="110"/>
      <c r="K21" s="110"/>
    </row>
    <row r="22" spans="1:11" ht="11.4" x14ac:dyDescent="0.2">
      <c r="A22" s="43" t="s">
        <v>143</v>
      </c>
      <c r="B22" s="44">
        <v>460</v>
      </c>
      <c r="C22" s="110"/>
      <c r="D22" s="110"/>
      <c r="E22" s="110"/>
      <c r="F22" s="110"/>
      <c r="G22" s="110"/>
      <c r="H22" s="110"/>
      <c r="I22" s="110"/>
      <c r="J22" s="110"/>
      <c r="K22" s="110"/>
    </row>
    <row r="23" spans="1:11" ht="11.4" x14ac:dyDescent="0.2">
      <c r="A23" s="45" t="s">
        <v>144</v>
      </c>
      <c r="B23" s="44">
        <v>470</v>
      </c>
      <c r="C23" s="110">
        <v>218724</v>
      </c>
      <c r="D23" s="110">
        <v>7963</v>
      </c>
      <c r="E23" s="110"/>
      <c r="F23" s="110"/>
      <c r="G23" s="110">
        <v>6110</v>
      </c>
      <c r="H23" s="110"/>
      <c r="I23" s="110"/>
      <c r="J23" s="110"/>
      <c r="K23" s="110"/>
    </row>
    <row r="24" spans="1:11" ht="11.4" x14ac:dyDescent="0.2">
      <c r="A24" s="46" t="s">
        <v>145</v>
      </c>
      <c r="B24" s="47">
        <v>480</v>
      </c>
      <c r="C24" s="110"/>
      <c r="D24" s="110"/>
      <c r="E24" s="110"/>
      <c r="F24" s="110"/>
      <c r="G24" s="110"/>
      <c r="H24" s="110"/>
      <c r="I24" s="110"/>
      <c r="J24" s="110"/>
      <c r="K24" s="110"/>
    </row>
    <row r="25" spans="1:11" ht="11.4" x14ac:dyDescent="0.2">
      <c r="A25" s="46" t="s">
        <v>146</v>
      </c>
      <c r="B25" s="47">
        <v>490</v>
      </c>
      <c r="C25" s="110"/>
      <c r="D25" s="110"/>
      <c r="E25" s="110"/>
      <c r="F25" s="110"/>
      <c r="G25" s="110"/>
      <c r="H25" s="110"/>
      <c r="I25" s="110"/>
      <c r="J25" s="110"/>
      <c r="K25" s="110"/>
    </row>
    <row r="26" spans="1:11" ht="11.4" x14ac:dyDescent="0.2">
      <c r="A26" s="46" t="s">
        <v>37</v>
      </c>
      <c r="B26" s="47">
        <v>493</v>
      </c>
      <c r="C26" s="110"/>
      <c r="D26" s="110"/>
      <c r="E26" s="110"/>
      <c r="F26" s="110"/>
      <c r="G26" s="110"/>
      <c r="H26" s="110"/>
      <c r="I26" s="110"/>
      <c r="J26" s="110"/>
      <c r="K26" s="110"/>
    </row>
    <row r="27" spans="1:11" ht="11.4" x14ac:dyDescent="0.2">
      <c r="A27" s="240" t="s">
        <v>147</v>
      </c>
      <c r="B27" s="236"/>
      <c r="C27" s="242">
        <f>SUM(C18:C26)</f>
        <v>218724</v>
      </c>
      <c r="D27" s="242">
        <f t="shared" ref="D27:K27" si="1">SUM(D18:D26)</f>
        <v>484869</v>
      </c>
      <c r="E27" s="242">
        <f t="shared" si="1"/>
        <v>0</v>
      </c>
      <c r="F27" s="242">
        <f t="shared" si="1"/>
        <v>143823</v>
      </c>
      <c r="G27" s="242">
        <f t="shared" si="1"/>
        <v>90790</v>
      </c>
      <c r="H27" s="242">
        <f t="shared" si="1"/>
        <v>0</v>
      </c>
      <c r="I27" s="242">
        <f t="shared" si="1"/>
        <v>0</v>
      </c>
      <c r="J27" s="242">
        <f t="shared" si="1"/>
        <v>59343</v>
      </c>
      <c r="K27" s="242">
        <f t="shared" si="1"/>
        <v>113105</v>
      </c>
    </row>
    <row r="28" spans="1:11" ht="13.5" customHeight="1" x14ac:dyDescent="0.2">
      <c r="A28" s="180" t="s">
        <v>15</v>
      </c>
      <c r="B28" s="181"/>
      <c r="C28" s="112"/>
      <c r="D28" s="113"/>
      <c r="E28" s="113"/>
      <c r="F28" s="113"/>
      <c r="G28" s="113"/>
      <c r="H28" s="113"/>
      <c r="I28" s="113"/>
      <c r="J28" s="113"/>
      <c r="K28" s="113"/>
    </row>
    <row r="29" spans="1:11" ht="11.4" x14ac:dyDescent="0.2">
      <c r="A29" s="43" t="s">
        <v>168</v>
      </c>
      <c r="B29" s="44">
        <v>511</v>
      </c>
      <c r="C29" s="250"/>
      <c r="D29" s="250"/>
      <c r="E29" s="250"/>
      <c r="F29" s="250"/>
      <c r="G29" s="250"/>
      <c r="H29" s="250"/>
      <c r="I29" s="113"/>
      <c r="J29" s="262"/>
      <c r="K29" s="262"/>
    </row>
    <row r="30" spans="1:11" ht="13.95" customHeight="1" thickBot="1" x14ac:dyDescent="0.25">
      <c r="A30" s="241" t="s">
        <v>114</v>
      </c>
      <c r="B30" s="153"/>
      <c r="C30" s="111">
        <f t="shared" ref="C30:H30" si="2">SUM(C27:C29)</f>
        <v>218724</v>
      </c>
      <c r="D30" s="111">
        <f t="shared" si="2"/>
        <v>484869</v>
      </c>
      <c r="E30" s="111">
        <f t="shared" si="2"/>
        <v>0</v>
      </c>
      <c r="F30" s="111">
        <f t="shared" si="2"/>
        <v>143823</v>
      </c>
      <c r="G30" s="111">
        <f t="shared" si="2"/>
        <v>90790</v>
      </c>
      <c r="H30" s="111">
        <f t="shared" si="2"/>
        <v>0</v>
      </c>
      <c r="I30" s="263">
        <f>I27</f>
        <v>0</v>
      </c>
      <c r="J30" s="111">
        <f>SUM(J27:J29)</f>
        <v>59343</v>
      </c>
      <c r="K30" s="111">
        <f>SUM(K27:K29)</f>
        <v>113105</v>
      </c>
    </row>
    <row r="31" spans="1:11" ht="12" thickTop="1" x14ac:dyDescent="0.2">
      <c r="A31" s="151" t="s">
        <v>16</v>
      </c>
      <c r="B31" s="152">
        <v>714</v>
      </c>
      <c r="C31" s="110">
        <v>1663327</v>
      </c>
      <c r="D31" s="110">
        <v>58000</v>
      </c>
      <c r="E31" s="110">
        <v>34198</v>
      </c>
      <c r="F31" s="110"/>
      <c r="G31" s="110">
        <v>507897</v>
      </c>
      <c r="H31" s="110">
        <v>331480</v>
      </c>
      <c r="I31" s="110"/>
      <c r="J31" s="110">
        <v>554754</v>
      </c>
      <c r="K31" s="110">
        <v>358698</v>
      </c>
    </row>
    <row r="32" spans="1:11" ht="11.4" x14ac:dyDescent="0.2">
      <c r="A32" s="46" t="s">
        <v>17</v>
      </c>
      <c r="B32" s="47">
        <v>730</v>
      </c>
      <c r="C32" s="110">
        <v>9888392</v>
      </c>
      <c r="D32" s="110">
        <v>2275393</v>
      </c>
      <c r="E32" s="110"/>
      <c r="F32" s="110">
        <v>2571520</v>
      </c>
      <c r="G32" s="110">
        <v>-96900</v>
      </c>
      <c r="H32" s="110"/>
      <c r="I32" s="110">
        <v>404306</v>
      </c>
      <c r="J32" s="110"/>
      <c r="K32" s="110"/>
    </row>
    <row r="33" spans="1:11" ht="11.4" x14ac:dyDescent="0.2">
      <c r="A33" s="46" t="s">
        <v>18</v>
      </c>
      <c r="B33" s="249"/>
      <c r="C33" s="112"/>
      <c r="D33" s="113"/>
      <c r="E33" s="113"/>
      <c r="F33" s="113"/>
      <c r="G33" s="113"/>
      <c r="H33" s="113"/>
      <c r="I33" s="113"/>
      <c r="J33" s="113"/>
      <c r="K33" s="113"/>
    </row>
    <row r="34" spans="1:11" ht="12" thickBot="1" x14ac:dyDescent="0.25">
      <c r="A34" s="154" t="s">
        <v>115</v>
      </c>
      <c r="B34" s="153"/>
      <c r="C34" s="111">
        <f>SUM(C30:C32)</f>
        <v>11770443</v>
      </c>
      <c r="D34" s="111">
        <f t="shared" ref="D34:K34" si="3">SUM(D30:D32)</f>
        <v>2818262</v>
      </c>
      <c r="E34" s="111">
        <f t="shared" si="3"/>
        <v>34198</v>
      </c>
      <c r="F34" s="111">
        <f t="shared" si="3"/>
        <v>2715343</v>
      </c>
      <c r="G34" s="111">
        <f t="shared" si="3"/>
        <v>501787</v>
      </c>
      <c r="H34" s="111">
        <f t="shared" si="3"/>
        <v>331480</v>
      </c>
      <c r="I34" s="111">
        <f t="shared" si="3"/>
        <v>404306</v>
      </c>
      <c r="J34" s="111">
        <f t="shared" si="3"/>
        <v>614097</v>
      </c>
      <c r="K34" s="111">
        <f t="shared" si="3"/>
        <v>471803</v>
      </c>
    </row>
    <row r="35" spans="1:11" ht="13.95" customHeight="1" thickTop="1" x14ac:dyDescent="0.2">
      <c r="A35" s="49"/>
    </row>
    <row r="36" spans="1:11" x14ac:dyDescent="0.2">
      <c r="A36" s="30" t="s">
        <v>215</v>
      </c>
    </row>
    <row r="38" spans="1:11" x14ac:dyDescent="0.2">
      <c r="A38" s="28"/>
      <c r="B38" s="243"/>
      <c r="C38" s="244" t="s">
        <v>28</v>
      </c>
      <c r="D38" s="244" t="s">
        <v>29</v>
      </c>
      <c r="E38" s="244" t="s">
        <v>30</v>
      </c>
      <c r="F38" s="244" t="s">
        <v>31</v>
      </c>
      <c r="G38" s="244" t="s">
        <v>32</v>
      </c>
      <c r="H38" s="244" t="s">
        <v>33</v>
      </c>
      <c r="I38" s="244" t="s">
        <v>34</v>
      </c>
      <c r="J38" s="244" t="s">
        <v>35</v>
      </c>
      <c r="K38" s="244" t="s">
        <v>36</v>
      </c>
    </row>
    <row r="39" spans="1:11" ht="30.6" x14ac:dyDescent="0.2">
      <c r="A39" s="248" t="s">
        <v>1</v>
      </c>
      <c r="B39" s="245" t="s">
        <v>148</v>
      </c>
      <c r="C39" s="246" t="s">
        <v>8</v>
      </c>
      <c r="D39" s="247" t="s">
        <v>48</v>
      </c>
      <c r="E39" s="246" t="s">
        <v>131</v>
      </c>
      <c r="F39" s="246" t="s">
        <v>9</v>
      </c>
      <c r="G39" s="247" t="s">
        <v>38</v>
      </c>
      <c r="H39" s="247" t="s">
        <v>132</v>
      </c>
      <c r="I39" s="246" t="s">
        <v>39</v>
      </c>
      <c r="J39" s="246" t="s">
        <v>133</v>
      </c>
      <c r="K39" s="247" t="s">
        <v>40</v>
      </c>
    </row>
    <row r="40" spans="1:11" x14ac:dyDescent="0.2">
      <c r="A40" s="176" t="s">
        <v>209</v>
      </c>
      <c r="B40" s="177"/>
      <c r="C40" s="31"/>
      <c r="D40" s="32"/>
      <c r="E40" s="32"/>
      <c r="F40" s="32"/>
      <c r="G40" s="32"/>
      <c r="H40" s="32"/>
      <c r="I40" s="32"/>
      <c r="J40" s="32"/>
      <c r="K40" s="32"/>
    </row>
    <row r="41" spans="1:11" ht="12" thickBot="1" x14ac:dyDescent="0.25">
      <c r="A41" s="34" t="s">
        <v>210</v>
      </c>
      <c r="B41" s="35"/>
      <c r="C41" s="111">
        <f>C7+C8</f>
        <v>11770443</v>
      </c>
      <c r="D41" s="111">
        <f t="shared" ref="D41:K41" si="4">D7+D8</f>
        <v>2818262</v>
      </c>
      <c r="E41" s="111">
        <f t="shared" si="4"/>
        <v>34198</v>
      </c>
      <c r="F41" s="111">
        <f t="shared" si="4"/>
        <v>2715343</v>
      </c>
      <c r="G41" s="111">
        <f t="shared" si="4"/>
        <v>501787</v>
      </c>
      <c r="H41" s="111">
        <f t="shared" si="4"/>
        <v>331480</v>
      </c>
      <c r="I41" s="111">
        <f t="shared" si="4"/>
        <v>404306</v>
      </c>
      <c r="J41" s="111">
        <f t="shared" si="4"/>
        <v>614097</v>
      </c>
      <c r="K41" s="111">
        <f t="shared" si="4"/>
        <v>471803</v>
      </c>
    </row>
    <row r="42" spans="1:11" ht="12" thickTop="1" x14ac:dyDescent="0.2">
      <c r="A42" s="34" t="s">
        <v>211</v>
      </c>
      <c r="B42" s="35"/>
      <c r="C42" s="110">
        <v>11843814</v>
      </c>
      <c r="D42" s="110">
        <v>1702162</v>
      </c>
      <c r="E42" s="110">
        <v>36062</v>
      </c>
      <c r="F42" s="110">
        <v>2604052</v>
      </c>
      <c r="G42" s="110">
        <v>284670</v>
      </c>
      <c r="H42" s="110">
        <v>597071</v>
      </c>
      <c r="I42" s="110">
        <v>842256</v>
      </c>
      <c r="J42" s="110">
        <v>495750</v>
      </c>
      <c r="K42" s="110">
        <v>398224</v>
      </c>
    </row>
    <row r="43" spans="1:11" ht="12" thickBot="1" x14ac:dyDescent="0.25">
      <c r="A43" s="34" t="s">
        <v>209</v>
      </c>
      <c r="B43" s="35"/>
      <c r="C43" s="111">
        <f>C41-C42</f>
        <v>-73371</v>
      </c>
      <c r="D43" s="111">
        <f t="shared" ref="D43:K43" si="5">D41-D42</f>
        <v>1116100</v>
      </c>
      <c r="E43" s="111">
        <f t="shared" si="5"/>
        <v>-1864</v>
      </c>
      <c r="F43" s="111">
        <f t="shared" si="5"/>
        <v>111291</v>
      </c>
      <c r="G43" s="111">
        <f t="shared" si="5"/>
        <v>217117</v>
      </c>
      <c r="H43" s="111">
        <f t="shared" si="5"/>
        <v>-265591</v>
      </c>
      <c r="I43" s="111">
        <f t="shared" si="5"/>
        <v>-437950</v>
      </c>
      <c r="J43" s="111">
        <f t="shared" si="5"/>
        <v>118347</v>
      </c>
      <c r="K43" s="111">
        <f t="shared" si="5"/>
        <v>73579</v>
      </c>
    </row>
    <row r="44" spans="1:11" ht="10.8" thickTop="1" x14ac:dyDescent="0.2"/>
    <row r="45" spans="1:11" x14ac:dyDescent="0.2">
      <c r="A45" s="30" t="s">
        <v>216</v>
      </c>
    </row>
  </sheetData>
  <sheetProtection algorithmName="SHA-512" hashValue="zSn2VIqNzzjcb4X29SIOLnSz+/VOrY5I4NPjf3P78bOXZzBx8Xl/8EtcLhHearU6xLCVKn5HaNEuH3wY5huK7A==" saltValue="AdJow2TLkbGPZNkRi70KQA==" spinCount="100000" sheet="1" objects="1" scenarios="1"/>
  <mergeCells count="2">
    <mergeCell ref="A1:K1"/>
    <mergeCell ref="A2:K2"/>
  </mergeCells>
  <phoneticPr fontId="2" type="noConversion"/>
  <printOptions headings="1"/>
  <pageMargins left="0" right="0" top="0.72" bottom="0.47" header="0.22" footer="0.17"/>
  <pageSetup scale="82" firstPageNumber="5" orientation="landscape" r:id="rId1"/>
  <headerFooter alignWithMargins="0">
    <oddHeader>&amp;L&amp;8Page &amp;P&amp;R&amp;8Page &amp;P</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K33"/>
  <sheetViews>
    <sheetView showGridLines="0" workbookViewId="0">
      <pane ySplit="3" topLeftCell="A4" activePane="bottomLeft" state="frozenSplit"/>
      <selection sqref="A1:B1"/>
      <selection pane="bottomLeft" activeCell="H30" sqref="H30"/>
    </sheetView>
  </sheetViews>
  <sheetFormatPr defaultColWidth="8.6640625" defaultRowHeight="10.199999999999999" x14ac:dyDescent="0.2"/>
  <cols>
    <col min="1" max="1" width="36" style="30" customWidth="1"/>
    <col min="2" max="2" width="4.6640625" style="30" customWidth="1"/>
    <col min="3" max="9" width="13.6640625" style="30" customWidth="1"/>
    <col min="10" max="11" width="13.6640625" style="50" customWidth="1"/>
    <col min="12" max="12" width="3.33203125" style="30" customWidth="1"/>
    <col min="13" max="13" width="4.44140625" style="30" customWidth="1"/>
    <col min="14" max="16384" width="8.6640625" style="30"/>
  </cols>
  <sheetData>
    <row r="1" spans="1:11" ht="12" x14ac:dyDescent="0.2">
      <c r="A1" s="388" t="s">
        <v>161</v>
      </c>
      <c r="B1" s="388"/>
      <c r="C1" s="388"/>
      <c r="D1" s="388"/>
      <c r="E1" s="388"/>
      <c r="F1" s="388"/>
      <c r="G1" s="388"/>
      <c r="H1" s="388"/>
      <c r="I1" s="388"/>
      <c r="J1" s="388"/>
      <c r="K1" s="388"/>
    </row>
    <row r="2" spans="1:11" ht="12" x14ac:dyDescent="0.2">
      <c r="A2" s="416" t="s">
        <v>192</v>
      </c>
      <c r="B2" s="416"/>
      <c r="C2" s="416"/>
      <c r="D2" s="416"/>
      <c r="E2" s="416"/>
      <c r="F2" s="416"/>
      <c r="G2" s="416"/>
      <c r="H2" s="416"/>
      <c r="I2" s="416"/>
      <c r="J2" s="416"/>
      <c r="K2" s="416"/>
    </row>
    <row r="3" spans="1:11" ht="12" x14ac:dyDescent="0.2">
      <c r="A3" s="254"/>
      <c r="B3" s="254"/>
      <c r="C3" s="254"/>
      <c r="D3" s="254"/>
      <c r="E3" s="254"/>
      <c r="F3" s="254"/>
      <c r="G3" s="254"/>
      <c r="H3" s="254"/>
      <c r="I3" s="254"/>
      <c r="J3" s="254"/>
      <c r="K3" s="254"/>
    </row>
    <row r="4" spans="1:11" s="72" customFormat="1" ht="12.15" customHeight="1" x14ac:dyDescent="0.2">
      <c r="A4" s="28"/>
      <c r="B4" s="29"/>
      <c r="C4" s="244" t="s">
        <v>28</v>
      </c>
      <c r="D4" s="244" t="s">
        <v>29</v>
      </c>
      <c r="E4" s="244" t="s">
        <v>30</v>
      </c>
      <c r="F4" s="244" t="s">
        <v>31</v>
      </c>
      <c r="G4" s="244" t="s">
        <v>32</v>
      </c>
      <c r="H4" s="244" t="s">
        <v>33</v>
      </c>
      <c r="I4" s="244" t="s">
        <v>34</v>
      </c>
      <c r="J4" s="244" t="s">
        <v>35</v>
      </c>
      <c r="K4" s="244" t="s">
        <v>36</v>
      </c>
    </row>
    <row r="5" spans="1:11" ht="30.6" x14ac:dyDescent="0.2">
      <c r="A5" s="248" t="s">
        <v>1</v>
      </c>
      <c r="B5" s="245" t="s">
        <v>148</v>
      </c>
      <c r="C5" s="246" t="s">
        <v>8</v>
      </c>
      <c r="D5" s="247" t="s">
        <v>48</v>
      </c>
      <c r="E5" s="246" t="s">
        <v>131</v>
      </c>
      <c r="F5" s="246" t="s">
        <v>9</v>
      </c>
      <c r="G5" s="247" t="s">
        <v>38</v>
      </c>
      <c r="H5" s="247" t="s">
        <v>132</v>
      </c>
      <c r="I5" s="246" t="s">
        <v>39</v>
      </c>
      <c r="J5" s="246" t="s">
        <v>133</v>
      </c>
      <c r="K5" s="247" t="s">
        <v>40</v>
      </c>
    </row>
    <row r="6" spans="1:11" ht="13.5" customHeight="1" x14ac:dyDescent="0.2">
      <c r="A6" s="182" t="s">
        <v>11</v>
      </c>
      <c r="B6" s="183"/>
      <c r="C6" s="108"/>
      <c r="D6" s="108"/>
      <c r="E6" s="108"/>
      <c r="F6" s="108"/>
      <c r="G6" s="108"/>
      <c r="H6" s="108"/>
      <c r="I6" s="108"/>
      <c r="J6" s="108"/>
      <c r="K6" s="108"/>
    </row>
    <row r="7" spans="1:11" ht="13.95" customHeight="1" x14ac:dyDescent="0.2">
      <c r="A7" s="186" t="s">
        <v>19</v>
      </c>
      <c r="B7" s="187">
        <v>1000</v>
      </c>
      <c r="C7" s="114">
        <v>19272530</v>
      </c>
      <c r="D7" s="114">
        <v>3716076</v>
      </c>
      <c r="E7" s="114">
        <v>3495768</v>
      </c>
      <c r="F7" s="114">
        <v>1379224</v>
      </c>
      <c r="G7" s="114">
        <v>821265</v>
      </c>
      <c r="H7" s="114">
        <v>14306</v>
      </c>
      <c r="I7" s="114">
        <v>104050</v>
      </c>
      <c r="J7" s="114"/>
      <c r="K7" s="114"/>
    </row>
    <row r="8" spans="1:11" ht="20.399999999999999" x14ac:dyDescent="0.2">
      <c r="A8" s="188" t="s">
        <v>162</v>
      </c>
      <c r="B8" s="187">
        <v>2000</v>
      </c>
      <c r="C8" s="114">
        <v>22901</v>
      </c>
      <c r="D8" s="114"/>
      <c r="E8" s="115"/>
      <c r="F8" s="114"/>
      <c r="G8" s="114"/>
      <c r="H8" s="115"/>
      <c r="I8" s="115"/>
      <c r="J8" s="115"/>
      <c r="K8" s="115"/>
    </row>
    <row r="9" spans="1:11" ht="13.95" customHeight="1" x14ac:dyDescent="0.2">
      <c r="A9" s="188" t="s">
        <v>20</v>
      </c>
      <c r="B9" s="187">
        <v>3000</v>
      </c>
      <c r="C9" s="114">
        <v>1768077</v>
      </c>
      <c r="D9" s="114"/>
      <c r="E9" s="114"/>
      <c r="F9" s="114">
        <v>839142</v>
      </c>
      <c r="G9" s="114"/>
      <c r="H9" s="114"/>
      <c r="I9" s="114"/>
      <c r="J9" s="114"/>
      <c r="K9" s="114"/>
    </row>
    <row r="10" spans="1:11" ht="13.95" customHeight="1" x14ac:dyDescent="0.2">
      <c r="A10" s="189" t="s">
        <v>21</v>
      </c>
      <c r="B10" s="187">
        <v>4000</v>
      </c>
      <c r="C10" s="114">
        <v>1329870</v>
      </c>
      <c r="D10" s="114"/>
      <c r="E10" s="114"/>
      <c r="F10" s="114"/>
      <c r="G10" s="114"/>
      <c r="H10" s="114"/>
      <c r="I10" s="114"/>
      <c r="J10" s="114">
        <v>216040</v>
      </c>
      <c r="K10" s="114">
        <v>80003</v>
      </c>
    </row>
    <row r="11" spans="1:11" ht="13.95" customHeight="1" thickBot="1" x14ac:dyDescent="0.25">
      <c r="A11" s="238" t="s">
        <v>116</v>
      </c>
      <c r="B11" s="157"/>
      <c r="C11" s="116">
        <f>SUM(C7:C10)</f>
        <v>22393378</v>
      </c>
      <c r="D11" s="116">
        <f>SUM(D7:D10)</f>
        <v>3716076</v>
      </c>
      <c r="E11" s="116">
        <f>SUM(E7:E10)</f>
        <v>3495768</v>
      </c>
      <c r="F11" s="116">
        <f>SUM(F7:F10)</f>
        <v>2218366</v>
      </c>
      <c r="G11" s="116">
        <f>G7+G8+G9+G10</f>
        <v>821265</v>
      </c>
      <c r="H11" s="116">
        <f>SUM(H7:H10)</f>
        <v>14306</v>
      </c>
      <c r="I11" s="116">
        <f>SUM(I7:I10)</f>
        <v>104050</v>
      </c>
      <c r="J11" s="116">
        <f>SUM(J7:J10)</f>
        <v>216040</v>
      </c>
      <c r="K11" s="116">
        <f>SUM(K7:K10)</f>
        <v>80003</v>
      </c>
    </row>
    <row r="12" spans="1:11" ht="12.6" thickTop="1" thickBot="1" x14ac:dyDescent="0.25">
      <c r="A12" s="155" t="s">
        <v>170</v>
      </c>
      <c r="B12" s="251">
        <v>3998</v>
      </c>
      <c r="C12" s="114">
        <v>1664748</v>
      </c>
      <c r="D12" s="114"/>
      <c r="E12" s="114"/>
      <c r="F12" s="114"/>
      <c r="G12" s="114"/>
      <c r="H12" s="114"/>
      <c r="I12" s="117"/>
      <c r="J12" s="114"/>
      <c r="K12" s="114"/>
    </row>
    <row r="13" spans="1:11" ht="13.95" customHeight="1" thickTop="1" thickBot="1" x14ac:dyDescent="0.25">
      <c r="A13" s="237" t="s">
        <v>117</v>
      </c>
      <c r="B13" s="158"/>
      <c r="C13" s="118">
        <f t="shared" ref="C13:K13" si="0">C11+C12</f>
        <v>24058126</v>
      </c>
      <c r="D13" s="118">
        <f t="shared" si="0"/>
        <v>3716076</v>
      </c>
      <c r="E13" s="118">
        <f t="shared" si="0"/>
        <v>3495768</v>
      </c>
      <c r="F13" s="118">
        <f t="shared" si="0"/>
        <v>2218366</v>
      </c>
      <c r="G13" s="118">
        <f t="shared" si="0"/>
        <v>821265</v>
      </c>
      <c r="H13" s="118">
        <f t="shared" si="0"/>
        <v>14306</v>
      </c>
      <c r="I13" s="118">
        <f t="shared" si="0"/>
        <v>104050</v>
      </c>
      <c r="J13" s="118">
        <f t="shared" si="0"/>
        <v>216040</v>
      </c>
      <c r="K13" s="118">
        <f t="shared" si="0"/>
        <v>80003</v>
      </c>
    </row>
    <row r="14" spans="1:11" ht="13.5" customHeight="1" thickTop="1" x14ac:dyDescent="0.2">
      <c r="A14" s="184" t="s">
        <v>10</v>
      </c>
      <c r="B14" s="185"/>
      <c r="C14" s="119"/>
      <c r="D14" s="117"/>
      <c r="E14" s="117"/>
      <c r="F14" s="117"/>
      <c r="G14" s="119"/>
      <c r="H14" s="117"/>
      <c r="I14" s="117"/>
      <c r="J14" s="117"/>
      <c r="K14" s="117"/>
    </row>
    <row r="15" spans="1:11" ht="13.95" customHeight="1" x14ac:dyDescent="0.2">
      <c r="A15" s="190" t="s">
        <v>22</v>
      </c>
      <c r="B15" s="191">
        <v>1000</v>
      </c>
      <c r="C15" s="114">
        <v>16133556</v>
      </c>
      <c r="D15" s="117"/>
      <c r="E15" s="117"/>
      <c r="F15" s="117"/>
      <c r="G15" s="114">
        <v>295595</v>
      </c>
      <c r="H15" s="117"/>
      <c r="I15" s="117"/>
      <c r="J15" s="114"/>
      <c r="K15" s="117"/>
    </row>
    <row r="16" spans="1:11" ht="13.95" customHeight="1" x14ac:dyDescent="0.2">
      <c r="A16" s="186" t="s">
        <v>23</v>
      </c>
      <c r="B16" s="192">
        <v>2000</v>
      </c>
      <c r="C16" s="114">
        <v>5687470</v>
      </c>
      <c r="D16" s="114">
        <v>2888228</v>
      </c>
      <c r="E16" s="117"/>
      <c r="F16" s="114">
        <v>2250898</v>
      </c>
      <c r="G16" s="114">
        <v>399343</v>
      </c>
      <c r="H16" s="114">
        <v>1479897</v>
      </c>
      <c r="I16" s="117"/>
      <c r="J16" s="114">
        <v>157036</v>
      </c>
      <c r="K16" s="114">
        <v>119529</v>
      </c>
    </row>
    <row r="17" spans="1:11" ht="13.95" customHeight="1" x14ac:dyDescent="0.2">
      <c r="A17" s="188" t="s">
        <v>24</v>
      </c>
      <c r="B17" s="192">
        <v>3000</v>
      </c>
      <c r="C17" s="114"/>
      <c r="D17" s="114"/>
      <c r="E17" s="117"/>
      <c r="F17" s="114"/>
      <c r="G17" s="114"/>
      <c r="H17" s="115"/>
      <c r="I17" s="117"/>
      <c r="J17" s="114"/>
      <c r="K17" s="117"/>
    </row>
    <row r="18" spans="1:11" ht="13.95" customHeight="1" x14ac:dyDescent="0.2">
      <c r="A18" s="189" t="s">
        <v>149</v>
      </c>
      <c r="B18" s="193">
        <v>4000</v>
      </c>
      <c r="C18" s="114">
        <v>527106</v>
      </c>
      <c r="D18" s="114">
        <v>196617</v>
      </c>
      <c r="E18" s="114"/>
      <c r="F18" s="114"/>
      <c r="G18" s="114"/>
      <c r="H18" s="114"/>
      <c r="I18" s="117"/>
      <c r="J18" s="114"/>
      <c r="K18" s="114"/>
    </row>
    <row r="19" spans="1:11" ht="13.95" customHeight="1" x14ac:dyDescent="0.2">
      <c r="A19" s="189" t="s">
        <v>25</v>
      </c>
      <c r="B19" s="192">
        <v>5000</v>
      </c>
      <c r="C19" s="114"/>
      <c r="D19" s="114"/>
      <c r="E19" s="114">
        <v>3497632</v>
      </c>
      <c r="F19" s="114"/>
      <c r="G19" s="114"/>
      <c r="H19" s="115"/>
      <c r="I19" s="117"/>
      <c r="J19" s="114"/>
      <c r="K19" s="114"/>
    </row>
    <row r="20" spans="1:11" ht="13.95" customHeight="1" thickBot="1" x14ac:dyDescent="0.25">
      <c r="A20" s="238" t="s">
        <v>118</v>
      </c>
      <c r="B20" s="162"/>
      <c r="C20" s="116">
        <f t="shared" ref="C20:H20" si="1">SUM(C15:C19)</f>
        <v>22348132</v>
      </c>
      <c r="D20" s="116">
        <f t="shared" si="1"/>
        <v>3084845</v>
      </c>
      <c r="E20" s="116">
        <f t="shared" si="1"/>
        <v>3497632</v>
      </c>
      <c r="F20" s="116">
        <f t="shared" si="1"/>
        <v>2250898</v>
      </c>
      <c r="G20" s="116">
        <f t="shared" si="1"/>
        <v>694938</v>
      </c>
      <c r="H20" s="116">
        <f t="shared" si="1"/>
        <v>1479897</v>
      </c>
      <c r="I20" s="117"/>
      <c r="J20" s="116">
        <f>SUM(J15:J19)</f>
        <v>157036</v>
      </c>
      <c r="K20" s="116">
        <f>SUM(K15:K19)</f>
        <v>119529</v>
      </c>
    </row>
    <row r="21" spans="1:11" ht="12.6" thickTop="1" thickBot="1" x14ac:dyDescent="0.25">
      <c r="A21" s="159" t="s">
        <v>171</v>
      </c>
      <c r="B21" s="251">
        <v>4180</v>
      </c>
      <c r="C21" s="118">
        <f t="shared" ref="C21:H21" si="2">C12</f>
        <v>1664748</v>
      </c>
      <c r="D21" s="118">
        <f t="shared" si="2"/>
        <v>0</v>
      </c>
      <c r="E21" s="118">
        <f t="shared" si="2"/>
        <v>0</v>
      </c>
      <c r="F21" s="118">
        <f t="shared" si="2"/>
        <v>0</v>
      </c>
      <c r="G21" s="118">
        <f t="shared" si="2"/>
        <v>0</v>
      </c>
      <c r="H21" s="118">
        <f t="shared" si="2"/>
        <v>0</v>
      </c>
      <c r="I21" s="117" t="s">
        <v>0</v>
      </c>
      <c r="J21" s="120">
        <f>J12</f>
        <v>0</v>
      </c>
      <c r="K21" s="120">
        <f>K12</f>
        <v>0</v>
      </c>
    </row>
    <row r="22" spans="1:11" ht="13.95" customHeight="1" thickTop="1" thickBot="1" x14ac:dyDescent="0.25">
      <c r="A22" s="238" t="s">
        <v>119</v>
      </c>
      <c r="B22" s="163"/>
      <c r="C22" s="118">
        <f t="shared" ref="C22:H22" si="3">C20+C21</f>
        <v>24012880</v>
      </c>
      <c r="D22" s="118">
        <f t="shared" si="3"/>
        <v>3084845</v>
      </c>
      <c r="E22" s="118">
        <f t="shared" si="3"/>
        <v>3497632</v>
      </c>
      <c r="F22" s="118">
        <f t="shared" si="3"/>
        <v>2250898</v>
      </c>
      <c r="G22" s="118">
        <f t="shared" si="3"/>
        <v>694938</v>
      </c>
      <c r="H22" s="118">
        <f t="shared" si="3"/>
        <v>1479897</v>
      </c>
      <c r="I22" s="121"/>
      <c r="J22" s="118">
        <f>J20+J21</f>
        <v>157036</v>
      </c>
      <c r="K22" s="118">
        <f>K20+K21</f>
        <v>119529</v>
      </c>
    </row>
    <row r="23" spans="1:11" ht="21" thickTop="1" x14ac:dyDescent="0.2">
      <c r="A23" s="160" t="s">
        <v>74</v>
      </c>
      <c r="B23" s="156"/>
      <c r="C23" s="122">
        <f t="shared" ref="C23:H23" si="4">C11-C20</f>
        <v>45246</v>
      </c>
      <c r="D23" s="122">
        <f t="shared" si="4"/>
        <v>631231</v>
      </c>
      <c r="E23" s="122">
        <f t="shared" si="4"/>
        <v>-1864</v>
      </c>
      <c r="F23" s="122">
        <f t="shared" si="4"/>
        <v>-32532</v>
      </c>
      <c r="G23" s="122">
        <f t="shared" si="4"/>
        <v>126327</v>
      </c>
      <c r="H23" s="122">
        <f t="shared" si="4"/>
        <v>-1465591</v>
      </c>
      <c r="I23" s="122">
        <f>I11</f>
        <v>104050</v>
      </c>
      <c r="J23" s="122">
        <f>J11-J20</f>
        <v>59004</v>
      </c>
      <c r="K23" s="122">
        <f>K11-K20</f>
        <v>-39526</v>
      </c>
    </row>
    <row r="24" spans="1:11" ht="11.4" x14ac:dyDescent="0.2">
      <c r="A24" s="194" t="s">
        <v>150</v>
      </c>
      <c r="B24" s="195">
        <v>7000</v>
      </c>
      <c r="C24" s="114"/>
      <c r="D24" s="114"/>
      <c r="E24" s="114"/>
      <c r="F24" s="114"/>
      <c r="G24" s="114"/>
      <c r="H24" s="114">
        <v>1200000</v>
      </c>
      <c r="I24" s="114"/>
      <c r="J24" s="114"/>
      <c r="K24" s="114"/>
    </row>
    <row r="25" spans="1:11" ht="13.95" customHeight="1" x14ac:dyDescent="0.2">
      <c r="A25" s="196" t="s">
        <v>151</v>
      </c>
      <c r="B25" s="197">
        <v>8000</v>
      </c>
      <c r="C25" s="114">
        <v>658000</v>
      </c>
      <c r="D25" s="114"/>
      <c r="E25" s="114"/>
      <c r="F25" s="114"/>
      <c r="G25" s="114"/>
      <c r="H25" s="114"/>
      <c r="I25" s="114">
        <v>542000</v>
      </c>
      <c r="J25" s="114"/>
      <c r="K25" s="114"/>
    </row>
    <row r="26" spans="1:11" ht="16.2" thickBot="1" x14ac:dyDescent="0.25">
      <c r="A26" s="252" t="s">
        <v>152</v>
      </c>
      <c r="B26" s="164"/>
      <c r="C26" s="123">
        <f t="shared" ref="C26:K26" si="5">C24-C25</f>
        <v>-658000</v>
      </c>
      <c r="D26" s="123">
        <f t="shared" si="5"/>
        <v>0</v>
      </c>
      <c r="E26" s="123">
        <f t="shared" si="5"/>
        <v>0</v>
      </c>
      <c r="F26" s="123">
        <f t="shared" si="5"/>
        <v>0</v>
      </c>
      <c r="G26" s="123">
        <f t="shared" si="5"/>
        <v>0</v>
      </c>
      <c r="H26" s="123">
        <f t="shared" si="5"/>
        <v>1200000</v>
      </c>
      <c r="I26" s="123">
        <f t="shared" si="5"/>
        <v>-542000</v>
      </c>
      <c r="J26" s="123">
        <f t="shared" si="5"/>
        <v>0</v>
      </c>
      <c r="K26" s="123">
        <f t="shared" si="5"/>
        <v>0</v>
      </c>
    </row>
    <row r="27" spans="1:11" ht="37.5" customHeight="1" thickTop="1" thickBot="1" x14ac:dyDescent="0.25">
      <c r="A27" s="417" t="s">
        <v>153</v>
      </c>
      <c r="B27" s="418"/>
      <c r="C27" s="174">
        <f t="shared" ref="C27:K27" si="6">C23+C26</f>
        <v>-612754</v>
      </c>
      <c r="D27" s="174">
        <f t="shared" si="6"/>
        <v>631231</v>
      </c>
      <c r="E27" s="174">
        <f t="shared" si="6"/>
        <v>-1864</v>
      </c>
      <c r="F27" s="174">
        <f t="shared" si="6"/>
        <v>-32532</v>
      </c>
      <c r="G27" s="174">
        <f t="shared" si="6"/>
        <v>126327</v>
      </c>
      <c r="H27" s="174">
        <f t="shared" si="6"/>
        <v>-265591</v>
      </c>
      <c r="I27" s="174">
        <f t="shared" si="6"/>
        <v>-437950</v>
      </c>
      <c r="J27" s="174">
        <f t="shared" si="6"/>
        <v>59004</v>
      </c>
      <c r="K27" s="174">
        <f t="shared" si="6"/>
        <v>-39526</v>
      </c>
    </row>
    <row r="28" spans="1:11" ht="12" thickTop="1" x14ac:dyDescent="0.2">
      <c r="A28" s="261" t="s">
        <v>193</v>
      </c>
      <c r="B28" s="161"/>
      <c r="C28" s="114">
        <v>11843814</v>
      </c>
      <c r="D28" s="114">
        <v>1702162</v>
      </c>
      <c r="E28" s="114">
        <v>36062</v>
      </c>
      <c r="F28" s="114">
        <v>2604052</v>
      </c>
      <c r="G28" s="114">
        <v>284670</v>
      </c>
      <c r="H28" s="114">
        <v>597071</v>
      </c>
      <c r="I28" s="114">
        <v>842256</v>
      </c>
      <c r="J28" s="114">
        <v>495750</v>
      </c>
      <c r="K28" s="114">
        <v>398224</v>
      </c>
    </row>
    <row r="29" spans="1:11" ht="20.399999999999999" x14ac:dyDescent="0.2">
      <c r="A29" s="253" t="s">
        <v>47</v>
      </c>
      <c r="B29" s="48"/>
      <c r="C29" s="114">
        <v>320659</v>
      </c>
      <c r="D29" s="114"/>
      <c r="E29" s="114"/>
      <c r="F29" s="114"/>
      <c r="G29" s="114"/>
      <c r="H29" s="114">
        <v>0</v>
      </c>
      <c r="I29" s="114"/>
      <c r="J29" s="114"/>
      <c r="K29" s="114"/>
    </row>
    <row r="30" spans="1:11" ht="13.95" customHeight="1" thickBot="1" x14ac:dyDescent="0.25">
      <c r="A30" s="165" t="s">
        <v>194</v>
      </c>
      <c r="B30" s="166"/>
      <c r="C30" s="124">
        <f t="shared" ref="C30:K30" si="7">SUM(C27:C29)</f>
        <v>11551719</v>
      </c>
      <c r="D30" s="124">
        <f t="shared" si="7"/>
        <v>2333393</v>
      </c>
      <c r="E30" s="124">
        <f t="shared" si="7"/>
        <v>34198</v>
      </c>
      <c r="F30" s="124">
        <f t="shared" si="7"/>
        <v>2571520</v>
      </c>
      <c r="G30" s="124">
        <f t="shared" si="7"/>
        <v>410997</v>
      </c>
      <c r="H30" s="124">
        <f t="shared" si="7"/>
        <v>331480</v>
      </c>
      <c r="I30" s="124">
        <f t="shared" si="7"/>
        <v>404306</v>
      </c>
      <c r="J30" s="124">
        <f t="shared" si="7"/>
        <v>554754</v>
      </c>
      <c r="K30" s="124">
        <f t="shared" si="7"/>
        <v>358698</v>
      </c>
    </row>
    <row r="31" spans="1:11" ht="13.95" customHeight="1" thickTop="1" x14ac:dyDescent="0.2">
      <c r="A31" s="49"/>
    </row>
    <row r="32" spans="1:11" x14ac:dyDescent="0.2">
      <c r="A32" s="30" t="s">
        <v>205</v>
      </c>
    </row>
    <row r="33" spans="1:1" x14ac:dyDescent="0.2">
      <c r="A33" s="321"/>
    </row>
  </sheetData>
  <sheetProtection algorithmName="SHA-512" hashValue="WlXn01xcmSRxZpBLN91svxvjNOtTMIukM+ZLdix9+rbc84QAJwEVE+mYiu8aDi77dRkN5xBYMnWQVP/rd94VQw==" saltValue="XPnYaxUSvzU0iaLaYji6Qw==" spinCount="100000" sheet="1" objects="1" scenarios="1"/>
  <mergeCells count="3">
    <mergeCell ref="A1:K1"/>
    <mergeCell ref="A2:K2"/>
    <mergeCell ref="A27:B27"/>
  </mergeCells>
  <printOptions headings="1"/>
  <pageMargins left="0" right="0" top="0.72" bottom="0.47" header="0.22" footer="0.17"/>
  <pageSetup scale="82" firstPageNumber="5" orientation="landscape" r:id="rId1"/>
  <headerFooter alignWithMargins="0">
    <oddHeader>&amp;L&amp;8Page &amp;P&amp;R&amp;8Page &amp;P</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O71"/>
  <sheetViews>
    <sheetView showGridLines="0" workbookViewId="0">
      <selection activeCell="E27" sqref="E27"/>
    </sheetView>
  </sheetViews>
  <sheetFormatPr defaultColWidth="9.109375" defaultRowHeight="13.2" x14ac:dyDescent="0.25"/>
  <cols>
    <col min="1" max="1" width="0.88671875" style="90" customWidth="1"/>
    <col min="2" max="2" width="13.6640625" style="90" customWidth="1"/>
    <col min="3" max="3" width="18.44140625" style="90" customWidth="1"/>
    <col min="4" max="4" width="7.44140625" style="90" customWidth="1"/>
    <col min="5" max="15" width="13.6640625" style="90" customWidth="1"/>
    <col min="16" max="16" width="2.5546875" style="90" customWidth="1"/>
    <col min="17" max="16384" width="9.109375" style="90"/>
  </cols>
  <sheetData>
    <row r="1" spans="1:13" ht="17.25" customHeight="1" x14ac:dyDescent="0.25">
      <c r="A1" s="416" t="s">
        <v>195</v>
      </c>
      <c r="B1" s="419"/>
      <c r="C1" s="420"/>
      <c r="D1" s="420"/>
      <c r="E1" s="420"/>
      <c r="F1" s="420"/>
      <c r="G1" s="420"/>
      <c r="H1" s="420"/>
      <c r="I1" s="420"/>
      <c r="J1" s="420"/>
      <c r="K1" s="420"/>
      <c r="L1" s="421"/>
      <c r="M1" s="421"/>
    </row>
    <row r="2" spans="1:13" s="89" customFormat="1" ht="24" customHeight="1" x14ac:dyDescent="0.25">
      <c r="A2" s="136"/>
    </row>
    <row r="3" spans="1:13" s="256" customFormat="1" x14ac:dyDescent="0.25">
      <c r="B3" s="217" t="s">
        <v>107</v>
      </c>
    </row>
    <row r="4" spans="1:13" ht="9.75" customHeight="1" x14ac:dyDescent="0.25"/>
    <row r="5" spans="1:13" ht="23.1" customHeight="1" x14ac:dyDescent="0.25">
      <c r="B5" s="427" t="s">
        <v>196</v>
      </c>
      <c r="C5" s="431"/>
      <c r="D5" s="431"/>
      <c r="E5" s="431"/>
      <c r="F5" s="431"/>
      <c r="G5" s="431"/>
      <c r="H5" s="431"/>
      <c r="I5" s="431"/>
      <c r="J5" s="431"/>
      <c r="K5" s="431"/>
      <c r="L5" s="431"/>
    </row>
    <row r="6" spans="1:13" ht="17.100000000000001" customHeight="1" x14ac:dyDescent="0.25">
      <c r="B6" s="425" t="str">
        <f>'ASA1'!C9</f>
        <v>Coal City Community Unit School District No.1</v>
      </c>
      <c r="C6" s="425"/>
      <c r="D6" s="91"/>
      <c r="E6" s="430" t="s">
        <v>222</v>
      </c>
      <c r="F6" s="430"/>
      <c r="G6" s="430"/>
      <c r="H6" s="92"/>
      <c r="I6" s="138" t="s">
        <v>226</v>
      </c>
      <c r="J6" s="92"/>
      <c r="K6" s="426" t="s">
        <v>227</v>
      </c>
      <c r="L6" s="426"/>
    </row>
    <row r="7" spans="1:13" ht="17.100000000000001" customHeight="1" x14ac:dyDescent="0.25">
      <c r="B7" s="93" t="s">
        <v>78</v>
      </c>
      <c r="C7" s="91"/>
      <c r="D7" s="91"/>
      <c r="E7" s="428" t="s">
        <v>79</v>
      </c>
      <c r="F7" s="429"/>
      <c r="G7" s="429"/>
      <c r="H7" s="91"/>
      <c r="I7" s="94" t="s">
        <v>80</v>
      </c>
      <c r="J7" s="91"/>
      <c r="K7" s="428" t="s">
        <v>81</v>
      </c>
      <c r="L7" s="429"/>
    </row>
    <row r="8" spans="1:13" x14ac:dyDescent="0.25">
      <c r="B8" s="427" t="s">
        <v>197</v>
      </c>
      <c r="C8" s="427"/>
      <c r="D8" s="427"/>
      <c r="E8" s="427"/>
      <c r="F8" s="427"/>
      <c r="G8" s="427"/>
      <c r="H8" s="427"/>
      <c r="I8" s="427"/>
      <c r="J8" s="427"/>
      <c r="K8" s="427"/>
      <c r="L8" s="427"/>
    </row>
    <row r="9" spans="1:13" ht="6" customHeight="1" x14ac:dyDescent="0.25">
      <c r="B9" s="95"/>
      <c r="C9" s="95"/>
    </row>
    <row r="10" spans="1:13" s="18" customFormat="1" ht="10.199999999999999" x14ac:dyDescent="0.2">
      <c r="B10" s="96" t="s">
        <v>88</v>
      </c>
      <c r="C10" s="97"/>
    </row>
    <row r="11" spans="1:13" ht="6" customHeight="1" x14ac:dyDescent="0.25">
      <c r="B11" s="98"/>
      <c r="C11" s="98"/>
    </row>
    <row r="12" spans="1:13" x14ac:dyDescent="0.25">
      <c r="B12" s="278" t="s">
        <v>198</v>
      </c>
      <c r="C12" s="98"/>
    </row>
    <row r="13" spans="1:13" s="18" customFormat="1" ht="30.6" x14ac:dyDescent="0.2">
      <c r="B13" s="99"/>
      <c r="C13" s="100"/>
      <c r="D13" s="100"/>
      <c r="E13" s="101" t="s">
        <v>8</v>
      </c>
      <c r="F13" s="101" t="s">
        <v>48</v>
      </c>
      <c r="G13" s="101" t="s">
        <v>25</v>
      </c>
      <c r="H13" s="101" t="s">
        <v>9</v>
      </c>
      <c r="I13" s="101" t="s">
        <v>77</v>
      </c>
      <c r="J13" s="101" t="s">
        <v>132</v>
      </c>
      <c r="K13" s="101" t="s">
        <v>39</v>
      </c>
      <c r="L13" s="101" t="s">
        <v>133</v>
      </c>
      <c r="M13" s="101" t="s">
        <v>40</v>
      </c>
    </row>
    <row r="14" spans="1:13" s="18" customFormat="1" ht="11.4" x14ac:dyDescent="0.2">
      <c r="B14" s="198" t="s">
        <v>19</v>
      </c>
      <c r="C14" s="199"/>
      <c r="D14" s="200">
        <v>1000</v>
      </c>
      <c r="E14" s="131">
        <f>('ASA3'!C7)</f>
        <v>19272530</v>
      </c>
      <c r="F14" s="131">
        <f>('ASA3'!D7)</f>
        <v>3716076</v>
      </c>
      <c r="G14" s="131">
        <f>('ASA3'!E7)</f>
        <v>3495768</v>
      </c>
      <c r="H14" s="131">
        <f>('ASA3'!F7)</f>
        <v>1379224</v>
      </c>
      <c r="I14" s="131">
        <f>('ASA3'!G7)</f>
        <v>821265</v>
      </c>
      <c r="J14" s="131">
        <f>('ASA3'!H7)</f>
        <v>14306</v>
      </c>
      <c r="K14" s="131">
        <f>('ASA3'!I7)</f>
        <v>104050</v>
      </c>
      <c r="L14" s="131">
        <f>('ASA3'!J7)</f>
        <v>0</v>
      </c>
      <c r="M14" s="131">
        <f>('ASA3'!K7)</f>
        <v>0</v>
      </c>
    </row>
    <row r="15" spans="1:13" s="18" customFormat="1" ht="21.75" customHeight="1" x14ac:dyDescent="0.2">
      <c r="B15" s="432" t="s">
        <v>154</v>
      </c>
      <c r="C15" s="401"/>
      <c r="D15" s="200">
        <v>2000</v>
      </c>
      <c r="E15" s="131">
        <f>('ASA3'!C8)</f>
        <v>22901</v>
      </c>
      <c r="F15" s="131">
        <f>('ASA3'!D8)</f>
        <v>0</v>
      </c>
      <c r="G15" s="268"/>
      <c r="H15" s="131">
        <f>('ASA3'!F8)</f>
        <v>0</v>
      </c>
      <c r="I15" s="131">
        <f>('ASA3'!G8)</f>
        <v>0</v>
      </c>
      <c r="J15" s="268"/>
      <c r="K15" s="268"/>
      <c r="L15" s="268"/>
      <c r="M15" s="268"/>
    </row>
    <row r="16" spans="1:13" s="18" customFormat="1" ht="11.4" x14ac:dyDescent="0.2">
      <c r="B16" s="198" t="s">
        <v>20</v>
      </c>
      <c r="C16" s="199"/>
      <c r="D16" s="200">
        <v>3000</v>
      </c>
      <c r="E16" s="131">
        <f>('ASA3'!C9)</f>
        <v>1768077</v>
      </c>
      <c r="F16" s="131">
        <f>('ASA3'!D9)</f>
        <v>0</v>
      </c>
      <c r="G16" s="131">
        <f>('ASA3'!E9)</f>
        <v>0</v>
      </c>
      <c r="H16" s="131">
        <f>('ASA3'!F9)</f>
        <v>839142</v>
      </c>
      <c r="I16" s="131">
        <f>('ASA3'!G9)</f>
        <v>0</v>
      </c>
      <c r="J16" s="131">
        <f>('ASA3'!H9)</f>
        <v>0</v>
      </c>
      <c r="K16" s="131">
        <f>('ASA3'!I9)</f>
        <v>0</v>
      </c>
      <c r="L16" s="131">
        <f>('ASA3'!J9)</f>
        <v>0</v>
      </c>
      <c r="M16" s="131">
        <f>('ASA3'!K9)</f>
        <v>0</v>
      </c>
    </row>
    <row r="17" spans="2:13" s="18" customFormat="1" ht="11.4" x14ac:dyDescent="0.2">
      <c r="B17" s="198" t="s">
        <v>21</v>
      </c>
      <c r="C17" s="199"/>
      <c r="D17" s="200">
        <v>4000</v>
      </c>
      <c r="E17" s="131">
        <f>('ASA3'!C10)</f>
        <v>1329870</v>
      </c>
      <c r="F17" s="131">
        <f>('ASA3'!D10)</f>
        <v>0</v>
      </c>
      <c r="G17" s="131">
        <f>('ASA3'!E10)</f>
        <v>0</v>
      </c>
      <c r="H17" s="131">
        <f>('ASA3'!F10)</f>
        <v>0</v>
      </c>
      <c r="I17" s="131">
        <f>('ASA3'!G10)</f>
        <v>0</v>
      </c>
      <c r="J17" s="131">
        <f>('ASA3'!H10)</f>
        <v>0</v>
      </c>
      <c r="K17" s="131">
        <f>('ASA3'!I10)</f>
        <v>0</v>
      </c>
      <c r="L17" s="131">
        <f>('ASA3'!J10)</f>
        <v>216040</v>
      </c>
      <c r="M17" s="131">
        <f>('ASA3'!K10)</f>
        <v>80003</v>
      </c>
    </row>
    <row r="18" spans="2:13" s="18" customFormat="1" ht="13.5" customHeight="1" thickBot="1" x14ac:dyDescent="0.25">
      <c r="B18" s="169" t="s">
        <v>116</v>
      </c>
      <c r="C18" s="170"/>
      <c r="D18" s="171"/>
      <c r="E18" s="131">
        <f>('ASA3'!C11)</f>
        <v>22393378</v>
      </c>
      <c r="F18" s="131">
        <f>('ASA3'!D11)</f>
        <v>3716076</v>
      </c>
      <c r="G18" s="131">
        <f>('ASA3'!E11)</f>
        <v>3495768</v>
      </c>
      <c r="H18" s="131">
        <f>('ASA3'!F11)</f>
        <v>2218366</v>
      </c>
      <c r="I18" s="131">
        <f>('ASA3'!G11)</f>
        <v>821265</v>
      </c>
      <c r="J18" s="131">
        <f>('ASA3'!H11)</f>
        <v>14306</v>
      </c>
      <c r="K18" s="131">
        <f>('ASA3'!I11)</f>
        <v>104050</v>
      </c>
      <c r="L18" s="131">
        <f>('ASA3'!J11)</f>
        <v>216040</v>
      </c>
      <c r="M18" s="131">
        <f>('ASA3'!K11)</f>
        <v>80003</v>
      </c>
    </row>
    <row r="19" spans="2:13" s="18" customFormat="1" ht="15" customHeight="1" thickTop="1" thickBot="1" x14ac:dyDescent="0.3">
      <c r="B19" s="422" t="s">
        <v>118</v>
      </c>
      <c r="C19" s="423"/>
      <c r="D19" s="424"/>
      <c r="E19" s="269">
        <f>'ASA3'!C20</f>
        <v>22348132</v>
      </c>
      <c r="F19" s="269">
        <f>'ASA3'!D20</f>
        <v>3084845</v>
      </c>
      <c r="G19" s="269">
        <f>'ASA3'!E20</f>
        <v>3497632</v>
      </c>
      <c r="H19" s="269">
        <f>'ASA3'!F20</f>
        <v>2250898</v>
      </c>
      <c r="I19" s="269">
        <f>'ASA3'!G20</f>
        <v>694938</v>
      </c>
      <c r="J19" s="269">
        <f>'ASA3'!H20</f>
        <v>1479897</v>
      </c>
      <c r="K19" s="270"/>
      <c r="L19" s="269">
        <f>'ASA3'!J20</f>
        <v>157036</v>
      </c>
      <c r="M19" s="269">
        <f>'ASA3'!K20</f>
        <v>119529</v>
      </c>
    </row>
    <row r="20" spans="2:13" s="18" customFormat="1" ht="12" thickTop="1" x14ac:dyDescent="0.2">
      <c r="B20" s="167" t="s">
        <v>155</v>
      </c>
      <c r="C20" s="168"/>
      <c r="D20" s="102"/>
      <c r="E20" s="132">
        <f>'ASA3'!C26</f>
        <v>-658000</v>
      </c>
      <c r="F20" s="132">
        <f>'ASA3'!D26</f>
        <v>0</v>
      </c>
      <c r="G20" s="132">
        <f>'ASA3'!E26</f>
        <v>0</v>
      </c>
      <c r="H20" s="132">
        <f>'ASA3'!F26</f>
        <v>0</v>
      </c>
      <c r="I20" s="132">
        <f>'ASA3'!G26</f>
        <v>0</v>
      </c>
      <c r="J20" s="132">
        <f>'ASA3'!H26</f>
        <v>1200000</v>
      </c>
      <c r="K20" s="132">
        <f>'ASA3'!I26</f>
        <v>-542000</v>
      </c>
      <c r="L20" s="132">
        <f>'ASA3'!J26</f>
        <v>0</v>
      </c>
      <c r="M20" s="132">
        <f>'ASA3'!K26</f>
        <v>0</v>
      </c>
    </row>
    <row r="21" spans="2:13" s="18" customFormat="1" ht="13.5" customHeight="1" thickBot="1" x14ac:dyDescent="0.25">
      <c r="B21" s="173" t="str">
        <f>'ASA3'!A28</f>
        <v>Beginning Fund Balances - July 1, 2020</v>
      </c>
      <c r="C21" s="170"/>
      <c r="D21" s="171"/>
      <c r="E21" s="133">
        <f>'ASA3'!C28</f>
        <v>11843814</v>
      </c>
      <c r="F21" s="133">
        <f>'ASA3'!D28</f>
        <v>1702162</v>
      </c>
      <c r="G21" s="133">
        <f>'ASA3'!E28</f>
        <v>36062</v>
      </c>
      <c r="H21" s="133">
        <f>'ASA3'!F28</f>
        <v>2604052</v>
      </c>
      <c r="I21" s="133">
        <f>'ASA3'!G28</f>
        <v>284670</v>
      </c>
      <c r="J21" s="133">
        <f>'ASA3'!H28</f>
        <v>597071</v>
      </c>
      <c r="K21" s="133">
        <f>'ASA3'!I28</f>
        <v>842256</v>
      </c>
      <c r="L21" s="133">
        <f>'ASA3'!J28</f>
        <v>495750</v>
      </c>
      <c r="M21" s="133">
        <f>'ASA3'!K28</f>
        <v>398224</v>
      </c>
    </row>
    <row r="22" spans="2:13" s="18" customFormat="1" ht="12" thickTop="1" x14ac:dyDescent="0.2">
      <c r="B22" s="167" t="s">
        <v>95</v>
      </c>
      <c r="C22" s="168"/>
      <c r="D22" s="172"/>
      <c r="E22" s="133">
        <f>'ASA3'!C29</f>
        <v>320659</v>
      </c>
      <c r="F22" s="133">
        <f>'ASA3'!D29</f>
        <v>0</v>
      </c>
      <c r="G22" s="133">
        <f>'ASA3'!E29</f>
        <v>0</v>
      </c>
      <c r="H22" s="133">
        <f>'ASA3'!F29</f>
        <v>0</v>
      </c>
      <c r="I22" s="133">
        <f>'ASA3'!G29</f>
        <v>0</v>
      </c>
      <c r="J22" s="133">
        <f>'ASA3'!H29</f>
        <v>0</v>
      </c>
      <c r="K22" s="133">
        <f>'ASA3'!I29</f>
        <v>0</v>
      </c>
      <c r="L22" s="133">
        <f>'ASA3'!J29</f>
        <v>0</v>
      </c>
      <c r="M22" s="133">
        <f>'ASA3'!K29</f>
        <v>0</v>
      </c>
    </row>
    <row r="23" spans="2:13" s="18" customFormat="1" ht="13.5" customHeight="1" thickBot="1" x14ac:dyDescent="0.25">
      <c r="B23" s="173" t="str">
        <f>'ASA3'!A30</f>
        <v>Ending Fund Balances June 30, 2021</v>
      </c>
      <c r="C23" s="170"/>
      <c r="D23" s="171"/>
      <c r="E23" s="134">
        <f>SUM(E18,E20,E21,E22)-E19</f>
        <v>11551719</v>
      </c>
      <c r="F23" s="134">
        <f>'ASA3'!D30</f>
        <v>2333393</v>
      </c>
      <c r="G23" s="134">
        <f>'ASA3'!E30</f>
        <v>34198</v>
      </c>
      <c r="H23" s="134">
        <f>'ASA3'!F30</f>
        <v>2571520</v>
      </c>
      <c r="I23" s="134">
        <f>'ASA3'!G30</f>
        <v>410997</v>
      </c>
      <c r="J23" s="134">
        <f>'ASA3'!H30</f>
        <v>331480</v>
      </c>
      <c r="K23" s="134">
        <f>'ASA3'!I30</f>
        <v>404306</v>
      </c>
      <c r="L23" s="134">
        <f>'ASA3'!J30</f>
        <v>554754</v>
      </c>
      <c r="M23" s="134">
        <f>'ASA3'!K30</f>
        <v>358698</v>
      </c>
    </row>
    <row r="24" spans="2:13" s="18" customFormat="1" ht="10.8" thickTop="1" x14ac:dyDescent="0.2">
      <c r="B24" s="8"/>
      <c r="C24" s="103"/>
      <c r="D24" s="104"/>
      <c r="E24" s="104"/>
      <c r="F24" s="104"/>
      <c r="G24" s="104"/>
      <c r="H24" s="104"/>
      <c r="I24" s="104"/>
      <c r="J24" s="104"/>
      <c r="K24" s="104"/>
      <c r="L24" s="104"/>
    </row>
    <row r="25" spans="2:13" s="18" customFormat="1" ht="10.199999999999999" x14ac:dyDescent="0.2"/>
    <row r="26" spans="2:13" s="18" customFormat="1" ht="6" customHeight="1" x14ac:dyDescent="0.2"/>
    <row r="27" spans="2:13" s="18" customFormat="1" ht="34.950000000000003" customHeight="1" x14ac:dyDescent="0.2"/>
    <row r="28" spans="2:13" ht="14.1" customHeight="1" x14ac:dyDescent="0.25"/>
    <row r="29" spans="2:13" s="18" customFormat="1" ht="10.199999999999999" x14ac:dyDescent="0.2"/>
    <row r="30" spans="2:13" s="18" customFormat="1" ht="12.15" customHeight="1" x14ac:dyDescent="0.2"/>
    <row r="31" spans="2:13" s="18" customFormat="1" ht="12.15" customHeight="1" x14ac:dyDescent="0.2"/>
    <row r="32" spans="2:13" s="18" customFormat="1" ht="12.15" customHeight="1" x14ac:dyDescent="0.2"/>
    <row r="33" spans="1:15" s="18" customFormat="1" ht="12.15" customHeight="1" x14ac:dyDescent="0.2"/>
    <row r="34" spans="1:15" s="18" customFormat="1" ht="12.15" customHeight="1" x14ac:dyDescent="0.2"/>
    <row r="35" spans="1:15" s="18" customFormat="1" ht="12.15" customHeight="1" x14ac:dyDescent="0.2"/>
    <row r="36" spans="1:15" s="18" customFormat="1" ht="12.15" customHeight="1" x14ac:dyDescent="0.2"/>
    <row r="37" spans="1:15" s="18" customFormat="1" ht="12.15" customHeight="1" x14ac:dyDescent="0.2"/>
    <row r="38" spans="1:15" s="18" customFormat="1" ht="12.15" customHeight="1" x14ac:dyDescent="0.2"/>
    <row r="39" spans="1:15" s="18" customFormat="1" ht="12.15" customHeight="1" x14ac:dyDescent="0.2"/>
    <row r="40" spans="1:15" s="18" customFormat="1" ht="12.15" customHeight="1" x14ac:dyDescent="0.2"/>
    <row r="41" spans="1:15" s="18" customFormat="1" ht="12.15" customHeight="1" x14ac:dyDescent="0.2"/>
    <row r="42" spans="1:15" ht="2.25" customHeight="1" x14ac:dyDescent="0.25">
      <c r="A42" s="105"/>
    </row>
    <row r="44" spans="1:15" s="106" customFormat="1" x14ac:dyDescent="0.25">
      <c r="N44" s="90"/>
      <c r="O44" s="90"/>
    </row>
    <row r="45" spans="1:15" s="18" customFormat="1" x14ac:dyDescent="0.25">
      <c r="B45" s="175"/>
      <c r="N45" s="90"/>
      <c r="O45" s="90"/>
    </row>
    <row r="46" spans="1:15" s="18" customFormat="1" ht="12.15" customHeight="1" x14ac:dyDescent="0.25">
      <c r="N46" s="90"/>
      <c r="O46" s="90"/>
    </row>
    <row r="47" spans="1:15" s="18" customFormat="1" ht="12.15" customHeight="1" x14ac:dyDescent="0.25">
      <c r="N47" s="90"/>
      <c r="O47" s="90"/>
    </row>
    <row r="48" spans="1:15" s="18" customFormat="1" ht="12.15" customHeight="1" x14ac:dyDescent="0.25">
      <c r="N48" s="90"/>
      <c r="O48" s="90"/>
    </row>
    <row r="49" spans="1:15" s="18" customFormat="1" ht="12.15" customHeight="1" x14ac:dyDescent="0.25">
      <c r="N49" s="90"/>
      <c r="O49" s="90"/>
    </row>
    <row r="50" spans="1:15" s="18" customFormat="1" ht="12.15" customHeight="1" x14ac:dyDescent="0.25">
      <c r="N50" s="90"/>
      <c r="O50" s="90"/>
    </row>
    <row r="51" spans="1:15" s="18" customFormat="1" ht="12.15" customHeight="1" x14ac:dyDescent="0.25">
      <c r="N51" s="90"/>
      <c r="O51" s="90"/>
    </row>
    <row r="52" spans="1:15" s="18" customFormat="1" ht="12.15" customHeight="1" x14ac:dyDescent="0.25">
      <c r="N52" s="90"/>
      <c r="O52" s="90"/>
    </row>
    <row r="53" spans="1:15" s="18" customFormat="1" ht="12.15" customHeight="1" x14ac:dyDescent="0.25">
      <c r="N53" s="90"/>
      <c r="O53" s="90"/>
    </row>
    <row r="54" spans="1:15" s="18" customFormat="1" ht="12.15" customHeight="1" x14ac:dyDescent="0.25">
      <c r="N54" s="90"/>
      <c r="O54" s="90"/>
    </row>
    <row r="55" spans="1:15" s="18" customFormat="1" ht="12.15" customHeight="1" x14ac:dyDescent="0.25">
      <c r="N55" s="90"/>
      <c r="O55" s="90"/>
    </row>
    <row r="56" spans="1:15" s="18" customFormat="1" ht="12.15" customHeight="1" x14ac:dyDescent="0.25">
      <c r="N56" s="90"/>
      <c r="O56" s="90"/>
    </row>
    <row r="57" spans="1:15" s="18" customFormat="1" ht="12.15" customHeight="1" x14ac:dyDescent="0.25">
      <c r="A57" s="107"/>
      <c r="N57" s="90"/>
      <c r="O57" s="90"/>
    </row>
    <row r="58" spans="1:15" ht="3.75" customHeight="1" x14ac:dyDescent="0.25"/>
    <row r="60" spans="1:15" x14ac:dyDescent="0.25">
      <c r="N60" s="105"/>
    </row>
    <row r="61" spans="1:15" x14ac:dyDescent="0.25">
      <c r="N61" s="105"/>
    </row>
    <row r="62" spans="1:15" x14ac:dyDescent="0.25">
      <c r="N62" s="105"/>
    </row>
    <row r="63" spans="1:15" x14ac:dyDescent="0.25">
      <c r="N63" s="105"/>
    </row>
    <row r="64" spans="1:15" x14ac:dyDescent="0.25">
      <c r="N64" s="105"/>
    </row>
    <row r="65" spans="14:14" x14ac:dyDescent="0.25">
      <c r="N65" s="105"/>
    </row>
    <row r="66" spans="14:14" x14ac:dyDescent="0.25">
      <c r="N66" s="105"/>
    </row>
    <row r="67" spans="14:14" x14ac:dyDescent="0.25">
      <c r="N67" s="105"/>
    </row>
    <row r="68" spans="14:14" x14ac:dyDescent="0.25">
      <c r="N68" s="105"/>
    </row>
    <row r="69" spans="14:14" x14ac:dyDescent="0.25">
      <c r="N69" s="105"/>
    </row>
    <row r="70" spans="14:14" x14ac:dyDescent="0.25">
      <c r="N70" s="105"/>
    </row>
    <row r="71" spans="14:14" x14ac:dyDescent="0.25">
      <c r="N71" s="105"/>
    </row>
  </sheetData>
  <sheetProtection algorithmName="SHA-512" hashValue="tKjgs5Yc1kL0bevL3MNGGpLdLdJL95b2ZJx7sumoTsn6X8F6/9QGPtN1yYYSRYHzlFcMhGwPZYWdU02gfCcSrA==" saltValue="gbzW6li4oSlDZn9MwEtjcQ==" spinCount="100000" sheet="1" objects="1" scenarios="1"/>
  <mergeCells count="10">
    <mergeCell ref="A1:M1"/>
    <mergeCell ref="B19:D19"/>
    <mergeCell ref="B6:C6"/>
    <mergeCell ref="K6:L6"/>
    <mergeCell ref="B8:L8"/>
    <mergeCell ref="K7:L7"/>
    <mergeCell ref="E6:G6"/>
    <mergeCell ref="E7:G7"/>
    <mergeCell ref="B5:L5"/>
    <mergeCell ref="B15:C15"/>
  </mergeCells>
  <phoneticPr fontId="2" type="noConversion"/>
  <printOptions headings="1"/>
  <pageMargins left="0.28999999999999998" right="0.18" top="0.72" bottom="0.25" header="0.22" footer="0.17"/>
  <pageSetup scale="80" firstPageNumber="5" orientation="landscape" r:id="rId1"/>
  <headerFooter alignWithMargins="0">
    <oddHeader>&amp;L&amp;8Page &amp;P&amp;R&amp;8Page &amp;P</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G291"/>
  <sheetViews>
    <sheetView showGridLines="0" topLeftCell="A103" zoomScaleNormal="100" workbookViewId="0">
      <selection activeCell="F29" sqref="F29"/>
    </sheetView>
  </sheetViews>
  <sheetFormatPr defaultRowHeight="13.2" x14ac:dyDescent="0.25"/>
  <cols>
    <col min="1" max="1" width="3.109375" customWidth="1"/>
    <col min="2" max="6" width="30.6640625" customWidth="1"/>
    <col min="7" max="7" width="6" customWidth="1"/>
  </cols>
  <sheetData>
    <row r="1" spans="1:7" x14ac:dyDescent="0.25">
      <c r="A1" s="437" t="s">
        <v>163</v>
      </c>
      <c r="B1" s="437"/>
      <c r="C1" s="437"/>
      <c r="D1" s="437"/>
      <c r="E1" s="437"/>
      <c r="F1" s="437"/>
      <c r="G1" s="437"/>
    </row>
    <row r="2" spans="1:7" x14ac:dyDescent="0.25">
      <c r="A2" s="281"/>
      <c r="B2" s="281"/>
      <c r="C2" s="281"/>
      <c r="D2" s="281"/>
      <c r="E2" s="281"/>
      <c r="F2" s="281"/>
      <c r="G2" s="281"/>
    </row>
    <row r="3" spans="1:7" x14ac:dyDescent="0.25">
      <c r="A3" s="280"/>
      <c r="B3" s="282" t="s">
        <v>103</v>
      </c>
      <c r="C3" s="280"/>
      <c r="D3" s="280"/>
      <c r="E3" s="280"/>
      <c r="F3" s="283"/>
      <c r="G3" s="280"/>
    </row>
    <row r="4" spans="1:7" x14ac:dyDescent="0.25">
      <c r="A4" s="280"/>
      <c r="B4" s="282" t="s">
        <v>104</v>
      </c>
      <c r="C4" s="280"/>
      <c r="D4" s="280"/>
      <c r="E4" s="280"/>
      <c r="F4" s="283"/>
      <c r="G4" s="280"/>
    </row>
    <row r="5" spans="1:7" x14ac:dyDescent="0.25">
      <c r="A5" s="280"/>
      <c r="B5" s="284"/>
      <c r="C5" s="280"/>
      <c r="D5" s="280"/>
      <c r="E5" s="280"/>
      <c r="F5" s="283"/>
      <c r="G5" s="280"/>
    </row>
    <row r="6" spans="1:7" x14ac:dyDescent="0.25">
      <c r="A6" s="285"/>
      <c r="B6" s="309" t="str">
        <f>'ASA1'!C9</f>
        <v>Coal City Community Unit School District No.1</v>
      </c>
      <c r="C6" s="285"/>
      <c r="D6" s="285"/>
      <c r="E6" s="285"/>
      <c r="F6" s="286"/>
      <c r="G6" s="285"/>
    </row>
    <row r="7" spans="1:7" x14ac:dyDescent="0.25">
      <c r="A7" s="285"/>
      <c r="B7" s="309" t="str">
        <f>'ASA1'!C10</f>
        <v>24-032-0010-26</v>
      </c>
      <c r="C7" s="285"/>
      <c r="D7" s="285"/>
      <c r="E7" s="285"/>
      <c r="F7" s="286"/>
      <c r="G7" s="285"/>
    </row>
    <row r="8" spans="1:7" x14ac:dyDescent="0.25">
      <c r="A8" s="280"/>
      <c r="B8" s="284"/>
      <c r="C8" s="280"/>
      <c r="D8" s="280"/>
      <c r="E8" s="280"/>
      <c r="F8" s="283"/>
      <c r="G8" s="280"/>
    </row>
    <row r="9" spans="1:7" ht="13.8" thickBot="1" x14ac:dyDescent="0.3">
      <c r="A9" s="280"/>
      <c r="B9" s="433" t="s">
        <v>206</v>
      </c>
      <c r="C9" s="434"/>
      <c r="D9" s="434"/>
      <c r="E9" s="434"/>
      <c r="F9" s="434"/>
      <c r="G9" s="283"/>
    </row>
    <row r="10" spans="1:7" x14ac:dyDescent="0.25">
      <c r="A10" s="280"/>
      <c r="B10" s="287"/>
      <c r="C10" s="288"/>
      <c r="D10" s="289"/>
      <c r="E10" s="290"/>
      <c r="F10" s="289"/>
      <c r="G10" s="280"/>
    </row>
    <row r="11" spans="1:7" ht="13.8" thickBot="1" x14ac:dyDescent="0.3">
      <c r="A11" s="280"/>
      <c r="B11" s="291"/>
      <c r="C11" s="292"/>
      <c r="D11" s="350"/>
      <c r="E11" s="367"/>
      <c r="F11" s="293"/>
      <c r="G11" s="280"/>
    </row>
    <row r="12" spans="1:7" x14ac:dyDescent="0.25">
      <c r="A12" s="280"/>
      <c r="B12" s="294" t="s">
        <v>71</v>
      </c>
      <c r="C12" s="347" t="s">
        <v>7</v>
      </c>
      <c r="D12" s="357" t="s">
        <v>89</v>
      </c>
      <c r="E12" s="351" t="s">
        <v>90</v>
      </c>
      <c r="F12" s="295" t="s">
        <v>72</v>
      </c>
      <c r="G12" s="280"/>
    </row>
    <row r="13" spans="1:7" x14ac:dyDescent="0.25">
      <c r="A13" s="280"/>
      <c r="B13" s="342" t="s">
        <v>228</v>
      </c>
      <c r="C13" s="296" t="s">
        <v>256</v>
      </c>
      <c r="D13" s="358" t="s">
        <v>260</v>
      </c>
      <c r="E13" s="352" t="s">
        <v>311</v>
      </c>
      <c r="F13" s="368" t="s">
        <v>400</v>
      </c>
      <c r="G13" s="280"/>
    </row>
    <row r="14" spans="1:7" x14ac:dyDescent="0.25">
      <c r="A14" s="280"/>
      <c r="B14" s="343" t="s">
        <v>229</v>
      </c>
      <c r="C14" s="296" t="s">
        <v>257</v>
      </c>
      <c r="D14" s="358" t="s">
        <v>261</v>
      </c>
      <c r="E14" s="352" t="s">
        <v>312</v>
      </c>
      <c r="F14" s="352" t="s">
        <v>401</v>
      </c>
      <c r="G14" s="280"/>
    </row>
    <row r="15" spans="1:7" x14ac:dyDescent="0.25">
      <c r="A15" s="280"/>
      <c r="B15" s="343" t="s">
        <v>230</v>
      </c>
      <c r="C15" s="296" t="s">
        <v>258</v>
      </c>
      <c r="D15" s="358" t="s">
        <v>262</v>
      </c>
      <c r="E15" s="352" t="s">
        <v>313</v>
      </c>
      <c r="F15" s="352" t="s">
        <v>402</v>
      </c>
      <c r="G15" s="280"/>
    </row>
    <row r="16" spans="1:7" x14ac:dyDescent="0.25">
      <c r="A16" s="280"/>
      <c r="B16" s="343" t="s">
        <v>231</v>
      </c>
      <c r="C16" s="296" t="s">
        <v>259</v>
      </c>
      <c r="D16" s="358" t="s">
        <v>263</v>
      </c>
      <c r="E16" s="352" t="s">
        <v>314</v>
      </c>
      <c r="F16" s="352" t="s">
        <v>403</v>
      </c>
      <c r="G16" s="280"/>
    </row>
    <row r="17" spans="2:6" x14ac:dyDescent="0.25">
      <c r="B17" s="343" t="s">
        <v>232</v>
      </c>
      <c r="C17" s="296"/>
      <c r="D17" s="358" t="s">
        <v>264</v>
      </c>
      <c r="E17" s="352" t="s">
        <v>315</v>
      </c>
      <c r="F17" s="352" t="s">
        <v>404</v>
      </c>
    </row>
    <row r="18" spans="2:6" x14ac:dyDescent="0.25">
      <c r="B18" s="343" t="s">
        <v>233</v>
      </c>
      <c r="C18" s="296"/>
      <c r="D18" s="358" t="s">
        <v>265</v>
      </c>
      <c r="E18" s="352" t="s">
        <v>316</v>
      </c>
      <c r="F18" s="352" t="s">
        <v>860</v>
      </c>
    </row>
    <row r="19" spans="2:6" x14ac:dyDescent="0.25">
      <c r="B19" s="343" t="s">
        <v>234</v>
      </c>
      <c r="C19" s="296"/>
      <c r="D19" s="358" t="s">
        <v>266</v>
      </c>
      <c r="E19" s="352" t="s">
        <v>317</v>
      </c>
      <c r="F19" s="352" t="s">
        <v>405</v>
      </c>
    </row>
    <row r="20" spans="2:6" x14ac:dyDescent="0.25">
      <c r="B20" s="343" t="s">
        <v>235</v>
      </c>
      <c r="C20" s="296"/>
      <c r="D20" s="358" t="s">
        <v>267</v>
      </c>
      <c r="E20" s="352" t="s">
        <v>318</v>
      </c>
      <c r="F20" s="352" t="s">
        <v>406</v>
      </c>
    </row>
    <row r="21" spans="2:6" x14ac:dyDescent="0.25">
      <c r="B21" s="343" t="s">
        <v>236</v>
      </c>
      <c r="C21" s="296"/>
      <c r="D21" s="358" t="s">
        <v>268</v>
      </c>
      <c r="E21" s="352" t="s">
        <v>319</v>
      </c>
      <c r="F21" s="352" t="s">
        <v>407</v>
      </c>
    </row>
    <row r="22" spans="2:6" x14ac:dyDescent="0.25">
      <c r="B22" s="343" t="s">
        <v>237</v>
      </c>
      <c r="C22" s="296"/>
      <c r="D22" s="358" t="s">
        <v>269</v>
      </c>
      <c r="E22" s="352" t="s">
        <v>320</v>
      </c>
      <c r="F22" s="352" t="s">
        <v>408</v>
      </c>
    </row>
    <row r="23" spans="2:6" x14ac:dyDescent="0.25">
      <c r="B23" s="343" t="s">
        <v>238</v>
      </c>
      <c r="C23" s="296"/>
      <c r="D23" s="358" t="s">
        <v>270</v>
      </c>
      <c r="E23" s="352" t="s">
        <v>321</v>
      </c>
      <c r="F23" s="352" t="s">
        <v>409</v>
      </c>
    </row>
    <row r="24" spans="2:6" x14ac:dyDescent="0.25">
      <c r="B24" s="343" t="s">
        <v>239</v>
      </c>
      <c r="C24" s="296"/>
      <c r="D24" s="358" t="s">
        <v>271</v>
      </c>
      <c r="E24" s="352" t="s">
        <v>322</v>
      </c>
      <c r="F24" s="352" t="s">
        <v>410</v>
      </c>
    </row>
    <row r="25" spans="2:6" x14ac:dyDescent="0.25">
      <c r="B25" s="343" t="s">
        <v>240</v>
      </c>
      <c r="C25" s="296"/>
      <c r="D25" s="358" t="s">
        <v>272</v>
      </c>
      <c r="E25" s="352" t="s">
        <v>323</v>
      </c>
      <c r="F25" s="352" t="s">
        <v>411</v>
      </c>
    </row>
    <row r="26" spans="2:6" x14ac:dyDescent="0.25">
      <c r="B26" s="343" t="s">
        <v>241</v>
      </c>
      <c r="C26" s="296"/>
      <c r="D26" s="358" t="s">
        <v>273</v>
      </c>
      <c r="E26" s="352" t="s">
        <v>324</v>
      </c>
      <c r="F26" s="352" t="s">
        <v>412</v>
      </c>
    </row>
    <row r="27" spans="2:6" x14ac:dyDescent="0.25">
      <c r="B27" s="343" t="s">
        <v>242</v>
      </c>
      <c r="C27" s="296"/>
      <c r="D27" s="358" t="s">
        <v>274</v>
      </c>
      <c r="E27" s="352" t="s">
        <v>325</v>
      </c>
      <c r="F27" s="352" t="s">
        <v>413</v>
      </c>
    </row>
    <row r="28" spans="2:6" x14ac:dyDescent="0.25">
      <c r="B28" s="343" t="s">
        <v>243</v>
      </c>
      <c r="C28" s="296"/>
      <c r="D28" s="358" t="s">
        <v>275</v>
      </c>
      <c r="E28" s="352" t="s">
        <v>326</v>
      </c>
      <c r="F28" s="352" t="s">
        <v>861</v>
      </c>
    </row>
    <row r="29" spans="2:6" x14ac:dyDescent="0.25">
      <c r="B29" s="343" t="s">
        <v>244</v>
      </c>
      <c r="C29" s="296"/>
      <c r="D29" s="358" t="s">
        <v>276</v>
      </c>
      <c r="E29" s="352" t="s">
        <v>327</v>
      </c>
      <c r="F29" s="352" t="s">
        <v>414</v>
      </c>
    </row>
    <row r="30" spans="2:6" x14ac:dyDescent="0.25">
      <c r="B30" s="343" t="s">
        <v>245</v>
      </c>
      <c r="C30" s="296"/>
      <c r="D30" s="358" t="s">
        <v>277</v>
      </c>
      <c r="E30" s="352" t="s">
        <v>328</v>
      </c>
      <c r="F30" s="352" t="s">
        <v>415</v>
      </c>
    </row>
    <row r="31" spans="2:6" ht="13.8" thickBot="1" x14ac:dyDescent="0.3">
      <c r="B31" s="344" t="s">
        <v>246</v>
      </c>
      <c r="C31" s="297"/>
      <c r="D31" s="359" t="s">
        <v>278</v>
      </c>
      <c r="E31" s="353" t="s">
        <v>329</v>
      </c>
      <c r="F31" s="353" t="s">
        <v>416</v>
      </c>
    </row>
    <row r="32" spans="2:6" ht="13.8" thickTop="1" x14ac:dyDescent="0.25">
      <c r="B32" s="343" t="s">
        <v>247</v>
      </c>
      <c r="C32" s="296"/>
      <c r="D32" s="360" t="s">
        <v>849</v>
      </c>
      <c r="E32" s="354" t="s">
        <v>850</v>
      </c>
      <c r="F32" s="354" t="s">
        <v>851</v>
      </c>
    </row>
    <row r="33" spans="2:6" x14ac:dyDescent="0.25">
      <c r="B33" s="345" t="s">
        <v>248</v>
      </c>
      <c r="D33" s="361" t="s">
        <v>279</v>
      </c>
      <c r="E33" s="355" t="s">
        <v>330</v>
      </c>
      <c r="F33" s="355" t="s">
        <v>417</v>
      </c>
    </row>
    <row r="34" spans="2:6" x14ac:dyDescent="0.25">
      <c r="B34" s="345" t="s">
        <v>249</v>
      </c>
      <c r="C34" s="300"/>
      <c r="D34" s="361" t="s">
        <v>280</v>
      </c>
      <c r="E34" s="355" t="s">
        <v>331</v>
      </c>
      <c r="F34" s="355" t="s">
        <v>418</v>
      </c>
    </row>
    <row r="35" spans="2:6" x14ac:dyDescent="0.25">
      <c r="B35" s="345" t="s">
        <v>250</v>
      </c>
      <c r="D35" s="361" t="s">
        <v>281</v>
      </c>
      <c r="E35" s="355" t="s">
        <v>332</v>
      </c>
      <c r="F35" s="369" t="s">
        <v>852</v>
      </c>
    </row>
    <row r="36" spans="2:6" x14ac:dyDescent="0.25">
      <c r="B36" s="343" t="s">
        <v>251</v>
      </c>
      <c r="C36" s="298"/>
      <c r="D36" s="362" t="s">
        <v>282</v>
      </c>
      <c r="E36" s="343" t="s">
        <v>333</v>
      </c>
      <c r="F36" s="370" t="s">
        <v>853</v>
      </c>
    </row>
    <row r="37" spans="2:6" x14ac:dyDescent="0.25">
      <c r="B37" s="345" t="s">
        <v>252</v>
      </c>
      <c r="D37" s="361" t="s">
        <v>283</v>
      </c>
      <c r="E37" s="355" t="s">
        <v>334</v>
      </c>
      <c r="F37" s="373" t="s">
        <v>854</v>
      </c>
    </row>
    <row r="38" spans="2:6" x14ac:dyDescent="0.25">
      <c r="B38" s="345" t="s">
        <v>253</v>
      </c>
      <c r="C38" s="298"/>
      <c r="D38" s="362" t="s">
        <v>284</v>
      </c>
      <c r="E38" s="343" t="s">
        <v>335</v>
      </c>
      <c r="F38" s="370" t="s">
        <v>855</v>
      </c>
    </row>
    <row r="39" spans="2:6" x14ac:dyDescent="0.25">
      <c r="B39" s="345" t="s">
        <v>254</v>
      </c>
      <c r="D39" s="361" t="s">
        <v>285</v>
      </c>
      <c r="E39" s="355" t="s">
        <v>336</v>
      </c>
      <c r="F39" s="371" t="s">
        <v>856</v>
      </c>
    </row>
    <row r="40" spans="2:6" x14ac:dyDescent="0.25">
      <c r="B40" s="346" t="s">
        <v>255</v>
      </c>
      <c r="C40" s="298"/>
      <c r="D40" s="362" t="s">
        <v>286</v>
      </c>
      <c r="E40" s="343" t="s">
        <v>337</v>
      </c>
      <c r="F40" s="370" t="s">
        <v>857</v>
      </c>
    </row>
    <row r="41" spans="2:6" x14ac:dyDescent="0.25">
      <c r="D41" s="362" t="s">
        <v>287</v>
      </c>
      <c r="E41" s="343" t="s">
        <v>338</v>
      </c>
      <c r="F41" s="370" t="s">
        <v>858</v>
      </c>
    </row>
    <row r="42" spans="2:6" x14ac:dyDescent="0.25">
      <c r="B42" s="322"/>
      <c r="C42" s="348"/>
      <c r="D42" s="362" t="s">
        <v>288</v>
      </c>
      <c r="E42" s="343" t="s">
        <v>339</v>
      </c>
      <c r="F42" s="372" t="s">
        <v>859</v>
      </c>
    </row>
    <row r="43" spans="2:6" x14ac:dyDescent="0.25">
      <c r="B43" s="322"/>
      <c r="C43" s="348"/>
      <c r="D43" s="362" t="s">
        <v>289</v>
      </c>
      <c r="E43" s="343" t="s">
        <v>340</v>
      </c>
      <c r="F43" s="366"/>
    </row>
    <row r="44" spans="2:6" x14ac:dyDescent="0.25">
      <c r="B44" s="299"/>
      <c r="C44" s="348"/>
      <c r="D44" s="362" t="s">
        <v>290</v>
      </c>
      <c r="E44" s="343" t="s">
        <v>341</v>
      </c>
      <c r="F44" s="366"/>
    </row>
    <row r="45" spans="2:6" x14ac:dyDescent="0.25">
      <c r="D45" s="363" t="s">
        <v>291</v>
      </c>
      <c r="E45" s="345" t="s">
        <v>342</v>
      </c>
    </row>
    <row r="46" spans="2:6" x14ac:dyDescent="0.25">
      <c r="D46" s="363" t="s">
        <v>292</v>
      </c>
      <c r="E46" s="345" t="s">
        <v>343</v>
      </c>
      <c r="F46" s="366"/>
    </row>
    <row r="47" spans="2:6" x14ac:dyDescent="0.25">
      <c r="C47" s="348"/>
      <c r="D47" s="363" t="s">
        <v>293</v>
      </c>
      <c r="E47" s="343" t="s">
        <v>344</v>
      </c>
      <c r="F47" s="366"/>
    </row>
    <row r="48" spans="2:6" x14ac:dyDescent="0.25">
      <c r="B48" s="322"/>
      <c r="C48" s="348"/>
      <c r="D48" s="363" t="s">
        <v>294</v>
      </c>
      <c r="E48" s="343" t="s">
        <v>345</v>
      </c>
      <c r="F48" s="366"/>
    </row>
    <row r="49" spans="2:6" x14ac:dyDescent="0.25">
      <c r="B49" s="322"/>
      <c r="C49" s="348"/>
      <c r="D49" s="362" t="s">
        <v>295</v>
      </c>
      <c r="E49" s="343" t="s">
        <v>346</v>
      </c>
      <c r="F49" s="366"/>
    </row>
    <row r="50" spans="2:6" x14ac:dyDescent="0.25">
      <c r="B50" s="322"/>
      <c r="C50" s="348"/>
      <c r="D50" s="362" t="s">
        <v>296</v>
      </c>
      <c r="E50" s="343" t="s">
        <v>347</v>
      </c>
      <c r="F50" s="366"/>
    </row>
    <row r="51" spans="2:6" x14ac:dyDescent="0.25">
      <c r="B51" s="322"/>
      <c r="C51" s="348"/>
      <c r="D51" s="362" t="s">
        <v>297</v>
      </c>
      <c r="E51" s="343" t="s">
        <v>348</v>
      </c>
      <c r="F51" s="366"/>
    </row>
    <row r="52" spans="2:6" ht="13.8" thickBot="1" x14ac:dyDescent="0.3">
      <c r="B52" s="323"/>
      <c r="C52" s="349"/>
      <c r="D52" s="364" t="s">
        <v>298</v>
      </c>
      <c r="E52" s="344" t="s">
        <v>349</v>
      </c>
      <c r="F52" s="366"/>
    </row>
    <row r="53" spans="2:6" ht="13.8" thickTop="1" x14ac:dyDescent="0.25">
      <c r="D53" s="363" t="s">
        <v>299</v>
      </c>
      <c r="E53" s="345" t="s">
        <v>350</v>
      </c>
    </row>
    <row r="54" spans="2:6" x14ac:dyDescent="0.25">
      <c r="D54" s="363" t="s">
        <v>300</v>
      </c>
      <c r="E54" s="345" t="s">
        <v>351</v>
      </c>
    </row>
    <row r="55" spans="2:6" x14ac:dyDescent="0.25">
      <c r="D55" s="363" t="s">
        <v>301</v>
      </c>
      <c r="E55" s="345" t="s">
        <v>352</v>
      </c>
    </row>
    <row r="56" spans="2:6" x14ac:dyDescent="0.25">
      <c r="D56" s="363" t="s">
        <v>302</v>
      </c>
      <c r="E56" s="345" t="s">
        <v>353</v>
      </c>
    </row>
    <row r="57" spans="2:6" x14ac:dyDescent="0.25">
      <c r="D57" s="363" t="s">
        <v>303</v>
      </c>
      <c r="E57" s="345" t="s">
        <v>354</v>
      </c>
    </row>
    <row r="58" spans="2:6" x14ac:dyDescent="0.25">
      <c r="D58" s="363" t="s">
        <v>304</v>
      </c>
      <c r="E58" s="345" t="s">
        <v>355</v>
      </c>
    </row>
    <row r="59" spans="2:6" x14ac:dyDescent="0.25">
      <c r="D59" s="363" t="s">
        <v>305</v>
      </c>
      <c r="E59" s="345" t="s">
        <v>356</v>
      </c>
    </row>
    <row r="60" spans="2:6" x14ac:dyDescent="0.25">
      <c r="D60" s="363" t="s">
        <v>306</v>
      </c>
      <c r="E60" s="345" t="s">
        <v>357</v>
      </c>
    </row>
    <row r="61" spans="2:6" x14ac:dyDescent="0.25">
      <c r="D61" s="363" t="s">
        <v>307</v>
      </c>
      <c r="E61" s="345" t="s">
        <v>358</v>
      </c>
    </row>
    <row r="62" spans="2:6" x14ac:dyDescent="0.25">
      <c r="D62" s="363" t="s">
        <v>308</v>
      </c>
      <c r="E62" s="345" t="s">
        <v>359</v>
      </c>
    </row>
    <row r="63" spans="2:6" x14ac:dyDescent="0.25">
      <c r="D63" s="363" t="s">
        <v>309</v>
      </c>
      <c r="E63" s="345" t="s">
        <v>360</v>
      </c>
    </row>
    <row r="64" spans="2:6" x14ac:dyDescent="0.25">
      <c r="D64" s="365" t="s">
        <v>310</v>
      </c>
      <c r="E64" s="345" t="s">
        <v>363</v>
      </c>
    </row>
    <row r="65" spans="4:5" x14ac:dyDescent="0.25">
      <c r="E65" s="345" t="s">
        <v>361</v>
      </c>
    </row>
    <row r="66" spans="4:5" x14ac:dyDescent="0.25">
      <c r="E66" s="345" t="s">
        <v>362</v>
      </c>
    </row>
    <row r="67" spans="4:5" x14ac:dyDescent="0.25">
      <c r="E67" s="345" t="s">
        <v>364</v>
      </c>
    </row>
    <row r="68" spans="4:5" x14ac:dyDescent="0.25">
      <c r="E68" s="345" t="s">
        <v>365</v>
      </c>
    </row>
    <row r="69" spans="4:5" x14ac:dyDescent="0.25">
      <c r="E69" s="345" t="s">
        <v>366</v>
      </c>
    </row>
    <row r="70" spans="4:5" x14ac:dyDescent="0.25">
      <c r="E70" s="345" t="s">
        <v>367</v>
      </c>
    </row>
    <row r="71" spans="4:5" x14ac:dyDescent="0.25">
      <c r="E71" s="345" t="s">
        <v>368</v>
      </c>
    </row>
    <row r="72" spans="4:5" x14ac:dyDescent="0.25">
      <c r="E72" s="345" t="s">
        <v>369</v>
      </c>
    </row>
    <row r="73" spans="4:5" x14ac:dyDescent="0.25">
      <c r="E73" s="345" t="s">
        <v>370</v>
      </c>
    </row>
    <row r="74" spans="4:5" x14ac:dyDescent="0.25">
      <c r="E74" s="345" t="s">
        <v>371</v>
      </c>
    </row>
    <row r="75" spans="4:5" x14ac:dyDescent="0.25">
      <c r="D75" s="300"/>
      <c r="E75" s="345" t="s">
        <v>372</v>
      </c>
    </row>
    <row r="76" spans="4:5" x14ac:dyDescent="0.25">
      <c r="E76" s="345" t="s">
        <v>373</v>
      </c>
    </row>
    <row r="77" spans="4:5" x14ac:dyDescent="0.25">
      <c r="E77" s="345" t="s">
        <v>374</v>
      </c>
    </row>
    <row r="78" spans="4:5" x14ac:dyDescent="0.25">
      <c r="E78" s="345" t="s">
        <v>375</v>
      </c>
    </row>
    <row r="79" spans="4:5" x14ac:dyDescent="0.25">
      <c r="E79" s="345" t="s">
        <v>376</v>
      </c>
    </row>
    <row r="80" spans="4:5" x14ac:dyDescent="0.25">
      <c r="E80" s="345" t="s">
        <v>377</v>
      </c>
    </row>
    <row r="81" spans="5:5" x14ac:dyDescent="0.25">
      <c r="E81" s="345" t="s">
        <v>378</v>
      </c>
    </row>
    <row r="82" spans="5:5" x14ac:dyDescent="0.25">
      <c r="E82" s="345" t="s">
        <v>379</v>
      </c>
    </row>
    <row r="83" spans="5:5" x14ac:dyDescent="0.25">
      <c r="E83" s="345" t="s">
        <v>380</v>
      </c>
    </row>
    <row r="84" spans="5:5" x14ac:dyDescent="0.25">
      <c r="E84" s="345" t="s">
        <v>381</v>
      </c>
    </row>
    <row r="85" spans="5:5" x14ac:dyDescent="0.25">
      <c r="E85" s="345" t="s">
        <v>382</v>
      </c>
    </row>
    <row r="86" spans="5:5" x14ac:dyDescent="0.25">
      <c r="E86" s="345" t="s">
        <v>383</v>
      </c>
    </row>
    <row r="87" spans="5:5" x14ac:dyDescent="0.25">
      <c r="E87" s="345" t="s">
        <v>384</v>
      </c>
    </row>
    <row r="88" spans="5:5" x14ac:dyDescent="0.25">
      <c r="E88" s="345" t="s">
        <v>385</v>
      </c>
    </row>
    <row r="89" spans="5:5" x14ac:dyDescent="0.25">
      <c r="E89" s="345" t="s">
        <v>386</v>
      </c>
    </row>
    <row r="90" spans="5:5" x14ac:dyDescent="0.25">
      <c r="E90" s="345" t="s">
        <v>387</v>
      </c>
    </row>
    <row r="91" spans="5:5" x14ac:dyDescent="0.25">
      <c r="E91" s="345" t="s">
        <v>388</v>
      </c>
    </row>
    <row r="92" spans="5:5" x14ac:dyDescent="0.25">
      <c r="E92" s="345" t="s">
        <v>389</v>
      </c>
    </row>
    <row r="93" spans="5:5" x14ac:dyDescent="0.25">
      <c r="E93" s="345" t="s">
        <v>390</v>
      </c>
    </row>
    <row r="94" spans="5:5" x14ac:dyDescent="0.25">
      <c r="E94" s="345" t="s">
        <v>391</v>
      </c>
    </row>
    <row r="95" spans="5:5" x14ac:dyDescent="0.25">
      <c r="E95" s="345" t="s">
        <v>392</v>
      </c>
    </row>
    <row r="96" spans="5:5" x14ac:dyDescent="0.25">
      <c r="E96" s="345" t="s">
        <v>393</v>
      </c>
    </row>
    <row r="97" spans="5:5" x14ac:dyDescent="0.25">
      <c r="E97" s="345" t="s">
        <v>394</v>
      </c>
    </row>
    <row r="98" spans="5:5" x14ac:dyDescent="0.25">
      <c r="E98" s="345" t="s">
        <v>395</v>
      </c>
    </row>
    <row r="99" spans="5:5" x14ac:dyDescent="0.25">
      <c r="E99" s="345" t="s">
        <v>396</v>
      </c>
    </row>
    <row r="100" spans="5:5" x14ac:dyDescent="0.25">
      <c r="E100" s="345" t="s">
        <v>397</v>
      </c>
    </row>
    <row r="101" spans="5:5" x14ac:dyDescent="0.25">
      <c r="E101" s="345" t="s">
        <v>398</v>
      </c>
    </row>
    <row r="102" spans="5:5" x14ac:dyDescent="0.25">
      <c r="E102" s="356" t="s">
        <v>399</v>
      </c>
    </row>
    <row r="114" spans="2:6" x14ac:dyDescent="0.25">
      <c r="B114" s="435" t="s">
        <v>186</v>
      </c>
      <c r="C114" s="436"/>
      <c r="D114" s="436"/>
      <c r="E114" s="436"/>
      <c r="F114" s="436"/>
    </row>
    <row r="115" spans="2:6" x14ac:dyDescent="0.25">
      <c r="B115" s="351" t="s">
        <v>71</v>
      </c>
      <c r="C115" s="351" t="s">
        <v>7</v>
      </c>
      <c r="D115" s="351" t="s">
        <v>73</v>
      </c>
      <c r="E115" s="351" t="s">
        <v>82</v>
      </c>
    </row>
    <row r="116" spans="2:6" x14ac:dyDescent="0.25">
      <c r="B116" s="373" t="s">
        <v>419</v>
      </c>
      <c r="C116" s="373" t="s">
        <v>595</v>
      </c>
      <c r="D116" s="373" t="s">
        <v>620</v>
      </c>
      <c r="E116" s="373" t="s">
        <v>637</v>
      </c>
    </row>
    <row r="117" spans="2:6" x14ac:dyDescent="0.25">
      <c r="B117" s="373" t="s">
        <v>420</v>
      </c>
      <c r="C117" s="373" t="s">
        <v>596</v>
      </c>
      <c r="D117" s="373" t="s">
        <v>621</v>
      </c>
      <c r="E117" s="373" t="s">
        <v>638</v>
      </c>
    </row>
    <row r="118" spans="2:6" x14ac:dyDescent="0.25">
      <c r="B118" s="374" t="s">
        <v>421</v>
      </c>
      <c r="C118" s="374" t="s">
        <v>597</v>
      </c>
      <c r="D118" s="374" t="s">
        <v>622</v>
      </c>
      <c r="E118" s="375" t="s">
        <v>639</v>
      </c>
    </row>
    <row r="119" spans="2:6" x14ac:dyDescent="0.25">
      <c r="B119" s="374" t="s">
        <v>422</v>
      </c>
      <c r="C119" s="374" t="s">
        <v>598</v>
      </c>
      <c r="D119" s="374" t="s">
        <v>623</v>
      </c>
    </row>
    <row r="120" spans="2:6" x14ac:dyDescent="0.25">
      <c r="B120" s="374" t="s">
        <v>423</v>
      </c>
      <c r="C120" s="374" t="s">
        <v>599</v>
      </c>
      <c r="D120" s="374" t="s">
        <v>624</v>
      </c>
    </row>
    <row r="121" spans="2:6" x14ac:dyDescent="0.25">
      <c r="B121" s="374" t="s">
        <v>424</v>
      </c>
      <c r="C121" s="374" t="s">
        <v>600</v>
      </c>
      <c r="D121" s="374" t="s">
        <v>625</v>
      </c>
    </row>
    <row r="122" spans="2:6" x14ac:dyDescent="0.25">
      <c r="B122" s="374" t="s">
        <v>425</v>
      </c>
      <c r="C122" s="374" t="s">
        <v>601</v>
      </c>
      <c r="D122" s="374" t="s">
        <v>626</v>
      </c>
    </row>
    <row r="123" spans="2:6" x14ac:dyDescent="0.25">
      <c r="B123" s="374" t="s">
        <v>426</v>
      </c>
      <c r="C123" s="374" t="s">
        <v>602</v>
      </c>
      <c r="D123" s="374" t="s">
        <v>627</v>
      </c>
    </row>
    <row r="124" spans="2:6" x14ac:dyDescent="0.25">
      <c r="B124" s="374" t="s">
        <v>427</v>
      </c>
      <c r="C124" s="374" t="s">
        <v>603</v>
      </c>
      <c r="D124" s="374" t="s">
        <v>628</v>
      </c>
    </row>
    <row r="125" spans="2:6" x14ac:dyDescent="0.25">
      <c r="B125" s="374" t="s">
        <v>428</v>
      </c>
      <c r="C125" s="374" t="s">
        <v>604</v>
      </c>
      <c r="D125" s="374" t="s">
        <v>629</v>
      </c>
    </row>
    <row r="126" spans="2:6" x14ac:dyDescent="0.25">
      <c r="B126" s="374" t="s">
        <v>429</v>
      </c>
      <c r="C126" s="374" t="s">
        <v>605</v>
      </c>
      <c r="D126" s="374" t="s">
        <v>630</v>
      </c>
    </row>
    <row r="127" spans="2:6" x14ac:dyDescent="0.25">
      <c r="B127" s="374" t="s">
        <v>430</v>
      </c>
      <c r="C127" s="374" t="s">
        <v>606</v>
      </c>
      <c r="D127" s="374" t="s">
        <v>631</v>
      </c>
    </row>
    <row r="128" spans="2:6" x14ac:dyDescent="0.25">
      <c r="B128" s="374" t="s">
        <v>431</v>
      </c>
      <c r="C128" s="374" t="s">
        <v>607</v>
      </c>
      <c r="D128" s="374" t="s">
        <v>632</v>
      </c>
    </row>
    <row r="129" spans="2:5" x14ac:dyDescent="0.25">
      <c r="B129" s="374" t="s">
        <v>432</v>
      </c>
      <c r="C129" s="374" t="s">
        <v>608</v>
      </c>
      <c r="D129" s="374" t="s">
        <v>633</v>
      </c>
    </row>
    <row r="130" spans="2:5" x14ac:dyDescent="0.25">
      <c r="B130" s="374" t="s">
        <v>433</v>
      </c>
      <c r="C130" s="374" t="s">
        <v>609</v>
      </c>
      <c r="D130" s="374" t="s">
        <v>634</v>
      </c>
    </row>
    <row r="131" spans="2:5" x14ac:dyDescent="0.25">
      <c r="B131" s="374" t="s">
        <v>434</v>
      </c>
      <c r="C131" s="374" t="s">
        <v>610</v>
      </c>
      <c r="D131" s="374" t="s">
        <v>635</v>
      </c>
    </row>
    <row r="132" spans="2:5" x14ac:dyDescent="0.25">
      <c r="B132" s="374" t="s">
        <v>435</v>
      </c>
      <c r="C132" s="374" t="s">
        <v>611</v>
      </c>
      <c r="D132" s="375" t="s">
        <v>636</v>
      </c>
    </row>
    <row r="133" spans="2:5" x14ac:dyDescent="0.25">
      <c r="B133" s="374" t="s">
        <v>436</v>
      </c>
      <c r="C133" s="374" t="s">
        <v>612</v>
      </c>
    </row>
    <row r="134" spans="2:5" x14ac:dyDescent="0.25">
      <c r="B134" s="374" t="s">
        <v>437</v>
      </c>
      <c r="C134" s="374" t="s">
        <v>613</v>
      </c>
    </row>
    <row r="135" spans="2:5" x14ac:dyDescent="0.25">
      <c r="B135" s="374" t="s">
        <v>439</v>
      </c>
      <c r="C135" s="374" t="s">
        <v>614</v>
      </c>
    </row>
    <row r="136" spans="2:5" x14ac:dyDescent="0.25">
      <c r="B136" s="374" t="s">
        <v>438</v>
      </c>
      <c r="C136" s="374" t="s">
        <v>615</v>
      </c>
    </row>
    <row r="137" spans="2:5" x14ac:dyDescent="0.25">
      <c r="B137" s="374" t="s">
        <v>440</v>
      </c>
      <c r="C137" s="374" t="s">
        <v>616</v>
      </c>
    </row>
    <row r="138" spans="2:5" x14ac:dyDescent="0.25">
      <c r="B138" s="374" t="s">
        <v>441</v>
      </c>
      <c r="C138" s="374" t="s">
        <v>617</v>
      </c>
    </row>
    <row r="139" spans="2:5" x14ac:dyDescent="0.25">
      <c r="B139" s="374" t="s">
        <v>442</v>
      </c>
      <c r="C139" s="374" t="s">
        <v>618</v>
      </c>
    </row>
    <row r="140" spans="2:5" x14ac:dyDescent="0.25">
      <c r="B140" s="374" t="s">
        <v>443</v>
      </c>
      <c r="C140" s="375" t="s">
        <v>619</v>
      </c>
      <c r="E140" s="300"/>
    </row>
    <row r="141" spans="2:5" x14ac:dyDescent="0.25">
      <c r="B141" s="374" t="s">
        <v>444</v>
      </c>
    </row>
    <row r="142" spans="2:5" x14ac:dyDescent="0.25">
      <c r="B142" s="374" t="s">
        <v>445</v>
      </c>
    </row>
    <row r="143" spans="2:5" x14ac:dyDescent="0.25">
      <c r="B143" s="374" t="s">
        <v>446</v>
      </c>
    </row>
    <row r="144" spans="2:5" x14ac:dyDescent="0.25">
      <c r="B144" s="374" t="s">
        <v>447</v>
      </c>
    </row>
    <row r="145" spans="2:6" x14ac:dyDescent="0.25">
      <c r="B145" s="374" t="s">
        <v>448</v>
      </c>
    </row>
    <row r="146" spans="2:6" x14ac:dyDescent="0.25">
      <c r="B146" s="374" t="s">
        <v>449</v>
      </c>
    </row>
    <row r="147" spans="2:6" x14ac:dyDescent="0.25">
      <c r="B147" s="374" t="s">
        <v>450</v>
      </c>
    </row>
    <row r="148" spans="2:6" x14ac:dyDescent="0.25">
      <c r="B148" s="374" t="s">
        <v>451</v>
      </c>
    </row>
    <row r="149" spans="2:6" x14ac:dyDescent="0.25">
      <c r="B149" s="374" t="s">
        <v>452</v>
      </c>
      <c r="F149" s="300"/>
    </row>
    <row r="150" spans="2:6" x14ac:dyDescent="0.25">
      <c r="B150" s="374" t="s">
        <v>453</v>
      </c>
    </row>
    <row r="151" spans="2:6" x14ac:dyDescent="0.25">
      <c r="B151" s="374" t="s">
        <v>454</v>
      </c>
    </row>
    <row r="152" spans="2:6" x14ac:dyDescent="0.25">
      <c r="B152" s="374" t="s">
        <v>455</v>
      </c>
    </row>
    <row r="153" spans="2:6" x14ac:dyDescent="0.25">
      <c r="B153" s="374" t="s">
        <v>456</v>
      </c>
    </row>
    <row r="154" spans="2:6" x14ac:dyDescent="0.25">
      <c r="B154" s="374" t="s">
        <v>457</v>
      </c>
    </row>
    <row r="155" spans="2:6" x14ac:dyDescent="0.25">
      <c r="B155" s="374" t="s">
        <v>458</v>
      </c>
    </row>
    <row r="156" spans="2:6" x14ac:dyDescent="0.25">
      <c r="B156" s="374" t="s">
        <v>459</v>
      </c>
    </row>
    <row r="157" spans="2:6" x14ac:dyDescent="0.25">
      <c r="B157" s="374" t="s">
        <v>460</v>
      </c>
    </row>
    <row r="158" spans="2:6" x14ac:dyDescent="0.25">
      <c r="B158" s="374" t="s">
        <v>461</v>
      </c>
    </row>
    <row r="159" spans="2:6" x14ac:dyDescent="0.25">
      <c r="B159" s="374" t="s">
        <v>462</v>
      </c>
    </row>
    <row r="160" spans="2:6" x14ac:dyDescent="0.25">
      <c r="B160" s="374" t="s">
        <v>463</v>
      </c>
    </row>
    <row r="161" spans="2:2" x14ac:dyDescent="0.25">
      <c r="B161" s="374" t="s">
        <v>464</v>
      </c>
    </row>
    <row r="162" spans="2:2" x14ac:dyDescent="0.25">
      <c r="B162" s="374" t="s">
        <v>465</v>
      </c>
    </row>
    <row r="163" spans="2:2" x14ac:dyDescent="0.25">
      <c r="B163" s="374" t="s">
        <v>466</v>
      </c>
    </row>
    <row r="164" spans="2:2" x14ac:dyDescent="0.25">
      <c r="B164" s="374" t="s">
        <v>467</v>
      </c>
    </row>
    <row r="165" spans="2:2" x14ac:dyDescent="0.25">
      <c r="B165" s="374" t="s">
        <v>468</v>
      </c>
    </row>
    <row r="166" spans="2:2" x14ac:dyDescent="0.25">
      <c r="B166" s="374" t="s">
        <v>469</v>
      </c>
    </row>
    <row r="167" spans="2:2" x14ac:dyDescent="0.25">
      <c r="B167" s="374" t="s">
        <v>470</v>
      </c>
    </row>
    <row r="168" spans="2:2" x14ac:dyDescent="0.25">
      <c r="B168" s="374" t="s">
        <v>471</v>
      </c>
    </row>
    <row r="169" spans="2:2" x14ac:dyDescent="0.25">
      <c r="B169" s="374" t="s">
        <v>472</v>
      </c>
    </row>
    <row r="170" spans="2:2" x14ac:dyDescent="0.25">
      <c r="B170" s="374" t="s">
        <v>473</v>
      </c>
    </row>
    <row r="171" spans="2:2" x14ac:dyDescent="0.25">
      <c r="B171" s="374" t="s">
        <v>474</v>
      </c>
    </row>
    <row r="172" spans="2:2" x14ac:dyDescent="0.25">
      <c r="B172" s="374" t="s">
        <v>475</v>
      </c>
    </row>
    <row r="173" spans="2:2" x14ac:dyDescent="0.25">
      <c r="B173" s="374" t="s">
        <v>476</v>
      </c>
    </row>
    <row r="174" spans="2:2" x14ac:dyDescent="0.25">
      <c r="B174" s="374" t="s">
        <v>477</v>
      </c>
    </row>
    <row r="175" spans="2:2" x14ac:dyDescent="0.25">
      <c r="B175" s="374" t="s">
        <v>478</v>
      </c>
    </row>
    <row r="176" spans="2:2" x14ac:dyDescent="0.25">
      <c r="B176" s="374" t="s">
        <v>479</v>
      </c>
    </row>
    <row r="177" spans="2:2" x14ac:dyDescent="0.25">
      <c r="B177" s="374" t="s">
        <v>480</v>
      </c>
    </row>
    <row r="178" spans="2:2" x14ac:dyDescent="0.25">
      <c r="B178" s="374" t="s">
        <v>481</v>
      </c>
    </row>
    <row r="179" spans="2:2" x14ac:dyDescent="0.25">
      <c r="B179" s="374" t="s">
        <v>482</v>
      </c>
    </row>
    <row r="180" spans="2:2" x14ac:dyDescent="0.25">
      <c r="B180" s="374" t="s">
        <v>483</v>
      </c>
    </row>
    <row r="181" spans="2:2" x14ac:dyDescent="0.25">
      <c r="B181" s="374" t="s">
        <v>484</v>
      </c>
    </row>
    <row r="182" spans="2:2" x14ac:dyDescent="0.25">
      <c r="B182" s="374" t="s">
        <v>485</v>
      </c>
    </row>
    <row r="183" spans="2:2" x14ac:dyDescent="0.25">
      <c r="B183" s="374" t="s">
        <v>486</v>
      </c>
    </row>
    <row r="184" spans="2:2" x14ac:dyDescent="0.25">
      <c r="B184" s="374" t="s">
        <v>487</v>
      </c>
    </row>
    <row r="185" spans="2:2" x14ac:dyDescent="0.25">
      <c r="B185" s="374" t="s">
        <v>488</v>
      </c>
    </row>
    <row r="186" spans="2:2" x14ac:dyDescent="0.25">
      <c r="B186" s="374" t="s">
        <v>489</v>
      </c>
    </row>
    <row r="187" spans="2:2" x14ac:dyDescent="0.25">
      <c r="B187" s="374" t="s">
        <v>490</v>
      </c>
    </row>
    <row r="188" spans="2:2" x14ac:dyDescent="0.25">
      <c r="B188" s="374" t="s">
        <v>491</v>
      </c>
    </row>
    <row r="189" spans="2:2" x14ac:dyDescent="0.25">
      <c r="B189" s="374" t="s">
        <v>492</v>
      </c>
    </row>
    <row r="190" spans="2:2" x14ac:dyDescent="0.25">
      <c r="B190" s="374" t="s">
        <v>493</v>
      </c>
    </row>
    <row r="191" spans="2:2" x14ac:dyDescent="0.25">
      <c r="B191" s="374" t="s">
        <v>494</v>
      </c>
    </row>
    <row r="192" spans="2:2" x14ac:dyDescent="0.25">
      <c r="B192" s="374" t="s">
        <v>495</v>
      </c>
    </row>
    <row r="193" spans="2:2" x14ac:dyDescent="0.25">
      <c r="B193" s="374" t="s">
        <v>496</v>
      </c>
    </row>
    <row r="194" spans="2:2" x14ac:dyDescent="0.25">
      <c r="B194" s="374" t="s">
        <v>497</v>
      </c>
    </row>
    <row r="195" spans="2:2" x14ac:dyDescent="0.25">
      <c r="B195" s="374" t="s">
        <v>498</v>
      </c>
    </row>
    <row r="196" spans="2:2" x14ac:dyDescent="0.25">
      <c r="B196" s="374" t="s">
        <v>499</v>
      </c>
    </row>
    <row r="197" spans="2:2" x14ac:dyDescent="0.25">
      <c r="B197" s="374" t="s">
        <v>500</v>
      </c>
    </row>
    <row r="198" spans="2:2" x14ac:dyDescent="0.25">
      <c r="B198" s="374" t="s">
        <v>501</v>
      </c>
    </row>
    <row r="199" spans="2:2" x14ac:dyDescent="0.25">
      <c r="B199" s="374" t="s">
        <v>502</v>
      </c>
    </row>
    <row r="200" spans="2:2" x14ac:dyDescent="0.25">
      <c r="B200" s="374" t="s">
        <v>503</v>
      </c>
    </row>
    <row r="201" spans="2:2" x14ac:dyDescent="0.25">
      <c r="B201" s="374" t="s">
        <v>504</v>
      </c>
    </row>
    <row r="202" spans="2:2" x14ac:dyDescent="0.25">
      <c r="B202" s="374" t="s">
        <v>505</v>
      </c>
    </row>
    <row r="203" spans="2:2" x14ac:dyDescent="0.25">
      <c r="B203" s="374" t="s">
        <v>506</v>
      </c>
    </row>
    <row r="204" spans="2:2" x14ac:dyDescent="0.25">
      <c r="B204" s="374" t="s">
        <v>507</v>
      </c>
    </row>
    <row r="205" spans="2:2" x14ac:dyDescent="0.25">
      <c r="B205" s="374" t="s">
        <v>508</v>
      </c>
    </row>
    <row r="206" spans="2:2" x14ac:dyDescent="0.25">
      <c r="B206" s="374" t="s">
        <v>509</v>
      </c>
    </row>
    <row r="207" spans="2:2" x14ac:dyDescent="0.25">
      <c r="B207" s="374" t="s">
        <v>510</v>
      </c>
    </row>
    <row r="208" spans="2:2" x14ac:dyDescent="0.25">
      <c r="B208" s="374" t="s">
        <v>511</v>
      </c>
    </row>
    <row r="209" spans="2:2" x14ac:dyDescent="0.25">
      <c r="B209" s="374" t="s">
        <v>512</v>
      </c>
    </row>
    <row r="210" spans="2:2" x14ac:dyDescent="0.25">
      <c r="B210" s="374" t="s">
        <v>513</v>
      </c>
    </row>
    <row r="211" spans="2:2" x14ac:dyDescent="0.25">
      <c r="B211" s="374" t="s">
        <v>514</v>
      </c>
    </row>
    <row r="212" spans="2:2" x14ac:dyDescent="0.25">
      <c r="B212" s="374" t="s">
        <v>515</v>
      </c>
    </row>
    <row r="213" spans="2:2" x14ac:dyDescent="0.25">
      <c r="B213" s="374" t="s">
        <v>516</v>
      </c>
    </row>
    <row r="214" spans="2:2" x14ac:dyDescent="0.25">
      <c r="B214" s="374" t="s">
        <v>594</v>
      </c>
    </row>
    <row r="215" spans="2:2" x14ac:dyDescent="0.25">
      <c r="B215" s="374" t="s">
        <v>517</v>
      </c>
    </row>
    <row r="216" spans="2:2" x14ac:dyDescent="0.25">
      <c r="B216" s="374" t="s">
        <v>518</v>
      </c>
    </row>
    <row r="217" spans="2:2" x14ac:dyDescent="0.25">
      <c r="B217" s="374" t="s">
        <v>519</v>
      </c>
    </row>
    <row r="218" spans="2:2" x14ac:dyDescent="0.25">
      <c r="B218" s="374" t="s">
        <v>520</v>
      </c>
    </row>
    <row r="219" spans="2:2" x14ac:dyDescent="0.25">
      <c r="B219" s="374" t="s">
        <v>521</v>
      </c>
    </row>
    <row r="220" spans="2:2" x14ac:dyDescent="0.25">
      <c r="B220" s="374" t="s">
        <v>522</v>
      </c>
    </row>
    <row r="221" spans="2:2" x14ac:dyDescent="0.25">
      <c r="B221" s="374" t="s">
        <v>523</v>
      </c>
    </row>
    <row r="222" spans="2:2" x14ac:dyDescent="0.25">
      <c r="B222" s="374" t="s">
        <v>524</v>
      </c>
    </row>
    <row r="223" spans="2:2" x14ac:dyDescent="0.25">
      <c r="B223" s="374" t="s">
        <v>525</v>
      </c>
    </row>
    <row r="224" spans="2:2" x14ac:dyDescent="0.25">
      <c r="B224" s="374" t="s">
        <v>526</v>
      </c>
    </row>
    <row r="225" spans="2:2" x14ac:dyDescent="0.25">
      <c r="B225" s="374" t="s">
        <v>527</v>
      </c>
    </row>
    <row r="226" spans="2:2" x14ac:dyDescent="0.25">
      <c r="B226" s="374" t="s">
        <v>528</v>
      </c>
    </row>
    <row r="227" spans="2:2" x14ac:dyDescent="0.25">
      <c r="B227" s="374" t="s">
        <v>529</v>
      </c>
    </row>
    <row r="228" spans="2:2" x14ac:dyDescent="0.25">
      <c r="B228" s="374" t="s">
        <v>530</v>
      </c>
    </row>
    <row r="229" spans="2:2" x14ac:dyDescent="0.25">
      <c r="B229" s="374" t="s">
        <v>531</v>
      </c>
    </row>
    <row r="230" spans="2:2" x14ac:dyDescent="0.25">
      <c r="B230" s="374" t="s">
        <v>532</v>
      </c>
    </row>
    <row r="231" spans="2:2" x14ac:dyDescent="0.25">
      <c r="B231" s="374" t="s">
        <v>533</v>
      </c>
    </row>
    <row r="232" spans="2:2" x14ac:dyDescent="0.25">
      <c r="B232" s="374" t="s">
        <v>534</v>
      </c>
    </row>
    <row r="233" spans="2:2" x14ac:dyDescent="0.25">
      <c r="B233" s="374" t="s">
        <v>535</v>
      </c>
    </row>
    <row r="234" spans="2:2" x14ac:dyDescent="0.25">
      <c r="B234" s="374" t="s">
        <v>536</v>
      </c>
    </row>
    <row r="235" spans="2:2" x14ac:dyDescent="0.25">
      <c r="B235" s="374" t="s">
        <v>537</v>
      </c>
    </row>
    <row r="236" spans="2:2" x14ac:dyDescent="0.25">
      <c r="B236" s="374" t="s">
        <v>538</v>
      </c>
    </row>
    <row r="237" spans="2:2" x14ac:dyDescent="0.25">
      <c r="B237" s="374" t="s">
        <v>539</v>
      </c>
    </row>
    <row r="238" spans="2:2" x14ac:dyDescent="0.25">
      <c r="B238" s="374" t="s">
        <v>540</v>
      </c>
    </row>
    <row r="239" spans="2:2" x14ac:dyDescent="0.25">
      <c r="B239" s="374" t="s">
        <v>541</v>
      </c>
    </row>
    <row r="240" spans="2:2" x14ac:dyDescent="0.25">
      <c r="B240" s="374" t="s">
        <v>542</v>
      </c>
    </row>
    <row r="241" spans="2:2" x14ac:dyDescent="0.25">
      <c r="B241" s="374" t="s">
        <v>543</v>
      </c>
    </row>
    <row r="242" spans="2:2" x14ac:dyDescent="0.25">
      <c r="B242" s="374" t="s">
        <v>544</v>
      </c>
    </row>
    <row r="243" spans="2:2" x14ac:dyDescent="0.25">
      <c r="B243" s="374" t="s">
        <v>545</v>
      </c>
    </row>
    <row r="244" spans="2:2" x14ac:dyDescent="0.25">
      <c r="B244" s="374" t="s">
        <v>546</v>
      </c>
    </row>
    <row r="245" spans="2:2" x14ac:dyDescent="0.25">
      <c r="B245" s="374" t="s">
        <v>547</v>
      </c>
    </row>
    <row r="246" spans="2:2" x14ac:dyDescent="0.25">
      <c r="B246" s="374" t="s">
        <v>548</v>
      </c>
    </row>
    <row r="247" spans="2:2" x14ac:dyDescent="0.25">
      <c r="B247" s="374" t="s">
        <v>549</v>
      </c>
    </row>
    <row r="248" spans="2:2" x14ac:dyDescent="0.25">
      <c r="B248" s="374" t="s">
        <v>550</v>
      </c>
    </row>
    <row r="249" spans="2:2" x14ac:dyDescent="0.25">
      <c r="B249" s="374" t="s">
        <v>551</v>
      </c>
    </row>
    <row r="250" spans="2:2" x14ac:dyDescent="0.25">
      <c r="B250" s="374" t="s">
        <v>552</v>
      </c>
    </row>
    <row r="251" spans="2:2" x14ac:dyDescent="0.25">
      <c r="B251" s="374" t="s">
        <v>553</v>
      </c>
    </row>
    <row r="252" spans="2:2" x14ac:dyDescent="0.25">
      <c r="B252" s="374" t="s">
        <v>554</v>
      </c>
    </row>
    <row r="253" spans="2:2" x14ac:dyDescent="0.25">
      <c r="B253" s="374" t="s">
        <v>555</v>
      </c>
    </row>
    <row r="254" spans="2:2" x14ac:dyDescent="0.25">
      <c r="B254" s="374" t="s">
        <v>556</v>
      </c>
    </row>
    <row r="255" spans="2:2" x14ac:dyDescent="0.25">
      <c r="B255" s="374" t="s">
        <v>557</v>
      </c>
    </row>
    <row r="256" spans="2:2" x14ac:dyDescent="0.25">
      <c r="B256" s="374" t="s">
        <v>558</v>
      </c>
    </row>
    <row r="257" spans="2:2" x14ac:dyDescent="0.25">
      <c r="B257" s="374" t="s">
        <v>559</v>
      </c>
    </row>
    <row r="258" spans="2:2" x14ac:dyDescent="0.25">
      <c r="B258" s="374" t="s">
        <v>560</v>
      </c>
    </row>
    <row r="259" spans="2:2" x14ac:dyDescent="0.25">
      <c r="B259" s="374" t="s">
        <v>561</v>
      </c>
    </row>
    <row r="260" spans="2:2" x14ac:dyDescent="0.25">
      <c r="B260" s="374" t="s">
        <v>562</v>
      </c>
    </row>
    <row r="261" spans="2:2" x14ac:dyDescent="0.25">
      <c r="B261" s="374" t="s">
        <v>563</v>
      </c>
    </row>
    <row r="262" spans="2:2" x14ac:dyDescent="0.25">
      <c r="B262" s="374" t="s">
        <v>564</v>
      </c>
    </row>
    <row r="263" spans="2:2" x14ac:dyDescent="0.25">
      <c r="B263" s="374" t="s">
        <v>565</v>
      </c>
    </row>
    <row r="264" spans="2:2" x14ac:dyDescent="0.25">
      <c r="B264" s="374" t="s">
        <v>566</v>
      </c>
    </row>
    <row r="265" spans="2:2" x14ac:dyDescent="0.25">
      <c r="B265" s="374" t="s">
        <v>567</v>
      </c>
    </row>
    <row r="266" spans="2:2" x14ac:dyDescent="0.25">
      <c r="B266" s="374" t="s">
        <v>568</v>
      </c>
    </row>
    <row r="267" spans="2:2" x14ac:dyDescent="0.25">
      <c r="B267" s="374" t="s">
        <v>569</v>
      </c>
    </row>
    <row r="268" spans="2:2" x14ac:dyDescent="0.25">
      <c r="B268" s="374" t="s">
        <v>570</v>
      </c>
    </row>
    <row r="269" spans="2:2" x14ac:dyDescent="0.25">
      <c r="B269" s="374" t="s">
        <v>571</v>
      </c>
    </row>
    <row r="270" spans="2:2" x14ac:dyDescent="0.25">
      <c r="B270" s="374" t="s">
        <v>572</v>
      </c>
    </row>
    <row r="271" spans="2:2" x14ac:dyDescent="0.25">
      <c r="B271" s="374" t="s">
        <v>573</v>
      </c>
    </row>
    <row r="272" spans="2:2" x14ac:dyDescent="0.25">
      <c r="B272" s="374" t="s">
        <v>574</v>
      </c>
    </row>
    <row r="273" spans="2:2" x14ac:dyDescent="0.25">
      <c r="B273" s="374" t="s">
        <v>575</v>
      </c>
    </row>
    <row r="274" spans="2:2" x14ac:dyDescent="0.25">
      <c r="B274" s="374" t="s">
        <v>576</v>
      </c>
    </row>
    <row r="275" spans="2:2" x14ac:dyDescent="0.25">
      <c r="B275" s="374" t="s">
        <v>577</v>
      </c>
    </row>
    <row r="276" spans="2:2" x14ac:dyDescent="0.25">
      <c r="B276" s="374" t="s">
        <v>578</v>
      </c>
    </row>
    <row r="277" spans="2:2" x14ac:dyDescent="0.25">
      <c r="B277" s="374" t="s">
        <v>579</v>
      </c>
    </row>
    <row r="278" spans="2:2" x14ac:dyDescent="0.25">
      <c r="B278" s="374" t="s">
        <v>580</v>
      </c>
    </row>
    <row r="279" spans="2:2" x14ac:dyDescent="0.25">
      <c r="B279" s="374" t="s">
        <v>583</v>
      </c>
    </row>
    <row r="280" spans="2:2" x14ac:dyDescent="0.25">
      <c r="B280" s="374" t="s">
        <v>582</v>
      </c>
    </row>
    <row r="281" spans="2:2" x14ac:dyDescent="0.25">
      <c r="B281" s="374" t="s">
        <v>581</v>
      </c>
    </row>
    <row r="282" spans="2:2" x14ac:dyDescent="0.25">
      <c r="B282" s="374" t="s">
        <v>584</v>
      </c>
    </row>
    <row r="283" spans="2:2" x14ac:dyDescent="0.25">
      <c r="B283" s="374" t="s">
        <v>585</v>
      </c>
    </row>
    <row r="284" spans="2:2" x14ac:dyDescent="0.25">
      <c r="B284" s="374" t="s">
        <v>586</v>
      </c>
    </row>
    <row r="285" spans="2:2" x14ac:dyDescent="0.25">
      <c r="B285" s="374" t="s">
        <v>587</v>
      </c>
    </row>
    <row r="286" spans="2:2" x14ac:dyDescent="0.25">
      <c r="B286" s="374" t="s">
        <v>589</v>
      </c>
    </row>
    <row r="287" spans="2:2" x14ac:dyDescent="0.25">
      <c r="B287" s="374" t="s">
        <v>588</v>
      </c>
    </row>
    <row r="288" spans="2:2" x14ac:dyDescent="0.25">
      <c r="B288" s="374" t="s">
        <v>590</v>
      </c>
    </row>
    <row r="289" spans="2:2" x14ac:dyDescent="0.25">
      <c r="B289" s="374" t="s">
        <v>591</v>
      </c>
    </row>
    <row r="290" spans="2:2" x14ac:dyDescent="0.25">
      <c r="B290" s="374" t="s">
        <v>592</v>
      </c>
    </row>
    <row r="291" spans="2:2" x14ac:dyDescent="0.25">
      <c r="B291" s="375" t="s">
        <v>593</v>
      </c>
    </row>
  </sheetData>
  <sheetProtection insertRows="0" selectLockedCells="1"/>
  <mergeCells count="3">
    <mergeCell ref="B9:F9"/>
    <mergeCell ref="B114:F114"/>
    <mergeCell ref="A1:G1"/>
  </mergeCells>
  <phoneticPr fontId="2" type="noConversion"/>
  <printOptions headings="1" gridLinesSet="0"/>
  <pageMargins left="0" right="0" top="0.72" bottom="0.21" header="0.22" footer="0.17"/>
  <pageSetup scale="83" firstPageNumber="5" fitToHeight="0" orientation="landscape" r:id="rId1"/>
  <headerFooter alignWithMargins="0">
    <oddHeader>&amp;L&amp;8Page &amp;P&amp;R&amp;8Page &amp;P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E284"/>
  <sheetViews>
    <sheetView showGridLines="0" workbookViewId="0">
      <selection activeCell="E9" sqref="E9:E167"/>
    </sheetView>
  </sheetViews>
  <sheetFormatPr defaultRowHeight="13.2" x14ac:dyDescent="0.25"/>
  <cols>
    <col min="1" max="1" width="35.6640625" customWidth="1"/>
    <col min="2" max="2" width="24.6640625" customWidth="1"/>
    <col min="4" max="4" width="40" customWidth="1"/>
    <col min="5" max="5" width="24.6640625" customWidth="1"/>
  </cols>
  <sheetData>
    <row r="1" spans="1:5" ht="21.75" customHeight="1" x14ac:dyDescent="0.25">
      <c r="A1" s="438" t="s">
        <v>96</v>
      </c>
      <c r="B1" s="439"/>
      <c r="C1" s="439"/>
      <c r="D1" s="439"/>
      <c r="E1" s="439"/>
    </row>
    <row r="2" spans="1:5" x14ac:dyDescent="0.25">
      <c r="A2" s="306" t="s">
        <v>182</v>
      </c>
      <c r="B2" s="279"/>
      <c r="C2" s="280"/>
      <c r="D2" s="280"/>
      <c r="E2" s="280"/>
    </row>
    <row r="3" spans="1:5" x14ac:dyDescent="0.25">
      <c r="A3" s="307" t="s">
        <v>183</v>
      </c>
    </row>
    <row r="4" spans="1:5" x14ac:dyDescent="0.25">
      <c r="A4" s="307"/>
    </row>
    <row r="5" spans="1:5" x14ac:dyDescent="0.25">
      <c r="A5" s="305" t="str">
        <f>'ASA1'!C9</f>
        <v>Coal City Community Unit School District No.1</v>
      </c>
    </row>
    <row r="6" spans="1:5" x14ac:dyDescent="0.25">
      <c r="A6" s="305" t="str">
        <f>'ASA1'!C10</f>
        <v>24-032-0010-26</v>
      </c>
    </row>
    <row r="7" spans="1:5" x14ac:dyDescent="0.25">
      <c r="A7" s="326" t="s">
        <v>91</v>
      </c>
      <c r="B7" s="327" t="s">
        <v>87</v>
      </c>
      <c r="C7" s="280"/>
      <c r="D7" s="329" t="s">
        <v>91</v>
      </c>
      <c r="E7" s="330" t="s">
        <v>87</v>
      </c>
    </row>
    <row r="8" spans="1:5" x14ac:dyDescent="0.25">
      <c r="A8" s="332" t="s">
        <v>688</v>
      </c>
      <c r="B8" s="376">
        <v>3515</v>
      </c>
      <c r="D8" s="328"/>
      <c r="E8" s="331"/>
    </row>
    <row r="9" spans="1:5" x14ac:dyDescent="0.25">
      <c r="A9" s="332" t="s">
        <v>744</v>
      </c>
      <c r="B9" s="377"/>
      <c r="D9" s="332" t="s">
        <v>686</v>
      </c>
      <c r="E9" s="379">
        <v>7395</v>
      </c>
    </row>
    <row r="10" spans="1:5" x14ac:dyDescent="0.25">
      <c r="A10" s="332" t="s">
        <v>640</v>
      </c>
      <c r="B10" s="376">
        <v>349573</v>
      </c>
      <c r="D10" s="332" t="s">
        <v>744</v>
      </c>
      <c r="E10" s="379"/>
    </row>
    <row r="11" spans="1:5" x14ac:dyDescent="0.25">
      <c r="A11" s="332" t="s">
        <v>744</v>
      </c>
      <c r="B11" s="377"/>
      <c r="D11" s="332" t="s">
        <v>677</v>
      </c>
      <c r="E11" s="379">
        <v>11775</v>
      </c>
    </row>
    <row r="12" spans="1:5" x14ac:dyDescent="0.25">
      <c r="A12" s="332" t="s">
        <v>751</v>
      </c>
      <c r="B12" s="376">
        <v>22500</v>
      </c>
      <c r="D12" s="332" t="s">
        <v>744</v>
      </c>
      <c r="E12" s="379"/>
    </row>
    <row r="13" spans="1:5" x14ac:dyDescent="0.25">
      <c r="A13" s="332" t="s">
        <v>744</v>
      </c>
      <c r="B13" s="377"/>
      <c r="D13" s="332" t="s">
        <v>641</v>
      </c>
      <c r="E13" s="379">
        <v>2214056</v>
      </c>
    </row>
    <row r="14" spans="1:5" x14ac:dyDescent="0.25">
      <c r="A14" s="332" t="s">
        <v>670</v>
      </c>
      <c r="B14" s="376">
        <v>14750</v>
      </c>
      <c r="D14" s="332" t="s">
        <v>744</v>
      </c>
      <c r="E14" s="379"/>
    </row>
    <row r="15" spans="1:5" x14ac:dyDescent="0.25">
      <c r="A15" s="332" t="s">
        <v>744</v>
      </c>
      <c r="B15" s="377"/>
      <c r="D15" s="332" t="s">
        <v>777</v>
      </c>
      <c r="E15" s="379">
        <v>3000</v>
      </c>
    </row>
    <row r="16" spans="1:5" x14ac:dyDescent="0.25">
      <c r="A16" s="332" t="s">
        <v>651</v>
      </c>
      <c r="B16" s="376">
        <v>160449</v>
      </c>
      <c r="D16" s="332" t="s">
        <v>744</v>
      </c>
      <c r="E16" s="379"/>
    </row>
    <row r="17" spans="1:5" x14ac:dyDescent="0.25">
      <c r="A17" s="332" t="s">
        <v>744</v>
      </c>
      <c r="B17" s="377"/>
      <c r="D17" s="332" t="s">
        <v>778</v>
      </c>
      <c r="E17" s="379">
        <v>17763</v>
      </c>
    </row>
    <row r="18" spans="1:5" x14ac:dyDescent="0.25">
      <c r="A18" s="332" t="s">
        <v>752</v>
      </c>
      <c r="B18" s="376">
        <v>76764</v>
      </c>
      <c r="D18" s="332" t="s">
        <v>744</v>
      </c>
      <c r="E18" s="379"/>
    </row>
    <row r="19" spans="1:5" x14ac:dyDescent="0.25">
      <c r="A19" s="332" t="s">
        <v>744</v>
      </c>
      <c r="B19" s="377"/>
      <c r="D19" s="332" t="s">
        <v>643</v>
      </c>
      <c r="E19" s="379">
        <v>725671</v>
      </c>
    </row>
    <row r="20" spans="1:5" x14ac:dyDescent="0.25">
      <c r="A20" s="332" t="s">
        <v>682</v>
      </c>
      <c r="B20" s="376">
        <v>43034</v>
      </c>
      <c r="D20" s="332" t="s">
        <v>744</v>
      </c>
      <c r="E20" s="379"/>
    </row>
    <row r="21" spans="1:5" x14ac:dyDescent="0.25">
      <c r="A21" s="332" t="s">
        <v>744</v>
      </c>
      <c r="B21" s="377"/>
      <c r="D21" s="332" t="s">
        <v>679</v>
      </c>
      <c r="E21" s="379">
        <v>47376</v>
      </c>
    </row>
    <row r="22" spans="1:5" x14ac:dyDescent="0.25">
      <c r="A22" s="332" t="s">
        <v>753</v>
      </c>
      <c r="B22" s="376">
        <v>2637</v>
      </c>
      <c r="D22" s="332" t="s">
        <v>744</v>
      </c>
      <c r="E22" s="379"/>
    </row>
    <row r="23" spans="1:5" x14ac:dyDescent="0.25">
      <c r="A23" s="332" t="s">
        <v>744</v>
      </c>
      <c r="B23" s="377"/>
      <c r="D23" s="332" t="s">
        <v>645</v>
      </c>
      <c r="E23" s="379">
        <v>418567</v>
      </c>
    </row>
    <row r="24" spans="1:5" x14ac:dyDescent="0.25">
      <c r="A24" s="332" t="s">
        <v>692</v>
      </c>
      <c r="B24" s="376">
        <v>5930</v>
      </c>
      <c r="D24" s="332" t="s">
        <v>744</v>
      </c>
      <c r="E24" s="379"/>
    </row>
    <row r="25" spans="1:5" x14ac:dyDescent="0.25">
      <c r="A25" s="332" t="s">
        <v>744</v>
      </c>
      <c r="B25" s="377"/>
      <c r="D25" s="332" t="s">
        <v>779</v>
      </c>
      <c r="E25" s="379">
        <v>8250</v>
      </c>
    </row>
    <row r="26" spans="1:5" x14ac:dyDescent="0.25">
      <c r="A26" s="332" t="s">
        <v>678</v>
      </c>
      <c r="B26" s="376">
        <v>12934</v>
      </c>
      <c r="D26" s="332" t="s">
        <v>744</v>
      </c>
      <c r="E26" s="379"/>
    </row>
    <row r="27" spans="1:5" x14ac:dyDescent="0.25">
      <c r="A27" s="332" t="s">
        <v>744</v>
      </c>
      <c r="B27" s="377"/>
      <c r="D27" s="332" t="s">
        <v>780</v>
      </c>
      <c r="E27" s="379">
        <v>28158</v>
      </c>
    </row>
    <row r="28" spans="1:5" x14ac:dyDescent="0.25">
      <c r="A28" s="332" t="s">
        <v>754</v>
      </c>
      <c r="B28" s="376">
        <v>2743417</v>
      </c>
      <c r="D28" s="332" t="s">
        <v>744</v>
      </c>
      <c r="E28" s="379"/>
    </row>
    <row r="29" spans="1:5" x14ac:dyDescent="0.25">
      <c r="A29" s="332" t="s">
        <v>744</v>
      </c>
      <c r="B29" s="377"/>
      <c r="D29" s="332" t="s">
        <v>660</v>
      </c>
      <c r="E29" s="379">
        <v>2682</v>
      </c>
    </row>
    <row r="30" spans="1:5" x14ac:dyDescent="0.25">
      <c r="A30" s="332" t="s">
        <v>755</v>
      </c>
      <c r="B30" s="376">
        <v>670257</v>
      </c>
      <c r="D30" s="332" t="s">
        <v>744</v>
      </c>
      <c r="E30" s="379"/>
    </row>
    <row r="31" spans="1:5" x14ac:dyDescent="0.25">
      <c r="A31" s="332" t="s">
        <v>744</v>
      </c>
      <c r="B31" s="377"/>
      <c r="D31" s="332" t="s">
        <v>781</v>
      </c>
      <c r="E31" s="379">
        <v>3360</v>
      </c>
    </row>
    <row r="32" spans="1:5" x14ac:dyDescent="0.25">
      <c r="A32" s="332" t="s">
        <v>756</v>
      </c>
      <c r="B32" s="376">
        <v>10864</v>
      </c>
      <c r="D32" s="332" t="s">
        <v>744</v>
      </c>
      <c r="E32" s="379"/>
    </row>
    <row r="33" spans="1:5" x14ac:dyDescent="0.25">
      <c r="A33" s="332" t="s">
        <v>744</v>
      </c>
      <c r="B33" s="377"/>
      <c r="D33" s="332" t="s">
        <v>782</v>
      </c>
      <c r="E33" s="379">
        <v>62273</v>
      </c>
    </row>
    <row r="34" spans="1:5" x14ac:dyDescent="0.25">
      <c r="A34" s="332" t="s">
        <v>683</v>
      </c>
      <c r="B34" s="376">
        <v>9416</v>
      </c>
      <c r="D34" s="332" t="s">
        <v>744</v>
      </c>
      <c r="E34" s="379"/>
    </row>
    <row r="35" spans="1:5" x14ac:dyDescent="0.25">
      <c r="A35" s="332" t="s">
        <v>744</v>
      </c>
      <c r="B35" s="377"/>
      <c r="D35" s="332" t="s">
        <v>721</v>
      </c>
      <c r="E35" s="379">
        <v>16613</v>
      </c>
    </row>
    <row r="36" spans="1:5" x14ac:dyDescent="0.25">
      <c r="A36" s="332" t="s">
        <v>697</v>
      </c>
      <c r="B36" s="376">
        <v>2603</v>
      </c>
      <c r="D36" s="332" t="s">
        <v>744</v>
      </c>
      <c r="E36" s="379"/>
    </row>
    <row r="37" spans="1:5" x14ac:dyDescent="0.25">
      <c r="A37" s="332" t="s">
        <v>744</v>
      </c>
      <c r="B37" s="377"/>
      <c r="D37" s="332" t="s">
        <v>657</v>
      </c>
      <c r="E37" s="379">
        <v>55088</v>
      </c>
    </row>
    <row r="38" spans="1:5" x14ac:dyDescent="0.25">
      <c r="A38" s="332" t="s">
        <v>757</v>
      </c>
      <c r="B38" s="376">
        <v>31197</v>
      </c>
      <c r="D38" s="332" t="s">
        <v>744</v>
      </c>
      <c r="E38" s="379"/>
    </row>
    <row r="39" spans="1:5" x14ac:dyDescent="0.25">
      <c r="A39" s="332" t="s">
        <v>744</v>
      </c>
      <c r="B39" s="377"/>
      <c r="D39" s="332" t="s">
        <v>783</v>
      </c>
      <c r="E39" s="379">
        <v>2500</v>
      </c>
    </row>
    <row r="40" spans="1:5" x14ac:dyDescent="0.25">
      <c r="A40" s="332" t="s">
        <v>758</v>
      </c>
      <c r="B40" s="376">
        <v>278773</v>
      </c>
      <c r="D40" s="332" t="s">
        <v>744</v>
      </c>
      <c r="E40" s="379"/>
    </row>
    <row r="41" spans="1:5" x14ac:dyDescent="0.25">
      <c r="A41" s="332" t="s">
        <v>744</v>
      </c>
      <c r="B41" s="377"/>
      <c r="D41" s="332" t="s">
        <v>726</v>
      </c>
      <c r="E41" s="379">
        <v>38805</v>
      </c>
    </row>
    <row r="42" spans="1:5" x14ac:dyDescent="0.25">
      <c r="A42" s="332" t="s">
        <v>701</v>
      </c>
      <c r="B42" s="376">
        <v>2588</v>
      </c>
      <c r="D42" s="332" t="s">
        <v>744</v>
      </c>
      <c r="E42" s="379"/>
    </row>
    <row r="43" spans="1:5" x14ac:dyDescent="0.25">
      <c r="A43" s="332" t="s">
        <v>744</v>
      </c>
      <c r="B43" s="377"/>
      <c r="D43" s="332" t="s">
        <v>675</v>
      </c>
      <c r="E43" s="379">
        <v>14820</v>
      </c>
    </row>
    <row r="44" spans="1:5" x14ac:dyDescent="0.25">
      <c r="A44" s="332" t="s">
        <v>709</v>
      </c>
      <c r="B44" s="376">
        <v>2500</v>
      </c>
      <c r="D44" s="332" t="s">
        <v>744</v>
      </c>
      <c r="E44" s="379"/>
    </row>
    <row r="45" spans="1:5" x14ac:dyDescent="0.25">
      <c r="A45" s="332" t="s">
        <v>744</v>
      </c>
      <c r="B45" s="377"/>
      <c r="D45" s="332" t="s">
        <v>784</v>
      </c>
      <c r="E45" s="379">
        <v>8296</v>
      </c>
    </row>
    <row r="46" spans="1:5" x14ac:dyDescent="0.25">
      <c r="A46" s="332" t="s">
        <v>723</v>
      </c>
      <c r="B46" s="376">
        <v>11108</v>
      </c>
      <c r="D46" s="332" t="s">
        <v>744</v>
      </c>
      <c r="E46" s="379"/>
    </row>
    <row r="47" spans="1:5" x14ac:dyDescent="0.25">
      <c r="A47" s="332" t="s">
        <v>744</v>
      </c>
      <c r="B47" s="377"/>
      <c r="D47" s="332" t="s">
        <v>785</v>
      </c>
      <c r="E47" s="379">
        <v>4963</v>
      </c>
    </row>
    <row r="48" spans="1:5" x14ac:dyDescent="0.25">
      <c r="A48" s="332" t="s">
        <v>647</v>
      </c>
      <c r="B48" s="376">
        <v>269591</v>
      </c>
      <c r="D48" s="332" t="s">
        <v>744</v>
      </c>
      <c r="E48" s="379"/>
    </row>
    <row r="49" spans="1:5" x14ac:dyDescent="0.25">
      <c r="A49" s="332" t="s">
        <v>744</v>
      </c>
      <c r="B49" s="377"/>
      <c r="D49" s="332" t="s">
        <v>727</v>
      </c>
      <c r="E49" s="379">
        <v>22389</v>
      </c>
    </row>
    <row r="50" spans="1:5" x14ac:dyDescent="0.25">
      <c r="A50" s="332" t="s">
        <v>665</v>
      </c>
      <c r="B50" s="376">
        <v>5917</v>
      </c>
      <c r="D50" s="332" t="s">
        <v>744</v>
      </c>
      <c r="E50" s="379"/>
    </row>
    <row r="51" spans="1:5" x14ac:dyDescent="0.25">
      <c r="A51" s="332" t="s">
        <v>744</v>
      </c>
      <c r="B51" s="377"/>
      <c r="D51" s="332" t="s">
        <v>672</v>
      </c>
      <c r="E51" s="379">
        <v>15148</v>
      </c>
    </row>
    <row r="52" spans="1:5" x14ac:dyDescent="0.25">
      <c r="A52" s="332" t="s">
        <v>665</v>
      </c>
      <c r="B52" s="376">
        <v>71250</v>
      </c>
      <c r="D52" s="332" t="s">
        <v>744</v>
      </c>
      <c r="E52" s="379"/>
    </row>
    <row r="53" spans="1:5" x14ac:dyDescent="0.25">
      <c r="A53" s="332" t="s">
        <v>744</v>
      </c>
      <c r="B53" s="377"/>
      <c r="D53" s="332" t="s">
        <v>786</v>
      </c>
      <c r="E53" s="379">
        <v>2556</v>
      </c>
    </row>
    <row r="54" spans="1:5" x14ac:dyDescent="0.25">
      <c r="A54" s="332" t="s">
        <v>759</v>
      </c>
      <c r="B54" s="376">
        <v>6600</v>
      </c>
      <c r="D54" s="332" t="s">
        <v>744</v>
      </c>
      <c r="E54" s="379"/>
    </row>
    <row r="55" spans="1:5" x14ac:dyDescent="0.25">
      <c r="A55" s="332" t="s">
        <v>744</v>
      </c>
      <c r="B55" s="377"/>
      <c r="D55" s="332" t="s">
        <v>787</v>
      </c>
      <c r="E55" s="379">
        <v>4206</v>
      </c>
    </row>
    <row r="56" spans="1:5" x14ac:dyDescent="0.25">
      <c r="A56" s="332" t="s">
        <v>658</v>
      </c>
      <c r="B56" s="376">
        <v>26355</v>
      </c>
      <c r="D56" s="332" t="s">
        <v>744</v>
      </c>
      <c r="E56" s="379"/>
    </row>
    <row r="57" spans="1:5" x14ac:dyDescent="0.25">
      <c r="A57" s="332" t="s">
        <v>744</v>
      </c>
      <c r="B57" s="377"/>
      <c r="D57" s="332" t="s">
        <v>728</v>
      </c>
      <c r="E57" s="379">
        <v>6321</v>
      </c>
    </row>
    <row r="58" spans="1:5" x14ac:dyDescent="0.25">
      <c r="A58" s="332" t="s">
        <v>760</v>
      </c>
      <c r="B58" s="376">
        <v>15371</v>
      </c>
      <c r="D58" s="332" t="s">
        <v>744</v>
      </c>
      <c r="E58" s="379"/>
    </row>
    <row r="59" spans="1:5" x14ac:dyDescent="0.25">
      <c r="A59" s="332" t="s">
        <v>744</v>
      </c>
      <c r="B59" s="377"/>
      <c r="D59" s="332" t="s">
        <v>729</v>
      </c>
      <c r="E59" s="379">
        <v>12423</v>
      </c>
    </row>
    <row r="60" spans="1:5" x14ac:dyDescent="0.25">
      <c r="A60" s="332" t="s">
        <v>761</v>
      </c>
      <c r="B60" s="376">
        <v>10753</v>
      </c>
      <c r="D60" s="332" t="s">
        <v>744</v>
      </c>
      <c r="E60" s="379"/>
    </row>
    <row r="61" spans="1:5" x14ac:dyDescent="0.25">
      <c r="A61" s="332" t="s">
        <v>744</v>
      </c>
      <c r="B61" s="377"/>
      <c r="D61" s="332" t="s">
        <v>788</v>
      </c>
      <c r="E61" s="379">
        <v>2813</v>
      </c>
    </row>
    <row r="62" spans="1:5" x14ac:dyDescent="0.25">
      <c r="A62" s="332" t="s">
        <v>762</v>
      </c>
      <c r="B62" s="376">
        <v>10732</v>
      </c>
      <c r="D62" s="332" t="s">
        <v>744</v>
      </c>
      <c r="E62" s="379"/>
    </row>
    <row r="63" spans="1:5" x14ac:dyDescent="0.25">
      <c r="A63" s="332" t="s">
        <v>744</v>
      </c>
      <c r="B63" s="377"/>
      <c r="D63" s="332" t="s">
        <v>789</v>
      </c>
      <c r="E63" s="379">
        <v>3288</v>
      </c>
    </row>
    <row r="64" spans="1:5" x14ac:dyDescent="0.25">
      <c r="A64" s="332" t="s">
        <v>763</v>
      </c>
      <c r="B64" s="376">
        <v>5565</v>
      </c>
      <c r="D64" s="332" t="s">
        <v>744</v>
      </c>
      <c r="E64" s="379"/>
    </row>
    <row r="65" spans="1:5" x14ac:dyDescent="0.25">
      <c r="A65" s="332" t="s">
        <v>744</v>
      </c>
      <c r="B65" s="377"/>
      <c r="D65" s="332" t="s">
        <v>790</v>
      </c>
      <c r="E65" s="379">
        <v>3500</v>
      </c>
    </row>
    <row r="66" spans="1:5" x14ac:dyDescent="0.25">
      <c r="A66" s="332" t="s">
        <v>764</v>
      </c>
      <c r="B66" s="376">
        <v>1703328</v>
      </c>
      <c r="D66" s="332" t="s">
        <v>744</v>
      </c>
      <c r="E66" s="379"/>
    </row>
    <row r="67" spans="1:5" x14ac:dyDescent="0.25">
      <c r="A67" s="332" t="s">
        <v>744</v>
      </c>
      <c r="B67" s="377"/>
      <c r="D67" s="332" t="s">
        <v>676</v>
      </c>
      <c r="E67" s="379">
        <v>25141</v>
      </c>
    </row>
    <row r="68" spans="1:5" x14ac:dyDescent="0.25">
      <c r="A68" s="332" t="s">
        <v>765</v>
      </c>
      <c r="B68" s="376">
        <v>3600</v>
      </c>
      <c r="D68" s="332" t="s">
        <v>744</v>
      </c>
      <c r="E68" s="379"/>
    </row>
    <row r="69" spans="1:5" x14ac:dyDescent="0.25">
      <c r="A69" s="332" t="s">
        <v>744</v>
      </c>
      <c r="B69" s="377"/>
      <c r="D69" s="332" t="s">
        <v>791</v>
      </c>
      <c r="E69" s="379">
        <v>6429</v>
      </c>
    </row>
    <row r="70" spans="1:5" x14ac:dyDescent="0.25">
      <c r="A70" s="332" t="s">
        <v>724</v>
      </c>
      <c r="B70" s="376">
        <v>26025</v>
      </c>
      <c r="D70" s="332" t="s">
        <v>744</v>
      </c>
      <c r="E70" s="379"/>
    </row>
    <row r="71" spans="1:5" x14ac:dyDescent="0.25">
      <c r="A71" s="332" t="s">
        <v>744</v>
      </c>
      <c r="B71" s="377"/>
      <c r="D71" s="332" t="s">
        <v>792</v>
      </c>
      <c r="E71" s="379">
        <v>478320</v>
      </c>
    </row>
    <row r="72" spans="1:5" x14ac:dyDescent="0.25">
      <c r="A72" s="332" t="s">
        <v>766</v>
      </c>
      <c r="B72" s="376">
        <v>2746968</v>
      </c>
      <c r="D72" s="332" t="s">
        <v>744</v>
      </c>
      <c r="E72" s="379"/>
    </row>
    <row r="73" spans="1:5" x14ac:dyDescent="0.25">
      <c r="A73" s="332" t="s">
        <v>744</v>
      </c>
      <c r="B73" s="377"/>
      <c r="D73" s="332" t="s">
        <v>793</v>
      </c>
      <c r="E73" s="379">
        <v>100267</v>
      </c>
    </row>
    <row r="74" spans="1:5" x14ac:dyDescent="0.25">
      <c r="A74" s="332" t="s">
        <v>655</v>
      </c>
      <c r="B74" s="376">
        <v>87427</v>
      </c>
      <c r="D74" s="332" t="s">
        <v>744</v>
      </c>
      <c r="E74" s="379"/>
    </row>
    <row r="75" spans="1:5" x14ac:dyDescent="0.25">
      <c r="A75" s="332" t="s">
        <v>744</v>
      </c>
      <c r="B75" s="377"/>
      <c r="D75" s="332" t="s">
        <v>699</v>
      </c>
      <c r="E75" s="379">
        <v>2600</v>
      </c>
    </row>
    <row r="76" spans="1:5" x14ac:dyDescent="0.25">
      <c r="A76" s="332" t="s">
        <v>669</v>
      </c>
      <c r="B76" s="376">
        <v>8970</v>
      </c>
      <c r="D76" s="332" t="s">
        <v>744</v>
      </c>
      <c r="E76" s="379"/>
    </row>
    <row r="77" spans="1:5" x14ac:dyDescent="0.25">
      <c r="A77" s="332" t="s">
        <v>744</v>
      </c>
      <c r="B77" s="377"/>
      <c r="D77" s="332" t="s">
        <v>689</v>
      </c>
      <c r="E77" s="379">
        <v>2564</v>
      </c>
    </row>
    <row r="78" spans="1:5" x14ac:dyDescent="0.25">
      <c r="A78" s="332" t="s">
        <v>767</v>
      </c>
      <c r="B78" s="376">
        <v>2827</v>
      </c>
      <c r="D78" s="332" t="s">
        <v>744</v>
      </c>
      <c r="E78" s="379"/>
    </row>
    <row r="79" spans="1:5" x14ac:dyDescent="0.25">
      <c r="A79" s="332" t="s">
        <v>744</v>
      </c>
      <c r="B79" s="377"/>
      <c r="D79" s="332" t="s">
        <v>794</v>
      </c>
      <c r="E79" s="379">
        <v>179581</v>
      </c>
    </row>
    <row r="80" spans="1:5" x14ac:dyDescent="0.25">
      <c r="A80" s="332" t="s">
        <v>673</v>
      </c>
      <c r="B80" s="376">
        <v>10000</v>
      </c>
      <c r="D80" s="332" t="s">
        <v>744</v>
      </c>
      <c r="E80" s="379"/>
    </row>
    <row r="81" spans="1:5" x14ac:dyDescent="0.25">
      <c r="A81" s="332" t="s">
        <v>744</v>
      </c>
      <c r="B81" s="377"/>
      <c r="D81" s="332" t="s">
        <v>706</v>
      </c>
      <c r="E81" s="379">
        <v>4333</v>
      </c>
    </row>
    <row r="82" spans="1:5" x14ac:dyDescent="0.25">
      <c r="A82" s="332" t="s">
        <v>768</v>
      </c>
      <c r="B82" s="376">
        <v>5404</v>
      </c>
      <c r="D82" s="332" t="s">
        <v>744</v>
      </c>
      <c r="E82" s="379"/>
    </row>
    <row r="83" spans="1:5" x14ac:dyDescent="0.25">
      <c r="A83" s="332" t="s">
        <v>744</v>
      </c>
      <c r="B83" s="377"/>
      <c r="D83" s="332" t="s">
        <v>730</v>
      </c>
      <c r="E83" s="379">
        <v>27448</v>
      </c>
    </row>
    <row r="84" spans="1:5" x14ac:dyDescent="0.25">
      <c r="A84" s="332" t="s">
        <v>769</v>
      </c>
      <c r="B84" s="376">
        <v>3700</v>
      </c>
      <c r="D84" s="332" t="s">
        <v>744</v>
      </c>
      <c r="E84" s="379"/>
    </row>
    <row r="85" spans="1:5" x14ac:dyDescent="0.25">
      <c r="A85" s="332" t="s">
        <v>744</v>
      </c>
      <c r="B85" s="377"/>
      <c r="D85" s="332" t="s">
        <v>795</v>
      </c>
      <c r="E85" s="379">
        <v>12065</v>
      </c>
    </row>
    <row r="86" spans="1:5" x14ac:dyDescent="0.25">
      <c r="A86" s="332" t="s">
        <v>725</v>
      </c>
      <c r="B86" s="376">
        <v>17100</v>
      </c>
      <c r="D86" s="332" t="s">
        <v>744</v>
      </c>
      <c r="E86" s="379"/>
    </row>
    <row r="87" spans="1:5" x14ac:dyDescent="0.25">
      <c r="A87" s="332" t="s">
        <v>744</v>
      </c>
      <c r="B87" s="377"/>
      <c r="D87" s="332" t="s">
        <v>659</v>
      </c>
      <c r="E87" s="379">
        <v>28967</v>
      </c>
    </row>
    <row r="88" spans="1:5" x14ac:dyDescent="0.25">
      <c r="A88" s="332" t="s">
        <v>770</v>
      </c>
      <c r="B88" s="376">
        <v>9097</v>
      </c>
      <c r="D88" s="332" t="s">
        <v>744</v>
      </c>
      <c r="E88" s="379"/>
    </row>
    <row r="89" spans="1:5" x14ac:dyDescent="0.25">
      <c r="A89" s="332" t="s">
        <v>744</v>
      </c>
      <c r="B89" s="377"/>
      <c r="D89" s="332" t="s">
        <v>662</v>
      </c>
      <c r="E89" s="379">
        <v>43527</v>
      </c>
    </row>
    <row r="90" spans="1:5" x14ac:dyDescent="0.25">
      <c r="A90" s="332" t="s">
        <v>771</v>
      </c>
      <c r="B90" s="376">
        <v>4222</v>
      </c>
      <c r="D90" s="332" t="s">
        <v>744</v>
      </c>
      <c r="E90" s="379"/>
    </row>
    <row r="91" spans="1:5" x14ac:dyDescent="0.25">
      <c r="A91" s="332" t="s">
        <v>744</v>
      </c>
      <c r="B91" s="377"/>
      <c r="D91" s="332" t="s">
        <v>796</v>
      </c>
      <c r="E91" s="379">
        <v>13382</v>
      </c>
    </row>
    <row r="92" spans="1:5" x14ac:dyDescent="0.25">
      <c r="A92" s="332" t="s">
        <v>772</v>
      </c>
      <c r="B92" s="376">
        <v>31460</v>
      </c>
      <c r="D92" s="332" t="s">
        <v>744</v>
      </c>
      <c r="E92" s="379"/>
    </row>
    <row r="93" spans="1:5" x14ac:dyDescent="0.25">
      <c r="A93" s="332" t="s">
        <v>744</v>
      </c>
      <c r="B93" s="377"/>
      <c r="D93" s="332" t="s">
        <v>797</v>
      </c>
      <c r="E93" s="379">
        <v>10659</v>
      </c>
    </row>
    <row r="94" spans="1:5" x14ac:dyDescent="0.25">
      <c r="A94" s="332" t="s">
        <v>773</v>
      </c>
      <c r="B94" s="376">
        <v>9600</v>
      </c>
      <c r="D94" s="332" t="s">
        <v>744</v>
      </c>
      <c r="E94" s="379"/>
    </row>
    <row r="95" spans="1:5" x14ac:dyDescent="0.25">
      <c r="A95" s="332" t="s">
        <v>744</v>
      </c>
      <c r="B95" s="377"/>
      <c r="D95" s="332" t="s">
        <v>798</v>
      </c>
      <c r="E95" s="379">
        <v>71929</v>
      </c>
    </row>
    <row r="96" spans="1:5" x14ac:dyDescent="0.25">
      <c r="A96" s="332" t="s">
        <v>648</v>
      </c>
      <c r="B96" s="376">
        <v>157617</v>
      </c>
      <c r="D96" s="332" t="s">
        <v>744</v>
      </c>
      <c r="E96" s="379"/>
    </row>
    <row r="97" spans="1:5" x14ac:dyDescent="0.25">
      <c r="A97" s="332" t="s">
        <v>744</v>
      </c>
      <c r="B97" s="377"/>
      <c r="D97" s="332" t="s">
        <v>799</v>
      </c>
      <c r="E97" s="379">
        <v>3000</v>
      </c>
    </row>
    <row r="98" spans="1:5" x14ac:dyDescent="0.25">
      <c r="A98" s="332" t="s">
        <v>774</v>
      </c>
      <c r="B98" s="376">
        <v>26160</v>
      </c>
      <c r="D98" s="332" t="s">
        <v>744</v>
      </c>
      <c r="E98" s="379"/>
    </row>
    <row r="99" spans="1:5" x14ac:dyDescent="0.25">
      <c r="A99" s="332" t="s">
        <v>744</v>
      </c>
      <c r="B99" s="377"/>
      <c r="D99" s="332" t="s">
        <v>800</v>
      </c>
      <c r="E99" s="379">
        <v>58547</v>
      </c>
    </row>
    <row r="100" spans="1:5" x14ac:dyDescent="0.25">
      <c r="A100" s="332" t="s">
        <v>696</v>
      </c>
      <c r="B100" s="376">
        <v>3052</v>
      </c>
      <c r="D100" s="332" t="s">
        <v>744</v>
      </c>
      <c r="E100" s="379"/>
    </row>
    <row r="101" spans="1:5" x14ac:dyDescent="0.25">
      <c r="A101" s="332" t="s">
        <v>744</v>
      </c>
      <c r="B101" s="377"/>
      <c r="D101" s="332" t="s">
        <v>714</v>
      </c>
      <c r="E101" s="379">
        <v>2760</v>
      </c>
    </row>
    <row r="102" spans="1:5" x14ac:dyDescent="0.25">
      <c r="A102" s="332" t="s">
        <v>775</v>
      </c>
      <c r="B102" s="376">
        <v>19415</v>
      </c>
      <c r="D102" s="332" t="s">
        <v>744</v>
      </c>
      <c r="E102" s="379"/>
    </row>
    <row r="103" spans="1:5" x14ac:dyDescent="0.25">
      <c r="A103" s="332" t="s">
        <v>744</v>
      </c>
      <c r="B103" s="377"/>
      <c r="D103" s="332" t="s">
        <v>649</v>
      </c>
      <c r="E103" s="379">
        <v>147700</v>
      </c>
    </row>
    <row r="104" spans="1:5" x14ac:dyDescent="0.25">
      <c r="A104" s="332" t="s">
        <v>644</v>
      </c>
      <c r="B104" s="376">
        <v>725422</v>
      </c>
      <c r="D104" s="332" t="s">
        <v>744</v>
      </c>
      <c r="E104" s="379"/>
    </row>
    <row r="105" spans="1:5" x14ac:dyDescent="0.25">
      <c r="A105" s="332" t="s">
        <v>744</v>
      </c>
      <c r="B105" s="377"/>
      <c r="D105" s="332" t="s">
        <v>681</v>
      </c>
      <c r="E105" s="379">
        <v>12344</v>
      </c>
    </row>
    <row r="106" spans="1:5" x14ac:dyDescent="0.25">
      <c r="A106" s="332" t="s">
        <v>667</v>
      </c>
      <c r="B106" s="376">
        <v>41189</v>
      </c>
      <c r="D106" s="332" t="s">
        <v>744</v>
      </c>
      <c r="E106" s="379"/>
    </row>
    <row r="107" spans="1:5" x14ac:dyDescent="0.25">
      <c r="A107" s="332" t="s">
        <v>744</v>
      </c>
      <c r="B107" s="377"/>
      <c r="D107" s="332" t="s">
        <v>663</v>
      </c>
      <c r="E107" s="379">
        <v>18331</v>
      </c>
    </row>
    <row r="108" spans="1:5" x14ac:dyDescent="0.25">
      <c r="A108" s="332" t="s">
        <v>650</v>
      </c>
      <c r="B108" s="376">
        <v>118776</v>
      </c>
      <c r="D108" s="332" t="s">
        <v>744</v>
      </c>
      <c r="E108" s="379"/>
    </row>
    <row r="109" spans="1:5" x14ac:dyDescent="0.25">
      <c r="A109" s="332" t="s">
        <v>744</v>
      </c>
      <c r="B109" s="377"/>
      <c r="D109" s="332" t="s">
        <v>801</v>
      </c>
      <c r="E109" s="379">
        <v>16020</v>
      </c>
    </row>
    <row r="110" spans="1:5" x14ac:dyDescent="0.25">
      <c r="A110" s="332" t="s">
        <v>646</v>
      </c>
      <c r="B110" s="376">
        <v>293382</v>
      </c>
      <c r="D110" s="332" t="s">
        <v>744</v>
      </c>
      <c r="E110" s="379"/>
    </row>
    <row r="111" spans="1:5" x14ac:dyDescent="0.25">
      <c r="A111" s="332" t="s">
        <v>744</v>
      </c>
      <c r="B111" s="377"/>
      <c r="D111" s="332" t="s">
        <v>802</v>
      </c>
      <c r="E111" s="379">
        <v>7938</v>
      </c>
    </row>
    <row r="112" spans="1:5" x14ac:dyDescent="0.25">
      <c r="A112" s="332" t="s">
        <v>671</v>
      </c>
      <c r="B112" s="376">
        <v>5537</v>
      </c>
      <c r="D112" s="332" t="s">
        <v>744</v>
      </c>
      <c r="E112" s="379"/>
    </row>
    <row r="113" spans="1:5" x14ac:dyDescent="0.25">
      <c r="A113" s="332" t="s">
        <v>744</v>
      </c>
      <c r="B113" s="377"/>
      <c r="D113" s="332" t="s">
        <v>685</v>
      </c>
      <c r="E113" s="379">
        <v>5655</v>
      </c>
    </row>
    <row r="114" spans="1:5" x14ac:dyDescent="0.25">
      <c r="A114" s="332" t="s">
        <v>776</v>
      </c>
      <c r="B114" s="376">
        <v>55927</v>
      </c>
      <c r="D114" s="332" t="s">
        <v>744</v>
      </c>
      <c r="E114" s="379"/>
    </row>
    <row r="115" spans="1:5" x14ac:dyDescent="0.25">
      <c r="A115" s="332" t="s">
        <v>744</v>
      </c>
      <c r="B115" s="377"/>
      <c r="D115" s="332" t="s">
        <v>674</v>
      </c>
      <c r="E115" s="379">
        <v>12045</v>
      </c>
    </row>
    <row r="116" spans="1:5" x14ac:dyDescent="0.25">
      <c r="A116" s="332" t="s">
        <v>713</v>
      </c>
      <c r="B116" s="376">
        <v>8466</v>
      </c>
      <c r="D116" s="332" t="s">
        <v>744</v>
      </c>
      <c r="E116" s="379"/>
    </row>
    <row r="117" spans="1:5" x14ac:dyDescent="0.25">
      <c r="A117" s="332" t="s">
        <v>744</v>
      </c>
      <c r="B117" s="377"/>
      <c r="D117" s="332" t="s">
        <v>803</v>
      </c>
      <c r="E117" s="379">
        <v>6575</v>
      </c>
    </row>
    <row r="118" spans="1:5" x14ac:dyDescent="0.25">
      <c r="A118" s="332" t="s">
        <v>661</v>
      </c>
      <c r="B118" s="376">
        <v>14616</v>
      </c>
      <c r="D118" s="332" t="s">
        <v>744</v>
      </c>
      <c r="E118" s="379"/>
    </row>
    <row r="119" spans="1:5" x14ac:dyDescent="0.25">
      <c r="A119" s="332" t="s">
        <v>744</v>
      </c>
      <c r="B119" s="377"/>
      <c r="D119" s="332" t="s">
        <v>680</v>
      </c>
      <c r="E119" s="379">
        <v>17802</v>
      </c>
    </row>
    <row r="120" spans="1:5" x14ac:dyDescent="0.25">
      <c r="A120" s="332" t="s">
        <v>693</v>
      </c>
      <c r="B120" s="376">
        <v>2894</v>
      </c>
      <c r="D120" s="332" t="s">
        <v>744</v>
      </c>
      <c r="E120" s="379"/>
    </row>
    <row r="121" spans="1:5" x14ac:dyDescent="0.25">
      <c r="A121" s="332" t="s">
        <v>744</v>
      </c>
      <c r="B121" s="377"/>
      <c r="D121" s="332" t="s">
        <v>804</v>
      </c>
      <c r="E121" s="379">
        <v>3000</v>
      </c>
    </row>
    <row r="122" spans="1:5" x14ac:dyDescent="0.25">
      <c r="A122" s="332" t="s">
        <v>653</v>
      </c>
      <c r="B122" s="376">
        <v>102203</v>
      </c>
      <c r="D122" s="332" t="s">
        <v>744</v>
      </c>
      <c r="E122" s="379"/>
    </row>
    <row r="123" spans="1:5" x14ac:dyDescent="0.25">
      <c r="A123" s="332" t="s">
        <v>744</v>
      </c>
      <c r="B123" s="377"/>
      <c r="D123" s="332" t="s">
        <v>805</v>
      </c>
      <c r="E123" s="379">
        <v>3000</v>
      </c>
    </row>
    <row r="124" spans="1:5" x14ac:dyDescent="0.25">
      <c r="A124" s="333" t="s">
        <v>698</v>
      </c>
      <c r="B124" s="378">
        <v>2577</v>
      </c>
      <c r="D124" s="332" t="s">
        <v>744</v>
      </c>
      <c r="E124" s="379"/>
    </row>
    <row r="125" spans="1:5" x14ac:dyDescent="0.25">
      <c r="B125" s="325"/>
      <c r="D125" s="332" t="s">
        <v>806</v>
      </c>
      <c r="E125" s="379">
        <v>2688</v>
      </c>
    </row>
    <row r="126" spans="1:5" x14ac:dyDescent="0.25">
      <c r="B126" s="324"/>
      <c r="D126" s="332" t="s">
        <v>744</v>
      </c>
      <c r="E126" s="379"/>
    </row>
    <row r="127" spans="1:5" x14ac:dyDescent="0.25">
      <c r="B127" s="325"/>
      <c r="D127" s="332" t="s">
        <v>642</v>
      </c>
      <c r="E127" s="379">
        <v>1603322</v>
      </c>
    </row>
    <row r="128" spans="1:5" x14ac:dyDescent="0.25">
      <c r="B128" s="324"/>
      <c r="D128" s="332" t="s">
        <v>744</v>
      </c>
      <c r="E128" s="379"/>
    </row>
    <row r="129" spans="2:5" x14ac:dyDescent="0.25">
      <c r="B129" s="325"/>
      <c r="D129" s="332" t="s">
        <v>654</v>
      </c>
      <c r="E129" s="379">
        <v>8204</v>
      </c>
    </row>
    <row r="130" spans="2:5" x14ac:dyDescent="0.25">
      <c r="B130" s="324"/>
      <c r="D130" s="332" t="s">
        <v>744</v>
      </c>
      <c r="E130" s="379"/>
    </row>
    <row r="131" spans="2:5" x14ac:dyDescent="0.25">
      <c r="B131" s="325"/>
      <c r="D131" s="332" t="s">
        <v>654</v>
      </c>
      <c r="E131" s="379">
        <v>82549</v>
      </c>
    </row>
    <row r="132" spans="2:5" x14ac:dyDescent="0.25">
      <c r="B132" s="324"/>
      <c r="D132" s="332" t="s">
        <v>744</v>
      </c>
      <c r="E132" s="379"/>
    </row>
    <row r="133" spans="2:5" x14ac:dyDescent="0.25">
      <c r="B133" s="325"/>
      <c r="D133" s="332" t="s">
        <v>691</v>
      </c>
      <c r="E133" s="379">
        <v>4200</v>
      </c>
    </row>
    <row r="134" spans="2:5" x14ac:dyDescent="0.25">
      <c r="B134" s="324"/>
      <c r="D134" s="332" t="s">
        <v>744</v>
      </c>
      <c r="E134" s="379"/>
    </row>
    <row r="135" spans="2:5" x14ac:dyDescent="0.25">
      <c r="B135" s="325"/>
      <c r="D135" s="332" t="s">
        <v>807</v>
      </c>
      <c r="E135" s="379">
        <v>10694</v>
      </c>
    </row>
    <row r="136" spans="2:5" x14ac:dyDescent="0.25">
      <c r="B136" s="324"/>
      <c r="D136" s="332" t="s">
        <v>744</v>
      </c>
      <c r="E136" s="379"/>
    </row>
    <row r="137" spans="2:5" x14ac:dyDescent="0.25">
      <c r="B137" s="325"/>
      <c r="D137" s="332" t="s">
        <v>717</v>
      </c>
      <c r="E137" s="379">
        <v>8034</v>
      </c>
    </row>
    <row r="138" spans="2:5" x14ac:dyDescent="0.25">
      <c r="B138" s="324"/>
      <c r="D138" s="332" t="s">
        <v>744</v>
      </c>
      <c r="E138" s="379"/>
    </row>
    <row r="139" spans="2:5" x14ac:dyDescent="0.25">
      <c r="B139" s="325"/>
      <c r="D139" s="332" t="s">
        <v>742</v>
      </c>
      <c r="E139" s="379">
        <v>41475</v>
      </c>
    </row>
    <row r="140" spans="2:5" x14ac:dyDescent="0.25">
      <c r="B140" s="324"/>
      <c r="D140" s="332" t="s">
        <v>744</v>
      </c>
      <c r="E140" s="379"/>
    </row>
    <row r="141" spans="2:5" x14ac:dyDescent="0.25">
      <c r="B141" s="325"/>
      <c r="D141" s="332" t="s">
        <v>743</v>
      </c>
      <c r="E141" s="379">
        <v>20312</v>
      </c>
    </row>
    <row r="142" spans="2:5" x14ac:dyDescent="0.25">
      <c r="B142" s="324"/>
      <c r="D142" s="332" t="s">
        <v>744</v>
      </c>
      <c r="E142" s="379"/>
    </row>
    <row r="143" spans="2:5" x14ac:dyDescent="0.25">
      <c r="B143" s="325"/>
      <c r="D143" s="332" t="s">
        <v>745</v>
      </c>
      <c r="E143" s="379">
        <v>2500</v>
      </c>
    </row>
    <row r="144" spans="2:5" x14ac:dyDescent="0.25">
      <c r="B144" s="324"/>
      <c r="D144" s="332" t="s">
        <v>744</v>
      </c>
      <c r="E144" s="379"/>
    </row>
    <row r="145" spans="2:5" x14ac:dyDescent="0.25">
      <c r="B145" s="325"/>
      <c r="D145" s="332" t="s">
        <v>746</v>
      </c>
      <c r="E145" s="379">
        <v>88588</v>
      </c>
    </row>
    <row r="146" spans="2:5" x14ac:dyDescent="0.25">
      <c r="B146" s="324"/>
      <c r="D146" s="332" t="s">
        <v>744</v>
      </c>
      <c r="E146" s="379"/>
    </row>
    <row r="147" spans="2:5" x14ac:dyDescent="0.25">
      <c r="B147" s="325"/>
      <c r="D147" s="332" t="s">
        <v>684</v>
      </c>
      <c r="E147" s="379">
        <v>17877</v>
      </c>
    </row>
    <row r="148" spans="2:5" x14ac:dyDescent="0.25">
      <c r="B148" s="324"/>
      <c r="D148" s="332" t="s">
        <v>744</v>
      </c>
      <c r="E148" s="379"/>
    </row>
    <row r="149" spans="2:5" x14ac:dyDescent="0.25">
      <c r="B149" s="325"/>
      <c r="D149" s="332" t="s">
        <v>668</v>
      </c>
      <c r="E149" s="379">
        <v>24547</v>
      </c>
    </row>
    <row r="150" spans="2:5" x14ac:dyDescent="0.25">
      <c r="B150" s="324"/>
      <c r="D150" s="332" t="s">
        <v>744</v>
      </c>
      <c r="E150" s="379"/>
    </row>
    <row r="151" spans="2:5" x14ac:dyDescent="0.25">
      <c r="B151" s="325"/>
      <c r="D151" s="332" t="s">
        <v>652</v>
      </c>
      <c r="E151" s="379">
        <v>138440</v>
      </c>
    </row>
    <row r="152" spans="2:5" x14ac:dyDescent="0.25">
      <c r="B152" s="324"/>
      <c r="D152" s="332" t="s">
        <v>744</v>
      </c>
      <c r="E152" s="379"/>
    </row>
    <row r="153" spans="2:5" x14ac:dyDescent="0.25">
      <c r="B153" s="325"/>
      <c r="D153" s="332" t="s">
        <v>747</v>
      </c>
      <c r="E153" s="379">
        <v>28789</v>
      </c>
    </row>
    <row r="154" spans="2:5" x14ac:dyDescent="0.25">
      <c r="B154" s="324"/>
      <c r="D154" s="332" t="s">
        <v>744</v>
      </c>
      <c r="E154" s="379"/>
    </row>
    <row r="155" spans="2:5" x14ac:dyDescent="0.25">
      <c r="B155" s="325"/>
      <c r="D155" s="332" t="s">
        <v>731</v>
      </c>
      <c r="E155" s="379">
        <v>3743</v>
      </c>
    </row>
    <row r="156" spans="2:5" x14ac:dyDescent="0.25">
      <c r="B156" s="324"/>
      <c r="D156" s="332" t="s">
        <v>744</v>
      </c>
      <c r="E156" s="379"/>
    </row>
    <row r="157" spans="2:5" x14ac:dyDescent="0.25">
      <c r="B157" s="325"/>
      <c r="D157" s="332" t="s">
        <v>664</v>
      </c>
      <c r="E157" s="379">
        <v>34929</v>
      </c>
    </row>
    <row r="158" spans="2:5" x14ac:dyDescent="0.25">
      <c r="B158" s="324"/>
      <c r="D158" s="332" t="s">
        <v>744</v>
      </c>
      <c r="E158" s="379"/>
    </row>
    <row r="159" spans="2:5" x14ac:dyDescent="0.25">
      <c r="B159" s="325"/>
      <c r="D159" s="332" t="s">
        <v>748</v>
      </c>
      <c r="E159" s="379">
        <v>10037</v>
      </c>
    </row>
    <row r="160" spans="2:5" x14ac:dyDescent="0.25">
      <c r="B160" s="324"/>
      <c r="D160" s="332" t="s">
        <v>744</v>
      </c>
      <c r="E160" s="379"/>
    </row>
    <row r="161" spans="2:5" x14ac:dyDescent="0.25">
      <c r="B161" s="325"/>
      <c r="D161" s="332" t="s">
        <v>749</v>
      </c>
      <c r="E161" s="379">
        <v>5125</v>
      </c>
    </row>
    <row r="162" spans="2:5" x14ac:dyDescent="0.25">
      <c r="B162" s="324"/>
      <c r="D162" s="332" t="s">
        <v>744</v>
      </c>
      <c r="E162" s="379"/>
    </row>
    <row r="163" spans="2:5" x14ac:dyDescent="0.25">
      <c r="B163" s="325"/>
      <c r="D163" s="332" t="s">
        <v>656</v>
      </c>
      <c r="E163" s="379">
        <v>102735</v>
      </c>
    </row>
    <row r="164" spans="2:5" x14ac:dyDescent="0.25">
      <c r="B164" s="324"/>
      <c r="D164" s="332" t="s">
        <v>744</v>
      </c>
      <c r="E164" s="379"/>
    </row>
    <row r="165" spans="2:5" x14ac:dyDescent="0.25">
      <c r="B165" s="325"/>
      <c r="D165" s="332" t="s">
        <v>732</v>
      </c>
      <c r="E165" s="379">
        <v>3185</v>
      </c>
    </row>
    <row r="166" spans="2:5" x14ac:dyDescent="0.25">
      <c r="B166" s="324"/>
      <c r="D166" s="332" t="s">
        <v>744</v>
      </c>
      <c r="E166" s="379"/>
    </row>
    <row r="167" spans="2:5" x14ac:dyDescent="0.25">
      <c r="B167" s="325"/>
      <c r="D167" s="333" t="s">
        <v>750</v>
      </c>
      <c r="E167" s="380">
        <v>5927</v>
      </c>
    </row>
    <row r="168" spans="2:5" x14ac:dyDescent="0.25">
      <c r="B168" s="324"/>
    </row>
    <row r="169" spans="2:5" x14ac:dyDescent="0.25">
      <c r="B169" s="325"/>
    </row>
    <row r="170" spans="2:5" x14ac:dyDescent="0.25">
      <c r="B170" s="324"/>
    </row>
    <row r="171" spans="2:5" x14ac:dyDescent="0.25">
      <c r="B171" s="325"/>
    </row>
    <row r="172" spans="2:5" x14ac:dyDescent="0.25">
      <c r="B172" s="324"/>
    </row>
    <row r="173" spans="2:5" x14ac:dyDescent="0.25">
      <c r="B173" s="325"/>
    </row>
    <row r="174" spans="2:5" x14ac:dyDescent="0.25">
      <c r="B174" s="324"/>
    </row>
    <row r="175" spans="2:5" x14ac:dyDescent="0.25">
      <c r="B175" s="325"/>
    </row>
    <row r="176" spans="2:5" x14ac:dyDescent="0.25">
      <c r="B176" s="324"/>
    </row>
    <row r="177" spans="2:2" x14ac:dyDescent="0.25">
      <c r="B177" s="325"/>
    </row>
    <row r="178" spans="2:2" x14ac:dyDescent="0.25">
      <c r="B178" s="324"/>
    </row>
    <row r="179" spans="2:2" x14ac:dyDescent="0.25">
      <c r="B179" s="325"/>
    </row>
    <row r="180" spans="2:2" x14ac:dyDescent="0.25">
      <c r="B180" s="324"/>
    </row>
    <row r="181" spans="2:2" x14ac:dyDescent="0.25">
      <c r="B181" s="325"/>
    </row>
    <row r="182" spans="2:2" x14ac:dyDescent="0.25">
      <c r="B182" s="324"/>
    </row>
    <row r="183" spans="2:2" x14ac:dyDescent="0.25">
      <c r="B183" s="325"/>
    </row>
    <row r="184" spans="2:2" x14ac:dyDescent="0.25">
      <c r="B184" s="324"/>
    </row>
    <row r="185" spans="2:2" x14ac:dyDescent="0.25">
      <c r="B185" s="325"/>
    </row>
    <row r="186" spans="2:2" x14ac:dyDescent="0.25">
      <c r="B186" s="324"/>
    </row>
    <row r="187" spans="2:2" x14ac:dyDescent="0.25">
      <c r="B187" s="325"/>
    </row>
    <row r="188" spans="2:2" x14ac:dyDescent="0.25">
      <c r="B188" s="324"/>
    </row>
    <row r="189" spans="2:2" x14ac:dyDescent="0.25">
      <c r="B189" s="325"/>
    </row>
    <row r="190" spans="2:2" x14ac:dyDescent="0.25">
      <c r="B190" s="324"/>
    </row>
    <row r="191" spans="2:2" x14ac:dyDescent="0.25">
      <c r="B191" s="325"/>
    </row>
    <row r="192" spans="2:2" x14ac:dyDescent="0.25">
      <c r="B192" s="324"/>
    </row>
    <row r="193" spans="2:2" x14ac:dyDescent="0.25">
      <c r="B193" s="325"/>
    </row>
    <row r="194" spans="2:2" x14ac:dyDescent="0.25">
      <c r="B194" s="324"/>
    </row>
    <row r="195" spans="2:2" x14ac:dyDescent="0.25">
      <c r="B195" s="325"/>
    </row>
    <row r="196" spans="2:2" x14ac:dyDescent="0.25">
      <c r="B196" s="324"/>
    </row>
    <row r="197" spans="2:2" x14ac:dyDescent="0.25">
      <c r="B197" s="325"/>
    </row>
    <row r="198" spans="2:2" x14ac:dyDescent="0.25">
      <c r="B198" s="324"/>
    </row>
    <row r="199" spans="2:2" x14ac:dyDescent="0.25">
      <c r="B199" s="325"/>
    </row>
    <row r="200" spans="2:2" x14ac:dyDescent="0.25">
      <c r="B200" s="324"/>
    </row>
    <row r="201" spans="2:2" x14ac:dyDescent="0.25">
      <c r="B201" s="325"/>
    </row>
    <row r="202" spans="2:2" x14ac:dyDescent="0.25">
      <c r="B202" s="324"/>
    </row>
    <row r="203" spans="2:2" x14ac:dyDescent="0.25">
      <c r="B203" s="325"/>
    </row>
    <row r="204" spans="2:2" x14ac:dyDescent="0.25">
      <c r="B204" s="324"/>
    </row>
    <row r="205" spans="2:2" x14ac:dyDescent="0.25">
      <c r="B205" s="325"/>
    </row>
    <row r="206" spans="2:2" x14ac:dyDescent="0.25">
      <c r="B206" s="324"/>
    </row>
    <row r="207" spans="2:2" x14ac:dyDescent="0.25">
      <c r="B207" s="325"/>
    </row>
    <row r="208" spans="2:2" x14ac:dyDescent="0.25">
      <c r="B208" s="324"/>
    </row>
    <row r="209" spans="2:2" x14ac:dyDescent="0.25">
      <c r="B209" s="325"/>
    </row>
    <row r="210" spans="2:2" x14ac:dyDescent="0.25">
      <c r="B210" s="324"/>
    </row>
    <row r="211" spans="2:2" x14ac:dyDescent="0.25">
      <c r="B211" s="325"/>
    </row>
    <row r="212" spans="2:2" x14ac:dyDescent="0.25">
      <c r="B212" s="324"/>
    </row>
    <row r="213" spans="2:2" x14ac:dyDescent="0.25">
      <c r="B213" s="325"/>
    </row>
    <row r="214" spans="2:2" x14ac:dyDescent="0.25">
      <c r="B214" s="324"/>
    </row>
    <row r="215" spans="2:2" x14ac:dyDescent="0.25">
      <c r="B215" s="325"/>
    </row>
    <row r="216" spans="2:2" x14ac:dyDescent="0.25">
      <c r="B216" s="324"/>
    </row>
    <row r="217" spans="2:2" x14ac:dyDescent="0.25">
      <c r="B217" s="325"/>
    </row>
    <row r="218" spans="2:2" x14ac:dyDescent="0.25">
      <c r="B218" s="324"/>
    </row>
    <row r="219" spans="2:2" x14ac:dyDescent="0.25">
      <c r="B219" s="325"/>
    </row>
    <row r="220" spans="2:2" x14ac:dyDescent="0.25">
      <c r="B220" s="324"/>
    </row>
    <row r="221" spans="2:2" x14ac:dyDescent="0.25">
      <c r="B221" s="325"/>
    </row>
    <row r="222" spans="2:2" x14ac:dyDescent="0.25">
      <c r="B222" s="324"/>
    </row>
    <row r="223" spans="2:2" x14ac:dyDescent="0.25">
      <c r="B223" s="325"/>
    </row>
    <row r="224" spans="2:2" x14ac:dyDescent="0.25">
      <c r="B224" s="324"/>
    </row>
    <row r="225" spans="2:2" x14ac:dyDescent="0.25">
      <c r="B225" s="325"/>
    </row>
    <row r="226" spans="2:2" x14ac:dyDescent="0.25">
      <c r="B226" s="324"/>
    </row>
    <row r="227" spans="2:2" x14ac:dyDescent="0.25">
      <c r="B227" s="325"/>
    </row>
    <row r="228" spans="2:2" x14ac:dyDescent="0.25">
      <c r="B228" s="324"/>
    </row>
    <row r="229" spans="2:2" x14ac:dyDescent="0.25">
      <c r="B229" s="325"/>
    </row>
    <row r="230" spans="2:2" x14ac:dyDescent="0.25">
      <c r="B230" s="324"/>
    </row>
    <row r="231" spans="2:2" x14ac:dyDescent="0.25">
      <c r="B231" s="325"/>
    </row>
    <row r="232" spans="2:2" x14ac:dyDescent="0.25">
      <c r="B232" s="324"/>
    </row>
    <row r="233" spans="2:2" x14ac:dyDescent="0.25">
      <c r="B233" s="325"/>
    </row>
    <row r="234" spans="2:2" x14ac:dyDescent="0.25">
      <c r="B234" s="324"/>
    </row>
    <row r="235" spans="2:2" x14ac:dyDescent="0.25">
      <c r="B235" s="325"/>
    </row>
    <row r="236" spans="2:2" x14ac:dyDescent="0.25">
      <c r="B236" s="324"/>
    </row>
    <row r="237" spans="2:2" x14ac:dyDescent="0.25">
      <c r="B237" s="325"/>
    </row>
    <row r="238" spans="2:2" x14ac:dyDescent="0.25">
      <c r="B238" s="324"/>
    </row>
    <row r="239" spans="2:2" x14ac:dyDescent="0.25">
      <c r="B239" s="325"/>
    </row>
    <row r="240" spans="2:2" x14ac:dyDescent="0.25">
      <c r="B240" s="324"/>
    </row>
    <row r="241" spans="2:2" x14ac:dyDescent="0.25">
      <c r="B241" s="325"/>
    </row>
    <row r="242" spans="2:2" x14ac:dyDescent="0.25">
      <c r="B242" s="324"/>
    </row>
    <row r="243" spans="2:2" x14ac:dyDescent="0.25">
      <c r="B243" s="325"/>
    </row>
    <row r="244" spans="2:2" x14ac:dyDescent="0.25">
      <c r="B244" s="324"/>
    </row>
    <row r="245" spans="2:2" x14ac:dyDescent="0.25">
      <c r="B245" s="325"/>
    </row>
    <row r="246" spans="2:2" x14ac:dyDescent="0.25">
      <c r="B246" s="324"/>
    </row>
    <row r="247" spans="2:2" x14ac:dyDescent="0.25">
      <c r="B247" s="325"/>
    </row>
    <row r="248" spans="2:2" x14ac:dyDescent="0.25">
      <c r="B248" s="324"/>
    </row>
    <row r="249" spans="2:2" x14ac:dyDescent="0.25">
      <c r="B249" s="325"/>
    </row>
    <row r="250" spans="2:2" x14ac:dyDescent="0.25">
      <c r="B250" s="324"/>
    </row>
    <row r="251" spans="2:2" x14ac:dyDescent="0.25">
      <c r="B251" s="325"/>
    </row>
    <row r="252" spans="2:2" x14ac:dyDescent="0.25">
      <c r="B252" s="324"/>
    </row>
    <row r="253" spans="2:2" x14ac:dyDescent="0.25">
      <c r="B253" s="325"/>
    </row>
    <row r="254" spans="2:2" x14ac:dyDescent="0.25">
      <c r="B254" s="324"/>
    </row>
    <row r="255" spans="2:2" x14ac:dyDescent="0.25">
      <c r="B255" s="325"/>
    </row>
    <row r="256" spans="2:2" x14ac:dyDescent="0.25">
      <c r="B256" s="324"/>
    </row>
    <row r="257" spans="2:2" x14ac:dyDescent="0.25">
      <c r="B257" s="325"/>
    </row>
    <row r="258" spans="2:2" x14ac:dyDescent="0.25">
      <c r="B258" s="324"/>
    </row>
    <row r="259" spans="2:2" x14ac:dyDescent="0.25">
      <c r="B259" s="325"/>
    </row>
    <row r="260" spans="2:2" x14ac:dyDescent="0.25">
      <c r="B260" s="324"/>
    </row>
    <row r="261" spans="2:2" x14ac:dyDescent="0.25">
      <c r="B261" s="325"/>
    </row>
    <row r="262" spans="2:2" x14ac:dyDescent="0.25">
      <c r="B262" s="324"/>
    </row>
    <row r="263" spans="2:2" x14ac:dyDescent="0.25">
      <c r="B263" s="325"/>
    </row>
    <row r="264" spans="2:2" x14ac:dyDescent="0.25">
      <c r="B264" s="324"/>
    </row>
    <row r="265" spans="2:2" x14ac:dyDescent="0.25">
      <c r="B265" s="325"/>
    </row>
    <row r="266" spans="2:2" x14ac:dyDescent="0.25">
      <c r="B266" s="324"/>
    </row>
    <row r="267" spans="2:2" x14ac:dyDescent="0.25">
      <c r="B267" s="325"/>
    </row>
    <row r="268" spans="2:2" x14ac:dyDescent="0.25">
      <c r="B268" s="324"/>
    </row>
    <row r="269" spans="2:2" x14ac:dyDescent="0.25">
      <c r="B269" s="325"/>
    </row>
    <row r="270" spans="2:2" x14ac:dyDescent="0.25">
      <c r="B270" s="324"/>
    </row>
    <row r="271" spans="2:2" x14ac:dyDescent="0.25">
      <c r="B271" s="325"/>
    </row>
    <row r="272" spans="2:2" x14ac:dyDescent="0.25">
      <c r="B272" s="324"/>
    </row>
    <row r="273" spans="2:2" x14ac:dyDescent="0.25">
      <c r="B273" s="325"/>
    </row>
    <row r="274" spans="2:2" x14ac:dyDescent="0.25">
      <c r="B274" s="324"/>
    </row>
    <row r="275" spans="2:2" x14ac:dyDescent="0.25">
      <c r="B275" s="325"/>
    </row>
    <row r="276" spans="2:2" x14ac:dyDescent="0.25">
      <c r="B276" s="324"/>
    </row>
    <row r="277" spans="2:2" x14ac:dyDescent="0.25">
      <c r="B277" s="325"/>
    </row>
    <row r="278" spans="2:2" x14ac:dyDescent="0.25">
      <c r="B278" s="324"/>
    </row>
    <row r="279" spans="2:2" x14ac:dyDescent="0.25">
      <c r="B279" s="325"/>
    </row>
    <row r="280" spans="2:2" x14ac:dyDescent="0.25">
      <c r="B280" s="324"/>
    </row>
    <row r="281" spans="2:2" x14ac:dyDescent="0.25">
      <c r="B281" s="325"/>
    </row>
    <row r="282" spans="2:2" x14ac:dyDescent="0.25">
      <c r="B282" s="324"/>
    </row>
    <row r="283" spans="2:2" x14ac:dyDescent="0.25">
      <c r="B283" s="325"/>
    </row>
    <row r="284" spans="2:2" x14ac:dyDescent="0.25">
      <c r="B284" s="324"/>
    </row>
  </sheetData>
  <mergeCells count="1">
    <mergeCell ref="A1:E1"/>
  </mergeCells>
  <phoneticPr fontId="2" type="noConversion"/>
  <printOptions headings="1"/>
  <pageMargins left="0" right="0" top="0.72" bottom="0.21" header="0.22" footer="0.17"/>
  <pageSetup firstPageNumber="5" orientation="landscape" r:id="rId1"/>
  <headerFooter alignWithMargins="0">
    <oddHeader>&amp;L&amp;8Page &amp;P&amp;R&amp;8Page &amp;P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F71"/>
  <sheetViews>
    <sheetView showGridLines="0" workbookViewId="0">
      <selection activeCell="F13" activeCellId="1" sqref="C12:C36 F13:F71"/>
    </sheetView>
  </sheetViews>
  <sheetFormatPr defaultColWidth="9.109375" defaultRowHeight="13.2" x14ac:dyDescent="0.25"/>
  <cols>
    <col min="1" max="1" width="1.44140625" style="78" customWidth="1"/>
    <col min="2" max="2" width="35.6640625" style="78" customWidth="1"/>
    <col min="3" max="3" width="23.6640625" style="78" customWidth="1"/>
    <col min="4" max="4" width="2.5546875" style="78" customWidth="1"/>
    <col min="5" max="5" width="35.6640625" style="78" customWidth="1"/>
    <col min="6" max="6" width="18.88671875" style="78" customWidth="1"/>
    <col min="7" max="16384" width="9.109375" style="78"/>
  </cols>
  <sheetData>
    <row r="1" spans="1:6" x14ac:dyDescent="0.25">
      <c r="A1" s="419" t="s">
        <v>164</v>
      </c>
      <c r="B1" s="419"/>
      <c r="C1" s="419"/>
      <c r="D1" s="419"/>
      <c r="E1" s="419"/>
      <c r="F1" s="419"/>
    </row>
    <row r="2" spans="1:6" x14ac:dyDescent="0.25">
      <c r="A2" s="257"/>
      <c r="B2" s="257"/>
      <c r="C2" s="257"/>
      <c r="D2" s="257"/>
      <c r="E2" s="257"/>
      <c r="F2" s="257"/>
    </row>
    <row r="3" spans="1:6" x14ac:dyDescent="0.25">
      <c r="B3" s="137" t="s">
        <v>217</v>
      </c>
    </row>
    <row r="4" spans="1:6" x14ac:dyDescent="0.25">
      <c r="B4" s="137" t="s">
        <v>100</v>
      </c>
    </row>
    <row r="5" spans="1:6" x14ac:dyDescent="0.25">
      <c r="B5" s="88"/>
    </row>
    <row r="6" spans="1:6" x14ac:dyDescent="0.25">
      <c r="B6" s="308" t="str">
        <f>'ASA1'!C9</f>
        <v>Coal City Community Unit School District No.1</v>
      </c>
    </row>
    <row r="7" spans="1:6" x14ac:dyDescent="0.25">
      <c r="B7" s="83" t="str">
        <f>'ASA1'!C10</f>
        <v>24-032-0010-26</v>
      </c>
    </row>
    <row r="8" spans="1:6" x14ac:dyDescent="0.25">
      <c r="B8" s="80"/>
    </row>
    <row r="9" spans="1:6" x14ac:dyDescent="0.25">
      <c r="B9" s="440" t="s">
        <v>99</v>
      </c>
      <c r="C9" s="441"/>
      <c r="D9" s="441"/>
      <c r="E9" s="441"/>
      <c r="F9" s="441"/>
    </row>
    <row r="10" spans="1:6" x14ac:dyDescent="0.25">
      <c r="B10" s="81"/>
      <c r="C10" s="79"/>
    </row>
    <row r="11" spans="1:6" x14ac:dyDescent="0.25">
      <c r="B11" s="326" t="s">
        <v>91</v>
      </c>
      <c r="C11" s="327" t="s">
        <v>87</v>
      </c>
      <c r="D11" s="84"/>
      <c r="E11" s="329" t="s">
        <v>91</v>
      </c>
      <c r="F11" s="330" t="s">
        <v>87</v>
      </c>
    </row>
    <row r="12" spans="1:6" s="85" customFormat="1" ht="14.7" customHeight="1" x14ac:dyDescent="0.2">
      <c r="B12" s="334" t="s">
        <v>694</v>
      </c>
      <c r="C12" s="381">
        <v>1547</v>
      </c>
      <c r="E12" s="334"/>
      <c r="F12" s="335"/>
    </row>
    <row r="13" spans="1:6" s="85" customFormat="1" ht="14.7" customHeight="1" x14ac:dyDescent="0.2">
      <c r="B13" s="334" t="s">
        <v>744</v>
      </c>
      <c r="C13" s="382"/>
      <c r="E13" s="334" t="s">
        <v>711</v>
      </c>
      <c r="F13" s="384">
        <v>2237.58</v>
      </c>
    </row>
    <row r="14" spans="1:6" s="85" customFormat="1" ht="14.7" customHeight="1" x14ac:dyDescent="0.2">
      <c r="B14" s="334" t="s">
        <v>710</v>
      </c>
      <c r="C14" s="381">
        <v>1900</v>
      </c>
      <c r="E14" s="334" t="s">
        <v>744</v>
      </c>
      <c r="F14" s="384"/>
    </row>
    <row r="15" spans="1:6" s="85" customFormat="1" ht="14.7" customHeight="1" x14ac:dyDescent="0.2">
      <c r="B15" s="334" t="s">
        <v>744</v>
      </c>
      <c r="C15" s="381"/>
      <c r="E15" s="334" t="s">
        <v>808</v>
      </c>
      <c r="F15" s="384">
        <v>1945</v>
      </c>
    </row>
    <row r="16" spans="1:6" s="85" customFormat="1" ht="14.7" customHeight="1" x14ac:dyDescent="0.2">
      <c r="B16" s="334" t="s">
        <v>822</v>
      </c>
      <c r="C16" s="381">
        <v>2450</v>
      </c>
      <c r="E16" s="334" t="s">
        <v>744</v>
      </c>
      <c r="F16" s="384"/>
    </row>
    <row r="17" spans="2:6" s="85" customFormat="1" ht="14.7" customHeight="1" x14ac:dyDescent="0.2">
      <c r="B17" s="334" t="s">
        <v>744</v>
      </c>
      <c r="C17" s="381"/>
      <c r="E17" s="334" t="s">
        <v>737</v>
      </c>
      <c r="F17" s="384">
        <v>1989</v>
      </c>
    </row>
    <row r="18" spans="2:6" s="85" customFormat="1" ht="14.7" customHeight="1" x14ac:dyDescent="0.2">
      <c r="B18" s="334" t="s">
        <v>823</v>
      </c>
      <c r="C18" s="381">
        <v>2100</v>
      </c>
      <c r="E18" s="334" t="s">
        <v>744</v>
      </c>
      <c r="F18" s="384"/>
    </row>
    <row r="19" spans="2:6" s="85" customFormat="1" ht="14.7" customHeight="1" x14ac:dyDescent="0.2">
      <c r="B19" s="334" t="s">
        <v>744</v>
      </c>
      <c r="C19" s="381"/>
      <c r="E19" s="334" t="s">
        <v>809</v>
      </c>
      <c r="F19" s="384">
        <v>2450</v>
      </c>
    </row>
    <row r="20" spans="2:6" s="85" customFormat="1" ht="14.7" customHeight="1" x14ac:dyDescent="0.2">
      <c r="B20" s="334" t="s">
        <v>708</v>
      </c>
      <c r="C20" s="381">
        <v>1097</v>
      </c>
      <c r="E20" s="334" t="s">
        <v>744</v>
      </c>
      <c r="F20" s="384"/>
    </row>
    <row r="21" spans="2:6" s="85" customFormat="1" ht="14.7" customHeight="1" x14ac:dyDescent="0.2">
      <c r="B21" s="334" t="s">
        <v>744</v>
      </c>
      <c r="C21" s="381"/>
      <c r="E21" s="334" t="s">
        <v>810</v>
      </c>
      <c r="F21" s="384">
        <v>2000</v>
      </c>
    </row>
    <row r="22" spans="2:6" s="85" customFormat="1" ht="14.7" customHeight="1" x14ac:dyDescent="0.2">
      <c r="B22" s="334" t="s">
        <v>709</v>
      </c>
      <c r="C22" s="381">
        <v>2500</v>
      </c>
      <c r="E22" s="334" t="s">
        <v>744</v>
      </c>
      <c r="F22" s="384"/>
    </row>
    <row r="23" spans="2:6" s="85" customFormat="1" ht="14.7" customHeight="1" x14ac:dyDescent="0.2">
      <c r="B23" s="334" t="s">
        <v>744</v>
      </c>
      <c r="C23" s="381"/>
      <c r="E23" s="334" t="s">
        <v>687</v>
      </c>
      <c r="F23" s="384">
        <v>1487.6100000000001</v>
      </c>
    </row>
    <row r="24" spans="2:6" s="85" customFormat="1" ht="14.7" customHeight="1" x14ac:dyDescent="0.2">
      <c r="B24" s="334" t="s">
        <v>704</v>
      </c>
      <c r="C24" s="381">
        <v>1060</v>
      </c>
      <c r="E24" s="334" t="s">
        <v>744</v>
      </c>
      <c r="F24" s="384"/>
    </row>
    <row r="25" spans="2:6" s="85" customFormat="1" ht="14.7" customHeight="1" x14ac:dyDescent="0.2">
      <c r="B25" s="334" t="s">
        <v>744</v>
      </c>
      <c r="C25" s="381"/>
      <c r="E25" s="334" t="s">
        <v>783</v>
      </c>
      <c r="F25" s="384">
        <v>2500</v>
      </c>
    </row>
    <row r="26" spans="2:6" s="85" customFormat="1" ht="14.7" customHeight="1" x14ac:dyDescent="0.2">
      <c r="B26" s="334" t="s">
        <v>824</v>
      </c>
      <c r="C26" s="381">
        <v>1500</v>
      </c>
      <c r="E26" s="334" t="s">
        <v>744</v>
      </c>
      <c r="F26" s="384"/>
    </row>
    <row r="27" spans="2:6" s="85" customFormat="1" ht="14.7" customHeight="1" x14ac:dyDescent="0.2">
      <c r="B27" s="334" t="s">
        <v>744</v>
      </c>
      <c r="C27" s="381"/>
      <c r="E27" s="334" t="s">
        <v>811</v>
      </c>
      <c r="F27" s="384">
        <v>2400</v>
      </c>
    </row>
    <row r="28" spans="2:6" s="85" customFormat="1" ht="14.7" customHeight="1" x14ac:dyDescent="0.2">
      <c r="B28" s="334" t="s">
        <v>703</v>
      </c>
      <c r="C28" s="381">
        <v>1071</v>
      </c>
      <c r="E28" s="334" t="s">
        <v>744</v>
      </c>
      <c r="F28" s="384"/>
    </row>
    <row r="29" spans="2:6" s="85" customFormat="1" ht="14.7" customHeight="1" x14ac:dyDescent="0.2">
      <c r="B29" s="334" t="s">
        <v>744</v>
      </c>
      <c r="C29" s="381"/>
      <c r="E29" s="334" t="s">
        <v>812</v>
      </c>
      <c r="F29" s="384">
        <v>1870</v>
      </c>
    </row>
    <row r="30" spans="2:6" s="85" customFormat="1" ht="14.7" customHeight="1" x14ac:dyDescent="0.2">
      <c r="B30" s="334" t="s">
        <v>825</v>
      </c>
      <c r="C30" s="381">
        <v>1288</v>
      </c>
      <c r="E30" s="334" t="s">
        <v>744</v>
      </c>
      <c r="F30" s="384"/>
    </row>
    <row r="31" spans="2:6" s="85" customFormat="1" ht="14.7" customHeight="1" x14ac:dyDescent="0.2">
      <c r="B31" s="334" t="s">
        <v>744</v>
      </c>
      <c r="C31" s="381"/>
      <c r="E31" s="334" t="s">
        <v>813</v>
      </c>
      <c r="F31" s="384">
        <v>2270</v>
      </c>
    </row>
    <row r="32" spans="2:6" s="85" customFormat="1" ht="14.7" customHeight="1" x14ac:dyDescent="0.2">
      <c r="B32" s="334" t="s">
        <v>712</v>
      </c>
      <c r="C32" s="381">
        <v>2076</v>
      </c>
      <c r="E32" s="334" t="s">
        <v>744</v>
      </c>
      <c r="F32" s="384"/>
    </row>
    <row r="33" spans="2:6" s="85" customFormat="1" ht="14.7" customHeight="1" x14ac:dyDescent="0.2">
      <c r="B33" s="334" t="s">
        <v>744</v>
      </c>
      <c r="C33" s="381"/>
      <c r="E33" s="334" t="s">
        <v>814</v>
      </c>
      <c r="F33" s="384">
        <v>1760</v>
      </c>
    </row>
    <row r="34" spans="2:6" s="85" customFormat="1" ht="14.7" customHeight="1" x14ac:dyDescent="0.2">
      <c r="B34" s="334" t="s">
        <v>715</v>
      </c>
      <c r="C34" s="381">
        <v>1559</v>
      </c>
      <c r="E34" s="334" t="s">
        <v>744</v>
      </c>
      <c r="F34" s="384"/>
    </row>
    <row r="35" spans="2:6" s="85" customFormat="1" ht="14.7" customHeight="1" x14ac:dyDescent="0.2">
      <c r="B35" s="334" t="s">
        <v>744</v>
      </c>
      <c r="C35" s="381"/>
      <c r="E35" s="334" t="s">
        <v>815</v>
      </c>
      <c r="F35" s="384">
        <v>1356.32</v>
      </c>
    </row>
    <row r="36" spans="2:6" s="85" customFormat="1" ht="10.199999999999999" x14ac:dyDescent="0.2">
      <c r="B36" s="339" t="s">
        <v>826</v>
      </c>
      <c r="C36" s="383">
        <v>1440</v>
      </c>
      <c r="E36" s="334" t="s">
        <v>744</v>
      </c>
      <c r="F36" s="384"/>
    </row>
    <row r="37" spans="2:6" x14ac:dyDescent="0.25">
      <c r="B37" s="301"/>
      <c r="E37" s="336" t="s">
        <v>827</v>
      </c>
      <c r="F37" s="384">
        <v>1623</v>
      </c>
    </row>
    <row r="38" spans="2:6" x14ac:dyDescent="0.25">
      <c r="B38" s="301"/>
      <c r="E38" s="334" t="s">
        <v>744</v>
      </c>
      <c r="F38" s="384"/>
    </row>
    <row r="39" spans="2:6" x14ac:dyDescent="0.25">
      <c r="B39" s="301"/>
      <c r="E39" s="334" t="s">
        <v>816</v>
      </c>
      <c r="F39" s="384">
        <v>1750</v>
      </c>
    </row>
    <row r="40" spans="2:6" x14ac:dyDescent="0.25">
      <c r="B40" s="301"/>
      <c r="E40" s="334" t="s">
        <v>744</v>
      </c>
      <c r="F40" s="384"/>
    </row>
    <row r="41" spans="2:6" x14ac:dyDescent="0.25">
      <c r="B41" s="301"/>
      <c r="E41" s="334" t="s">
        <v>738</v>
      </c>
      <c r="F41" s="384">
        <v>1350</v>
      </c>
    </row>
    <row r="42" spans="2:6" x14ac:dyDescent="0.25">
      <c r="B42" s="301"/>
      <c r="E42" s="334" t="s">
        <v>744</v>
      </c>
      <c r="F42" s="384"/>
    </row>
    <row r="43" spans="2:6" x14ac:dyDescent="0.25">
      <c r="B43" s="301"/>
      <c r="E43" s="334" t="s">
        <v>695</v>
      </c>
      <c r="F43" s="384">
        <v>1386</v>
      </c>
    </row>
    <row r="44" spans="2:6" x14ac:dyDescent="0.25">
      <c r="B44" s="301"/>
      <c r="E44" s="334" t="s">
        <v>744</v>
      </c>
      <c r="F44" s="384"/>
    </row>
    <row r="45" spans="2:6" x14ac:dyDescent="0.25">
      <c r="B45" s="301"/>
      <c r="E45" s="334" t="s">
        <v>817</v>
      </c>
      <c r="F45" s="384">
        <v>1800</v>
      </c>
    </row>
    <row r="46" spans="2:6" x14ac:dyDescent="0.25">
      <c r="B46" s="301"/>
      <c r="E46" s="334" t="s">
        <v>744</v>
      </c>
      <c r="F46" s="384"/>
    </row>
    <row r="47" spans="2:6" x14ac:dyDescent="0.25">
      <c r="B47" s="301"/>
      <c r="E47" s="334" t="s">
        <v>818</v>
      </c>
      <c r="F47" s="384">
        <v>1500</v>
      </c>
    </row>
    <row r="48" spans="2:6" x14ac:dyDescent="0.25">
      <c r="B48" s="301"/>
      <c r="E48" s="334" t="s">
        <v>744</v>
      </c>
      <c r="F48" s="384"/>
    </row>
    <row r="49" spans="5:6" x14ac:dyDescent="0.25">
      <c r="E49" s="334" t="s">
        <v>739</v>
      </c>
      <c r="F49" s="384">
        <v>1048</v>
      </c>
    </row>
    <row r="50" spans="5:6" x14ac:dyDescent="0.25">
      <c r="E50" s="334" t="s">
        <v>744</v>
      </c>
      <c r="F50" s="384"/>
    </row>
    <row r="51" spans="5:6" x14ac:dyDescent="0.25">
      <c r="E51" s="334" t="s">
        <v>740</v>
      </c>
      <c r="F51" s="384">
        <v>1887.5</v>
      </c>
    </row>
    <row r="52" spans="5:6" x14ac:dyDescent="0.25">
      <c r="E52" s="334" t="s">
        <v>744</v>
      </c>
      <c r="F52" s="384"/>
    </row>
    <row r="53" spans="5:6" x14ac:dyDescent="0.25">
      <c r="E53" s="334" t="s">
        <v>819</v>
      </c>
      <c r="F53" s="384">
        <v>1360.17</v>
      </c>
    </row>
    <row r="54" spans="5:6" x14ac:dyDescent="0.25">
      <c r="E54" s="334" t="s">
        <v>744</v>
      </c>
      <c r="F54" s="384"/>
    </row>
    <row r="55" spans="5:6" x14ac:dyDescent="0.25">
      <c r="E55" s="334" t="s">
        <v>654</v>
      </c>
      <c r="F55" s="384">
        <v>1094.42</v>
      </c>
    </row>
    <row r="56" spans="5:6" x14ac:dyDescent="0.25">
      <c r="E56" s="334" t="s">
        <v>744</v>
      </c>
      <c r="F56" s="384"/>
    </row>
    <row r="57" spans="5:6" x14ac:dyDescent="0.25">
      <c r="E57" s="334" t="s">
        <v>820</v>
      </c>
      <c r="F57" s="384">
        <v>1592</v>
      </c>
    </row>
    <row r="58" spans="5:6" x14ac:dyDescent="0.25">
      <c r="E58" s="334" t="s">
        <v>744</v>
      </c>
      <c r="F58" s="384"/>
    </row>
    <row r="59" spans="5:6" x14ac:dyDescent="0.25">
      <c r="E59" s="334" t="s">
        <v>700</v>
      </c>
      <c r="F59" s="384">
        <v>1887</v>
      </c>
    </row>
    <row r="60" spans="5:6" x14ac:dyDescent="0.25">
      <c r="E60" s="334" t="s">
        <v>744</v>
      </c>
      <c r="F60" s="384"/>
    </row>
    <row r="61" spans="5:6" x14ac:dyDescent="0.25">
      <c r="E61" s="334" t="s">
        <v>821</v>
      </c>
      <c r="F61" s="384">
        <v>2043.91</v>
      </c>
    </row>
    <row r="62" spans="5:6" x14ac:dyDescent="0.25">
      <c r="E62" s="334" t="s">
        <v>744</v>
      </c>
      <c r="F62" s="384"/>
    </row>
    <row r="63" spans="5:6" x14ac:dyDescent="0.25">
      <c r="E63" s="334" t="s">
        <v>719</v>
      </c>
      <c r="F63" s="384">
        <v>1169</v>
      </c>
    </row>
    <row r="64" spans="5:6" x14ac:dyDescent="0.25">
      <c r="E64" s="334" t="s">
        <v>744</v>
      </c>
      <c r="F64" s="384"/>
    </row>
    <row r="65" spans="5:6" x14ac:dyDescent="0.25">
      <c r="E65" s="334" t="s">
        <v>745</v>
      </c>
      <c r="F65" s="384">
        <v>2500</v>
      </c>
    </row>
    <row r="66" spans="5:6" x14ac:dyDescent="0.25">
      <c r="E66" s="334" t="s">
        <v>744</v>
      </c>
      <c r="F66" s="384"/>
    </row>
    <row r="67" spans="5:6" x14ac:dyDescent="0.25">
      <c r="E67" s="334" t="s">
        <v>741</v>
      </c>
      <c r="F67" s="384">
        <v>1540.01</v>
      </c>
    </row>
    <row r="68" spans="5:6" x14ac:dyDescent="0.25">
      <c r="E68" s="334" t="s">
        <v>744</v>
      </c>
      <c r="F68" s="384"/>
    </row>
    <row r="69" spans="5:6" x14ac:dyDescent="0.25">
      <c r="E69" s="336" t="s">
        <v>828</v>
      </c>
      <c r="F69" s="384">
        <v>1936</v>
      </c>
    </row>
    <row r="70" spans="5:6" x14ac:dyDescent="0.25">
      <c r="E70" s="334" t="s">
        <v>744</v>
      </c>
      <c r="F70" s="384"/>
    </row>
    <row r="71" spans="5:6" x14ac:dyDescent="0.25">
      <c r="E71" s="337" t="s">
        <v>829</v>
      </c>
      <c r="F71" s="385">
        <v>2157</v>
      </c>
    </row>
  </sheetData>
  <mergeCells count="2">
    <mergeCell ref="B9:F9"/>
    <mergeCell ref="A1:F1"/>
  </mergeCells>
  <phoneticPr fontId="2" type="noConversion"/>
  <printOptions headings="1"/>
  <pageMargins left="0.5" right="0" top="0.72" bottom="0.21" header="0.22" footer="0.17"/>
  <pageSetup firstPageNumber="5" fitToWidth="0" orientation="landscape" r:id="rId1"/>
  <headerFooter alignWithMargins="0">
    <oddHeader>&amp;L&amp;8Page &amp;P&amp;R&amp;8Page &amp;P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E51"/>
  <sheetViews>
    <sheetView showGridLines="0" topLeftCell="A11" workbookViewId="0">
      <selection activeCell="E13" activeCellId="1" sqref="C13:C35 E13:E51"/>
    </sheetView>
  </sheetViews>
  <sheetFormatPr defaultColWidth="9.109375" defaultRowHeight="13.2" x14ac:dyDescent="0.25"/>
  <cols>
    <col min="1" max="1" width="1.44140625" style="78" customWidth="1"/>
    <col min="2" max="2" width="30.6640625" style="78" customWidth="1"/>
    <col min="3" max="3" width="24.88671875" style="78" customWidth="1"/>
    <col min="4" max="4" width="30.6640625" style="78" customWidth="1"/>
    <col min="5" max="5" width="24.6640625" style="78" customWidth="1"/>
    <col min="6" max="6" width="4.6640625" style="78" customWidth="1"/>
    <col min="7" max="16384" width="9.109375" style="78"/>
  </cols>
  <sheetData>
    <row r="1" spans="1:5" x14ac:dyDescent="0.25">
      <c r="A1" s="419" t="s">
        <v>165</v>
      </c>
      <c r="B1" s="419"/>
      <c r="C1" s="419"/>
      <c r="D1" s="419"/>
      <c r="E1" s="419"/>
    </row>
    <row r="3" spans="1:5" s="82" customFormat="1" x14ac:dyDescent="0.25">
      <c r="B3" s="137" t="s">
        <v>101</v>
      </c>
    </row>
    <row r="4" spans="1:5" s="82" customFormat="1" x14ac:dyDescent="0.25">
      <c r="B4" s="137" t="s">
        <v>102</v>
      </c>
    </row>
    <row r="5" spans="1:5" s="82" customFormat="1" x14ac:dyDescent="0.25">
      <c r="B5" s="137"/>
    </row>
    <row r="6" spans="1:5" x14ac:dyDescent="0.25">
      <c r="B6" s="135" t="str">
        <f>'ASA1'!C9</f>
        <v>Coal City Community Unit School District No.1</v>
      </c>
    </row>
    <row r="7" spans="1:5" x14ac:dyDescent="0.25">
      <c r="B7" s="83" t="str">
        <f>'ASA1'!C10</f>
        <v>24-032-0010-26</v>
      </c>
    </row>
    <row r="8" spans="1:5" x14ac:dyDescent="0.25">
      <c r="B8" s="83"/>
    </row>
    <row r="9" spans="1:5" x14ac:dyDescent="0.25">
      <c r="B9" s="440" t="s">
        <v>97</v>
      </c>
      <c r="C9" s="441"/>
      <c r="D9" s="441"/>
      <c r="E9" s="441"/>
    </row>
    <row r="10" spans="1:5" x14ac:dyDescent="0.25">
      <c r="B10" s="81"/>
      <c r="C10" s="79"/>
    </row>
    <row r="11" spans="1:5" x14ac:dyDescent="0.25">
      <c r="B11" s="329" t="s">
        <v>91</v>
      </c>
      <c r="C11" s="340" t="s">
        <v>87</v>
      </c>
      <c r="D11" s="329" t="s">
        <v>91</v>
      </c>
      <c r="E11" s="330" t="s">
        <v>87</v>
      </c>
    </row>
    <row r="12" spans="1:5" x14ac:dyDescent="0.25">
      <c r="B12" s="336"/>
      <c r="C12" s="341"/>
      <c r="D12" s="336"/>
      <c r="E12" s="338"/>
    </row>
    <row r="13" spans="1:5" x14ac:dyDescent="0.25">
      <c r="B13" s="336" t="s">
        <v>841</v>
      </c>
      <c r="C13" s="386">
        <v>560</v>
      </c>
      <c r="D13" s="336" t="s">
        <v>734</v>
      </c>
      <c r="E13" s="381">
        <v>620</v>
      </c>
    </row>
    <row r="14" spans="1:5" x14ac:dyDescent="0.25">
      <c r="B14" s="336" t="s">
        <v>744</v>
      </c>
      <c r="C14" s="386"/>
      <c r="D14" s="336" t="s">
        <v>744</v>
      </c>
      <c r="E14" s="381"/>
    </row>
    <row r="15" spans="1:5" x14ac:dyDescent="0.25">
      <c r="B15" s="336" t="s">
        <v>733</v>
      </c>
      <c r="C15" s="386">
        <v>506</v>
      </c>
      <c r="D15" s="336" t="s">
        <v>702</v>
      </c>
      <c r="E15" s="381">
        <v>500</v>
      </c>
    </row>
    <row r="16" spans="1:5" x14ac:dyDescent="0.25">
      <c r="B16" s="336" t="s">
        <v>744</v>
      </c>
      <c r="C16" s="386"/>
      <c r="D16" s="336" t="s">
        <v>744</v>
      </c>
      <c r="E16" s="381"/>
    </row>
    <row r="17" spans="2:5" x14ac:dyDescent="0.25">
      <c r="B17" s="336" t="s">
        <v>842</v>
      </c>
      <c r="C17" s="386">
        <v>800</v>
      </c>
      <c r="D17" s="336" t="s">
        <v>716</v>
      </c>
      <c r="E17" s="381">
        <v>960</v>
      </c>
    </row>
    <row r="18" spans="2:5" x14ac:dyDescent="0.25">
      <c r="B18" s="336" t="s">
        <v>744</v>
      </c>
      <c r="C18" s="386"/>
      <c r="D18" s="336" t="s">
        <v>744</v>
      </c>
      <c r="E18" s="381"/>
    </row>
    <row r="19" spans="2:5" x14ac:dyDescent="0.25">
      <c r="B19" s="336" t="s">
        <v>843</v>
      </c>
      <c r="C19" s="386">
        <v>874</v>
      </c>
      <c r="D19" s="336" t="s">
        <v>830</v>
      </c>
      <c r="E19" s="381">
        <v>674</v>
      </c>
    </row>
    <row r="20" spans="2:5" x14ac:dyDescent="0.25">
      <c r="B20" s="336" t="s">
        <v>744</v>
      </c>
      <c r="C20" s="386"/>
      <c r="D20" s="336" t="s">
        <v>744</v>
      </c>
      <c r="E20" s="381"/>
    </row>
    <row r="21" spans="2:5" x14ac:dyDescent="0.25">
      <c r="B21" s="336" t="s">
        <v>844</v>
      </c>
      <c r="C21" s="386">
        <v>928</v>
      </c>
      <c r="D21" s="336" t="s">
        <v>831</v>
      </c>
      <c r="E21" s="381">
        <v>512</v>
      </c>
    </row>
    <row r="22" spans="2:5" x14ac:dyDescent="0.25">
      <c r="B22" s="336" t="s">
        <v>744</v>
      </c>
      <c r="C22" s="386"/>
      <c r="D22" s="336" t="s">
        <v>744</v>
      </c>
      <c r="E22" s="381"/>
    </row>
    <row r="23" spans="2:5" x14ac:dyDescent="0.25">
      <c r="B23" s="336" t="s">
        <v>845</v>
      </c>
      <c r="C23" s="386">
        <v>750</v>
      </c>
      <c r="D23" s="336" t="s">
        <v>832</v>
      </c>
      <c r="E23" s="381">
        <v>700</v>
      </c>
    </row>
    <row r="24" spans="2:5" x14ac:dyDescent="0.25">
      <c r="B24" s="336" t="s">
        <v>744</v>
      </c>
      <c r="C24" s="386"/>
      <c r="D24" s="336" t="s">
        <v>744</v>
      </c>
      <c r="E24" s="381"/>
    </row>
    <row r="25" spans="2:5" x14ac:dyDescent="0.25">
      <c r="B25" s="336" t="s">
        <v>846</v>
      </c>
      <c r="C25" s="386">
        <v>855</v>
      </c>
      <c r="D25" s="336" t="s">
        <v>707</v>
      </c>
      <c r="E25" s="381">
        <v>585</v>
      </c>
    </row>
    <row r="26" spans="2:5" x14ac:dyDescent="0.25">
      <c r="B26" s="336" t="s">
        <v>744</v>
      </c>
      <c r="C26" s="386"/>
      <c r="D26" s="336" t="s">
        <v>744</v>
      </c>
      <c r="E26" s="381"/>
    </row>
    <row r="27" spans="2:5" x14ac:dyDescent="0.25">
      <c r="B27" s="336" t="s">
        <v>847</v>
      </c>
      <c r="C27" s="386">
        <v>833</v>
      </c>
      <c r="D27" s="336" t="s">
        <v>722</v>
      </c>
      <c r="E27" s="381">
        <v>528</v>
      </c>
    </row>
    <row r="28" spans="2:5" x14ac:dyDescent="0.25">
      <c r="B28" s="336" t="s">
        <v>744</v>
      </c>
      <c r="C28" s="386"/>
      <c r="D28" s="336" t="s">
        <v>744</v>
      </c>
      <c r="E28" s="381"/>
    </row>
    <row r="29" spans="2:5" x14ac:dyDescent="0.25">
      <c r="B29" s="336" t="s">
        <v>705</v>
      </c>
      <c r="C29" s="386">
        <v>735</v>
      </c>
      <c r="D29" s="336" t="s">
        <v>833</v>
      </c>
      <c r="E29" s="381">
        <v>808</v>
      </c>
    </row>
    <row r="30" spans="2:5" x14ac:dyDescent="0.25">
      <c r="B30" s="336" t="s">
        <v>744</v>
      </c>
      <c r="C30" s="386"/>
      <c r="D30" s="336" t="s">
        <v>744</v>
      </c>
      <c r="E30" s="381"/>
    </row>
    <row r="31" spans="2:5" x14ac:dyDescent="0.25">
      <c r="B31" s="336" t="s">
        <v>848</v>
      </c>
      <c r="C31" s="386">
        <v>690</v>
      </c>
      <c r="D31" s="336" t="s">
        <v>720</v>
      </c>
      <c r="E31" s="381">
        <v>700</v>
      </c>
    </row>
    <row r="32" spans="2:5" x14ac:dyDescent="0.25">
      <c r="B32" s="336" t="s">
        <v>744</v>
      </c>
      <c r="C32" s="386"/>
      <c r="D32" s="336" t="s">
        <v>744</v>
      </c>
      <c r="E32" s="381"/>
    </row>
    <row r="33" spans="2:5" x14ac:dyDescent="0.25">
      <c r="B33" s="336" t="s">
        <v>666</v>
      </c>
      <c r="C33" s="386">
        <v>946</v>
      </c>
      <c r="D33" s="336" t="s">
        <v>834</v>
      </c>
      <c r="E33" s="381">
        <v>763</v>
      </c>
    </row>
    <row r="34" spans="2:5" x14ac:dyDescent="0.25">
      <c r="B34" s="336" t="s">
        <v>744</v>
      </c>
      <c r="C34" s="386"/>
      <c r="D34" s="336" t="s">
        <v>744</v>
      </c>
      <c r="E34" s="381"/>
    </row>
    <row r="35" spans="2:5" x14ac:dyDescent="0.25">
      <c r="B35" s="337" t="s">
        <v>718</v>
      </c>
      <c r="C35" s="387">
        <v>810</v>
      </c>
      <c r="D35" s="336" t="s">
        <v>735</v>
      </c>
      <c r="E35" s="381">
        <v>706</v>
      </c>
    </row>
    <row r="36" spans="2:5" x14ac:dyDescent="0.25">
      <c r="B36" s="85"/>
      <c r="C36" s="85"/>
      <c r="D36" s="336" t="s">
        <v>744</v>
      </c>
      <c r="E36" s="381"/>
    </row>
    <row r="37" spans="2:5" x14ac:dyDescent="0.25">
      <c r="B37" s="85"/>
      <c r="C37" s="85"/>
      <c r="D37" s="336" t="s">
        <v>690</v>
      </c>
      <c r="E37" s="381">
        <v>685</v>
      </c>
    </row>
    <row r="38" spans="2:5" x14ac:dyDescent="0.25">
      <c r="B38" s="85"/>
      <c r="C38" s="85"/>
      <c r="D38" s="336" t="s">
        <v>744</v>
      </c>
      <c r="E38" s="381"/>
    </row>
    <row r="39" spans="2:5" x14ac:dyDescent="0.25">
      <c r="B39" s="85"/>
      <c r="C39" s="85"/>
      <c r="D39" s="336" t="s">
        <v>835</v>
      </c>
      <c r="E39" s="381">
        <v>550</v>
      </c>
    </row>
    <row r="40" spans="2:5" x14ac:dyDescent="0.25">
      <c r="B40" s="85"/>
      <c r="C40" s="85"/>
      <c r="D40" s="336" t="s">
        <v>744</v>
      </c>
      <c r="E40" s="381"/>
    </row>
    <row r="41" spans="2:5" x14ac:dyDescent="0.25">
      <c r="B41" s="85"/>
      <c r="C41" s="85"/>
      <c r="D41" s="336" t="s">
        <v>736</v>
      </c>
      <c r="E41" s="381">
        <v>558</v>
      </c>
    </row>
    <row r="42" spans="2:5" x14ac:dyDescent="0.25">
      <c r="B42" s="85"/>
      <c r="C42" s="85"/>
      <c r="D42" s="336" t="s">
        <v>744</v>
      </c>
      <c r="E42" s="381"/>
    </row>
    <row r="43" spans="2:5" x14ac:dyDescent="0.25">
      <c r="B43" s="85"/>
      <c r="C43" s="85"/>
      <c r="D43" s="336" t="s">
        <v>836</v>
      </c>
      <c r="E43" s="381">
        <v>520</v>
      </c>
    </row>
    <row r="44" spans="2:5" x14ac:dyDescent="0.25">
      <c r="B44" s="85"/>
      <c r="C44" s="85"/>
      <c r="D44" s="336" t="s">
        <v>744</v>
      </c>
      <c r="E44" s="381"/>
    </row>
    <row r="45" spans="2:5" x14ac:dyDescent="0.25">
      <c r="B45" s="85"/>
      <c r="C45" s="85"/>
      <c r="D45" s="336" t="s">
        <v>837</v>
      </c>
      <c r="E45" s="381">
        <v>815</v>
      </c>
    </row>
    <row r="46" spans="2:5" x14ac:dyDescent="0.25">
      <c r="B46" s="85"/>
      <c r="C46" s="85"/>
      <c r="D46" s="336" t="s">
        <v>744</v>
      </c>
      <c r="E46" s="381"/>
    </row>
    <row r="47" spans="2:5" x14ac:dyDescent="0.25">
      <c r="B47" s="85"/>
      <c r="C47" s="85"/>
      <c r="D47" s="336" t="s">
        <v>838</v>
      </c>
      <c r="E47" s="381">
        <v>620</v>
      </c>
    </row>
    <row r="48" spans="2:5" x14ac:dyDescent="0.25">
      <c r="B48" s="85"/>
      <c r="C48" s="85"/>
      <c r="D48" s="336" t="s">
        <v>744</v>
      </c>
      <c r="E48" s="381"/>
    </row>
    <row r="49" spans="2:5" x14ac:dyDescent="0.25">
      <c r="B49" s="85"/>
      <c r="C49" s="85"/>
      <c r="D49" s="336" t="s">
        <v>839</v>
      </c>
      <c r="E49" s="381">
        <v>763</v>
      </c>
    </row>
    <row r="50" spans="2:5" x14ac:dyDescent="0.25">
      <c r="B50" s="85"/>
      <c r="C50" s="85"/>
      <c r="D50" s="336" t="s">
        <v>744</v>
      </c>
      <c r="E50" s="381"/>
    </row>
    <row r="51" spans="2:5" x14ac:dyDescent="0.25">
      <c r="B51" s="85"/>
      <c r="C51" s="85"/>
      <c r="D51" s="337" t="s">
        <v>840</v>
      </c>
      <c r="E51" s="383">
        <v>945</v>
      </c>
    </row>
  </sheetData>
  <sheetProtection insertRows="0" selectLockedCells="1"/>
  <mergeCells count="2">
    <mergeCell ref="B9:E9"/>
    <mergeCell ref="A1:E1"/>
  </mergeCells>
  <phoneticPr fontId="2" type="noConversion"/>
  <printOptions headings="1" gridLinesSet="0"/>
  <pageMargins left="0.25" right="0" top="0.72" bottom="0.21" header="0.22" footer="0.17"/>
  <pageSetup firstPageNumber="5" orientation="landscape" r:id="rId1"/>
  <headerFooter alignWithMargins="0">
    <oddHeader>&amp;L&amp;8Page &amp;P&amp;R&amp;8Page &amp;P</oddHead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D26"/>
  <sheetViews>
    <sheetView showGridLines="0" zoomScaleNormal="100" workbookViewId="0">
      <selection activeCell="I21" sqref="I21"/>
    </sheetView>
  </sheetViews>
  <sheetFormatPr defaultColWidth="9.109375" defaultRowHeight="13.2" x14ac:dyDescent="0.25"/>
  <cols>
    <col min="1" max="1" width="84.5546875" style="220" customWidth="1"/>
    <col min="2" max="2" width="31.6640625" style="219" customWidth="1"/>
    <col min="3" max="3" width="4.109375" style="219" customWidth="1"/>
    <col min="4" max="4" width="7.6640625" style="219" customWidth="1"/>
    <col min="5" max="16384" width="9.109375" style="219"/>
  </cols>
  <sheetData>
    <row r="1" spans="1:4" ht="15" x14ac:dyDescent="0.25">
      <c r="A1" s="442" t="s">
        <v>199</v>
      </c>
      <c r="B1" s="443"/>
      <c r="C1" s="218"/>
      <c r="D1" s="218"/>
    </row>
    <row r="2" spans="1:4" ht="4.5" customHeight="1" x14ac:dyDescent="0.25"/>
    <row r="3" spans="1:4" ht="7.5" customHeight="1" x14ac:dyDescent="0.25"/>
    <row r="4" spans="1:4" ht="39" customHeight="1" x14ac:dyDescent="0.25">
      <c r="A4" s="446" t="s">
        <v>167</v>
      </c>
      <c r="B4" s="445"/>
      <c r="C4" s="220"/>
      <c r="D4" s="220"/>
    </row>
    <row r="5" spans="1:4" ht="9.75" customHeight="1" x14ac:dyDescent="0.25">
      <c r="A5" s="447"/>
      <c r="B5" s="448"/>
      <c r="C5" s="317"/>
    </row>
    <row r="6" spans="1:4" ht="26.4" x14ac:dyDescent="0.25">
      <c r="A6" s="313" t="s">
        <v>188</v>
      </c>
      <c r="B6" s="230"/>
      <c r="C6" s="317"/>
    </row>
    <row r="7" spans="1:4" ht="102.75" customHeight="1" x14ac:dyDescent="0.25">
      <c r="A7" s="233"/>
      <c r="B7" s="234"/>
    </row>
    <row r="8" spans="1:4" ht="18" thickBot="1" x14ac:dyDescent="0.3">
      <c r="A8" s="451" t="s">
        <v>214</v>
      </c>
      <c r="B8" s="451"/>
    </row>
    <row r="9" spans="1:4" ht="43.5" customHeight="1" thickBot="1" x14ac:dyDescent="0.4">
      <c r="A9" s="449" t="s">
        <v>213</v>
      </c>
      <c r="B9" s="450"/>
      <c r="C9" s="319"/>
    </row>
    <row r="10" spans="1:4" ht="54" customHeight="1" x14ac:dyDescent="0.25">
      <c r="A10" s="444" t="s">
        <v>200</v>
      </c>
      <c r="B10" s="445"/>
      <c r="C10" s="220"/>
      <c r="D10" s="220"/>
    </row>
    <row r="11" spans="1:4" ht="6" customHeight="1" x14ac:dyDescent="0.25">
      <c r="A11" s="229"/>
      <c r="B11" s="230"/>
    </row>
    <row r="12" spans="1:4" ht="30.75" customHeight="1" x14ac:dyDescent="0.25">
      <c r="A12" s="444" t="s">
        <v>125</v>
      </c>
      <c r="B12" s="445"/>
    </row>
    <row r="13" spans="1:4" ht="4.5" customHeight="1" x14ac:dyDescent="0.25">
      <c r="A13" s="229"/>
      <c r="B13" s="230"/>
    </row>
    <row r="14" spans="1:4" ht="62.25" customHeight="1" x14ac:dyDescent="0.25">
      <c r="A14" s="444" t="s">
        <v>201</v>
      </c>
      <c r="B14" s="445"/>
    </row>
    <row r="15" spans="1:4" ht="3" customHeight="1" x14ac:dyDescent="0.25">
      <c r="A15" s="229"/>
      <c r="B15" s="230"/>
    </row>
    <row r="16" spans="1:4" ht="29.25" customHeight="1" x14ac:dyDescent="0.25">
      <c r="A16" s="444" t="s">
        <v>126</v>
      </c>
      <c r="B16" s="445"/>
    </row>
    <row r="17" spans="1:2" ht="6.75" customHeight="1" x14ac:dyDescent="0.25"/>
    <row r="18" spans="1:2" ht="13.5" customHeight="1" x14ac:dyDescent="0.25">
      <c r="A18" s="231" t="s">
        <v>121</v>
      </c>
      <c r="B18" s="227">
        <v>6</v>
      </c>
    </row>
    <row r="19" spans="1:2" ht="14.25" customHeight="1" x14ac:dyDescent="0.25">
      <c r="A19" s="226"/>
      <c r="B19" s="223" t="s">
        <v>184</v>
      </c>
    </row>
    <row r="20" spans="1:2" ht="13.5" customHeight="1" x14ac:dyDescent="0.25">
      <c r="A20" s="231" t="s">
        <v>122</v>
      </c>
      <c r="B20" s="228">
        <v>12430047.300000001</v>
      </c>
    </row>
    <row r="21" spans="1:2" ht="13.5" customHeight="1" x14ac:dyDescent="0.25">
      <c r="A21" s="226"/>
      <c r="B21" s="224" t="s">
        <v>185</v>
      </c>
    </row>
    <row r="22" spans="1:2" ht="26.4" x14ac:dyDescent="0.25">
      <c r="A22" s="232" t="s">
        <v>124</v>
      </c>
      <c r="B22" s="227"/>
    </row>
    <row r="23" spans="1:2" ht="12.75" customHeight="1" x14ac:dyDescent="0.25">
      <c r="A23" s="318" t="s">
        <v>212</v>
      </c>
      <c r="B23" s="225" t="s">
        <v>184</v>
      </c>
    </row>
    <row r="24" spans="1:2" ht="40.5" customHeight="1" x14ac:dyDescent="0.25">
      <c r="A24" s="231" t="s">
        <v>123</v>
      </c>
      <c r="B24" s="228"/>
    </row>
    <row r="25" spans="1:2" ht="14.25" customHeight="1" x14ac:dyDescent="0.25">
      <c r="A25" s="318" t="s">
        <v>212</v>
      </c>
      <c r="B25" s="222" t="s">
        <v>185</v>
      </c>
    </row>
    <row r="26" spans="1:2" x14ac:dyDescent="0.25">
      <c r="B26" s="221"/>
    </row>
  </sheetData>
  <mergeCells count="9">
    <mergeCell ref="A1:B1"/>
    <mergeCell ref="A12:B12"/>
    <mergeCell ref="A14:B14"/>
    <mergeCell ref="A16:B16"/>
    <mergeCell ref="A4:B4"/>
    <mergeCell ref="A10:B10"/>
    <mergeCell ref="A5:B5"/>
    <mergeCell ref="A9:B9"/>
    <mergeCell ref="A8:B8"/>
  </mergeCells>
  <phoneticPr fontId="2" type="noConversion"/>
  <printOptions headings="1"/>
  <pageMargins left="0.75" right="0" top="0.72" bottom="0.21" header="0.22" footer="0.17"/>
  <pageSetup scale="93" firstPageNumber="5" orientation="landscape" r:id="rId1"/>
  <headerFooter alignWithMargins="0">
    <oddHeader>&amp;L&amp;8Page &amp;P&amp;R&amp;8Page &amp;P</oddHeader>
  </headerFooter>
  <drawing r:id="rId2"/>
  <legacyDrawing r:id="rId3"/>
  <oleObjects>
    <mc:AlternateContent xmlns:mc="http://schemas.openxmlformats.org/markup-compatibility/2006">
      <mc:Choice Requires="x14">
        <oleObject progId="Acrobat Document" dvAspect="DVASPECT_ICON" shapeId="16393" r:id="rId4">
          <objectPr defaultSize="0" autoPict="0" r:id="rId5">
            <anchor moveWithCells="1">
              <from>
                <xdr:col>0</xdr:col>
                <xdr:colOff>2125980</xdr:colOff>
                <xdr:row>6</xdr:row>
                <xdr:rowOff>114300</xdr:rowOff>
              </from>
              <to>
                <xdr:col>0</xdr:col>
                <xdr:colOff>3375660</xdr:colOff>
                <xdr:row>6</xdr:row>
                <xdr:rowOff>1051560</xdr:rowOff>
              </to>
            </anchor>
          </objectPr>
        </oleObject>
      </mc:Choice>
      <mc:Fallback>
        <oleObject progId="Acrobat Document" dvAspect="DVASPECT_ICON" shapeId="16393"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DisplayPage xmlns="d21dc803-237d-4c68-8692-8d731fd29118" xsi:nil="true"/>
    <Subheading xmlns="d21dc803-237d-4c68-8692-8d731fd29118" xsi:nil="true"/>
    <TaxCatchAll xmlns="6ce3111e-7420-4802-b50a-75d4e9a0b980"/>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3" ma:contentTypeDescription="Create a new document." ma:contentTypeScope="" ma:versionID="1fd24ed137632e0de3459db04ff59698">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9c4fe2f7a1ec8027bf390d554b444272"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E4C547-7711-4340-9C3C-011563C596B5}">
  <ds:schemaRefs>
    <ds:schemaRef ds:uri="http://schemas.microsoft.com/sharepoint/v3/contenttype/forms"/>
  </ds:schemaRefs>
</ds:datastoreItem>
</file>

<file path=customXml/itemProps2.xml><?xml version="1.0" encoding="utf-8"?>
<ds:datastoreItem xmlns:ds="http://schemas.openxmlformats.org/officeDocument/2006/customXml" ds:itemID="{196B1D56-EA82-469A-9BB2-87F49CC1999A}">
  <ds:schemaRefs>
    <ds:schemaRef ds:uri="http://schemas.microsoft.com/office/2006/documentManagement/types"/>
    <ds:schemaRef ds:uri="http://purl.org/dc/elements/1.1/"/>
    <ds:schemaRef ds:uri="32161f05-83f6-4fea-b805-ba1f5854d304"/>
    <ds:schemaRef ds:uri="http://purl.org/dc/dcmitype/"/>
    <ds:schemaRef ds:uri="http://purl.org/dc/terms/"/>
    <ds:schemaRef ds:uri="http://schemas.microsoft.com/office/2006/metadata/properties"/>
    <ds:schemaRef ds:uri="http://schemas.microsoft.com/office/infopath/2007/PartnerControls"/>
    <ds:schemaRef ds:uri="http://schemas.openxmlformats.org/package/2006/metadata/core-properties"/>
    <ds:schemaRef ds:uri="bea92097-1ed7-4821-b721-f1cc4a6e9d01"/>
    <ds:schemaRef ds:uri="http://www.w3.org/XML/1998/namespace"/>
    <ds:schemaRef ds:uri="d21dc803-237d-4c68-8692-8d731fd29118"/>
    <ds:schemaRef ds:uri="6ce3111e-7420-4802-b50a-75d4e9a0b980"/>
    <ds:schemaRef ds:uri="http://schemas.microsoft.com/sharepoint/v3"/>
    <ds:schemaRef ds:uri="4d435f69-8686-490b-bd6d-b153bf22ab50"/>
  </ds:schemaRefs>
</ds:datastoreItem>
</file>

<file path=customXml/itemProps3.xml><?xml version="1.0" encoding="utf-8"?>
<ds:datastoreItem xmlns:ds="http://schemas.openxmlformats.org/officeDocument/2006/customXml" ds:itemID="{6E5C3C5D-577F-4EC7-98D9-7B62CCCEF9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ASA1</vt:lpstr>
      <vt:lpstr>ASA2</vt:lpstr>
      <vt:lpstr>ASA3</vt:lpstr>
      <vt:lpstr>PublishedSum 4</vt:lpstr>
      <vt:lpstr>Salary Sched 5</vt:lpstr>
      <vt:lpstr>Paym 6 (over $2,500)</vt:lpstr>
      <vt:lpstr>Paym 7 ($1000 to $2500)</vt:lpstr>
      <vt:lpstr>Paym 8 ($500 to $999)</vt:lpstr>
      <vt:lpstr>9 Contracts Exceeding 25,000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ASA21Form (v2).xlsx</dc:title>
  <dc:creator>KOLAZ CHRISTINE</dc:creator>
  <cp:keywords/>
  <cp:lastModifiedBy>Chris Christensen</cp:lastModifiedBy>
  <cp:lastPrinted>2021-10-14T15:17:36Z</cp:lastPrinted>
  <dcterms:created xsi:type="dcterms:W3CDTF">2001-07-03T18:32:58Z</dcterms:created>
  <dcterms:modified xsi:type="dcterms:W3CDTF">2021-10-14T15:17:38Z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