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John Computer Files\JP Accounts 18-19\Brookline\Food Service Advisory\2.12.19\"/>
    </mc:Choice>
  </mc:AlternateContent>
  <xr:revisionPtr revIDLastSave="0" documentId="8_{59A3B884-F6FF-4D14-AC10-F51315D042A3}" xr6:coauthVersionLast="36" xr6:coauthVersionMax="36" xr10:uidLastSave="{00000000-0000-0000-0000-000000000000}"/>
  <bookViews>
    <workbookView xWindow="0" yWindow="0" windowWidth="29640" windowHeight="10410" activeTab="3" xr2:uid="{00000000-000D-0000-FFFF-FFFF00000000}"/>
  </bookViews>
  <sheets>
    <sheet name="Sept 2018" sheetId="3" r:id="rId1"/>
    <sheet name="Oct 2018" sheetId="4" r:id="rId2"/>
    <sheet name="Dec 2018" sheetId="5" r:id="rId3"/>
    <sheet name="Jan 2019" sheetId="7" r:id="rId4"/>
    <sheet name="Sheet1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68" i="7" l="1"/>
  <c r="X55" i="7"/>
  <c r="R55" i="7"/>
  <c r="M55" i="7"/>
  <c r="K55" i="7"/>
  <c r="J55" i="7"/>
  <c r="I55" i="7"/>
  <c r="H55" i="7"/>
  <c r="G55" i="7"/>
  <c r="F55" i="7"/>
  <c r="E55" i="7"/>
  <c r="D55" i="7"/>
  <c r="C55" i="7"/>
  <c r="B55" i="7"/>
  <c r="S54" i="7"/>
  <c r="O54" i="7"/>
  <c r="L54" i="7"/>
  <c r="N54" i="7" s="1"/>
  <c r="S53" i="7"/>
  <c r="L53" i="7"/>
  <c r="O53" i="7" s="1"/>
  <c r="S52" i="7"/>
  <c r="O52" i="7"/>
  <c r="N52" i="7"/>
  <c r="L52" i="7"/>
  <c r="T52" i="7" s="1"/>
  <c r="S51" i="7"/>
  <c r="L51" i="7"/>
  <c r="O51" i="7" s="1"/>
  <c r="S50" i="7"/>
  <c r="L50" i="7"/>
  <c r="T50" i="7" s="1"/>
  <c r="S49" i="7"/>
  <c r="L49" i="7"/>
  <c r="O49" i="7" s="1"/>
  <c r="S48" i="7"/>
  <c r="L48" i="7"/>
  <c r="T48" i="7" s="1"/>
  <c r="S47" i="7"/>
  <c r="L47" i="7"/>
  <c r="O47" i="7" s="1"/>
  <c r="S46" i="7"/>
  <c r="O46" i="7"/>
  <c r="L46" i="7"/>
  <c r="T46" i="7" s="1"/>
  <c r="S45" i="7"/>
  <c r="L45" i="7"/>
  <c r="L55" i="7" s="1"/>
  <c r="L56" i="7" s="1"/>
  <c r="X41" i="7"/>
  <c r="R41" i="7"/>
  <c r="M41" i="7"/>
  <c r="K41" i="7"/>
  <c r="J41" i="7"/>
  <c r="I41" i="7"/>
  <c r="H41" i="7"/>
  <c r="G41" i="7"/>
  <c r="F41" i="7"/>
  <c r="E41" i="7"/>
  <c r="D41" i="7"/>
  <c r="C41" i="7"/>
  <c r="B41" i="7"/>
  <c r="S40" i="7"/>
  <c r="L40" i="7"/>
  <c r="T40" i="7" s="1"/>
  <c r="S39" i="7"/>
  <c r="L39" i="7"/>
  <c r="T39" i="7" s="1"/>
  <c r="S38" i="7"/>
  <c r="O38" i="7"/>
  <c r="L38" i="7"/>
  <c r="T38" i="7" s="1"/>
  <c r="S37" i="7"/>
  <c r="L37" i="7"/>
  <c r="S36" i="7"/>
  <c r="O36" i="7"/>
  <c r="N36" i="7"/>
  <c r="L36" i="7"/>
  <c r="T36" i="7" s="1"/>
  <c r="S35" i="7"/>
  <c r="L35" i="7"/>
  <c r="S34" i="7"/>
  <c r="L34" i="7"/>
  <c r="T34" i="7" s="1"/>
  <c r="S33" i="7"/>
  <c r="L33" i="7"/>
  <c r="S32" i="7"/>
  <c r="L32" i="7"/>
  <c r="T32" i="7" s="1"/>
  <c r="T31" i="7"/>
  <c r="S31" i="7"/>
  <c r="L31" i="7"/>
  <c r="N31" i="7" s="1"/>
  <c r="X28" i="7"/>
  <c r="R28" i="7"/>
  <c r="O28" i="7"/>
  <c r="S55" i="7" s="1"/>
  <c r="M28" i="7"/>
  <c r="K28" i="7"/>
  <c r="J28" i="7"/>
  <c r="I28" i="7"/>
  <c r="H28" i="7"/>
  <c r="G28" i="7"/>
  <c r="F28" i="7"/>
  <c r="E28" i="7"/>
  <c r="D28" i="7"/>
  <c r="C28" i="7"/>
  <c r="B28" i="7"/>
  <c r="S27" i="7"/>
  <c r="L27" i="7"/>
  <c r="N27" i="7" s="1"/>
  <c r="S26" i="7"/>
  <c r="L26" i="7"/>
  <c r="N26" i="7" s="1"/>
  <c r="S25" i="7"/>
  <c r="L25" i="7"/>
  <c r="T25" i="7" s="1"/>
  <c r="Y24" i="7"/>
  <c r="S24" i="7"/>
  <c r="U24" i="7" s="1"/>
  <c r="P24" i="7"/>
  <c r="N24" i="7"/>
  <c r="L24" i="7"/>
  <c r="T24" i="7" s="1"/>
  <c r="S23" i="7"/>
  <c r="L23" i="7"/>
  <c r="T23" i="7" s="1"/>
  <c r="S22" i="7"/>
  <c r="L22" i="7"/>
  <c r="N22" i="7" s="1"/>
  <c r="S21" i="7"/>
  <c r="L21" i="7"/>
  <c r="T21" i="7" s="1"/>
  <c r="S20" i="7"/>
  <c r="L20" i="7"/>
  <c r="T19" i="7"/>
  <c r="S19" i="7"/>
  <c r="L19" i="7"/>
  <c r="N19" i="7" s="1"/>
  <c r="T18" i="7"/>
  <c r="S18" i="7"/>
  <c r="L18" i="7"/>
  <c r="N18" i="7" s="1"/>
  <c r="X15" i="7"/>
  <c r="R15" i="7"/>
  <c r="O15" i="7"/>
  <c r="M15" i="7"/>
  <c r="K15" i="7"/>
  <c r="J15" i="7"/>
  <c r="I15" i="7"/>
  <c r="H15" i="7"/>
  <c r="G15" i="7"/>
  <c r="F15" i="7"/>
  <c r="E15" i="7"/>
  <c r="D15" i="7"/>
  <c r="C15" i="7"/>
  <c r="B15" i="7"/>
  <c r="T14" i="7"/>
  <c r="S14" i="7"/>
  <c r="L14" i="7"/>
  <c r="N14" i="7" s="1"/>
  <c r="S13" i="7"/>
  <c r="L13" i="7"/>
  <c r="T13" i="7" s="1"/>
  <c r="S12" i="7"/>
  <c r="L12" i="7"/>
  <c r="B65" i="7" s="1"/>
  <c r="D65" i="7" s="1"/>
  <c r="S11" i="7"/>
  <c r="L11" i="7"/>
  <c r="N11" i="7" s="1"/>
  <c r="S10" i="7"/>
  <c r="L10" i="7"/>
  <c r="N10" i="7" s="1"/>
  <c r="S9" i="7"/>
  <c r="P9" i="7"/>
  <c r="L9" i="7"/>
  <c r="T9" i="7" s="1"/>
  <c r="S8" i="7"/>
  <c r="L8" i="7"/>
  <c r="T8" i="7" s="1"/>
  <c r="S7" i="7"/>
  <c r="L7" i="7"/>
  <c r="T7" i="7" s="1"/>
  <c r="T6" i="7"/>
  <c r="S6" i="7"/>
  <c r="L6" i="7"/>
  <c r="N6" i="7" s="1"/>
  <c r="S5" i="7"/>
  <c r="L5" i="7"/>
  <c r="P5" i="7" s="1"/>
  <c r="U5" i="7" l="1"/>
  <c r="Y13" i="7"/>
  <c r="Y21" i="7"/>
  <c r="U25" i="7"/>
  <c r="Y34" i="7"/>
  <c r="Y50" i="7"/>
  <c r="Y5" i="7"/>
  <c r="N8" i="7"/>
  <c r="Y8" i="7"/>
  <c r="U9" i="7"/>
  <c r="P12" i="7"/>
  <c r="U12" i="7" s="1"/>
  <c r="N13" i="7"/>
  <c r="N21" i="7"/>
  <c r="Y25" i="7"/>
  <c r="Y32" i="7"/>
  <c r="N34" i="7"/>
  <c r="Y40" i="7"/>
  <c r="Y48" i="7"/>
  <c r="N50" i="7"/>
  <c r="B59" i="7"/>
  <c r="D59" i="7" s="1"/>
  <c r="N5" i="7"/>
  <c r="P8" i="7"/>
  <c r="U8" i="7" s="1"/>
  <c r="Y9" i="7"/>
  <c r="P13" i="7"/>
  <c r="U13" i="7" s="1"/>
  <c r="P14" i="7"/>
  <c r="L28" i="7"/>
  <c r="P21" i="7"/>
  <c r="N25" i="7"/>
  <c r="T27" i="7"/>
  <c r="N32" i="7"/>
  <c r="O34" i="7"/>
  <c r="Y38" i="7"/>
  <c r="N40" i="7"/>
  <c r="Y46" i="7"/>
  <c r="N48" i="7"/>
  <c r="O50" i="7"/>
  <c r="Y54" i="7"/>
  <c r="B61" i="7"/>
  <c r="D61" i="7" s="1"/>
  <c r="N9" i="7"/>
  <c r="T11" i="7"/>
  <c r="Y12" i="7"/>
  <c r="U21" i="7"/>
  <c r="T22" i="7"/>
  <c r="P25" i="7"/>
  <c r="O32" i="7"/>
  <c r="Y36" i="7"/>
  <c r="N38" i="7"/>
  <c r="O40" i="7"/>
  <c r="X42" i="7"/>
  <c r="N46" i="7"/>
  <c r="O48" i="7"/>
  <c r="Y52" i="7"/>
  <c r="U7" i="7"/>
  <c r="Y10" i="7"/>
  <c r="T20" i="7"/>
  <c r="T28" i="7" s="1"/>
  <c r="Y26" i="7"/>
  <c r="B60" i="7"/>
  <c r="D60" i="7" s="1"/>
  <c r="O33" i="7"/>
  <c r="Y33" i="7"/>
  <c r="N33" i="7"/>
  <c r="B62" i="7"/>
  <c r="D62" i="7" s="1"/>
  <c r="O35" i="7"/>
  <c r="Y35" i="7"/>
  <c r="N35" i="7"/>
  <c r="B64" i="7"/>
  <c r="D64" i="7" s="1"/>
  <c r="O37" i="7"/>
  <c r="Y37" i="7"/>
  <c r="N37" i="7"/>
  <c r="P10" i="7"/>
  <c r="U14" i="7"/>
  <c r="N20" i="7"/>
  <c r="N28" i="7" s="1"/>
  <c r="Y22" i="7"/>
  <c r="P26" i="7"/>
  <c r="P6" i="7"/>
  <c r="U6" i="7" s="1"/>
  <c r="Y7" i="7"/>
  <c r="P7" i="7"/>
  <c r="U10" i="7"/>
  <c r="T12" i="7"/>
  <c r="S15" i="7"/>
  <c r="Y18" i="7"/>
  <c r="P20" i="7"/>
  <c r="U20" i="7" s="1"/>
  <c r="Y20" i="7"/>
  <c r="P22" i="7"/>
  <c r="U22" i="7" s="1"/>
  <c r="Y23" i="7"/>
  <c r="P23" i="7"/>
  <c r="U23" i="7" s="1"/>
  <c r="U26" i="7"/>
  <c r="S28" i="7"/>
  <c r="T33" i="7"/>
  <c r="T35" i="7"/>
  <c r="T37" i="7"/>
  <c r="B63" i="7"/>
  <c r="D63" i="7" s="1"/>
  <c r="L15" i="7"/>
  <c r="N7" i="7"/>
  <c r="T10" i="7"/>
  <c r="N12" i="7"/>
  <c r="Y14" i="7"/>
  <c r="P18" i="7"/>
  <c r="Y19" i="7"/>
  <c r="P19" i="7"/>
  <c r="U19" i="7" s="1"/>
  <c r="N23" i="7"/>
  <c r="T26" i="7"/>
  <c r="R56" i="7"/>
  <c r="T56" i="7" s="1"/>
  <c r="S41" i="7"/>
  <c r="O55" i="7"/>
  <c r="R42" i="7"/>
  <c r="X56" i="7"/>
  <c r="M56" i="7"/>
  <c r="N56" i="7" s="1"/>
  <c r="B58" i="7"/>
  <c r="L41" i="7"/>
  <c r="L42" i="7" s="1"/>
  <c r="O31" i="7"/>
  <c r="Y31" i="7"/>
  <c r="M42" i="7"/>
  <c r="B67" i="7"/>
  <c r="D67" i="7" s="1"/>
  <c r="B66" i="7"/>
  <c r="O39" i="7"/>
  <c r="Y39" i="7"/>
  <c r="N39" i="7"/>
  <c r="Y6" i="7"/>
  <c r="Y15" i="7" s="1"/>
  <c r="Y11" i="7"/>
  <c r="P11" i="7"/>
  <c r="U11" i="7" s="1"/>
  <c r="Y27" i="7"/>
  <c r="P27" i="7"/>
  <c r="U27" i="7" s="1"/>
  <c r="T45" i="7"/>
  <c r="T47" i="7"/>
  <c r="T49" i="7"/>
  <c r="T51" i="7"/>
  <c r="T53" i="7"/>
  <c r="T5" i="7"/>
  <c r="N45" i="7"/>
  <c r="Y45" i="7"/>
  <c r="N47" i="7"/>
  <c r="Y47" i="7"/>
  <c r="N49" i="7"/>
  <c r="Y49" i="7"/>
  <c r="N51" i="7"/>
  <c r="Y51" i="7"/>
  <c r="N53" i="7"/>
  <c r="Y53" i="7"/>
  <c r="O45" i="7"/>
  <c r="T54" i="7"/>
  <c r="C68" i="5"/>
  <c r="X56" i="5"/>
  <c r="X55" i="5"/>
  <c r="R55" i="5"/>
  <c r="M55" i="5"/>
  <c r="K55" i="5"/>
  <c r="J55" i="5"/>
  <c r="I55" i="5"/>
  <c r="H55" i="5"/>
  <c r="G55" i="5"/>
  <c r="F55" i="5"/>
  <c r="E55" i="5"/>
  <c r="D55" i="5"/>
  <c r="C55" i="5"/>
  <c r="B55" i="5"/>
  <c r="S54" i="5"/>
  <c r="L54" i="5"/>
  <c r="T54" i="5" s="1"/>
  <c r="S53" i="5"/>
  <c r="L53" i="5"/>
  <c r="S52" i="5"/>
  <c r="L52" i="5"/>
  <c r="T52" i="5" s="1"/>
  <c r="S51" i="5"/>
  <c r="L51" i="5"/>
  <c r="S50" i="5"/>
  <c r="L50" i="5"/>
  <c r="T50" i="5" s="1"/>
  <c r="S49" i="5"/>
  <c r="L49" i="5"/>
  <c r="S48" i="5"/>
  <c r="L48" i="5"/>
  <c r="T48" i="5" s="1"/>
  <c r="S47" i="5"/>
  <c r="L47" i="5"/>
  <c r="S46" i="5"/>
  <c r="L46" i="5"/>
  <c r="T46" i="5" s="1"/>
  <c r="S45" i="5"/>
  <c r="L45" i="5"/>
  <c r="X41" i="5"/>
  <c r="R41" i="5"/>
  <c r="M41" i="5"/>
  <c r="K41" i="5"/>
  <c r="J41" i="5"/>
  <c r="I41" i="5"/>
  <c r="H41" i="5"/>
  <c r="G41" i="5"/>
  <c r="F41" i="5"/>
  <c r="E41" i="5"/>
  <c r="D41" i="5"/>
  <c r="C41" i="5"/>
  <c r="B41" i="5"/>
  <c r="S40" i="5"/>
  <c r="L40" i="5"/>
  <c r="O40" i="5" s="1"/>
  <c r="S39" i="5"/>
  <c r="L39" i="5"/>
  <c r="T39" i="5" s="1"/>
  <c r="S38" i="5"/>
  <c r="L38" i="5"/>
  <c r="Y38" i="5" s="1"/>
  <c r="S37" i="5"/>
  <c r="L37" i="5"/>
  <c r="T37" i="5" s="1"/>
  <c r="S36" i="5"/>
  <c r="L36" i="5"/>
  <c r="T36" i="5" s="1"/>
  <c r="S35" i="5"/>
  <c r="L35" i="5"/>
  <c r="S34" i="5"/>
  <c r="L34" i="5"/>
  <c r="S33" i="5"/>
  <c r="L33" i="5"/>
  <c r="O33" i="5" s="1"/>
  <c r="S32" i="5"/>
  <c r="L32" i="5"/>
  <c r="T32" i="5" s="1"/>
  <c r="S31" i="5"/>
  <c r="L31" i="5"/>
  <c r="X28" i="5"/>
  <c r="R28" i="5"/>
  <c r="O28" i="5"/>
  <c r="X42" i="5" s="1"/>
  <c r="M28" i="5"/>
  <c r="K28" i="5"/>
  <c r="J28" i="5"/>
  <c r="I28" i="5"/>
  <c r="H28" i="5"/>
  <c r="G28" i="5"/>
  <c r="F28" i="5"/>
  <c r="E28" i="5"/>
  <c r="D28" i="5"/>
  <c r="C28" i="5"/>
  <c r="B28" i="5"/>
  <c r="S27" i="5"/>
  <c r="L27" i="5"/>
  <c r="T27" i="5" s="1"/>
  <c r="S26" i="5"/>
  <c r="L26" i="5"/>
  <c r="T26" i="5" s="1"/>
  <c r="S25" i="5"/>
  <c r="L25" i="5"/>
  <c r="N25" i="5" s="1"/>
  <c r="S24" i="5"/>
  <c r="L24" i="5"/>
  <c r="T24" i="5" s="1"/>
  <c r="S23" i="5"/>
  <c r="L23" i="5"/>
  <c r="Y23" i="5" s="1"/>
  <c r="S22" i="5"/>
  <c r="L22" i="5"/>
  <c r="T22" i="5" s="1"/>
  <c r="S21" i="5"/>
  <c r="L21" i="5"/>
  <c r="N21" i="5" s="1"/>
  <c r="S20" i="5"/>
  <c r="L20" i="5"/>
  <c r="T20" i="5" s="1"/>
  <c r="S19" i="5"/>
  <c r="L19" i="5"/>
  <c r="Y19" i="5" s="1"/>
  <c r="S18" i="5"/>
  <c r="L18" i="5"/>
  <c r="X15" i="5"/>
  <c r="R15" i="5"/>
  <c r="O15" i="5"/>
  <c r="M15" i="5"/>
  <c r="K15" i="5"/>
  <c r="J15" i="5"/>
  <c r="I15" i="5"/>
  <c r="H15" i="5"/>
  <c r="G15" i="5"/>
  <c r="F15" i="5"/>
  <c r="E15" i="5"/>
  <c r="D15" i="5"/>
  <c r="C15" i="5"/>
  <c r="B15" i="5"/>
  <c r="S14" i="5"/>
  <c r="L14" i="5"/>
  <c r="T14" i="5" s="1"/>
  <c r="S13" i="5"/>
  <c r="L13" i="5"/>
  <c r="N13" i="5" s="1"/>
  <c r="S12" i="5"/>
  <c r="L12" i="5"/>
  <c r="T12" i="5" s="1"/>
  <c r="S11" i="5"/>
  <c r="L11" i="5"/>
  <c r="Y11" i="5" s="1"/>
  <c r="S10" i="5"/>
  <c r="L10" i="5"/>
  <c r="T10" i="5" s="1"/>
  <c r="S9" i="5"/>
  <c r="L9" i="5"/>
  <c r="N9" i="5" s="1"/>
  <c r="S8" i="5"/>
  <c r="L8" i="5"/>
  <c r="T8" i="5" s="1"/>
  <c r="S7" i="5"/>
  <c r="L7" i="5"/>
  <c r="Y7" i="5" s="1"/>
  <c r="S6" i="5"/>
  <c r="L6" i="5"/>
  <c r="S5" i="5"/>
  <c r="L5" i="5"/>
  <c r="N5" i="5" s="1"/>
  <c r="U15" i="7" l="1"/>
  <c r="N15" i="7"/>
  <c r="O41" i="7"/>
  <c r="T41" i="7"/>
  <c r="P15" i="7"/>
  <c r="N41" i="7"/>
  <c r="Y55" i="7"/>
  <c r="Y41" i="7"/>
  <c r="N55" i="7"/>
  <c r="P28" i="7"/>
  <c r="U18" i="7"/>
  <c r="U28" i="7" s="1"/>
  <c r="T15" i="7"/>
  <c r="T55" i="7"/>
  <c r="N42" i="7"/>
  <c r="D58" i="7"/>
  <c r="D68" i="7" s="1"/>
  <c r="B68" i="7"/>
  <c r="T42" i="7"/>
  <c r="Y28" i="7"/>
  <c r="O38" i="5"/>
  <c r="N27" i="5"/>
  <c r="P27" i="5"/>
  <c r="U27" i="5" s="1"/>
  <c r="Y27" i="5"/>
  <c r="O52" i="5"/>
  <c r="N12" i="5"/>
  <c r="N50" i="5"/>
  <c r="O50" i="5"/>
  <c r="P8" i="5"/>
  <c r="U8" i="5" s="1"/>
  <c r="Y20" i="5"/>
  <c r="N20" i="5"/>
  <c r="P20" i="5"/>
  <c r="U20" i="5" s="1"/>
  <c r="Y54" i="5"/>
  <c r="N54" i="5"/>
  <c r="O54" i="5"/>
  <c r="T13" i="5"/>
  <c r="Y52" i="5"/>
  <c r="N52" i="5"/>
  <c r="T25" i="5"/>
  <c r="P12" i="5"/>
  <c r="U12" i="5" s="1"/>
  <c r="Y12" i="5"/>
  <c r="Y24" i="5"/>
  <c r="N24" i="5"/>
  <c r="P24" i="5"/>
  <c r="U24" i="5" s="1"/>
  <c r="Y50" i="5"/>
  <c r="N10" i="5"/>
  <c r="T9" i="5"/>
  <c r="N22" i="5"/>
  <c r="B62" i="5"/>
  <c r="D62" i="5" s="1"/>
  <c r="Y48" i="5"/>
  <c r="N48" i="5"/>
  <c r="O48" i="5"/>
  <c r="N8" i="5"/>
  <c r="Y8" i="5"/>
  <c r="T21" i="5"/>
  <c r="Y46" i="5"/>
  <c r="N46" i="5"/>
  <c r="O46" i="5"/>
  <c r="P5" i="5"/>
  <c r="U5" i="5" s="1"/>
  <c r="T5" i="5"/>
  <c r="Y6" i="5"/>
  <c r="P6" i="5"/>
  <c r="U6" i="5" s="1"/>
  <c r="T11" i="5"/>
  <c r="Y18" i="5"/>
  <c r="P18" i="5"/>
  <c r="T23" i="5"/>
  <c r="L28" i="5"/>
  <c r="B58" i="5"/>
  <c r="L41" i="5"/>
  <c r="O41" i="5" s="1"/>
  <c r="T31" i="5"/>
  <c r="Y34" i="5"/>
  <c r="N34" i="5"/>
  <c r="T35" i="5"/>
  <c r="N6" i="5"/>
  <c r="T7" i="5"/>
  <c r="N11" i="5"/>
  <c r="Y13" i="5"/>
  <c r="L15" i="5"/>
  <c r="N18" i="5"/>
  <c r="T19" i="5"/>
  <c r="N23" i="5"/>
  <c r="Y25" i="5"/>
  <c r="N31" i="5"/>
  <c r="Y31" i="5"/>
  <c r="O34" i="5"/>
  <c r="N35" i="5"/>
  <c r="Y35" i="5"/>
  <c r="L55" i="5"/>
  <c r="L56" i="5" s="1"/>
  <c r="O45" i="5"/>
  <c r="Y45" i="5"/>
  <c r="N45" i="5"/>
  <c r="O47" i="5"/>
  <c r="Y47" i="5"/>
  <c r="N47" i="5"/>
  <c r="O49" i="5"/>
  <c r="Y49" i="5"/>
  <c r="N49" i="5"/>
  <c r="O51" i="5"/>
  <c r="Y51" i="5"/>
  <c r="N51" i="5"/>
  <c r="O53" i="5"/>
  <c r="Y53" i="5"/>
  <c r="N53" i="5"/>
  <c r="B59" i="5"/>
  <c r="D59" i="5" s="1"/>
  <c r="B63" i="5"/>
  <c r="D63" i="5" s="1"/>
  <c r="N7" i="5"/>
  <c r="Y9" i="5"/>
  <c r="P11" i="5"/>
  <c r="U11" i="5" s="1"/>
  <c r="P13" i="5"/>
  <c r="U13" i="5" s="1"/>
  <c r="Y14" i="5"/>
  <c r="P14" i="5"/>
  <c r="U14" i="5" s="1"/>
  <c r="S28" i="5"/>
  <c r="N19" i="5"/>
  <c r="Y21" i="5"/>
  <c r="P23" i="5"/>
  <c r="U23" i="5" s="1"/>
  <c r="P25" i="5"/>
  <c r="U25" i="5" s="1"/>
  <c r="Y26" i="5"/>
  <c r="P26" i="5"/>
  <c r="U26" i="5" s="1"/>
  <c r="R56" i="5"/>
  <c r="S41" i="5"/>
  <c r="R42" i="5"/>
  <c r="O31" i="5"/>
  <c r="Y32" i="5"/>
  <c r="N32" i="5"/>
  <c r="B60" i="5"/>
  <c r="D60" i="5" s="1"/>
  <c r="T33" i="5"/>
  <c r="O35" i="5"/>
  <c r="Y36" i="5"/>
  <c r="N36" i="5"/>
  <c r="B64" i="5"/>
  <c r="D64" i="5" s="1"/>
  <c r="O37" i="5"/>
  <c r="Y37" i="5"/>
  <c r="B66" i="5"/>
  <c r="O39" i="5"/>
  <c r="Y39" i="5"/>
  <c r="M42" i="5"/>
  <c r="S55" i="5"/>
  <c r="M56" i="5"/>
  <c r="Y5" i="5"/>
  <c r="T6" i="5"/>
  <c r="P7" i="5"/>
  <c r="U7" i="5" s="1"/>
  <c r="P9" i="5"/>
  <c r="U9" i="5" s="1"/>
  <c r="Y10" i="5"/>
  <c r="P10" i="5"/>
  <c r="U10" i="5" s="1"/>
  <c r="N14" i="5"/>
  <c r="S15" i="5"/>
  <c r="T18" i="5"/>
  <c r="P19" i="5"/>
  <c r="U19" i="5" s="1"/>
  <c r="P21" i="5"/>
  <c r="U21" i="5" s="1"/>
  <c r="Y22" i="5"/>
  <c r="P22" i="5"/>
  <c r="U22" i="5" s="1"/>
  <c r="N26" i="5"/>
  <c r="O32" i="5"/>
  <c r="N33" i="5"/>
  <c r="Y33" i="5"/>
  <c r="T34" i="5"/>
  <c r="O36" i="5"/>
  <c r="N37" i="5"/>
  <c r="N39" i="5"/>
  <c r="B67" i="5"/>
  <c r="D67" i="5" s="1"/>
  <c r="T45" i="5"/>
  <c r="T47" i="5"/>
  <c r="T49" i="5"/>
  <c r="T51" i="5"/>
  <c r="T53" i="5"/>
  <c r="B61" i="5"/>
  <c r="D61" i="5" s="1"/>
  <c r="B65" i="5"/>
  <c r="D65" i="5" s="1"/>
  <c r="T38" i="5"/>
  <c r="T40" i="5"/>
  <c r="N38" i="5"/>
  <c r="N40" i="5"/>
  <c r="Y40" i="5"/>
  <c r="C68" i="4"/>
  <c r="M56" i="4"/>
  <c r="X55" i="4"/>
  <c r="R55" i="4"/>
  <c r="M55" i="4"/>
  <c r="K55" i="4"/>
  <c r="J55" i="4"/>
  <c r="I55" i="4"/>
  <c r="H55" i="4"/>
  <c r="G55" i="4"/>
  <c r="F55" i="4"/>
  <c r="E55" i="4"/>
  <c r="D55" i="4"/>
  <c r="C55" i="4"/>
  <c r="B55" i="4"/>
  <c r="S54" i="4"/>
  <c r="L54" i="4"/>
  <c r="S53" i="4"/>
  <c r="L53" i="4"/>
  <c r="Y53" i="4" s="1"/>
  <c r="S52" i="4"/>
  <c r="L52" i="4"/>
  <c r="T52" i="4" s="1"/>
  <c r="S51" i="4"/>
  <c r="L51" i="4"/>
  <c r="Y51" i="4" s="1"/>
  <c r="S50" i="4"/>
  <c r="L50" i="4"/>
  <c r="T50" i="4" s="1"/>
  <c r="S49" i="4"/>
  <c r="L49" i="4"/>
  <c r="Y49" i="4" s="1"/>
  <c r="S48" i="4"/>
  <c r="L48" i="4"/>
  <c r="T48" i="4" s="1"/>
  <c r="S47" i="4"/>
  <c r="L47" i="4"/>
  <c r="Y47" i="4" s="1"/>
  <c r="S46" i="4"/>
  <c r="L46" i="4"/>
  <c r="S45" i="4"/>
  <c r="L45" i="4"/>
  <c r="Y45" i="4" s="1"/>
  <c r="X41" i="4"/>
  <c r="R41" i="4"/>
  <c r="M41" i="4"/>
  <c r="K41" i="4"/>
  <c r="J41" i="4"/>
  <c r="I41" i="4"/>
  <c r="H41" i="4"/>
  <c r="G41" i="4"/>
  <c r="F41" i="4"/>
  <c r="E41" i="4"/>
  <c r="D41" i="4"/>
  <c r="C41" i="4"/>
  <c r="B41" i="4"/>
  <c r="S40" i="4"/>
  <c r="L40" i="4"/>
  <c r="T40" i="4" s="1"/>
  <c r="S39" i="4"/>
  <c r="L39" i="4"/>
  <c r="Y39" i="4" s="1"/>
  <c r="S38" i="4"/>
  <c r="L38" i="4"/>
  <c r="T38" i="4" s="1"/>
  <c r="S37" i="4"/>
  <c r="L37" i="4"/>
  <c r="Y37" i="4" s="1"/>
  <c r="S36" i="4"/>
  <c r="L36" i="4"/>
  <c r="T36" i="4" s="1"/>
  <c r="S35" i="4"/>
  <c r="L35" i="4"/>
  <c r="N35" i="4" s="1"/>
  <c r="S34" i="4"/>
  <c r="L34" i="4"/>
  <c r="T34" i="4" s="1"/>
  <c r="S33" i="4"/>
  <c r="L33" i="4"/>
  <c r="Y33" i="4" s="1"/>
  <c r="S32" i="4"/>
  <c r="L32" i="4"/>
  <c r="T32" i="4" s="1"/>
  <c r="Y31" i="4"/>
  <c r="S31" i="4"/>
  <c r="L31" i="4"/>
  <c r="N31" i="4" s="1"/>
  <c r="X28" i="4"/>
  <c r="R28" i="4"/>
  <c r="O28" i="4"/>
  <c r="M28" i="4"/>
  <c r="K28" i="4"/>
  <c r="J28" i="4"/>
  <c r="I28" i="4"/>
  <c r="H28" i="4"/>
  <c r="G28" i="4"/>
  <c r="F28" i="4"/>
  <c r="E28" i="4"/>
  <c r="D28" i="4"/>
  <c r="C28" i="4"/>
  <c r="B28" i="4"/>
  <c r="S27" i="4"/>
  <c r="L27" i="4"/>
  <c r="Y27" i="4" s="1"/>
  <c r="S26" i="4"/>
  <c r="L26" i="4"/>
  <c r="Y26" i="4" s="1"/>
  <c r="S25" i="4"/>
  <c r="L25" i="4"/>
  <c r="T25" i="4" s="1"/>
  <c r="S24" i="4"/>
  <c r="L24" i="4"/>
  <c r="T24" i="4" s="1"/>
  <c r="S23" i="4"/>
  <c r="L23" i="4"/>
  <c r="Y23" i="4" s="1"/>
  <c r="S22" i="4"/>
  <c r="L22" i="4"/>
  <c r="Y22" i="4" s="1"/>
  <c r="S21" i="4"/>
  <c r="L21" i="4"/>
  <c r="T21" i="4" s="1"/>
  <c r="S20" i="4"/>
  <c r="L20" i="4"/>
  <c r="T20" i="4" s="1"/>
  <c r="S19" i="4"/>
  <c r="L19" i="4"/>
  <c r="Y19" i="4" s="1"/>
  <c r="S18" i="4"/>
  <c r="L18" i="4"/>
  <c r="Y18" i="4" s="1"/>
  <c r="X15" i="4"/>
  <c r="R15" i="4"/>
  <c r="O15" i="4"/>
  <c r="M15" i="4"/>
  <c r="K15" i="4"/>
  <c r="J15" i="4"/>
  <c r="I15" i="4"/>
  <c r="H15" i="4"/>
  <c r="G15" i="4"/>
  <c r="F15" i="4"/>
  <c r="E15" i="4"/>
  <c r="D15" i="4"/>
  <c r="C15" i="4"/>
  <c r="B15" i="4"/>
  <c r="S14" i="4"/>
  <c r="L14" i="4"/>
  <c r="Y14" i="4" s="1"/>
  <c r="S13" i="4"/>
  <c r="L13" i="4"/>
  <c r="N13" i="4" s="1"/>
  <c r="Y12" i="4"/>
  <c r="S12" i="4"/>
  <c r="L12" i="4"/>
  <c r="T12" i="4" s="1"/>
  <c r="S11" i="4"/>
  <c r="L11" i="4"/>
  <c r="Y11" i="4" s="1"/>
  <c r="S10" i="4"/>
  <c r="L10" i="4"/>
  <c r="Y10" i="4" s="1"/>
  <c r="S9" i="4"/>
  <c r="L9" i="4"/>
  <c r="N9" i="4" s="1"/>
  <c r="S8" i="4"/>
  <c r="L8" i="4"/>
  <c r="T8" i="4" s="1"/>
  <c r="S7" i="4"/>
  <c r="L7" i="4"/>
  <c r="Y7" i="4" s="1"/>
  <c r="S6" i="4"/>
  <c r="L6" i="4"/>
  <c r="Y6" i="4" s="1"/>
  <c r="S5" i="4"/>
  <c r="L5" i="4"/>
  <c r="N5" i="4" s="1"/>
  <c r="Y9" i="4" l="1"/>
  <c r="N40" i="4"/>
  <c r="S41" i="4"/>
  <c r="O40" i="4"/>
  <c r="O51" i="4"/>
  <c r="X56" i="4"/>
  <c r="L42" i="5"/>
  <c r="T42" i="5" s="1"/>
  <c r="T28" i="5"/>
  <c r="T15" i="5"/>
  <c r="N15" i="5"/>
  <c r="N28" i="5"/>
  <c r="O55" i="5"/>
  <c r="N56" i="5"/>
  <c r="T56" i="5"/>
  <c r="N42" i="5"/>
  <c r="N55" i="5"/>
  <c r="N41" i="5"/>
  <c r="D58" i="5"/>
  <c r="D68" i="5" s="1"/>
  <c r="B68" i="5"/>
  <c r="P28" i="5"/>
  <c r="U18" i="5"/>
  <c r="U28" i="5" s="1"/>
  <c r="T55" i="5"/>
  <c r="Y15" i="5"/>
  <c r="Y55" i="5"/>
  <c r="Y28" i="5"/>
  <c r="U15" i="5"/>
  <c r="T41" i="5"/>
  <c r="Y41" i="5"/>
  <c r="P15" i="5"/>
  <c r="P9" i="4"/>
  <c r="U9" i="4" s="1"/>
  <c r="N10" i="4"/>
  <c r="N32" i="4"/>
  <c r="O47" i="4"/>
  <c r="N12" i="4"/>
  <c r="S28" i="4"/>
  <c r="O32" i="4"/>
  <c r="O49" i="4"/>
  <c r="R56" i="4"/>
  <c r="N39" i="4"/>
  <c r="O53" i="4"/>
  <c r="Y35" i="4"/>
  <c r="Y38" i="4"/>
  <c r="N38" i="4"/>
  <c r="O38" i="4"/>
  <c r="Y40" i="4"/>
  <c r="Y36" i="4"/>
  <c r="N36" i="4"/>
  <c r="O36" i="4"/>
  <c r="O45" i="4"/>
  <c r="Y34" i="4"/>
  <c r="N34" i="4"/>
  <c r="O34" i="4"/>
  <c r="N37" i="4"/>
  <c r="L55" i="4"/>
  <c r="O55" i="4" s="1"/>
  <c r="N33" i="4"/>
  <c r="Y32" i="4"/>
  <c r="Y24" i="4"/>
  <c r="P24" i="4"/>
  <c r="U24" i="4" s="1"/>
  <c r="P25" i="4"/>
  <c r="U25" i="4" s="1"/>
  <c r="B64" i="4"/>
  <c r="D64" i="4" s="1"/>
  <c r="N21" i="4"/>
  <c r="N27" i="4"/>
  <c r="B67" i="4"/>
  <c r="D67" i="4" s="1"/>
  <c r="Y25" i="4"/>
  <c r="N25" i="4"/>
  <c r="N23" i="4"/>
  <c r="P21" i="4"/>
  <c r="U21" i="4" s="1"/>
  <c r="Y21" i="4"/>
  <c r="P20" i="4"/>
  <c r="U20" i="4" s="1"/>
  <c r="Y20" i="4"/>
  <c r="B60" i="4"/>
  <c r="D60" i="4" s="1"/>
  <c r="N19" i="4"/>
  <c r="N14" i="4"/>
  <c r="Y13" i="4"/>
  <c r="B66" i="4"/>
  <c r="P13" i="4"/>
  <c r="U13" i="4" s="1"/>
  <c r="P12" i="4"/>
  <c r="U12" i="4" s="1"/>
  <c r="B62" i="4"/>
  <c r="D62" i="4" s="1"/>
  <c r="N8" i="4"/>
  <c r="Y8" i="4"/>
  <c r="P8" i="4"/>
  <c r="U8" i="4" s="1"/>
  <c r="N6" i="4"/>
  <c r="Y5" i="4"/>
  <c r="P5" i="4"/>
  <c r="U5" i="4" s="1"/>
  <c r="B58" i="4"/>
  <c r="D58" i="4" s="1"/>
  <c r="S15" i="4"/>
  <c r="T19" i="4"/>
  <c r="N20" i="4"/>
  <c r="T23" i="4"/>
  <c r="N24" i="4"/>
  <c r="T27" i="4"/>
  <c r="T31" i="4"/>
  <c r="T33" i="4"/>
  <c r="T35" i="4"/>
  <c r="T37" i="4"/>
  <c r="T39" i="4"/>
  <c r="M42" i="4"/>
  <c r="X42" i="4"/>
  <c r="N46" i="4"/>
  <c r="Y46" i="4"/>
  <c r="N48" i="4"/>
  <c r="Y48" i="4"/>
  <c r="N50" i="4"/>
  <c r="Y50" i="4"/>
  <c r="N52" i="4"/>
  <c r="Y52" i="4"/>
  <c r="N54" i="4"/>
  <c r="Y54" i="4"/>
  <c r="S55" i="4"/>
  <c r="B59" i="4"/>
  <c r="D59" i="4" s="1"/>
  <c r="B61" i="4"/>
  <c r="D61" i="4" s="1"/>
  <c r="B63" i="4"/>
  <c r="D63" i="4" s="1"/>
  <c r="B65" i="4"/>
  <c r="D65" i="4" s="1"/>
  <c r="T7" i="4"/>
  <c r="T11" i="4"/>
  <c r="T6" i="4"/>
  <c r="N7" i="4"/>
  <c r="T10" i="4"/>
  <c r="N11" i="4"/>
  <c r="T14" i="4"/>
  <c r="T18" i="4"/>
  <c r="T22" i="4"/>
  <c r="T26" i="4"/>
  <c r="L28" i="4"/>
  <c r="T45" i="4"/>
  <c r="O46" i="4"/>
  <c r="T47" i="4"/>
  <c r="O48" i="4"/>
  <c r="T49" i="4"/>
  <c r="O50" i="4"/>
  <c r="T51" i="4"/>
  <c r="O52" i="4"/>
  <c r="T53" i="4"/>
  <c r="O54" i="4"/>
  <c r="N18" i="4"/>
  <c r="P19" i="4"/>
  <c r="U19" i="4" s="1"/>
  <c r="N22" i="4"/>
  <c r="P23" i="4"/>
  <c r="U23" i="4" s="1"/>
  <c r="N26" i="4"/>
  <c r="P27" i="4"/>
  <c r="U27" i="4" s="1"/>
  <c r="O31" i="4"/>
  <c r="O33" i="4"/>
  <c r="O35" i="4"/>
  <c r="O37" i="4"/>
  <c r="O39" i="4"/>
  <c r="L41" i="4"/>
  <c r="R42" i="4"/>
  <c r="N45" i="4"/>
  <c r="N47" i="4"/>
  <c r="N49" i="4"/>
  <c r="N51" i="4"/>
  <c r="N53" i="4"/>
  <c r="T5" i="4"/>
  <c r="P7" i="4"/>
  <c r="U7" i="4" s="1"/>
  <c r="T9" i="4"/>
  <c r="P11" i="4"/>
  <c r="U11" i="4" s="1"/>
  <c r="T13" i="4"/>
  <c r="L15" i="4"/>
  <c r="P6" i="4"/>
  <c r="P10" i="4"/>
  <c r="U10" i="4" s="1"/>
  <c r="P14" i="4"/>
  <c r="U14" i="4" s="1"/>
  <c r="P18" i="4"/>
  <c r="P22" i="4"/>
  <c r="U22" i="4" s="1"/>
  <c r="P26" i="4"/>
  <c r="U26" i="4" s="1"/>
  <c r="T46" i="4"/>
  <c r="T54" i="4"/>
  <c r="C68" i="3"/>
  <c r="Y55" i="4" l="1"/>
  <c r="Y41" i="4"/>
  <c r="N41" i="4"/>
  <c r="L56" i="4"/>
  <c r="N56" i="4" s="1"/>
  <c r="Y28" i="4"/>
  <c r="P28" i="4"/>
  <c r="P15" i="4"/>
  <c r="Y15" i="4"/>
  <c r="N15" i="4"/>
  <c r="U6" i="4"/>
  <c r="U15" i="4" s="1"/>
  <c r="T15" i="4"/>
  <c r="T55" i="4"/>
  <c r="T28" i="4"/>
  <c r="N55" i="4"/>
  <c r="B68" i="4"/>
  <c r="L42" i="4"/>
  <c r="T42" i="4" s="1"/>
  <c r="O41" i="4"/>
  <c r="U18" i="4"/>
  <c r="U28" i="4" s="1"/>
  <c r="N28" i="4"/>
  <c r="T41" i="4"/>
  <c r="D68" i="4"/>
  <c r="T56" i="4" l="1"/>
  <c r="N42" i="4"/>
  <c r="X28" i="3"/>
  <c r="X15" i="3"/>
  <c r="X41" i="3"/>
  <c r="X55" i="3"/>
  <c r="K28" i="3" l="1"/>
  <c r="J28" i="3"/>
  <c r="I28" i="3"/>
  <c r="H28" i="3"/>
  <c r="G28" i="3"/>
  <c r="F28" i="3"/>
  <c r="E28" i="3"/>
  <c r="D28" i="3"/>
  <c r="C28" i="3"/>
  <c r="B28" i="3"/>
  <c r="K55" i="3"/>
  <c r="J55" i="3"/>
  <c r="I55" i="3"/>
  <c r="H55" i="3"/>
  <c r="G55" i="3"/>
  <c r="F55" i="3"/>
  <c r="E55" i="3"/>
  <c r="D55" i="3"/>
  <c r="C55" i="3"/>
  <c r="B55" i="3"/>
  <c r="C41" i="3"/>
  <c r="K41" i="3"/>
  <c r="J41" i="3"/>
  <c r="I41" i="3"/>
  <c r="H41" i="3"/>
  <c r="G41" i="3"/>
  <c r="F41" i="3"/>
  <c r="E41" i="3"/>
  <c r="D41" i="3"/>
  <c r="B41" i="3"/>
  <c r="R55" i="3" l="1"/>
  <c r="M55" i="3"/>
  <c r="S54" i="3"/>
  <c r="L54" i="3"/>
  <c r="S53" i="3"/>
  <c r="L53" i="3"/>
  <c r="S52" i="3"/>
  <c r="L52" i="3"/>
  <c r="S51" i="3"/>
  <c r="L51" i="3"/>
  <c r="Y51" i="3" s="1"/>
  <c r="S50" i="3"/>
  <c r="L50" i="3"/>
  <c r="S49" i="3"/>
  <c r="L49" i="3"/>
  <c r="S48" i="3"/>
  <c r="L48" i="3"/>
  <c r="S47" i="3"/>
  <c r="L47" i="3"/>
  <c r="S46" i="3"/>
  <c r="L46" i="3"/>
  <c r="S45" i="3"/>
  <c r="L45" i="3"/>
  <c r="R41" i="3"/>
  <c r="M41" i="3"/>
  <c r="S40" i="3"/>
  <c r="L40" i="3"/>
  <c r="S39" i="3"/>
  <c r="L39" i="3"/>
  <c r="S38" i="3"/>
  <c r="L38" i="3"/>
  <c r="S37" i="3"/>
  <c r="L37" i="3"/>
  <c r="S36" i="3"/>
  <c r="L36" i="3"/>
  <c r="S35" i="3"/>
  <c r="L35" i="3"/>
  <c r="S34" i="3"/>
  <c r="L34" i="3"/>
  <c r="S33" i="3"/>
  <c r="L33" i="3"/>
  <c r="S32" i="3"/>
  <c r="L32" i="3"/>
  <c r="S31" i="3"/>
  <c r="L31" i="3"/>
  <c r="R28" i="3"/>
  <c r="O28" i="3"/>
  <c r="M28" i="3"/>
  <c r="S27" i="3"/>
  <c r="L27" i="3"/>
  <c r="S26" i="3"/>
  <c r="L26" i="3"/>
  <c r="S25" i="3"/>
  <c r="L25" i="3"/>
  <c r="S24" i="3"/>
  <c r="L24" i="3"/>
  <c r="S23" i="3"/>
  <c r="L23" i="3"/>
  <c r="S22" i="3"/>
  <c r="L22" i="3"/>
  <c r="S21" i="3"/>
  <c r="L21" i="3"/>
  <c r="S20" i="3"/>
  <c r="L20" i="3"/>
  <c r="S19" i="3"/>
  <c r="L19" i="3"/>
  <c r="S18" i="3"/>
  <c r="L18" i="3"/>
  <c r="R15" i="3"/>
  <c r="O15" i="3"/>
  <c r="M15" i="3"/>
  <c r="K15" i="3"/>
  <c r="J15" i="3"/>
  <c r="I15" i="3"/>
  <c r="H15" i="3"/>
  <c r="G15" i="3"/>
  <c r="F15" i="3"/>
  <c r="E15" i="3"/>
  <c r="D15" i="3"/>
  <c r="C15" i="3"/>
  <c r="B15" i="3"/>
  <c r="S14" i="3"/>
  <c r="L14" i="3"/>
  <c r="S13" i="3"/>
  <c r="L13" i="3"/>
  <c r="Y13" i="3" s="1"/>
  <c r="S12" i="3"/>
  <c r="L12" i="3"/>
  <c r="S11" i="3"/>
  <c r="L11" i="3"/>
  <c r="Y11" i="3" s="1"/>
  <c r="S10" i="3"/>
  <c r="L10" i="3"/>
  <c r="S9" i="3"/>
  <c r="L9" i="3"/>
  <c r="Y9" i="3" s="1"/>
  <c r="S8" i="3"/>
  <c r="L8" i="3"/>
  <c r="S7" i="3"/>
  <c r="L7" i="3"/>
  <c r="Y7" i="3" s="1"/>
  <c r="S6" i="3"/>
  <c r="L6" i="3"/>
  <c r="S5" i="3"/>
  <c r="L5" i="3"/>
  <c r="P5" i="3" l="1"/>
  <c r="Y5" i="3"/>
  <c r="B58" i="3"/>
  <c r="Y31" i="3"/>
  <c r="T33" i="3"/>
  <c r="B60" i="3"/>
  <c r="D60" i="3" s="1"/>
  <c r="Y33" i="3"/>
  <c r="T35" i="3"/>
  <c r="B62" i="3"/>
  <c r="D62" i="3" s="1"/>
  <c r="Y35" i="3"/>
  <c r="T37" i="3"/>
  <c r="B64" i="3"/>
  <c r="D64" i="3" s="1"/>
  <c r="Y37" i="3"/>
  <c r="B66" i="3"/>
  <c r="Y39" i="3"/>
  <c r="O46" i="3"/>
  <c r="Y46" i="3"/>
  <c r="N48" i="3"/>
  <c r="Y48" i="3"/>
  <c r="O50" i="3"/>
  <c r="Y50" i="3"/>
  <c r="N52" i="3"/>
  <c r="Y52" i="3"/>
  <c r="O54" i="3"/>
  <c r="Y54" i="3"/>
  <c r="P18" i="3"/>
  <c r="Y18" i="3"/>
  <c r="P20" i="3"/>
  <c r="U20" i="3" s="1"/>
  <c r="Y20" i="3"/>
  <c r="P22" i="3"/>
  <c r="Y22" i="3"/>
  <c r="P24" i="3"/>
  <c r="U24" i="3" s="1"/>
  <c r="Y24" i="3"/>
  <c r="P26" i="3"/>
  <c r="Y26" i="3"/>
  <c r="T6" i="3"/>
  <c r="Y6" i="3"/>
  <c r="T8" i="3"/>
  <c r="Y8" i="3"/>
  <c r="T10" i="3"/>
  <c r="Y10" i="3"/>
  <c r="T12" i="3"/>
  <c r="Y12" i="3"/>
  <c r="T14" i="3"/>
  <c r="Y14" i="3"/>
  <c r="N32" i="3"/>
  <c r="B59" i="3"/>
  <c r="D59" i="3" s="1"/>
  <c r="Y32" i="3"/>
  <c r="O34" i="3"/>
  <c r="B61" i="3"/>
  <c r="D61" i="3" s="1"/>
  <c r="Y34" i="3"/>
  <c r="N36" i="3"/>
  <c r="B63" i="3"/>
  <c r="D63" i="3" s="1"/>
  <c r="Y36" i="3"/>
  <c r="O38" i="3"/>
  <c r="B65" i="3"/>
  <c r="D65" i="3" s="1"/>
  <c r="Y38" i="3"/>
  <c r="N40" i="3"/>
  <c r="B67" i="3"/>
  <c r="D67" i="3" s="1"/>
  <c r="Y40" i="3"/>
  <c r="T45" i="3"/>
  <c r="Y45" i="3"/>
  <c r="T47" i="3"/>
  <c r="Y47" i="3"/>
  <c r="T49" i="3"/>
  <c r="Y49" i="3"/>
  <c r="T53" i="3"/>
  <c r="Y53" i="3"/>
  <c r="N19" i="3"/>
  <c r="Y19" i="3"/>
  <c r="N21" i="3"/>
  <c r="Y21" i="3"/>
  <c r="N23" i="3"/>
  <c r="Y23" i="3"/>
  <c r="N25" i="3"/>
  <c r="Y25" i="3"/>
  <c r="N27" i="3"/>
  <c r="Y27" i="3"/>
  <c r="R56" i="3"/>
  <c r="X56" i="3"/>
  <c r="X42" i="3"/>
  <c r="U18" i="3"/>
  <c r="U22" i="3"/>
  <c r="U26" i="3"/>
  <c r="O37" i="3"/>
  <c r="T5" i="3"/>
  <c r="S55" i="3"/>
  <c r="S15" i="3"/>
  <c r="R42" i="3"/>
  <c r="S41" i="3"/>
  <c r="M56" i="3"/>
  <c r="T46" i="3"/>
  <c r="T20" i="3"/>
  <c r="T18" i="3"/>
  <c r="P27" i="3"/>
  <c r="U27" i="3" s="1"/>
  <c r="T26" i="3"/>
  <c r="N26" i="3"/>
  <c r="P25" i="3"/>
  <c r="U25" i="3" s="1"/>
  <c r="T24" i="3"/>
  <c r="N24" i="3"/>
  <c r="P23" i="3"/>
  <c r="U23" i="3" s="1"/>
  <c r="N22" i="3"/>
  <c r="T22" i="3"/>
  <c r="P21" i="3"/>
  <c r="U21" i="3" s="1"/>
  <c r="N20" i="3"/>
  <c r="P19" i="3"/>
  <c r="N18" i="3"/>
  <c r="N14" i="3"/>
  <c r="P14" i="3"/>
  <c r="U14" i="3" s="1"/>
  <c r="N12" i="3"/>
  <c r="P12" i="3"/>
  <c r="U12" i="3" s="1"/>
  <c r="P10" i="3"/>
  <c r="U10" i="3" s="1"/>
  <c r="N10" i="3"/>
  <c r="P8" i="3"/>
  <c r="U8" i="3" s="1"/>
  <c r="N8" i="3"/>
  <c r="N6" i="3"/>
  <c r="P6" i="3"/>
  <c r="U6" i="3" s="1"/>
  <c r="T54" i="3"/>
  <c r="O53" i="3"/>
  <c r="N53" i="3"/>
  <c r="O52" i="3"/>
  <c r="N49" i="3"/>
  <c r="O49" i="3"/>
  <c r="O48" i="3"/>
  <c r="N45" i="3"/>
  <c r="O45" i="3"/>
  <c r="O40" i="3"/>
  <c r="T38" i="3"/>
  <c r="N37" i="3"/>
  <c r="O36" i="3"/>
  <c r="T34" i="3"/>
  <c r="N34" i="3"/>
  <c r="N33" i="3"/>
  <c r="O33" i="3"/>
  <c r="O32" i="3"/>
  <c r="P7" i="3"/>
  <c r="U7" i="3" s="1"/>
  <c r="N7" i="3"/>
  <c r="P9" i="3"/>
  <c r="U9" i="3" s="1"/>
  <c r="N9" i="3"/>
  <c r="P11" i="3"/>
  <c r="U11" i="3" s="1"/>
  <c r="N11" i="3"/>
  <c r="P13" i="3"/>
  <c r="U13" i="3" s="1"/>
  <c r="N13" i="3"/>
  <c r="O51" i="3"/>
  <c r="N51" i="3"/>
  <c r="L41" i="3"/>
  <c r="O31" i="3"/>
  <c r="N31" i="3"/>
  <c r="O39" i="3"/>
  <c r="N39" i="3"/>
  <c r="N50" i="3"/>
  <c r="L15" i="3"/>
  <c r="T7" i="3"/>
  <c r="T9" i="3"/>
  <c r="T11" i="3"/>
  <c r="T13" i="3"/>
  <c r="S28" i="3"/>
  <c r="N38" i="3"/>
  <c r="O47" i="3"/>
  <c r="N47" i="3"/>
  <c r="T51" i="3"/>
  <c r="L55" i="3"/>
  <c r="N5" i="3"/>
  <c r="L28" i="3"/>
  <c r="T31" i="3"/>
  <c r="O35" i="3"/>
  <c r="N35" i="3"/>
  <c r="T39" i="3"/>
  <c r="N46" i="3"/>
  <c r="T50" i="3"/>
  <c r="N54" i="3"/>
  <c r="T19" i="3"/>
  <c r="T21" i="3"/>
  <c r="T23" i="3"/>
  <c r="T25" i="3"/>
  <c r="T27" i="3"/>
  <c r="T32" i="3"/>
  <c r="T36" i="3"/>
  <c r="T40" i="3"/>
  <c r="T48" i="3"/>
  <c r="T52" i="3"/>
  <c r="M42" i="3"/>
  <c r="Y41" i="3" l="1"/>
  <c r="Y28" i="3"/>
  <c r="D58" i="3"/>
  <c r="D68" i="3" s="1"/>
  <c r="B68" i="3"/>
  <c r="Y55" i="3"/>
  <c r="Y15" i="3"/>
  <c r="P28" i="3"/>
  <c r="T28" i="3"/>
  <c r="N28" i="3"/>
  <c r="U19" i="3"/>
  <c r="U28" i="3" s="1"/>
  <c r="T15" i="3"/>
  <c r="P15" i="3"/>
  <c r="T55" i="3"/>
  <c r="N55" i="3"/>
  <c r="L42" i="3"/>
  <c r="T42" i="3" s="1"/>
  <c r="O41" i="3"/>
  <c r="N15" i="3"/>
  <c r="L56" i="3"/>
  <c r="O55" i="3"/>
  <c r="N41" i="3"/>
  <c r="T41" i="3"/>
  <c r="U5" i="3"/>
  <c r="U15" i="3" s="1"/>
  <c r="N42" i="3" l="1"/>
  <c r="T56" i="3"/>
  <c r="N56" i="3"/>
</calcChain>
</file>

<file path=xl/sharedStrings.xml><?xml version="1.0" encoding="utf-8"?>
<sst xmlns="http://schemas.openxmlformats.org/spreadsheetml/2006/main" count="643" uniqueCount="47">
  <si>
    <t>School</t>
  </si>
  <si>
    <t>Sept</t>
  </si>
  <si>
    <t>Oct</t>
  </si>
  <si>
    <t>Nov</t>
  </si>
  <si>
    <t>Dec</t>
  </si>
  <si>
    <t>Jan</t>
  </si>
  <si>
    <t>Feb</t>
  </si>
  <si>
    <t>Mar</t>
  </si>
  <si>
    <t>April</t>
  </si>
  <si>
    <t>May</t>
  </si>
  <si>
    <t>June</t>
  </si>
  <si>
    <t>YTD Avg</t>
  </si>
  <si>
    <t>Variance</t>
  </si>
  <si>
    <t>Breakfast</t>
  </si>
  <si>
    <t>Lunch</t>
  </si>
  <si>
    <t xml:space="preserve"> </t>
  </si>
  <si>
    <t>Enrollment</t>
  </si>
  <si>
    <t>% Served</t>
  </si>
  <si>
    <t>Budget</t>
  </si>
  <si>
    <t>%</t>
  </si>
  <si>
    <t>Var</t>
  </si>
  <si>
    <t>Per Capita</t>
  </si>
  <si>
    <t>Var $</t>
  </si>
  <si>
    <t xml:space="preserve">Var $ </t>
  </si>
  <si>
    <t xml:space="preserve">High   </t>
  </si>
  <si>
    <t>Baker</t>
  </si>
  <si>
    <t>Heath</t>
  </si>
  <si>
    <t>Runkle</t>
  </si>
  <si>
    <t>Lawerence</t>
  </si>
  <si>
    <t>Driscoll</t>
  </si>
  <si>
    <t>Pierce</t>
  </si>
  <si>
    <t>St Marys</t>
  </si>
  <si>
    <t>Lincoln</t>
  </si>
  <si>
    <t>Adult</t>
  </si>
  <si>
    <t>Ala Carte</t>
  </si>
  <si>
    <t>MPLH</t>
  </si>
  <si>
    <t>Total</t>
  </si>
  <si>
    <t>TOTAL</t>
  </si>
  <si>
    <t>BROOKLINE  SCHOOL DISTRICT MONTHLY ADP REPORT 2018-2019</t>
  </si>
  <si>
    <t>Coolidge</t>
  </si>
  <si>
    <t>17-18</t>
  </si>
  <si>
    <t>Actual</t>
  </si>
  <si>
    <t>2016-2017</t>
  </si>
  <si>
    <t>Std Hrs</t>
  </si>
  <si>
    <t>MPMH</t>
  </si>
  <si>
    <t>Total Daily</t>
  </si>
  <si>
    <t>Tot Meals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</si>
</sst>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0.0%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4" fontId="0" fillId="0" borderId="0" xfId="0" applyNumberFormat="1" applyBorder="1"/>
    <xf numFmtId="164" fontId="0" fillId="0" borderId="0" xfId="0" applyNumberFormat="1"/>
    <xf numFmtId="16" fontId="0" fillId="0" borderId="0" xfId="0" applyNumberFormat="1"/>
    <xf numFmtId="0" fontId="5" fillId="7" borderId="1" xfId="0" applyFont="1" applyFill="1" applyBorder="1" applyAlignment="1">
      <alignment horizontal="center"/>
    </xf>
    <xf numFmtId="164" fontId="4" fillId="7" borderId="1" xfId="0" applyNumberFormat="1" applyFont="1" applyFill="1" applyBorder="1"/>
    <xf numFmtId="0" fontId="4" fillId="7" borderId="0" xfId="0" applyFont="1" applyFill="1"/>
    <xf numFmtId="0" fontId="5" fillId="7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6" fillId="0" borderId="1" xfId="0" applyFont="1" applyBorder="1"/>
    <xf numFmtId="1" fontId="6" fillId="0" borderId="1" xfId="0" applyNumberFormat="1" applyFont="1" applyBorder="1"/>
    <xf numFmtId="164" fontId="6" fillId="0" borderId="1" xfId="0" applyNumberFormat="1" applyFont="1" applyBorder="1"/>
    <xf numFmtId="164" fontId="9" fillId="7" borderId="1" xfId="0" applyNumberFormat="1" applyFont="1" applyFill="1" applyBorder="1"/>
    <xf numFmtId="164" fontId="9" fillId="7" borderId="1" xfId="2" applyNumberFormat="1" applyFont="1" applyFill="1" applyBorder="1"/>
    <xf numFmtId="0" fontId="8" fillId="0" borderId="0" xfId="0" applyFont="1"/>
    <xf numFmtId="0" fontId="6" fillId="0" borderId="0" xfId="0" applyFont="1"/>
    <xf numFmtId="1" fontId="6" fillId="4" borderId="1" xfId="0" applyNumberFormat="1" applyFont="1" applyFill="1" applyBorder="1"/>
    <xf numFmtId="0" fontId="6" fillId="4" borderId="1" xfId="0" applyFont="1" applyFill="1" applyBorder="1"/>
    <xf numFmtId="164" fontId="6" fillId="4" borderId="1" xfId="0" applyNumberFormat="1" applyFont="1" applyFill="1" applyBorder="1"/>
    <xf numFmtId="42" fontId="6" fillId="0" borderId="1" xfId="1" applyNumberFormat="1" applyFont="1" applyBorder="1"/>
    <xf numFmtId="44" fontId="6" fillId="0" borderId="1" xfId="0" applyNumberFormat="1" applyFont="1" applyBorder="1"/>
    <xf numFmtId="44" fontId="6" fillId="0" borderId="0" xfId="0" applyNumberFormat="1" applyFont="1"/>
    <xf numFmtId="164" fontId="7" fillId="7" borderId="0" xfId="0" applyNumberFormat="1" applyFont="1" applyFill="1" applyBorder="1"/>
    <xf numFmtId="164" fontId="6" fillId="0" borderId="0" xfId="0" applyNumberFormat="1" applyFont="1" applyBorder="1"/>
    <xf numFmtId="42" fontId="6" fillId="4" borderId="1" xfId="1" applyNumberFormat="1" applyFont="1" applyFill="1" applyBorder="1"/>
    <xf numFmtId="44" fontId="6" fillId="4" borderId="1" xfId="1" applyNumberFormat="1" applyFont="1" applyFill="1" applyBorder="1"/>
    <xf numFmtId="164" fontId="6" fillId="5" borderId="0" xfId="0" applyNumberFormat="1" applyFont="1" applyFill="1" applyBorder="1"/>
    <xf numFmtId="0" fontId="7" fillId="7" borderId="0" xfId="0" applyFont="1" applyFill="1"/>
    <xf numFmtId="44" fontId="6" fillId="0" borderId="1" xfId="1" applyNumberFormat="1" applyFont="1" applyFill="1" applyBorder="1"/>
    <xf numFmtId="44" fontId="6" fillId="0" borderId="1" xfId="1" applyFont="1" applyBorder="1"/>
    <xf numFmtId="0" fontId="10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8" fillId="2" borderId="1" xfId="0" applyFont="1" applyFill="1" applyBorder="1"/>
    <xf numFmtId="0" fontId="11" fillId="2" borderId="1" xfId="0" applyFont="1" applyFill="1" applyBorder="1"/>
    <xf numFmtId="0" fontId="11" fillId="2" borderId="2" xfId="0" applyFont="1" applyFill="1" applyBorder="1"/>
    <xf numFmtId="0" fontId="6" fillId="0" borderId="2" xfId="0" applyFont="1" applyBorder="1"/>
    <xf numFmtId="0" fontId="3" fillId="0" borderId="0" xfId="0" applyFont="1" applyAlignment="1">
      <alignment horizontal="center" wrapText="1"/>
    </xf>
    <xf numFmtId="0" fontId="4" fillId="6" borderId="0" xfId="0" applyFont="1" applyFill="1"/>
    <xf numFmtId="44" fontId="6" fillId="0" borderId="2" xfId="0" applyNumberFormat="1" applyFont="1" applyBorder="1"/>
    <xf numFmtId="0" fontId="11" fillId="4" borderId="1" xfId="0" applyFont="1" applyFill="1" applyBorder="1"/>
    <xf numFmtId="0" fontId="4" fillId="5" borderId="0" xfId="0" applyFont="1" applyFill="1"/>
    <xf numFmtId="0" fontId="0" fillId="8" borderId="0" xfId="0" applyFill="1"/>
    <xf numFmtId="1" fontId="6" fillId="8" borderId="1" xfId="0" applyNumberFormat="1" applyFont="1" applyFill="1" applyBorder="1"/>
    <xf numFmtId="42" fontId="6" fillId="8" borderId="1" xfId="1" applyNumberFormat="1" applyFont="1" applyFill="1" applyBorder="1"/>
    <xf numFmtId="0" fontId="2" fillId="8" borderId="1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right"/>
    </xf>
    <xf numFmtId="0" fontId="2" fillId="0" borderId="1" xfId="0" applyFont="1" applyBorder="1"/>
    <xf numFmtId="165" fontId="6" fillId="0" borderId="1" xfId="0" applyNumberFormat="1" applyFont="1" applyBorder="1"/>
    <xf numFmtId="165" fontId="6" fillId="4" borderId="1" xfId="0" applyNumberFormat="1" applyFont="1" applyFill="1" applyBorder="1"/>
    <xf numFmtId="42" fontId="6" fillId="8" borderId="1" xfId="0" applyNumberFormat="1" applyFont="1" applyFill="1" applyBorder="1"/>
    <xf numFmtId="37" fontId="6" fillId="8" borderId="1" xfId="0" applyNumberFormat="1" applyFont="1" applyFill="1" applyBorder="1"/>
    <xf numFmtId="0" fontId="6" fillId="0" borderId="1" xfId="0" applyFont="1" applyBorder="1" applyProtection="1">
      <protection locked="0"/>
    </xf>
    <xf numFmtId="0" fontId="3" fillId="9" borderId="3" xfId="0" applyFont="1" applyFill="1" applyBorder="1" applyAlignment="1">
      <alignment horizontal="center" wrapText="1"/>
    </xf>
    <xf numFmtId="0" fontId="3" fillId="9" borderId="0" xfId="0" applyFont="1" applyFill="1" applyBorder="1" applyAlignment="1">
      <alignment horizontal="center" wrapText="1"/>
    </xf>
    <xf numFmtId="0" fontId="3" fillId="9" borderId="0" xfId="0" applyFont="1" applyFill="1" applyAlignment="1">
      <alignment horizontal="center" wrapText="1"/>
    </xf>
    <xf numFmtId="0" fontId="11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8"/>
  <sheetViews>
    <sheetView zoomScale="70" zoomScaleNormal="70" workbookViewId="0">
      <selection sqref="A1:XFD1048576"/>
    </sheetView>
  </sheetViews>
  <sheetFormatPr defaultRowHeight="15" x14ac:dyDescent="0.25"/>
  <cols>
    <col min="1" max="1" width="15.42578125" customWidth="1"/>
    <col min="2" max="2" width="11.7109375" customWidth="1"/>
    <col min="3" max="11" width="10.7109375" customWidth="1"/>
    <col min="12" max="13" width="11.28515625" customWidth="1"/>
    <col min="14" max="14" width="12.5703125" customWidth="1"/>
    <col min="15" max="15" width="13.7109375" customWidth="1"/>
    <col min="16" max="16" width="10.85546875" customWidth="1"/>
    <col min="17" max="17" width="1" customWidth="1"/>
    <col min="18" max="18" width="11.42578125" customWidth="1"/>
    <col min="19" max="19" width="11" customWidth="1"/>
    <col min="20" max="20" width="10.85546875" customWidth="1"/>
    <col min="21" max="21" width="10.28515625" customWidth="1"/>
    <col min="22" max="22" width="10" hidden="1" customWidth="1"/>
    <col min="23" max="23" width="1.140625" customWidth="1"/>
    <col min="24" max="24" width="11.42578125" customWidth="1"/>
    <col min="25" max="25" width="10.140625" customWidth="1"/>
  </cols>
  <sheetData>
    <row r="1" spans="1:25" ht="34.5" customHeight="1" x14ac:dyDescent="0.4">
      <c r="A1" s="58" t="s">
        <v>38</v>
      </c>
      <c r="B1" s="59"/>
      <c r="C1" s="59"/>
      <c r="D1" s="59"/>
      <c r="E1" s="59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42"/>
    </row>
    <row r="2" spans="1:25" x14ac:dyDescent="0.25">
      <c r="A2" t="s">
        <v>15</v>
      </c>
      <c r="T2" t="s">
        <v>15</v>
      </c>
    </row>
    <row r="3" spans="1:25" ht="27.75" customHeight="1" x14ac:dyDescent="0.35">
      <c r="A3" s="39" t="s">
        <v>13</v>
      </c>
      <c r="B3" s="43"/>
      <c r="C3" s="46"/>
      <c r="D3" s="46"/>
      <c r="E3" s="46"/>
      <c r="F3" s="46"/>
      <c r="G3" s="46"/>
      <c r="H3" s="46"/>
      <c r="I3" s="46"/>
      <c r="J3" s="46"/>
      <c r="K3" s="46"/>
      <c r="R3" s="6" t="s">
        <v>15</v>
      </c>
      <c r="X3" s="63" t="s">
        <v>42</v>
      </c>
      <c r="Y3" s="63"/>
    </row>
    <row r="4" spans="1:25" ht="24.75" customHeight="1" x14ac:dyDescent="0.35">
      <c r="A4" s="33" t="s">
        <v>0</v>
      </c>
      <c r="B4" s="33" t="s">
        <v>1</v>
      </c>
      <c r="C4" s="33" t="s">
        <v>2</v>
      </c>
      <c r="D4" s="33" t="s">
        <v>3</v>
      </c>
      <c r="E4" s="33" t="s">
        <v>4</v>
      </c>
      <c r="F4" s="33" t="s">
        <v>5</v>
      </c>
      <c r="G4" s="33" t="s">
        <v>6</v>
      </c>
      <c r="H4" s="33" t="s">
        <v>7</v>
      </c>
      <c r="I4" s="33" t="s">
        <v>8</v>
      </c>
      <c r="J4" s="33" t="s">
        <v>9</v>
      </c>
      <c r="K4" s="33" t="s">
        <v>10</v>
      </c>
      <c r="L4" s="2" t="s">
        <v>11</v>
      </c>
      <c r="M4" s="1" t="s">
        <v>18</v>
      </c>
      <c r="N4" s="37" t="s">
        <v>12</v>
      </c>
      <c r="O4" s="3" t="s">
        <v>16</v>
      </c>
      <c r="P4" s="3" t="s">
        <v>17</v>
      </c>
      <c r="Q4" s="7"/>
      <c r="R4" s="34" t="s">
        <v>40</v>
      </c>
      <c r="S4" s="35" t="s">
        <v>19</v>
      </c>
      <c r="T4" s="35" t="s">
        <v>20</v>
      </c>
      <c r="U4" s="35" t="s">
        <v>20</v>
      </c>
      <c r="X4" s="3" t="s">
        <v>41</v>
      </c>
      <c r="Y4" s="50" t="s">
        <v>20</v>
      </c>
    </row>
    <row r="5" spans="1:25" ht="26.25" customHeight="1" x14ac:dyDescent="0.35">
      <c r="A5" s="12" t="s">
        <v>24</v>
      </c>
      <c r="B5" s="57">
        <v>81</v>
      </c>
      <c r="C5" s="57"/>
      <c r="D5" s="57"/>
      <c r="E5" s="57"/>
      <c r="F5" s="57"/>
      <c r="G5" s="57"/>
      <c r="H5" s="57"/>
      <c r="I5" s="57"/>
      <c r="J5" s="57"/>
      <c r="K5" s="57"/>
      <c r="L5" s="13">
        <f t="shared" ref="L5:L14" si="0">AVERAGE(B5:K5)</f>
        <v>81</v>
      </c>
      <c r="M5" s="12">
        <v>117</v>
      </c>
      <c r="N5" s="13">
        <f>SUM(L5)-M5</f>
        <v>-36</v>
      </c>
      <c r="O5" s="12">
        <v>2430</v>
      </c>
      <c r="P5" s="14">
        <f t="shared" ref="P5:P14" si="1">SUM(L5)/O5</f>
        <v>3.3333333333333333E-2</v>
      </c>
      <c r="Q5" s="15"/>
      <c r="R5" s="12">
        <v>102</v>
      </c>
      <c r="S5" s="14">
        <f>SUM(R5)/O5</f>
        <v>4.1975308641975309E-2</v>
      </c>
      <c r="T5" s="13">
        <f>SUM(L5)-R5</f>
        <v>-21</v>
      </c>
      <c r="U5" s="14">
        <f>SUM(P5)-S5</f>
        <v>-8.6419753086419762E-3</v>
      </c>
      <c r="X5" s="12">
        <v>138</v>
      </c>
      <c r="Y5" s="56">
        <f>SUM(L5)-X5</f>
        <v>-57</v>
      </c>
    </row>
    <row r="6" spans="1:25" ht="30.75" customHeight="1" x14ac:dyDescent="0.35">
      <c r="A6" s="12" t="s">
        <v>25</v>
      </c>
      <c r="B6" s="57">
        <v>16</v>
      </c>
      <c r="C6" s="57" t="s">
        <v>15</v>
      </c>
      <c r="D6" s="57"/>
      <c r="E6" s="57"/>
      <c r="F6" s="57"/>
      <c r="G6" s="57"/>
      <c r="H6" s="57"/>
      <c r="I6" s="57"/>
      <c r="J6" s="57"/>
      <c r="K6" s="57"/>
      <c r="L6" s="13">
        <f t="shared" si="0"/>
        <v>16</v>
      </c>
      <c r="M6" s="12">
        <v>16</v>
      </c>
      <c r="N6" s="13">
        <f t="shared" ref="N6:N14" si="2">SUM(L6)-M6</f>
        <v>0</v>
      </c>
      <c r="O6" s="12">
        <v>785</v>
      </c>
      <c r="P6" s="14">
        <f t="shared" si="1"/>
        <v>2.038216560509554E-2</v>
      </c>
      <c r="Q6" s="16"/>
      <c r="R6" s="12">
        <v>21</v>
      </c>
      <c r="S6" s="14">
        <f>SUM(R6)/O6</f>
        <v>2.6751592356687899E-2</v>
      </c>
      <c r="T6" s="13">
        <f t="shared" ref="T6:T14" si="3">SUM(L6)-R6</f>
        <v>-5</v>
      </c>
      <c r="U6" s="14">
        <f t="shared" ref="U6:U14" si="4">SUM(P6)-S6</f>
        <v>-6.3694267515923587E-3</v>
      </c>
      <c r="X6" s="12">
        <v>30</v>
      </c>
      <c r="Y6" s="56">
        <f t="shared" ref="Y6:Y14" si="5">SUM(L6)-X6</f>
        <v>-14</v>
      </c>
    </row>
    <row r="7" spans="1:25" ht="30.75" customHeight="1" x14ac:dyDescent="0.35">
      <c r="A7" s="41" t="s">
        <v>39</v>
      </c>
      <c r="B7" s="57">
        <v>31</v>
      </c>
      <c r="C7" s="57"/>
      <c r="D7" s="57"/>
      <c r="E7" s="57"/>
      <c r="F7" s="57"/>
      <c r="G7" s="57"/>
      <c r="H7" s="57"/>
      <c r="I7" s="57"/>
      <c r="J7" s="57"/>
      <c r="K7" s="57"/>
      <c r="L7" s="13">
        <f t="shared" si="0"/>
        <v>31</v>
      </c>
      <c r="M7" s="12">
        <v>36</v>
      </c>
      <c r="N7" s="13">
        <f t="shared" si="2"/>
        <v>-5</v>
      </c>
      <c r="O7" s="12">
        <v>916</v>
      </c>
      <c r="P7" s="14">
        <f t="shared" si="1"/>
        <v>3.384279475982533E-2</v>
      </c>
      <c r="Q7" s="16"/>
      <c r="R7" s="12">
        <v>37</v>
      </c>
      <c r="S7" s="14">
        <f t="shared" ref="S7:S14" si="6">SUM(R7)/O7</f>
        <v>4.0393013100436678E-2</v>
      </c>
      <c r="T7" s="13">
        <f t="shared" si="3"/>
        <v>-6</v>
      </c>
      <c r="U7" s="14">
        <f t="shared" si="4"/>
        <v>-6.5502183406113482E-3</v>
      </c>
      <c r="X7" s="12">
        <v>39</v>
      </c>
      <c r="Y7" s="56">
        <f t="shared" si="5"/>
        <v>-8</v>
      </c>
    </row>
    <row r="8" spans="1:25" ht="30.75" customHeight="1" x14ac:dyDescent="0.35">
      <c r="A8" s="41" t="s">
        <v>26</v>
      </c>
      <c r="B8" s="57">
        <v>22</v>
      </c>
      <c r="C8" s="57"/>
      <c r="D8" s="57"/>
      <c r="E8" s="57"/>
      <c r="F8" s="57"/>
      <c r="G8" s="57"/>
      <c r="H8" s="57"/>
      <c r="I8" s="57"/>
      <c r="J8" s="57"/>
      <c r="K8" s="57"/>
      <c r="L8" s="13">
        <f t="shared" si="0"/>
        <v>22</v>
      </c>
      <c r="M8" s="12">
        <v>18</v>
      </c>
      <c r="N8" s="13">
        <f t="shared" si="2"/>
        <v>4</v>
      </c>
      <c r="O8" s="12">
        <v>571</v>
      </c>
      <c r="P8" s="14">
        <f t="shared" si="1"/>
        <v>3.8528896672504379E-2</v>
      </c>
      <c r="Q8" s="16"/>
      <c r="R8" s="12">
        <v>21</v>
      </c>
      <c r="S8" s="14">
        <f t="shared" si="6"/>
        <v>3.6777583187390543E-2</v>
      </c>
      <c r="T8" s="13">
        <f t="shared" si="3"/>
        <v>1</v>
      </c>
      <c r="U8" s="14">
        <f t="shared" si="4"/>
        <v>1.7513134851138354E-3</v>
      </c>
      <c r="X8" s="12">
        <v>27</v>
      </c>
      <c r="Y8" s="56">
        <f t="shared" si="5"/>
        <v>-5</v>
      </c>
    </row>
    <row r="9" spans="1:25" ht="30.75" customHeight="1" x14ac:dyDescent="0.35">
      <c r="A9" s="41" t="s">
        <v>27</v>
      </c>
      <c r="B9" s="57">
        <v>11</v>
      </c>
      <c r="C9" s="57"/>
      <c r="D9" s="57"/>
      <c r="E9" s="57"/>
      <c r="F9" s="57"/>
      <c r="G9" s="57"/>
      <c r="H9" s="57"/>
      <c r="I9" s="57"/>
      <c r="J9" s="57"/>
      <c r="K9" s="57"/>
      <c r="L9" s="13">
        <f t="shared" si="0"/>
        <v>11</v>
      </c>
      <c r="M9" s="12">
        <v>11</v>
      </c>
      <c r="N9" s="13">
        <f t="shared" si="2"/>
        <v>0</v>
      </c>
      <c r="O9" s="12">
        <v>622</v>
      </c>
      <c r="P9" s="14">
        <f t="shared" si="1"/>
        <v>1.7684887459807074E-2</v>
      </c>
      <c r="Q9" s="16"/>
      <c r="R9" s="12">
        <v>14</v>
      </c>
      <c r="S9" s="14">
        <f t="shared" si="6"/>
        <v>2.2508038585209004E-2</v>
      </c>
      <c r="T9" s="13">
        <f t="shared" si="3"/>
        <v>-3</v>
      </c>
      <c r="U9" s="14">
        <f t="shared" si="4"/>
        <v>-4.8231511254019296E-3</v>
      </c>
      <c r="X9" s="12">
        <v>31</v>
      </c>
      <c r="Y9" s="56">
        <f t="shared" si="5"/>
        <v>-20</v>
      </c>
    </row>
    <row r="10" spans="1:25" ht="30.75" customHeight="1" x14ac:dyDescent="0.35">
      <c r="A10" s="41" t="s">
        <v>28</v>
      </c>
      <c r="B10" s="57">
        <v>13</v>
      </c>
      <c r="C10" s="57"/>
      <c r="D10" s="57"/>
      <c r="E10" s="57"/>
      <c r="F10" s="57"/>
      <c r="G10" s="57"/>
      <c r="H10" s="57"/>
      <c r="I10" s="57"/>
      <c r="J10" s="57"/>
      <c r="K10" s="57"/>
      <c r="L10" s="13">
        <f t="shared" si="0"/>
        <v>13</v>
      </c>
      <c r="M10" s="12">
        <v>22</v>
      </c>
      <c r="N10" s="13">
        <f t="shared" si="2"/>
        <v>-9</v>
      </c>
      <c r="O10" s="12">
        <v>724</v>
      </c>
      <c r="P10" s="14">
        <f t="shared" si="1"/>
        <v>1.7955801104972375E-2</v>
      </c>
      <c r="Q10" s="16"/>
      <c r="R10" s="12">
        <v>23</v>
      </c>
      <c r="S10" s="14">
        <f t="shared" si="6"/>
        <v>3.1767955801104975E-2</v>
      </c>
      <c r="T10" s="13">
        <f t="shared" si="3"/>
        <v>-10</v>
      </c>
      <c r="U10" s="14">
        <f t="shared" si="4"/>
        <v>-1.38121546961326E-2</v>
      </c>
      <c r="X10" s="12">
        <v>23</v>
      </c>
      <c r="Y10" s="56">
        <f t="shared" si="5"/>
        <v>-10</v>
      </c>
    </row>
    <row r="11" spans="1:25" ht="30.75" customHeight="1" x14ac:dyDescent="0.35">
      <c r="A11" s="41" t="s">
        <v>29</v>
      </c>
      <c r="B11" s="57">
        <v>13</v>
      </c>
      <c r="C11" s="57"/>
      <c r="D11" s="57"/>
      <c r="E11" s="57"/>
      <c r="F11" s="57"/>
      <c r="G11" s="57"/>
      <c r="H11" s="57"/>
      <c r="I11" s="57"/>
      <c r="J11" s="57"/>
      <c r="K11" s="57"/>
      <c r="L11" s="13">
        <f t="shared" si="0"/>
        <v>13</v>
      </c>
      <c r="M11" s="12">
        <v>15</v>
      </c>
      <c r="N11" s="13">
        <f t="shared" si="2"/>
        <v>-2</v>
      </c>
      <c r="O11" s="12">
        <v>618</v>
      </c>
      <c r="P11" s="14">
        <f t="shared" si="1"/>
        <v>2.1035598705501618E-2</v>
      </c>
      <c r="Q11" s="16"/>
      <c r="R11" s="12">
        <v>15</v>
      </c>
      <c r="S11" s="14">
        <f t="shared" si="6"/>
        <v>2.4271844660194174E-2</v>
      </c>
      <c r="T11" s="13">
        <f t="shared" si="3"/>
        <v>-2</v>
      </c>
      <c r="U11" s="14">
        <f t="shared" si="4"/>
        <v>-3.2362459546925564E-3</v>
      </c>
      <c r="X11" s="12">
        <v>25</v>
      </c>
      <c r="Y11" s="56">
        <f t="shared" si="5"/>
        <v>-12</v>
      </c>
    </row>
    <row r="12" spans="1:25" ht="30.75" customHeight="1" x14ac:dyDescent="0.35">
      <c r="A12" s="41" t="s">
        <v>30</v>
      </c>
      <c r="B12" s="57">
        <v>35</v>
      </c>
      <c r="C12" s="57"/>
      <c r="D12" s="57"/>
      <c r="E12" s="57"/>
      <c r="F12" s="57"/>
      <c r="G12" s="57"/>
      <c r="H12" s="57"/>
      <c r="I12" s="57"/>
      <c r="J12" s="57"/>
      <c r="K12" s="57"/>
      <c r="L12" s="13">
        <f t="shared" si="0"/>
        <v>35</v>
      </c>
      <c r="M12" s="12">
        <v>28</v>
      </c>
      <c r="N12" s="13">
        <f t="shared" si="2"/>
        <v>7</v>
      </c>
      <c r="O12" s="12">
        <v>914</v>
      </c>
      <c r="P12" s="14">
        <f t="shared" si="1"/>
        <v>3.8293216630196934E-2</v>
      </c>
      <c r="Q12" s="16"/>
      <c r="R12" s="12">
        <v>32</v>
      </c>
      <c r="S12" s="14">
        <f t="shared" si="6"/>
        <v>3.5010940919037198E-2</v>
      </c>
      <c r="T12" s="13">
        <f t="shared" si="3"/>
        <v>3</v>
      </c>
      <c r="U12" s="14">
        <f t="shared" si="4"/>
        <v>3.2822757111597364E-3</v>
      </c>
      <c r="X12" s="12">
        <v>42</v>
      </c>
      <c r="Y12" s="56">
        <f t="shared" si="5"/>
        <v>-7</v>
      </c>
    </row>
    <row r="13" spans="1:25" ht="30.75" customHeight="1" x14ac:dyDescent="0.35">
      <c r="A13" s="41" t="s">
        <v>31</v>
      </c>
      <c r="B13" s="57">
        <v>0</v>
      </c>
      <c r="C13" s="57"/>
      <c r="D13" s="57"/>
      <c r="E13" s="57"/>
      <c r="F13" s="57"/>
      <c r="G13" s="57"/>
      <c r="H13" s="57"/>
      <c r="I13" s="57"/>
      <c r="J13" s="57"/>
      <c r="K13" s="57"/>
      <c r="L13" s="13">
        <f t="shared" si="0"/>
        <v>0</v>
      </c>
      <c r="M13" s="12">
        <v>0</v>
      </c>
      <c r="N13" s="13">
        <f t="shared" si="2"/>
        <v>0</v>
      </c>
      <c r="O13" s="12">
        <v>311</v>
      </c>
      <c r="P13" s="14">
        <f t="shared" si="1"/>
        <v>0</v>
      </c>
      <c r="Q13" s="16"/>
      <c r="R13" s="12">
        <v>0</v>
      </c>
      <c r="S13" s="14">
        <f t="shared" si="6"/>
        <v>0</v>
      </c>
      <c r="T13" s="13">
        <f t="shared" si="3"/>
        <v>0</v>
      </c>
      <c r="U13" s="14">
        <f t="shared" si="4"/>
        <v>0</v>
      </c>
      <c r="X13" s="12">
        <v>0</v>
      </c>
      <c r="Y13" s="56">
        <f t="shared" si="5"/>
        <v>0</v>
      </c>
    </row>
    <row r="14" spans="1:25" ht="30.75" customHeight="1" x14ac:dyDescent="0.35">
      <c r="A14" s="41" t="s">
        <v>32</v>
      </c>
      <c r="B14" s="57">
        <v>34</v>
      </c>
      <c r="C14" s="57"/>
      <c r="D14" s="57"/>
      <c r="E14" s="57"/>
      <c r="F14" s="57"/>
      <c r="G14" s="57"/>
      <c r="H14" s="57"/>
      <c r="I14" s="57"/>
      <c r="J14" s="57"/>
      <c r="K14" s="57"/>
      <c r="L14" s="13">
        <f t="shared" si="0"/>
        <v>34</v>
      </c>
      <c r="M14" s="12">
        <v>40</v>
      </c>
      <c r="N14" s="13">
        <f t="shared" si="2"/>
        <v>-6</v>
      </c>
      <c r="O14" s="12">
        <v>605</v>
      </c>
      <c r="P14" s="14">
        <f t="shared" si="1"/>
        <v>5.6198347107438019E-2</v>
      </c>
      <c r="Q14" s="16"/>
      <c r="R14" s="12">
        <v>45</v>
      </c>
      <c r="S14" s="14">
        <f t="shared" si="6"/>
        <v>7.43801652892562E-2</v>
      </c>
      <c r="T14" s="13">
        <f t="shared" si="3"/>
        <v>-11</v>
      </c>
      <c r="U14" s="14">
        <f t="shared" si="4"/>
        <v>-1.8181818181818181E-2</v>
      </c>
      <c r="X14" s="12">
        <v>58</v>
      </c>
      <c r="Y14" s="56">
        <f t="shared" si="5"/>
        <v>-24</v>
      </c>
    </row>
    <row r="15" spans="1:25" ht="21" x14ac:dyDescent="0.35">
      <c r="A15" s="45" t="s">
        <v>37</v>
      </c>
      <c r="B15" s="19">
        <f t="shared" ref="B15:L15" si="7">SUM(B5:B14)</f>
        <v>256</v>
      </c>
      <c r="C15" s="19">
        <f t="shared" si="7"/>
        <v>0</v>
      </c>
      <c r="D15" s="19">
        <f t="shared" si="7"/>
        <v>0</v>
      </c>
      <c r="E15" s="19">
        <f t="shared" si="7"/>
        <v>0</v>
      </c>
      <c r="F15" s="19">
        <f t="shared" si="7"/>
        <v>0</v>
      </c>
      <c r="G15" s="19">
        <f t="shared" si="7"/>
        <v>0</v>
      </c>
      <c r="H15" s="19">
        <f t="shared" si="7"/>
        <v>0</v>
      </c>
      <c r="I15" s="19">
        <f t="shared" si="7"/>
        <v>0</v>
      </c>
      <c r="J15" s="19">
        <f t="shared" si="7"/>
        <v>0</v>
      </c>
      <c r="K15" s="19">
        <f t="shared" si="7"/>
        <v>0</v>
      </c>
      <c r="L15" s="19">
        <f t="shared" si="7"/>
        <v>256</v>
      </c>
      <c r="M15" s="19">
        <f>SUM(M5:M14)</f>
        <v>303</v>
      </c>
      <c r="N15" s="19">
        <f>SUM(N5:N14)</f>
        <v>-47</v>
      </c>
      <c r="O15" s="20">
        <f>SUM(O5:O14)</f>
        <v>8496</v>
      </c>
      <c r="P15" s="21">
        <f>AVERAGE(P5:P14)</f>
        <v>2.7725504137867462E-2</v>
      </c>
      <c r="Q15" s="8"/>
      <c r="R15" s="19">
        <f>SUM(R5:R14)</f>
        <v>310</v>
      </c>
      <c r="S15" s="21">
        <f>AVERAGE(S5:S14)</f>
        <v>3.3383644254129194E-2</v>
      </c>
      <c r="T15" s="19">
        <f>SUM(T5:T14)</f>
        <v>-54</v>
      </c>
      <c r="U15" s="21">
        <f>SUM(U5:U14)</f>
        <v>-5.6581401162617381E-2</v>
      </c>
      <c r="X15" s="19">
        <f>SUM(X5:X14)</f>
        <v>413</v>
      </c>
      <c r="Y15" s="48">
        <f>SUM(Y5:Y14)</f>
        <v>-157</v>
      </c>
    </row>
    <row r="16" spans="1:25" ht="27.75" customHeight="1" x14ac:dyDescent="0.35">
      <c r="A16" s="40" t="s">
        <v>14</v>
      </c>
      <c r="K16" s="33"/>
      <c r="M16" s="5" t="s">
        <v>15</v>
      </c>
      <c r="Q16" s="9"/>
      <c r="R16" s="18"/>
      <c r="S16" s="18"/>
      <c r="T16" s="18"/>
      <c r="U16" s="18"/>
      <c r="X16" s="64" t="s">
        <v>42</v>
      </c>
      <c r="Y16" s="64"/>
    </row>
    <row r="17" spans="1:34" ht="32.25" customHeight="1" x14ac:dyDescent="0.35">
      <c r="A17" s="33" t="s">
        <v>0</v>
      </c>
      <c r="B17" s="33" t="s">
        <v>1</v>
      </c>
      <c r="C17" s="33" t="s">
        <v>2</v>
      </c>
      <c r="D17" s="33" t="s">
        <v>3</v>
      </c>
      <c r="E17" s="33" t="s">
        <v>4</v>
      </c>
      <c r="F17" s="33" t="s">
        <v>5</v>
      </c>
      <c r="G17" s="33" t="s">
        <v>6</v>
      </c>
      <c r="H17" s="33" t="s">
        <v>7</v>
      </c>
      <c r="I17" s="33" t="s">
        <v>8</v>
      </c>
      <c r="J17" s="33" t="s">
        <v>9</v>
      </c>
      <c r="K17" s="33" t="s">
        <v>10</v>
      </c>
      <c r="L17" s="2" t="s">
        <v>11</v>
      </c>
      <c r="M17" s="1" t="s">
        <v>18</v>
      </c>
      <c r="N17" s="37" t="s">
        <v>12</v>
      </c>
      <c r="O17" s="3" t="s">
        <v>16</v>
      </c>
      <c r="P17" s="3" t="s">
        <v>17</v>
      </c>
      <c r="Q17" s="7"/>
      <c r="R17" s="34" t="s">
        <v>40</v>
      </c>
      <c r="S17" s="35" t="s">
        <v>19</v>
      </c>
      <c r="T17" s="35" t="s">
        <v>20</v>
      </c>
      <c r="U17" s="35" t="s">
        <v>20</v>
      </c>
      <c r="X17" s="3" t="s">
        <v>41</v>
      </c>
      <c r="Y17" s="50" t="s">
        <v>20</v>
      </c>
    </row>
    <row r="18" spans="1:34" ht="27.95" customHeight="1" x14ac:dyDescent="0.35">
      <c r="A18" s="12" t="s">
        <v>24</v>
      </c>
      <c r="B18" s="57">
        <v>880</v>
      </c>
      <c r="C18" s="57"/>
      <c r="D18" s="57"/>
      <c r="E18" s="57"/>
      <c r="F18" s="57"/>
      <c r="G18" s="57"/>
      <c r="H18" s="57"/>
      <c r="I18" s="57"/>
      <c r="J18" s="57"/>
      <c r="K18" s="57"/>
      <c r="L18" s="13">
        <f t="shared" ref="L18:L27" si="8">AVERAGE(B18:K18)</f>
        <v>880</v>
      </c>
      <c r="M18" s="12">
        <v>882</v>
      </c>
      <c r="N18" s="13">
        <f>SUM(L18)-M18</f>
        <v>-2</v>
      </c>
      <c r="O18" s="12">
        <v>2430</v>
      </c>
      <c r="P18" s="14">
        <f t="shared" ref="P18:P27" si="9">SUM(L18)/O18</f>
        <v>0.36213991769547327</v>
      </c>
      <c r="Q18" s="15"/>
      <c r="R18" s="12">
        <v>817</v>
      </c>
      <c r="S18" s="14">
        <f t="shared" ref="S18:S27" si="10">SUM(R18)/O18</f>
        <v>0.3362139917695473</v>
      </c>
      <c r="T18" s="13">
        <f>SUM(L18)-R18</f>
        <v>63</v>
      </c>
      <c r="U18" s="14">
        <f>SUM(P18)-S18</f>
        <v>2.5925925925925963E-2</v>
      </c>
      <c r="X18" s="12">
        <v>849</v>
      </c>
      <c r="Y18" s="56">
        <f>SUM(L18)-X18</f>
        <v>31</v>
      </c>
    </row>
    <row r="19" spans="1:34" ht="27.95" customHeight="1" x14ac:dyDescent="0.35">
      <c r="A19" s="12" t="s">
        <v>25</v>
      </c>
      <c r="B19" s="57">
        <v>210</v>
      </c>
      <c r="C19" s="57" t="s">
        <v>15</v>
      </c>
      <c r="D19" s="57"/>
      <c r="E19" s="57"/>
      <c r="F19" s="57"/>
      <c r="G19" s="57"/>
      <c r="H19" s="57"/>
      <c r="I19" s="57"/>
      <c r="J19" s="57"/>
      <c r="K19" s="57"/>
      <c r="L19" s="13">
        <f t="shared" si="8"/>
        <v>210</v>
      </c>
      <c r="M19" s="12">
        <v>277</v>
      </c>
      <c r="N19" s="13">
        <f t="shared" ref="N19:N27" si="11">SUM(L19)-M19</f>
        <v>-67</v>
      </c>
      <c r="O19" s="12">
        <v>785</v>
      </c>
      <c r="P19" s="14">
        <f t="shared" si="9"/>
        <v>0.26751592356687898</v>
      </c>
      <c r="Q19" s="15"/>
      <c r="R19" s="12">
        <v>268</v>
      </c>
      <c r="S19" s="14">
        <f t="shared" si="10"/>
        <v>0.3414012738853503</v>
      </c>
      <c r="T19" s="13">
        <f t="shared" ref="T19:T27" si="12">SUM(L19)-R19</f>
        <v>-58</v>
      </c>
      <c r="U19" s="14">
        <f t="shared" ref="U19:U27" si="13">SUM(P19)-S19</f>
        <v>-7.3885350318471321E-2</v>
      </c>
      <c r="X19" s="12">
        <v>273</v>
      </c>
      <c r="Y19" s="56">
        <f t="shared" ref="Y19:Y27" si="14">SUM(L19)-X19</f>
        <v>-63</v>
      </c>
    </row>
    <row r="20" spans="1:34" ht="27.95" customHeight="1" x14ac:dyDescent="0.35">
      <c r="A20" s="41" t="s">
        <v>39</v>
      </c>
      <c r="B20" s="57">
        <v>278</v>
      </c>
      <c r="C20" s="57"/>
      <c r="D20" s="57"/>
      <c r="E20" s="57"/>
      <c r="F20" s="57"/>
      <c r="G20" s="57"/>
      <c r="H20" s="57"/>
      <c r="I20" s="57"/>
      <c r="J20" s="57"/>
      <c r="K20" s="57"/>
      <c r="L20" s="13">
        <f t="shared" si="8"/>
        <v>278</v>
      </c>
      <c r="M20" s="12">
        <v>298</v>
      </c>
      <c r="N20" s="13">
        <f t="shared" si="11"/>
        <v>-20</v>
      </c>
      <c r="O20" s="12">
        <v>916</v>
      </c>
      <c r="P20" s="14">
        <f t="shared" si="9"/>
        <v>0.30349344978165937</v>
      </c>
      <c r="Q20" s="15"/>
      <c r="R20" s="12">
        <v>306</v>
      </c>
      <c r="S20" s="14">
        <f t="shared" si="10"/>
        <v>0.33406113537117904</v>
      </c>
      <c r="T20" s="13">
        <f t="shared" si="12"/>
        <v>-28</v>
      </c>
      <c r="U20" s="14">
        <f t="shared" si="13"/>
        <v>-3.0567685589519666E-2</v>
      </c>
      <c r="X20" s="12">
        <v>303</v>
      </c>
      <c r="Y20" s="56">
        <f t="shared" si="14"/>
        <v>-25</v>
      </c>
    </row>
    <row r="21" spans="1:34" ht="27.95" customHeight="1" x14ac:dyDescent="0.35">
      <c r="A21" s="41" t="s">
        <v>26</v>
      </c>
      <c r="B21" s="57">
        <v>124</v>
      </c>
      <c r="C21" s="57"/>
      <c r="D21" s="57"/>
      <c r="E21" s="57"/>
      <c r="F21" s="57"/>
      <c r="G21" s="57"/>
      <c r="H21" s="57"/>
      <c r="I21" s="57"/>
      <c r="J21" s="57"/>
      <c r="K21" s="57"/>
      <c r="L21" s="13">
        <f t="shared" si="8"/>
        <v>124</v>
      </c>
      <c r="M21" s="12">
        <v>154</v>
      </c>
      <c r="N21" s="13">
        <f t="shared" si="11"/>
        <v>-30</v>
      </c>
      <c r="O21" s="12">
        <v>571</v>
      </c>
      <c r="P21" s="14">
        <f t="shared" si="9"/>
        <v>0.21716287215411559</v>
      </c>
      <c r="Q21" s="15"/>
      <c r="R21" s="12">
        <v>156</v>
      </c>
      <c r="S21" s="14">
        <f t="shared" si="10"/>
        <v>0.27320490367775829</v>
      </c>
      <c r="T21" s="13">
        <f t="shared" si="12"/>
        <v>-32</v>
      </c>
      <c r="U21" s="14">
        <f t="shared" si="13"/>
        <v>-5.6042031523642705E-2</v>
      </c>
      <c r="X21" s="12">
        <v>191</v>
      </c>
      <c r="Y21" s="56">
        <f t="shared" si="14"/>
        <v>-67</v>
      </c>
    </row>
    <row r="22" spans="1:34" ht="27.95" customHeight="1" x14ac:dyDescent="0.35">
      <c r="A22" s="41" t="s">
        <v>27</v>
      </c>
      <c r="B22" s="57">
        <v>201</v>
      </c>
      <c r="C22" s="57"/>
      <c r="D22" s="57"/>
      <c r="E22" s="57"/>
      <c r="F22" s="57"/>
      <c r="G22" s="57"/>
      <c r="H22" s="57"/>
      <c r="I22" s="57"/>
      <c r="J22" s="57"/>
      <c r="K22" s="57"/>
      <c r="L22" s="13">
        <f t="shared" si="8"/>
        <v>201</v>
      </c>
      <c r="M22" s="12">
        <v>241</v>
      </c>
      <c r="N22" s="13">
        <f t="shared" si="11"/>
        <v>-40</v>
      </c>
      <c r="O22" s="12">
        <v>622</v>
      </c>
      <c r="P22" s="14">
        <f t="shared" si="9"/>
        <v>0.32315112540192925</v>
      </c>
      <c r="Q22" s="15"/>
      <c r="R22" s="12">
        <v>252</v>
      </c>
      <c r="S22" s="14">
        <f t="shared" si="10"/>
        <v>0.40514469453376206</v>
      </c>
      <c r="T22" s="13">
        <f t="shared" si="12"/>
        <v>-51</v>
      </c>
      <c r="U22" s="14">
        <f t="shared" si="13"/>
        <v>-8.1993569131832811E-2</v>
      </c>
      <c r="X22" s="12">
        <v>267</v>
      </c>
      <c r="Y22" s="56">
        <f t="shared" si="14"/>
        <v>-66</v>
      </c>
    </row>
    <row r="23" spans="1:34" ht="27.95" customHeight="1" x14ac:dyDescent="0.35">
      <c r="A23" s="41" t="s">
        <v>28</v>
      </c>
      <c r="B23" s="57">
        <v>181</v>
      </c>
      <c r="C23" s="57"/>
      <c r="D23" s="57"/>
      <c r="E23" s="57"/>
      <c r="F23" s="57"/>
      <c r="G23" s="57"/>
      <c r="H23" s="57"/>
      <c r="I23" s="57"/>
      <c r="J23" s="57"/>
      <c r="K23" s="57"/>
      <c r="L23" s="13">
        <f t="shared" si="8"/>
        <v>181</v>
      </c>
      <c r="M23" s="12">
        <v>235</v>
      </c>
      <c r="N23" s="13">
        <f t="shared" si="11"/>
        <v>-54</v>
      </c>
      <c r="O23" s="12">
        <v>724</v>
      </c>
      <c r="P23" s="14">
        <f t="shared" si="9"/>
        <v>0.25</v>
      </c>
      <c r="Q23" s="15"/>
      <c r="R23" s="12">
        <v>228</v>
      </c>
      <c r="S23" s="14">
        <f t="shared" si="10"/>
        <v>0.31491712707182318</v>
      </c>
      <c r="T23" s="13">
        <f t="shared" si="12"/>
        <v>-47</v>
      </c>
      <c r="U23" s="14">
        <f t="shared" si="13"/>
        <v>-6.4917127071823177E-2</v>
      </c>
      <c r="X23" s="12">
        <v>237</v>
      </c>
      <c r="Y23" s="56">
        <f t="shared" si="14"/>
        <v>-56</v>
      </c>
    </row>
    <row r="24" spans="1:34" ht="27.95" customHeight="1" x14ac:dyDescent="0.35">
      <c r="A24" s="41" t="s">
        <v>29</v>
      </c>
      <c r="B24" s="57">
        <v>227</v>
      </c>
      <c r="C24" s="57"/>
      <c r="D24" s="57"/>
      <c r="E24" s="57"/>
      <c r="F24" s="57"/>
      <c r="G24" s="57"/>
      <c r="H24" s="57"/>
      <c r="I24" s="57"/>
      <c r="J24" s="57"/>
      <c r="K24" s="57"/>
      <c r="L24" s="13">
        <f t="shared" si="8"/>
        <v>227</v>
      </c>
      <c r="M24" s="12">
        <v>282</v>
      </c>
      <c r="N24" s="13">
        <f t="shared" si="11"/>
        <v>-55</v>
      </c>
      <c r="O24" s="12">
        <v>618</v>
      </c>
      <c r="P24" s="14">
        <f t="shared" si="9"/>
        <v>0.3673139158576052</v>
      </c>
      <c r="Q24" s="15"/>
      <c r="R24" s="12">
        <v>275</v>
      </c>
      <c r="S24" s="14">
        <f t="shared" si="10"/>
        <v>0.44498381877022652</v>
      </c>
      <c r="T24" s="13">
        <f t="shared" si="12"/>
        <v>-48</v>
      </c>
      <c r="U24" s="14">
        <f t="shared" si="13"/>
        <v>-7.7669902912621325E-2</v>
      </c>
      <c r="X24" s="12">
        <v>273</v>
      </c>
      <c r="Y24" s="56">
        <f t="shared" si="14"/>
        <v>-46</v>
      </c>
    </row>
    <row r="25" spans="1:34" ht="27.95" customHeight="1" x14ac:dyDescent="0.35">
      <c r="A25" s="41" t="s">
        <v>30</v>
      </c>
      <c r="B25" s="57">
        <v>231</v>
      </c>
      <c r="C25" s="57"/>
      <c r="D25" s="57"/>
      <c r="E25" s="57"/>
      <c r="F25" s="57"/>
      <c r="G25" s="57"/>
      <c r="H25" s="57"/>
      <c r="I25" s="57"/>
      <c r="J25" s="57"/>
      <c r="K25" s="57"/>
      <c r="L25" s="13">
        <f t="shared" si="8"/>
        <v>231</v>
      </c>
      <c r="M25" s="12">
        <v>263</v>
      </c>
      <c r="N25" s="13">
        <f t="shared" si="11"/>
        <v>-32</v>
      </c>
      <c r="O25" s="12">
        <v>914</v>
      </c>
      <c r="P25" s="14">
        <f t="shared" si="9"/>
        <v>0.2527352297592998</v>
      </c>
      <c r="Q25" s="15"/>
      <c r="R25" s="12">
        <v>268</v>
      </c>
      <c r="S25" s="14">
        <f t="shared" si="10"/>
        <v>0.29321663019693656</v>
      </c>
      <c r="T25" s="13">
        <f t="shared" si="12"/>
        <v>-37</v>
      </c>
      <c r="U25" s="14">
        <f t="shared" si="13"/>
        <v>-4.0481400437636761E-2</v>
      </c>
      <c r="X25" s="12">
        <v>281</v>
      </c>
      <c r="Y25" s="56">
        <f t="shared" si="14"/>
        <v>-50</v>
      </c>
    </row>
    <row r="26" spans="1:34" ht="27.95" customHeight="1" x14ac:dyDescent="0.35">
      <c r="A26" s="41" t="s">
        <v>31</v>
      </c>
      <c r="B26" s="57">
        <v>50</v>
      </c>
      <c r="C26" s="57"/>
      <c r="D26" s="57"/>
      <c r="E26" s="57"/>
      <c r="F26" s="57"/>
      <c r="G26" s="57"/>
      <c r="H26" s="57"/>
      <c r="I26" s="57"/>
      <c r="J26" s="57"/>
      <c r="K26" s="57"/>
      <c r="L26" s="13">
        <f t="shared" si="8"/>
        <v>50</v>
      </c>
      <c r="M26" s="12">
        <v>57</v>
      </c>
      <c r="N26" s="13">
        <f t="shared" si="11"/>
        <v>-7</v>
      </c>
      <c r="O26" s="12">
        <v>311</v>
      </c>
      <c r="P26" s="14">
        <f t="shared" si="9"/>
        <v>0.16077170418006431</v>
      </c>
      <c r="Q26" s="15"/>
      <c r="R26" s="12">
        <v>57</v>
      </c>
      <c r="S26" s="14">
        <f t="shared" si="10"/>
        <v>0.18327974276527331</v>
      </c>
      <c r="T26" s="13">
        <f t="shared" ref="T26" si="15">SUM(L26)-R26</f>
        <v>-7</v>
      </c>
      <c r="U26" s="14">
        <f t="shared" si="13"/>
        <v>-2.2508038585209E-2</v>
      </c>
      <c r="X26" s="12">
        <v>62</v>
      </c>
      <c r="Y26" s="56">
        <f t="shared" si="14"/>
        <v>-12</v>
      </c>
    </row>
    <row r="27" spans="1:34" ht="27.95" customHeight="1" x14ac:dyDescent="0.35">
      <c r="A27" s="41" t="s">
        <v>32</v>
      </c>
      <c r="B27" s="57">
        <v>183</v>
      </c>
      <c r="C27" s="57"/>
      <c r="D27" s="57"/>
      <c r="E27" s="57"/>
      <c r="F27" s="57"/>
      <c r="G27" s="57"/>
      <c r="H27" s="57"/>
      <c r="I27" s="57"/>
      <c r="J27" s="57"/>
      <c r="K27" s="57"/>
      <c r="L27" s="13">
        <f t="shared" si="8"/>
        <v>183</v>
      </c>
      <c r="M27" s="12">
        <v>227</v>
      </c>
      <c r="N27" s="13">
        <f t="shared" si="11"/>
        <v>-44</v>
      </c>
      <c r="O27" s="12">
        <v>605</v>
      </c>
      <c r="P27" s="14">
        <f t="shared" si="9"/>
        <v>0.30247933884297523</v>
      </c>
      <c r="Q27" s="15"/>
      <c r="R27" s="12">
        <v>224</v>
      </c>
      <c r="S27" s="14">
        <f t="shared" si="10"/>
        <v>0.3702479338842975</v>
      </c>
      <c r="T27" s="13">
        <f t="shared" si="12"/>
        <v>-41</v>
      </c>
      <c r="U27" s="14">
        <f t="shared" si="13"/>
        <v>-6.7768595041322266E-2</v>
      </c>
      <c r="X27" s="12">
        <v>234</v>
      </c>
      <c r="Y27" s="56">
        <f t="shared" si="14"/>
        <v>-51</v>
      </c>
    </row>
    <row r="28" spans="1:34" ht="24.75" customHeight="1" x14ac:dyDescent="0.35">
      <c r="A28" s="45" t="s">
        <v>37</v>
      </c>
      <c r="B28" s="19">
        <f>SUM(B18:B27)</f>
        <v>2565</v>
      </c>
      <c r="C28" s="19">
        <f t="shared" ref="C28:K28" si="16">SUM(C18:C27)</f>
        <v>0</v>
      </c>
      <c r="D28" s="19">
        <f t="shared" si="16"/>
        <v>0</v>
      </c>
      <c r="E28" s="19">
        <f t="shared" si="16"/>
        <v>0</v>
      </c>
      <c r="F28" s="19">
        <f t="shared" si="16"/>
        <v>0</v>
      </c>
      <c r="G28" s="19">
        <f t="shared" si="16"/>
        <v>0</v>
      </c>
      <c r="H28" s="19">
        <f t="shared" si="16"/>
        <v>0</v>
      </c>
      <c r="I28" s="19">
        <f t="shared" si="16"/>
        <v>0</v>
      </c>
      <c r="J28" s="19">
        <f t="shared" si="16"/>
        <v>0</v>
      </c>
      <c r="K28" s="19">
        <f t="shared" si="16"/>
        <v>0</v>
      </c>
      <c r="L28" s="19">
        <f>SUM(L18:L27)</f>
        <v>2565</v>
      </c>
      <c r="M28" s="19">
        <f t="shared" ref="M28:N28" si="17">SUM(M18:M27)</f>
        <v>2916</v>
      </c>
      <c r="N28" s="19">
        <f t="shared" si="17"/>
        <v>-351</v>
      </c>
      <c r="O28" s="20">
        <f>SUM(O18:O27)</f>
        <v>8496</v>
      </c>
      <c r="P28" s="21">
        <f>AVERAGE(P18:P27)</f>
        <v>0.28067634772400013</v>
      </c>
      <c r="Q28" s="15"/>
      <c r="R28" s="19">
        <f>SUM(R18:R27)</f>
        <v>2851</v>
      </c>
      <c r="S28" s="21">
        <f>AVERAGE(S18:S27)</f>
        <v>0.32966712519261543</v>
      </c>
      <c r="T28" s="19">
        <f>SUM(T18:T27)</f>
        <v>-286</v>
      </c>
      <c r="U28" s="21">
        <f>AVERAGE(U18:U27)</f>
        <v>-4.8990777468615306E-2</v>
      </c>
      <c r="X28" s="19">
        <f>SUM(X18:X27)</f>
        <v>2970</v>
      </c>
      <c r="Y28" s="48">
        <f>SUM(Y18:Y27)</f>
        <v>-405</v>
      </c>
    </row>
    <row r="29" spans="1:34" ht="27.75" customHeight="1" x14ac:dyDescent="0.35">
      <c r="A29" s="39" t="s">
        <v>34</v>
      </c>
      <c r="B29" s="38"/>
      <c r="C29" s="17"/>
      <c r="D29" s="17"/>
      <c r="E29" s="17"/>
      <c r="F29" s="17"/>
      <c r="G29" s="17"/>
      <c r="H29" s="17"/>
      <c r="I29" s="17"/>
      <c r="J29" s="17"/>
      <c r="K29" s="17"/>
      <c r="M29" s="5" t="s">
        <v>15</v>
      </c>
      <c r="Q29" s="9"/>
      <c r="R29" s="18"/>
      <c r="S29" s="18"/>
      <c r="T29" s="18"/>
      <c r="U29" s="18"/>
      <c r="X29" s="64" t="s">
        <v>42</v>
      </c>
      <c r="Y29" s="64"/>
    </row>
    <row r="30" spans="1:34" ht="39.75" customHeight="1" x14ac:dyDescent="0.35">
      <c r="A30" s="33" t="s">
        <v>0</v>
      </c>
      <c r="B30" s="33" t="s">
        <v>1</v>
      </c>
      <c r="C30" s="33" t="s">
        <v>2</v>
      </c>
      <c r="D30" s="33" t="s">
        <v>3</v>
      </c>
      <c r="E30" s="33" t="s">
        <v>4</v>
      </c>
      <c r="F30" s="33" t="s">
        <v>5</v>
      </c>
      <c r="G30" s="33" t="s">
        <v>6</v>
      </c>
      <c r="H30" s="33" t="s">
        <v>7</v>
      </c>
      <c r="I30" s="33" t="s">
        <v>8</v>
      </c>
      <c r="J30" s="33" t="s">
        <v>9</v>
      </c>
      <c r="K30" s="33" t="s">
        <v>10</v>
      </c>
      <c r="L30" s="2" t="s">
        <v>11</v>
      </c>
      <c r="M30" s="1" t="s">
        <v>18</v>
      </c>
      <c r="N30" s="1" t="s">
        <v>23</v>
      </c>
      <c r="O30" s="3" t="s">
        <v>21</v>
      </c>
      <c r="P30" s="4"/>
      <c r="Q30" s="10"/>
      <c r="R30" s="34" t="s">
        <v>40</v>
      </c>
      <c r="S30" s="36" t="s">
        <v>21</v>
      </c>
      <c r="T30" s="35" t="s">
        <v>22</v>
      </c>
      <c r="U30" s="18"/>
      <c r="X30" s="3" t="s">
        <v>41</v>
      </c>
      <c r="Y30" s="50" t="s">
        <v>20</v>
      </c>
      <c r="Z30" s="11"/>
      <c r="AA30" s="11"/>
      <c r="AB30" s="11"/>
      <c r="AC30" s="11"/>
      <c r="AD30" s="11"/>
      <c r="AE30" s="11"/>
      <c r="AF30" s="11"/>
      <c r="AG30" s="11"/>
      <c r="AH30" s="11"/>
    </row>
    <row r="31" spans="1:34" ht="27.95" customHeight="1" x14ac:dyDescent="0.35">
      <c r="A31" s="12" t="s">
        <v>24</v>
      </c>
      <c r="B31" s="57">
        <v>779</v>
      </c>
      <c r="C31" s="57"/>
      <c r="D31" s="57"/>
      <c r="E31" s="57"/>
      <c r="F31" s="57"/>
      <c r="G31" s="57"/>
      <c r="H31" s="57"/>
      <c r="I31" s="57"/>
      <c r="J31" s="57"/>
      <c r="K31" s="57"/>
      <c r="L31" s="22">
        <f t="shared" ref="L31:L40" si="18">AVERAGE(B31:K31)</f>
        <v>779</v>
      </c>
      <c r="M31" s="22">
        <v>954</v>
      </c>
      <c r="N31" s="22">
        <f t="shared" ref="N31:N40" si="19">SUM(L31)-M31</f>
        <v>-175</v>
      </c>
      <c r="O31" s="23">
        <f t="shared" ref="O31:O39" si="20">SUM(L31)/O18</f>
        <v>0.3205761316872428</v>
      </c>
      <c r="P31" s="24"/>
      <c r="Q31" s="25"/>
      <c r="R31" s="22">
        <v>927</v>
      </c>
      <c r="S31" s="23">
        <f t="shared" ref="S31:S39" si="21">SUM(R31)/O18</f>
        <v>0.38148148148148148</v>
      </c>
      <c r="T31" s="22">
        <f>SUM(L31)-R31</f>
        <v>-148</v>
      </c>
      <c r="U31" s="18"/>
      <c r="X31" s="22">
        <v>1186</v>
      </c>
      <c r="Y31" s="55">
        <f>SUM(L31)-X31</f>
        <v>-407</v>
      </c>
    </row>
    <row r="32" spans="1:34" ht="27.95" customHeight="1" x14ac:dyDescent="0.35">
      <c r="A32" s="12" t="s">
        <v>25</v>
      </c>
      <c r="B32" s="57">
        <v>66</v>
      </c>
      <c r="C32" s="57" t="s">
        <v>15</v>
      </c>
      <c r="D32" s="57"/>
      <c r="E32" s="57"/>
      <c r="F32" s="57"/>
      <c r="G32" s="57"/>
      <c r="H32" s="57"/>
      <c r="I32" s="57"/>
      <c r="J32" s="57"/>
      <c r="K32" s="57"/>
      <c r="L32" s="22">
        <f t="shared" si="18"/>
        <v>66</v>
      </c>
      <c r="M32" s="22">
        <v>115</v>
      </c>
      <c r="N32" s="22">
        <f t="shared" si="19"/>
        <v>-49</v>
      </c>
      <c r="O32" s="23">
        <f t="shared" si="20"/>
        <v>8.4076433121019103E-2</v>
      </c>
      <c r="P32" s="26"/>
      <c r="Q32" s="25"/>
      <c r="R32" s="22">
        <v>112</v>
      </c>
      <c r="S32" s="23">
        <f t="shared" si="21"/>
        <v>0.14267515923566879</v>
      </c>
      <c r="T32" s="22">
        <f t="shared" ref="T32:T42" si="22">SUM(L32)-R32</f>
        <v>-46</v>
      </c>
      <c r="U32" s="18"/>
      <c r="X32" s="22">
        <v>204.4</v>
      </c>
      <c r="Y32" s="55">
        <f t="shared" ref="Y32:Y40" si="23">SUM(L32)-X32</f>
        <v>-138.4</v>
      </c>
    </row>
    <row r="33" spans="1:28" ht="27.95" customHeight="1" x14ac:dyDescent="0.35">
      <c r="A33" s="41" t="s">
        <v>39</v>
      </c>
      <c r="B33" s="57">
        <v>44</v>
      </c>
      <c r="C33" s="57"/>
      <c r="D33" s="57"/>
      <c r="E33" s="57"/>
      <c r="F33" s="57"/>
      <c r="G33" s="57"/>
      <c r="H33" s="57"/>
      <c r="I33" s="57"/>
      <c r="J33" s="57"/>
      <c r="K33" s="57"/>
      <c r="L33" s="22">
        <f t="shared" si="18"/>
        <v>44</v>
      </c>
      <c r="M33" s="22">
        <v>45</v>
      </c>
      <c r="N33" s="22">
        <f t="shared" si="19"/>
        <v>-1</v>
      </c>
      <c r="O33" s="23">
        <f t="shared" si="20"/>
        <v>4.8034934497816595E-2</v>
      </c>
      <c r="P33" s="26"/>
      <c r="Q33" s="25"/>
      <c r="R33" s="22">
        <v>51</v>
      </c>
      <c r="S33" s="23">
        <f t="shared" si="21"/>
        <v>5.5676855895196505E-2</v>
      </c>
      <c r="T33" s="22">
        <f t="shared" si="22"/>
        <v>-7</v>
      </c>
      <c r="U33" s="18"/>
      <c r="X33" s="22">
        <v>128</v>
      </c>
      <c r="Y33" s="55">
        <f t="shared" si="23"/>
        <v>-84</v>
      </c>
    </row>
    <row r="34" spans="1:28" ht="27.95" customHeight="1" x14ac:dyDescent="0.35">
      <c r="A34" s="41" t="s">
        <v>26</v>
      </c>
      <c r="B34" s="57">
        <v>31</v>
      </c>
      <c r="C34" s="57"/>
      <c r="D34" s="57"/>
      <c r="E34" s="57"/>
      <c r="F34" s="57"/>
      <c r="G34" s="57"/>
      <c r="H34" s="57"/>
      <c r="I34" s="57"/>
      <c r="J34" s="57"/>
      <c r="K34" s="57"/>
      <c r="L34" s="22">
        <f t="shared" si="18"/>
        <v>31</v>
      </c>
      <c r="M34" s="22">
        <v>47</v>
      </c>
      <c r="N34" s="22">
        <f t="shared" si="19"/>
        <v>-16</v>
      </c>
      <c r="O34" s="23">
        <f t="shared" si="20"/>
        <v>5.4290718038528897E-2</v>
      </c>
      <c r="P34" s="26"/>
      <c r="Q34" s="25"/>
      <c r="R34" s="22">
        <v>59</v>
      </c>
      <c r="S34" s="23">
        <f t="shared" si="21"/>
        <v>0.10332749562171628</v>
      </c>
      <c r="T34" s="22">
        <f t="shared" si="22"/>
        <v>-28</v>
      </c>
      <c r="U34" s="18"/>
      <c r="X34" s="22">
        <v>50</v>
      </c>
      <c r="Y34" s="55">
        <f t="shared" si="23"/>
        <v>-19</v>
      </c>
      <c r="AB34" t="s">
        <v>15</v>
      </c>
    </row>
    <row r="35" spans="1:28" ht="27.95" customHeight="1" x14ac:dyDescent="0.35">
      <c r="A35" s="41" t="s">
        <v>27</v>
      </c>
      <c r="B35" s="57">
        <v>93</v>
      </c>
      <c r="C35" s="57"/>
      <c r="D35" s="57"/>
      <c r="E35" s="57"/>
      <c r="F35" s="57"/>
      <c r="G35" s="57"/>
      <c r="H35" s="57"/>
      <c r="I35" s="57"/>
      <c r="J35" s="57"/>
      <c r="K35" s="57"/>
      <c r="L35" s="22">
        <f t="shared" si="18"/>
        <v>93</v>
      </c>
      <c r="M35" s="22">
        <v>128</v>
      </c>
      <c r="N35" s="22">
        <f t="shared" si="19"/>
        <v>-35</v>
      </c>
      <c r="O35" s="23">
        <f t="shared" si="20"/>
        <v>0.14951768488745981</v>
      </c>
      <c r="P35" s="26"/>
      <c r="Q35" s="25"/>
      <c r="R35" s="22">
        <v>130</v>
      </c>
      <c r="S35" s="23">
        <f t="shared" si="21"/>
        <v>0.20900321543408359</v>
      </c>
      <c r="T35" s="22">
        <f t="shared" si="22"/>
        <v>-37</v>
      </c>
      <c r="U35" s="18"/>
      <c r="X35" s="22">
        <v>93</v>
      </c>
      <c r="Y35" s="55">
        <f t="shared" si="23"/>
        <v>0</v>
      </c>
    </row>
    <row r="36" spans="1:28" ht="27.95" customHeight="1" x14ac:dyDescent="0.35">
      <c r="A36" s="41" t="s">
        <v>28</v>
      </c>
      <c r="B36" s="57">
        <v>104</v>
      </c>
      <c r="C36" s="57"/>
      <c r="D36" s="57"/>
      <c r="E36" s="57"/>
      <c r="F36" s="57"/>
      <c r="G36" s="57"/>
      <c r="H36" s="57"/>
      <c r="I36" s="57"/>
      <c r="J36" s="57"/>
      <c r="K36" s="57"/>
      <c r="L36" s="22">
        <f t="shared" si="18"/>
        <v>104</v>
      </c>
      <c r="M36" s="22">
        <v>144</v>
      </c>
      <c r="N36" s="22">
        <f t="shared" si="19"/>
        <v>-40</v>
      </c>
      <c r="O36" s="23">
        <f t="shared" si="20"/>
        <v>0.143646408839779</v>
      </c>
      <c r="P36" s="26"/>
      <c r="Q36" s="25"/>
      <c r="R36" s="22">
        <v>123</v>
      </c>
      <c r="S36" s="23">
        <f t="shared" si="21"/>
        <v>0.16988950276243095</v>
      </c>
      <c r="T36" s="22">
        <f t="shared" si="22"/>
        <v>-19</v>
      </c>
      <c r="U36" s="18"/>
      <c r="X36" s="22">
        <v>87</v>
      </c>
      <c r="Y36" s="55">
        <f t="shared" si="23"/>
        <v>17</v>
      </c>
    </row>
    <row r="37" spans="1:28" ht="27.95" customHeight="1" x14ac:dyDescent="0.35">
      <c r="A37" s="41" t="s">
        <v>29</v>
      </c>
      <c r="B37" s="57">
        <v>32</v>
      </c>
      <c r="C37" s="57"/>
      <c r="D37" s="57"/>
      <c r="E37" s="57"/>
      <c r="F37" s="57"/>
      <c r="G37" s="57"/>
      <c r="H37" s="57"/>
      <c r="I37" s="57"/>
      <c r="J37" s="57"/>
      <c r="K37" s="57"/>
      <c r="L37" s="22">
        <f t="shared" si="18"/>
        <v>32</v>
      </c>
      <c r="M37" s="22">
        <v>35</v>
      </c>
      <c r="N37" s="22">
        <f t="shared" si="19"/>
        <v>-3</v>
      </c>
      <c r="O37" s="23">
        <f t="shared" si="20"/>
        <v>5.1779935275080909E-2</v>
      </c>
      <c r="P37" s="26"/>
      <c r="Q37" s="25"/>
      <c r="R37" s="22">
        <v>42</v>
      </c>
      <c r="S37" s="23">
        <f t="shared" si="21"/>
        <v>6.7961165048543687E-2</v>
      </c>
      <c r="T37" s="22">
        <f t="shared" si="22"/>
        <v>-10</v>
      </c>
      <c r="U37" s="18"/>
      <c r="X37" s="22">
        <v>43</v>
      </c>
      <c r="Y37" s="55">
        <f t="shared" si="23"/>
        <v>-11</v>
      </c>
    </row>
    <row r="38" spans="1:28" ht="27.95" customHeight="1" x14ac:dyDescent="0.35">
      <c r="A38" s="41" t="s">
        <v>30</v>
      </c>
      <c r="B38" s="57">
        <v>32</v>
      </c>
      <c r="C38" s="57"/>
      <c r="D38" s="57"/>
      <c r="E38" s="57"/>
      <c r="F38" s="57"/>
      <c r="G38" s="57"/>
      <c r="H38" s="57"/>
      <c r="I38" s="57"/>
      <c r="J38" s="57"/>
      <c r="K38" s="57"/>
      <c r="L38" s="22">
        <f t="shared" si="18"/>
        <v>32</v>
      </c>
      <c r="M38" s="22">
        <v>35</v>
      </c>
      <c r="N38" s="22">
        <f t="shared" si="19"/>
        <v>-3</v>
      </c>
      <c r="O38" s="23">
        <f t="shared" si="20"/>
        <v>3.5010940919037198E-2</v>
      </c>
      <c r="P38" s="26"/>
      <c r="Q38" s="25"/>
      <c r="R38" s="22">
        <v>36</v>
      </c>
      <c r="S38" s="23">
        <f t="shared" si="21"/>
        <v>3.9387308533916851E-2</v>
      </c>
      <c r="T38" s="22">
        <f t="shared" si="22"/>
        <v>-4</v>
      </c>
      <c r="U38" s="18"/>
      <c r="X38" s="22">
        <v>62</v>
      </c>
      <c r="Y38" s="55">
        <f t="shared" si="23"/>
        <v>-30</v>
      </c>
    </row>
    <row r="39" spans="1:28" ht="27.95" customHeight="1" x14ac:dyDescent="0.35">
      <c r="A39" s="41" t="s">
        <v>31</v>
      </c>
      <c r="B39" s="57">
        <v>1</v>
      </c>
      <c r="C39" s="57"/>
      <c r="D39" s="57"/>
      <c r="E39" s="57"/>
      <c r="F39" s="57"/>
      <c r="G39" s="57"/>
      <c r="H39" s="57"/>
      <c r="I39" s="57"/>
      <c r="J39" s="57"/>
      <c r="K39" s="57"/>
      <c r="L39" s="22">
        <f t="shared" si="18"/>
        <v>1</v>
      </c>
      <c r="M39" s="22">
        <v>0</v>
      </c>
      <c r="N39" s="22">
        <f t="shared" si="19"/>
        <v>1</v>
      </c>
      <c r="O39" s="23">
        <f t="shared" si="20"/>
        <v>3.2154340836012861E-3</v>
      </c>
      <c r="P39" s="26"/>
      <c r="Q39" s="25"/>
      <c r="R39" s="22">
        <v>1</v>
      </c>
      <c r="S39" s="23">
        <f t="shared" si="21"/>
        <v>3.2154340836012861E-3</v>
      </c>
      <c r="T39" s="22">
        <f t="shared" ref="T39" si="24">SUM(L39)-R39</f>
        <v>0</v>
      </c>
      <c r="U39" s="18"/>
      <c r="X39" s="22">
        <v>3</v>
      </c>
      <c r="Y39" s="55">
        <f t="shared" si="23"/>
        <v>-2</v>
      </c>
    </row>
    <row r="40" spans="1:28" ht="27.95" customHeight="1" x14ac:dyDescent="0.35">
      <c r="A40" s="41" t="s">
        <v>32</v>
      </c>
      <c r="B40" s="57">
        <v>13</v>
      </c>
      <c r="C40" s="57"/>
      <c r="D40" s="57"/>
      <c r="E40" s="57"/>
      <c r="F40" s="57"/>
      <c r="G40" s="57"/>
      <c r="H40" s="57"/>
      <c r="I40" s="57"/>
      <c r="J40" s="57"/>
      <c r="K40" s="57"/>
      <c r="L40" s="22">
        <f t="shared" si="18"/>
        <v>13</v>
      </c>
      <c r="M40" s="22">
        <v>20</v>
      </c>
      <c r="N40" s="22">
        <f t="shared" si="19"/>
        <v>-7</v>
      </c>
      <c r="O40" s="23">
        <f>SUM(L40)/O27</f>
        <v>2.1487603305785124E-2</v>
      </c>
      <c r="P40" s="26"/>
      <c r="Q40" s="25"/>
      <c r="R40" s="22">
        <v>24</v>
      </c>
      <c r="S40" s="23">
        <f t="shared" ref="S40" si="25">SUM(R40)/O27</f>
        <v>3.9669421487603308E-2</v>
      </c>
      <c r="T40" s="22">
        <f t="shared" si="22"/>
        <v>-11</v>
      </c>
      <c r="U40" s="18"/>
      <c r="X40" s="22">
        <v>26</v>
      </c>
      <c r="Y40" s="55">
        <f t="shared" si="23"/>
        <v>-13</v>
      </c>
    </row>
    <row r="41" spans="1:28" ht="21.75" customHeight="1" x14ac:dyDescent="0.35">
      <c r="A41" s="45" t="s">
        <v>36</v>
      </c>
      <c r="B41" s="20">
        <f>SUM(B31:B40)</f>
        <v>1195</v>
      </c>
      <c r="C41" s="20">
        <f>SUM(C31:C40)</f>
        <v>0</v>
      </c>
      <c r="D41" s="20">
        <f t="shared" ref="D41:K41" si="26">SUM(D31:D40)</f>
        <v>0</v>
      </c>
      <c r="E41" s="20">
        <f t="shared" si="26"/>
        <v>0</v>
      </c>
      <c r="F41" s="20">
        <f t="shared" si="26"/>
        <v>0</v>
      </c>
      <c r="G41" s="20">
        <f t="shared" si="26"/>
        <v>0</v>
      </c>
      <c r="H41" s="20">
        <f t="shared" si="26"/>
        <v>0</v>
      </c>
      <c r="I41" s="20">
        <f t="shared" si="26"/>
        <v>0</v>
      </c>
      <c r="J41" s="20">
        <f t="shared" si="26"/>
        <v>0</v>
      </c>
      <c r="K41" s="20">
        <f t="shared" si="26"/>
        <v>0</v>
      </c>
      <c r="L41" s="27">
        <f>SUM(L31:L40)</f>
        <v>1195</v>
      </c>
      <c r="M41" s="27">
        <f t="shared" ref="M41:N41" si="27">SUM(M31:M40)</f>
        <v>1523</v>
      </c>
      <c r="N41" s="27">
        <f t="shared" si="27"/>
        <v>-328</v>
      </c>
      <c r="O41" s="28">
        <f>SUM(L41)/O28</f>
        <v>0.14065442561205274</v>
      </c>
      <c r="P41" s="29"/>
      <c r="Q41" s="25"/>
      <c r="R41" s="27">
        <f>SUM(R31:R40)</f>
        <v>1505</v>
      </c>
      <c r="S41" s="28">
        <f>SUM(R41)/O28</f>
        <v>0.1771421845574388</v>
      </c>
      <c r="T41" s="27">
        <f>SUM(T31:T40)</f>
        <v>-310</v>
      </c>
      <c r="U41" s="18"/>
      <c r="X41" s="27">
        <f>SUM(X31:X40)</f>
        <v>1882.4</v>
      </c>
      <c r="Y41" s="49">
        <f>SUM(Y31:Y40)</f>
        <v>-687.4</v>
      </c>
    </row>
    <row r="42" spans="1:28" ht="23.25" customHeight="1" x14ac:dyDescent="0.3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44">
        <f>SUM(L41)/O28</f>
        <v>0.14065442561205274</v>
      </c>
      <c r="M42" s="23">
        <f>SUM(M41)/O28</f>
        <v>0.1792608286252354</v>
      </c>
      <c r="N42" s="23">
        <f>SUM(L42)-M42</f>
        <v>-3.8606403013182661E-2</v>
      </c>
      <c r="O42" s="18"/>
      <c r="P42" s="18"/>
      <c r="Q42" s="30"/>
      <c r="R42" s="31">
        <f>SUM(R41)/O28</f>
        <v>0.1771421845574388</v>
      </c>
      <c r="S42" s="18"/>
      <c r="T42" s="32">
        <f t="shared" si="22"/>
        <v>-3.6487758945386056E-2</v>
      </c>
      <c r="U42" s="18"/>
      <c r="X42" s="31">
        <f>SUM(X41)/O28</f>
        <v>0.22156308851224107</v>
      </c>
      <c r="Y42" s="47"/>
    </row>
    <row r="43" spans="1:28" ht="27.95" customHeight="1" x14ac:dyDescent="0.35">
      <c r="A43" s="39" t="s">
        <v>33</v>
      </c>
      <c r="B43" s="38"/>
      <c r="C43" s="17"/>
      <c r="D43" s="17"/>
      <c r="E43" s="17"/>
      <c r="F43" s="17"/>
      <c r="G43" s="17"/>
      <c r="H43" s="17"/>
      <c r="I43" s="17"/>
      <c r="J43" s="17"/>
      <c r="K43" s="17"/>
      <c r="M43" s="5" t="s">
        <v>15</v>
      </c>
      <c r="Q43" s="9"/>
      <c r="R43" s="18"/>
      <c r="S43" s="18"/>
      <c r="T43" s="18"/>
      <c r="X43" s="64" t="s">
        <v>42</v>
      </c>
      <c r="Y43" s="64"/>
    </row>
    <row r="44" spans="1:28" ht="45" customHeight="1" x14ac:dyDescent="0.35">
      <c r="A44" s="33" t="s">
        <v>0</v>
      </c>
      <c r="B44" s="33" t="s">
        <v>1</v>
      </c>
      <c r="C44" s="33" t="s">
        <v>2</v>
      </c>
      <c r="D44" s="33" t="s">
        <v>3</v>
      </c>
      <c r="E44" s="33" t="s">
        <v>4</v>
      </c>
      <c r="F44" s="33" t="s">
        <v>5</v>
      </c>
      <c r="G44" s="33" t="s">
        <v>6</v>
      </c>
      <c r="H44" s="33" t="s">
        <v>7</v>
      </c>
      <c r="I44" s="33" t="s">
        <v>8</v>
      </c>
      <c r="J44" s="33" t="s">
        <v>9</v>
      </c>
      <c r="K44" s="33" t="s">
        <v>10</v>
      </c>
      <c r="L44" s="2" t="s">
        <v>11</v>
      </c>
      <c r="M44" s="1" t="s">
        <v>18</v>
      </c>
      <c r="N44" s="1" t="s">
        <v>23</v>
      </c>
      <c r="O44" s="3" t="s">
        <v>21</v>
      </c>
      <c r="P44" s="4"/>
      <c r="Q44" s="10"/>
      <c r="R44" s="34" t="s">
        <v>40</v>
      </c>
      <c r="S44" s="36" t="s">
        <v>21</v>
      </c>
      <c r="T44" s="35" t="s">
        <v>22</v>
      </c>
      <c r="X44" s="3" t="s">
        <v>41</v>
      </c>
      <c r="Y44" s="50" t="s">
        <v>20</v>
      </c>
    </row>
    <row r="45" spans="1:28" ht="27.95" customHeight="1" x14ac:dyDescent="0.35">
      <c r="A45" s="12" t="s">
        <v>24</v>
      </c>
      <c r="B45" s="57">
        <v>62</v>
      </c>
      <c r="C45" s="57"/>
      <c r="D45" s="57"/>
      <c r="E45" s="57"/>
      <c r="F45" s="57"/>
      <c r="G45" s="57"/>
      <c r="H45" s="57"/>
      <c r="I45" s="57"/>
      <c r="J45" s="57"/>
      <c r="K45" s="57"/>
      <c r="L45" s="22">
        <f t="shared" ref="L45:L54" si="28">AVERAGE(B45:K45)</f>
        <v>62</v>
      </c>
      <c r="M45" s="22">
        <v>77</v>
      </c>
      <c r="N45" s="22">
        <f t="shared" ref="N45:N54" si="29">SUM(L45)-M45</f>
        <v>-15</v>
      </c>
      <c r="O45" s="23">
        <f>SUM(L45)/O18</f>
        <v>2.5514403292181069E-2</v>
      </c>
      <c r="P45" s="24"/>
      <c r="Q45" s="25"/>
      <c r="R45" s="22">
        <v>81</v>
      </c>
      <c r="S45" s="23">
        <f>SUM(R45)/O18</f>
        <v>3.3333333333333333E-2</v>
      </c>
      <c r="T45" s="22">
        <f>SUM(L45)-R45</f>
        <v>-19</v>
      </c>
      <c r="X45" s="22">
        <v>93</v>
      </c>
      <c r="Y45" s="55">
        <f>SUM(L45)-X45</f>
        <v>-31</v>
      </c>
    </row>
    <row r="46" spans="1:28" ht="27.95" customHeight="1" x14ac:dyDescent="0.35">
      <c r="A46" s="12" t="s">
        <v>25</v>
      </c>
      <c r="B46" s="57">
        <v>16</v>
      </c>
      <c r="C46" s="57"/>
      <c r="D46" s="57"/>
      <c r="E46" s="57"/>
      <c r="F46" s="57"/>
      <c r="G46" s="57"/>
      <c r="H46" s="57"/>
      <c r="I46" s="57"/>
      <c r="J46" s="57"/>
      <c r="K46" s="57"/>
      <c r="L46" s="22">
        <f t="shared" si="28"/>
        <v>16</v>
      </c>
      <c r="M46" s="22">
        <v>28</v>
      </c>
      <c r="N46" s="22">
        <f t="shared" si="29"/>
        <v>-12</v>
      </c>
      <c r="O46" s="23">
        <f t="shared" ref="O46:O54" si="30">SUM(L46)/O19</f>
        <v>2.038216560509554E-2</v>
      </c>
      <c r="P46" s="26"/>
      <c r="Q46" s="25"/>
      <c r="R46" s="22">
        <v>21</v>
      </c>
      <c r="S46" s="23">
        <f t="shared" ref="S46:S54" si="31">SUM(R46)/O19</f>
        <v>2.6751592356687899E-2</v>
      </c>
      <c r="T46" s="22">
        <f t="shared" ref="T46:T54" si="32">SUM(L46)-R46</f>
        <v>-5</v>
      </c>
      <c r="X46" s="22">
        <v>18</v>
      </c>
      <c r="Y46" s="55">
        <f t="shared" ref="Y46:Y54" si="33">SUM(L46)-X46</f>
        <v>-2</v>
      </c>
    </row>
    <row r="47" spans="1:28" ht="27.95" customHeight="1" x14ac:dyDescent="0.35">
      <c r="A47" s="41" t="s">
        <v>39</v>
      </c>
      <c r="B47" s="57">
        <v>11</v>
      </c>
      <c r="C47" s="57"/>
      <c r="D47" s="57"/>
      <c r="E47" s="57"/>
      <c r="F47" s="57"/>
      <c r="G47" s="57"/>
      <c r="H47" s="57"/>
      <c r="I47" s="57"/>
      <c r="J47" s="57"/>
      <c r="K47" s="57"/>
      <c r="L47" s="22">
        <f t="shared" si="28"/>
        <v>11</v>
      </c>
      <c r="M47" s="22">
        <v>22</v>
      </c>
      <c r="N47" s="22">
        <f t="shared" si="29"/>
        <v>-11</v>
      </c>
      <c r="O47" s="23">
        <f t="shared" si="30"/>
        <v>1.2008733624454149E-2</v>
      </c>
      <c r="P47" s="26"/>
      <c r="Q47" s="25"/>
      <c r="R47" s="22">
        <v>15</v>
      </c>
      <c r="S47" s="23">
        <f t="shared" si="31"/>
        <v>1.6375545851528384E-2</v>
      </c>
      <c r="T47" s="22">
        <f t="shared" si="32"/>
        <v>-4</v>
      </c>
      <c r="X47" s="22">
        <v>24</v>
      </c>
      <c r="Y47" s="55">
        <f t="shared" si="33"/>
        <v>-13</v>
      </c>
    </row>
    <row r="48" spans="1:28" ht="27.95" customHeight="1" x14ac:dyDescent="0.35">
      <c r="A48" s="41" t="s">
        <v>26</v>
      </c>
      <c r="B48" s="57">
        <v>11</v>
      </c>
      <c r="C48" s="57"/>
      <c r="D48" s="57"/>
      <c r="E48" s="57"/>
      <c r="F48" s="57"/>
      <c r="G48" s="57"/>
      <c r="H48" s="57"/>
      <c r="I48" s="57"/>
      <c r="J48" s="57"/>
      <c r="K48" s="57"/>
      <c r="L48" s="22">
        <f t="shared" si="28"/>
        <v>11</v>
      </c>
      <c r="M48" s="22">
        <v>13</v>
      </c>
      <c r="N48" s="22">
        <f t="shared" si="29"/>
        <v>-2</v>
      </c>
      <c r="O48" s="23">
        <f t="shared" si="30"/>
        <v>1.9264448336252189E-2</v>
      </c>
      <c r="P48" s="26"/>
      <c r="Q48" s="25"/>
      <c r="R48" s="22">
        <v>11</v>
      </c>
      <c r="S48" s="23">
        <f t="shared" si="31"/>
        <v>1.9264448336252189E-2</v>
      </c>
      <c r="T48" s="22">
        <f t="shared" si="32"/>
        <v>0</v>
      </c>
      <c r="X48" s="22">
        <v>7</v>
      </c>
      <c r="Y48" s="55">
        <f t="shared" si="33"/>
        <v>4</v>
      </c>
    </row>
    <row r="49" spans="1:25" ht="27.95" customHeight="1" x14ac:dyDescent="0.35">
      <c r="A49" s="41" t="s">
        <v>27</v>
      </c>
      <c r="B49" s="57">
        <v>37</v>
      </c>
      <c r="C49" s="57"/>
      <c r="D49" s="57"/>
      <c r="E49" s="57"/>
      <c r="F49" s="57"/>
      <c r="G49" s="57"/>
      <c r="H49" s="57"/>
      <c r="I49" s="57"/>
      <c r="J49" s="57"/>
      <c r="K49" s="57"/>
      <c r="L49" s="22">
        <f t="shared" si="28"/>
        <v>37</v>
      </c>
      <c r="M49" s="22">
        <v>38</v>
      </c>
      <c r="N49" s="22">
        <f t="shared" si="29"/>
        <v>-1</v>
      </c>
      <c r="O49" s="23">
        <f t="shared" si="30"/>
        <v>5.9485530546623797E-2</v>
      </c>
      <c r="P49" s="26"/>
      <c r="Q49" s="25"/>
      <c r="R49" s="22">
        <v>34</v>
      </c>
      <c r="S49" s="23">
        <f t="shared" si="31"/>
        <v>5.4662379421221867E-2</v>
      </c>
      <c r="T49" s="22">
        <f t="shared" si="32"/>
        <v>3</v>
      </c>
      <c r="X49" s="22">
        <v>25</v>
      </c>
      <c r="Y49" s="55">
        <f t="shared" si="33"/>
        <v>12</v>
      </c>
    </row>
    <row r="50" spans="1:25" ht="27.95" customHeight="1" x14ac:dyDescent="0.35">
      <c r="A50" s="41" t="s">
        <v>28</v>
      </c>
      <c r="B50" s="57">
        <v>15</v>
      </c>
      <c r="C50" s="57"/>
      <c r="D50" s="57"/>
      <c r="E50" s="57"/>
      <c r="F50" s="57"/>
      <c r="G50" s="57"/>
      <c r="H50" s="57"/>
      <c r="I50" s="57"/>
      <c r="J50" s="57"/>
      <c r="K50" s="57"/>
      <c r="L50" s="22">
        <f t="shared" si="28"/>
        <v>15</v>
      </c>
      <c r="M50" s="22">
        <v>12</v>
      </c>
      <c r="N50" s="22">
        <f t="shared" si="29"/>
        <v>3</v>
      </c>
      <c r="O50" s="23">
        <f t="shared" si="30"/>
        <v>2.0718232044198894E-2</v>
      </c>
      <c r="P50" s="26"/>
      <c r="Q50" s="25"/>
      <c r="R50" s="22">
        <v>16</v>
      </c>
      <c r="S50" s="23">
        <f t="shared" si="31"/>
        <v>2.2099447513812154E-2</v>
      </c>
      <c r="T50" s="22">
        <f t="shared" si="32"/>
        <v>-1</v>
      </c>
      <c r="X50" s="22">
        <v>30</v>
      </c>
      <c r="Y50" s="55">
        <f t="shared" si="33"/>
        <v>-15</v>
      </c>
    </row>
    <row r="51" spans="1:25" ht="27.95" customHeight="1" x14ac:dyDescent="0.35">
      <c r="A51" s="41" t="s">
        <v>29</v>
      </c>
      <c r="B51" s="57">
        <v>12</v>
      </c>
      <c r="C51" s="57"/>
      <c r="D51" s="57"/>
      <c r="E51" s="57"/>
      <c r="F51" s="57"/>
      <c r="G51" s="57"/>
      <c r="H51" s="57"/>
      <c r="I51" s="57"/>
      <c r="J51" s="57"/>
      <c r="K51" s="57"/>
      <c r="L51" s="22">
        <f t="shared" si="28"/>
        <v>12</v>
      </c>
      <c r="M51" s="22">
        <v>11</v>
      </c>
      <c r="N51" s="22">
        <f t="shared" si="29"/>
        <v>1</v>
      </c>
      <c r="O51" s="23">
        <f t="shared" si="30"/>
        <v>1.9417475728155338E-2</v>
      </c>
      <c r="P51" s="26"/>
      <c r="Q51" s="25"/>
      <c r="R51" s="22">
        <v>12</v>
      </c>
      <c r="S51" s="23">
        <f t="shared" si="31"/>
        <v>1.9417475728155338E-2</v>
      </c>
      <c r="T51" s="22">
        <f t="shared" si="32"/>
        <v>0</v>
      </c>
      <c r="X51" s="22">
        <v>15</v>
      </c>
      <c r="Y51" s="55">
        <f t="shared" si="33"/>
        <v>-3</v>
      </c>
    </row>
    <row r="52" spans="1:25" ht="27.95" customHeight="1" x14ac:dyDescent="0.35">
      <c r="A52" s="41" t="s">
        <v>30</v>
      </c>
      <c r="B52" s="57">
        <v>9</v>
      </c>
      <c r="C52" s="57"/>
      <c r="D52" s="57"/>
      <c r="E52" s="57"/>
      <c r="F52" s="57"/>
      <c r="G52" s="57"/>
      <c r="H52" s="57"/>
      <c r="I52" s="57"/>
      <c r="J52" s="57"/>
      <c r="K52" s="57"/>
      <c r="L52" s="22">
        <f t="shared" si="28"/>
        <v>9</v>
      </c>
      <c r="M52" s="22">
        <v>14</v>
      </c>
      <c r="N52" s="22">
        <f t="shared" si="29"/>
        <v>-5</v>
      </c>
      <c r="O52" s="23">
        <f t="shared" si="30"/>
        <v>9.8468271334792128E-3</v>
      </c>
      <c r="P52" s="26"/>
      <c r="Q52" s="25"/>
      <c r="R52" s="22">
        <v>11</v>
      </c>
      <c r="S52" s="23">
        <f t="shared" si="31"/>
        <v>1.2035010940919038E-2</v>
      </c>
      <c r="T52" s="22">
        <f t="shared" si="32"/>
        <v>-2</v>
      </c>
      <c r="X52" s="22">
        <v>12</v>
      </c>
      <c r="Y52" s="55">
        <f t="shared" si="33"/>
        <v>-3</v>
      </c>
    </row>
    <row r="53" spans="1:25" ht="27.95" customHeight="1" x14ac:dyDescent="0.35">
      <c r="A53" s="41" t="s">
        <v>31</v>
      </c>
      <c r="B53" s="57">
        <v>0</v>
      </c>
      <c r="C53" s="57"/>
      <c r="D53" s="57"/>
      <c r="E53" s="57"/>
      <c r="F53" s="57"/>
      <c r="G53" s="57"/>
      <c r="H53" s="57"/>
      <c r="I53" s="57"/>
      <c r="J53" s="57"/>
      <c r="K53" s="57"/>
      <c r="L53" s="22">
        <f t="shared" si="28"/>
        <v>0</v>
      </c>
      <c r="M53" s="22">
        <v>0</v>
      </c>
      <c r="N53" s="22">
        <f t="shared" si="29"/>
        <v>0</v>
      </c>
      <c r="O53" s="23">
        <f t="shared" si="30"/>
        <v>0</v>
      </c>
      <c r="P53" s="26"/>
      <c r="Q53" s="25"/>
      <c r="R53" s="22">
        <v>0</v>
      </c>
      <c r="S53" s="23">
        <f t="shared" si="31"/>
        <v>0</v>
      </c>
      <c r="T53" s="22">
        <f t="shared" si="32"/>
        <v>0</v>
      </c>
      <c r="X53" s="22">
        <v>0</v>
      </c>
      <c r="Y53" s="55">
        <f t="shared" si="33"/>
        <v>0</v>
      </c>
    </row>
    <row r="54" spans="1:25" ht="27.95" customHeight="1" x14ac:dyDescent="0.35">
      <c r="A54" s="41" t="s">
        <v>32</v>
      </c>
      <c r="B54" s="57">
        <v>11</v>
      </c>
      <c r="C54" s="57"/>
      <c r="D54" s="57"/>
      <c r="E54" s="57"/>
      <c r="F54" s="57"/>
      <c r="G54" s="57"/>
      <c r="H54" s="57"/>
      <c r="I54" s="57"/>
      <c r="J54" s="57"/>
      <c r="K54" s="57"/>
      <c r="L54" s="22">
        <f t="shared" si="28"/>
        <v>11</v>
      </c>
      <c r="M54" s="22">
        <v>15</v>
      </c>
      <c r="N54" s="22">
        <f t="shared" si="29"/>
        <v>-4</v>
      </c>
      <c r="O54" s="23">
        <f t="shared" si="30"/>
        <v>1.8181818181818181E-2</v>
      </c>
      <c r="P54" s="26"/>
      <c r="Q54" s="25"/>
      <c r="R54" s="22">
        <v>15</v>
      </c>
      <c r="S54" s="23">
        <f t="shared" si="31"/>
        <v>2.4793388429752067E-2</v>
      </c>
      <c r="T54" s="22">
        <f t="shared" si="32"/>
        <v>-4</v>
      </c>
      <c r="X54" s="22">
        <v>0</v>
      </c>
      <c r="Y54" s="55">
        <f t="shared" si="33"/>
        <v>11</v>
      </c>
    </row>
    <row r="55" spans="1:25" ht="27.95" customHeight="1" x14ac:dyDescent="0.35">
      <c r="A55" s="45" t="s">
        <v>36</v>
      </c>
      <c r="B55" s="20">
        <f>SUM(B45:B54)</f>
        <v>184</v>
      </c>
      <c r="C55" s="20">
        <f t="shared" ref="C55:K55" si="34">SUM(C45:C54)</f>
        <v>0</v>
      </c>
      <c r="D55" s="20">
        <f t="shared" si="34"/>
        <v>0</v>
      </c>
      <c r="E55" s="20">
        <f t="shared" si="34"/>
        <v>0</v>
      </c>
      <c r="F55" s="20">
        <f t="shared" si="34"/>
        <v>0</v>
      </c>
      <c r="G55" s="20">
        <f t="shared" si="34"/>
        <v>0</v>
      </c>
      <c r="H55" s="20">
        <f t="shared" si="34"/>
        <v>0</v>
      </c>
      <c r="I55" s="20">
        <f t="shared" si="34"/>
        <v>0</v>
      </c>
      <c r="J55" s="20">
        <f t="shared" si="34"/>
        <v>0</v>
      </c>
      <c r="K55" s="20">
        <f t="shared" si="34"/>
        <v>0</v>
      </c>
      <c r="L55" s="27">
        <f>SUM(L45:L54)</f>
        <v>184</v>
      </c>
      <c r="M55" s="27">
        <f t="shared" ref="M55:N55" si="35">SUM(M45:M54)</f>
        <v>230</v>
      </c>
      <c r="N55" s="27">
        <f t="shared" si="35"/>
        <v>-46</v>
      </c>
      <c r="O55" s="28">
        <f>SUM(L55)/O28</f>
        <v>2.1657250470809793E-2</v>
      </c>
      <c r="P55" s="29"/>
      <c r="Q55" s="25"/>
      <c r="R55" s="27">
        <f>SUM(R45:R54)</f>
        <v>216</v>
      </c>
      <c r="S55" s="28">
        <f>SUM(R55)/O28</f>
        <v>2.5423728813559324E-2</v>
      </c>
      <c r="T55" s="27">
        <f>SUM(T45:T54)</f>
        <v>-32</v>
      </c>
      <c r="X55" s="27">
        <f>SUM(X45:X54)</f>
        <v>224</v>
      </c>
      <c r="Y55" s="49">
        <f>SUM(Y45:Y54)</f>
        <v>-40</v>
      </c>
    </row>
    <row r="56" spans="1:25" ht="27.95" customHeight="1" x14ac:dyDescent="0.35">
      <c r="A56" s="61" t="s">
        <v>35</v>
      </c>
      <c r="B56" s="62"/>
      <c r="C56" s="18"/>
      <c r="D56" s="18"/>
      <c r="E56" s="18"/>
      <c r="F56" s="18"/>
      <c r="G56" s="18"/>
      <c r="H56" s="18"/>
      <c r="I56" s="18"/>
      <c r="J56" s="18"/>
      <c r="K56" s="18"/>
      <c r="L56" s="23">
        <f>SUM(L55)/O28</f>
        <v>2.1657250470809793E-2</v>
      </c>
      <c r="M56" s="23">
        <f>SUM(M55)/O28</f>
        <v>2.7071563088512243E-2</v>
      </c>
      <c r="N56" s="23">
        <f>SUM(L56)-M56</f>
        <v>-5.4143126177024492E-3</v>
      </c>
      <c r="O56" s="18"/>
      <c r="P56" s="18"/>
      <c r="Q56" s="30"/>
      <c r="R56" s="31">
        <f>SUM(R55)/O28</f>
        <v>2.5423728813559324E-2</v>
      </c>
      <c r="S56" s="18"/>
      <c r="T56" s="32">
        <f t="shared" ref="T56" si="36">SUM(L56)-R56</f>
        <v>-3.7664783427495303E-3</v>
      </c>
      <c r="X56" s="31">
        <f>SUM(X55)/O28</f>
        <v>2.6365348399246705E-2</v>
      </c>
    </row>
    <row r="57" spans="1:25" ht="23.25" x14ac:dyDescent="0.35">
      <c r="A57" s="33" t="s">
        <v>0</v>
      </c>
      <c r="B57" s="52" t="s">
        <v>46</v>
      </c>
      <c r="C57" s="52" t="s">
        <v>43</v>
      </c>
      <c r="D57" s="52" t="s">
        <v>44</v>
      </c>
    </row>
    <row r="58" spans="1:25" ht="21" x14ac:dyDescent="0.35">
      <c r="A58" s="12" t="s">
        <v>24</v>
      </c>
      <c r="B58" s="13">
        <f>SUM(L5,L18)+(L31/3.83)+(L45/3.83)</f>
        <v>1180.5822454308095</v>
      </c>
      <c r="C58" s="12">
        <v>75</v>
      </c>
      <c r="D58" s="53">
        <f>SUM(B58)/C58</f>
        <v>15.741096605744128</v>
      </c>
    </row>
    <row r="59" spans="1:25" ht="21" x14ac:dyDescent="0.35">
      <c r="A59" s="12" t="s">
        <v>25</v>
      </c>
      <c r="B59" s="13">
        <f t="shared" ref="B59:B67" si="37">SUM(L6,L19)+(L32/3.83)+(L46/3.83)</f>
        <v>247.40992167101828</v>
      </c>
      <c r="C59" s="12">
        <v>18</v>
      </c>
      <c r="D59" s="53">
        <f t="shared" ref="D59:D67" si="38">SUM(B59)/C59</f>
        <v>13.744995648389905</v>
      </c>
    </row>
    <row r="60" spans="1:25" ht="21" x14ac:dyDescent="0.35">
      <c r="A60" s="41" t="s">
        <v>39</v>
      </c>
      <c r="B60" s="13">
        <f t="shared" si="37"/>
        <v>323.36031331592687</v>
      </c>
      <c r="C60" s="12">
        <v>29</v>
      </c>
      <c r="D60" s="53">
        <f t="shared" si="38"/>
        <v>11.150355631583686</v>
      </c>
    </row>
    <row r="61" spans="1:25" ht="21" x14ac:dyDescent="0.35">
      <c r="A61" s="41" t="s">
        <v>26</v>
      </c>
      <c r="B61" s="13">
        <f t="shared" si="37"/>
        <v>156.96605744125327</v>
      </c>
      <c r="C61" s="12">
        <v>13</v>
      </c>
      <c r="D61" s="53">
        <f t="shared" si="38"/>
        <v>12.074312110865636</v>
      </c>
    </row>
    <row r="62" spans="1:25" ht="21" x14ac:dyDescent="0.35">
      <c r="A62" s="41" t="s">
        <v>27</v>
      </c>
      <c r="B62" s="13">
        <f t="shared" si="37"/>
        <v>245.9425587467363</v>
      </c>
      <c r="C62" s="12">
        <v>18</v>
      </c>
      <c r="D62" s="53">
        <f t="shared" si="38"/>
        <v>13.663475485929794</v>
      </c>
    </row>
    <row r="63" spans="1:25" ht="21" x14ac:dyDescent="0.35">
      <c r="A63" s="41" t="s">
        <v>28</v>
      </c>
      <c r="B63" s="13">
        <f t="shared" si="37"/>
        <v>225.07049608355092</v>
      </c>
      <c r="C63" s="12">
        <v>17</v>
      </c>
      <c r="D63" s="53">
        <f t="shared" si="38"/>
        <v>13.23944094609123</v>
      </c>
    </row>
    <row r="64" spans="1:25" ht="21" x14ac:dyDescent="0.35">
      <c r="A64" s="41" t="s">
        <v>29</v>
      </c>
      <c r="B64" s="13">
        <f t="shared" si="37"/>
        <v>251.48825065274153</v>
      </c>
      <c r="C64" s="12">
        <v>18</v>
      </c>
      <c r="D64" s="53">
        <f t="shared" si="38"/>
        <v>13.971569480707863</v>
      </c>
    </row>
    <row r="65" spans="1:4" ht="21" x14ac:dyDescent="0.35">
      <c r="A65" s="41" t="s">
        <v>30</v>
      </c>
      <c r="B65" s="13">
        <f t="shared" si="37"/>
        <v>276.70496083550916</v>
      </c>
      <c r="C65" s="12">
        <v>23</v>
      </c>
      <c r="D65" s="53">
        <f t="shared" si="38"/>
        <v>12.030650471109094</v>
      </c>
    </row>
    <row r="66" spans="1:4" ht="21" x14ac:dyDescent="0.35">
      <c r="A66" s="41" t="s">
        <v>31</v>
      </c>
      <c r="B66" s="13">
        <f t="shared" si="37"/>
        <v>50.261096605744129</v>
      </c>
      <c r="C66" s="12">
        <v>0</v>
      </c>
      <c r="D66" s="53">
        <v>0</v>
      </c>
    </row>
    <row r="67" spans="1:4" ht="21" x14ac:dyDescent="0.35">
      <c r="A67" s="41" t="s">
        <v>32</v>
      </c>
      <c r="B67" s="13">
        <f t="shared" si="37"/>
        <v>223.26631853785901</v>
      </c>
      <c r="C67" s="12">
        <v>18</v>
      </c>
      <c r="D67" s="53">
        <f t="shared" si="38"/>
        <v>12.403684363214388</v>
      </c>
    </row>
    <row r="68" spans="1:4" ht="22.5" customHeight="1" x14ac:dyDescent="0.35">
      <c r="A68" s="51" t="s">
        <v>45</v>
      </c>
      <c r="B68" s="19">
        <f>SUM(B58:B67)</f>
        <v>3181.0522193211491</v>
      </c>
      <c r="C68" s="20">
        <f>SUM(C58:C67)</f>
        <v>229</v>
      </c>
      <c r="D68" s="54">
        <f>AVERAGE(D58:D67)</f>
        <v>11.801958074363574</v>
      </c>
    </row>
  </sheetData>
  <sheetProtection algorithmName="SHA-512" hashValue="XtnNNquBljt4Qco689Bb2TYrLDwDFlXrDNTVt+OGAO0PpFqnQe0YOhXn03+8LI+dcOrJ3CtoxLqDwz2GwcI23g==" saltValue="+Cv1uPnQpItymMrL77hfjw==" spinCount="100000" sheet="1" objects="1" scenarios="1"/>
  <mergeCells count="6">
    <mergeCell ref="A1:P1"/>
    <mergeCell ref="A56:B56"/>
    <mergeCell ref="X3:Y3"/>
    <mergeCell ref="X16:Y16"/>
    <mergeCell ref="X29:Y29"/>
    <mergeCell ref="X43:Y43"/>
  </mergeCells>
  <pageMargins left="0.7" right="0.7" top="0.75" bottom="0.75" header="0.3" footer="0.3"/>
  <pageSetup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68"/>
  <sheetViews>
    <sheetView zoomScale="70" zoomScaleNormal="70" workbookViewId="0">
      <selection sqref="A1:XFD1048576"/>
    </sheetView>
  </sheetViews>
  <sheetFormatPr defaultRowHeight="15" x14ac:dyDescent="0.25"/>
  <cols>
    <col min="1" max="1" width="15.42578125" customWidth="1"/>
    <col min="2" max="2" width="11.7109375" customWidth="1"/>
    <col min="3" max="11" width="10.7109375" customWidth="1"/>
    <col min="12" max="13" width="11.28515625" customWidth="1"/>
    <col min="14" max="14" width="12.5703125" customWidth="1"/>
    <col min="15" max="15" width="13.7109375" customWidth="1"/>
    <col min="16" max="16" width="10.85546875" customWidth="1"/>
    <col min="17" max="17" width="1" customWidth="1"/>
    <col min="18" max="18" width="11.42578125" customWidth="1"/>
    <col min="19" max="19" width="11" customWidth="1"/>
    <col min="20" max="20" width="10.85546875" customWidth="1"/>
    <col min="21" max="21" width="10.28515625" customWidth="1"/>
    <col min="22" max="22" width="10" hidden="1" customWidth="1"/>
    <col min="23" max="23" width="1.140625" customWidth="1"/>
    <col min="24" max="24" width="11.42578125" customWidth="1"/>
    <col min="25" max="25" width="10.140625" customWidth="1"/>
  </cols>
  <sheetData>
    <row r="1" spans="1:25" ht="34.5" customHeight="1" x14ac:dyDescent="0.4">
      <c r="A1" s="58" t="s">
        <v>38</v>
      </c>
      <c r="B1" s="59"/>
      <c r="C1" s="59"/>
      <c r="D1" s="59"/>
      <c r="E1" s="59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42"/>
    </row>
    <row r="2" spans="1:25" x14ac:dyDescent="0.25">
      <c r="A2" t="s">
        <v>15</v>
      </c>
      <c r="T2" t="s">
        <v>15</v>
      </c>
    </row>
    <row r="3" spans="1:25" ht="27.75" customHeight="1" x14ac:dyDescent="0.35">
      <c r="A3" s="39" t="s">
        <v>13</v>
      </c>
      <c r="B3" s="43"/>
      <c r="C3" s="43"/>
      <c r="D3" s="46"/>
      <c r="E3" s="46"/>
      <c r="F3" s="46"/>
      <c r="G3" s="46"/>
      <c r="H3" s="46"/>
      <c r="I3" s="46"/>
      <c r="J3" s="46"/>
      <c r="K3" s="46"/>
      <c r="R3" s="6" t="s">
        <v>15</v>
      </c>
      <c r="X3" s="63" t="s">
        <v>42</v>
      </c>
      <c r="Y3" s="63"/>
    </row>
    <row r="4" spans="1:25" ht="24.75" customHeight="1" x14ac:dyDescent="0.35">
      <c r="A4" s="33" t="s">
        <v>0</v>
      </c>
      <c r="B4" s="33" t="s">
        <v>1</v>
      </c>
      <c r="C4" s="33" t="s">
        <v>2</v>
      </c>
      <c r="D4" s="33" t="s">
        <v>3</v>
      </c>
      <c r="E4" s="33" t="s">
        <v>4</v>
      </c>
      <c r="F4" s="33" t="s">
        <v>5</v>
      </c>
      <c r="G4" s="33" t="s">
        <v>6</v>
      </c>
      <c r="H4" s="33" t="s">
        <v>7</v>
      </c>
      <c r="I4" s="33" t="s">
        <v>8</v>
      </c>
      <c r="J4" s="33" t="s">
        <v>9</v>
      </c>
      <c r="K4" s="33" t="s">
        <v>10</v>
      </c>
      <c r="L4" s="2" t="s">
        <v>11</v>
      </c>
      <c r="M4" s="1" t="s">
        <v>18</v>
      </c>
      <c r="N4" s="37" t="s">
        <v>12</v>
      </c>
      <c r="O4" s="3" t="s">
        <v>16</v>
      </c>
      <c r="P4" s="3" t="s">
        <v>17</v>
      </c>
      <c r="Q4" s="7"/>
      <c r="R4" s="34" t="s">
        <v>40</v>
      </c>
      <c r="S4" s="35" t="s">
        <v>19</v>
      </c>
      <c r="T4" s="35" t="s">
        <v>20</v>
      </c>
      <c r="U4" s="35" t="s">
        <v>20</v>
      </c>
      <c r="X4" s="3" t="s">
        <v>41</v>
      </c>
      <c r="Y4" s="50" t="s">
        <v>20</v>
      </c>
    </row>
    <row r="5" spans="1:25" ht="26.25" customHeight="1" x14ac:dyDescent="0.35">
      <c r="A5" s="12" t="s">
        <v>24</v>
      </c>
      <c r="B5" s="57">
        <v>81</v>
      </c>
      <c r="C5" s="57">
        <v>116</v>
      </c>
      <c r="D5" s="57"/>
      <c r="E5" s="57"/>
      <c r="F5" s="57"/>
      <c r="G5" s="57"/>
      <c r="H5" s="57"/>
      <c r="I5" s="57"/>
      <c r="J5" s="57"/>
      <c r="K5" s="57"/>
      <c r="L5" s="13">
        <f t="shared" ref="L5:L14" si="0">AVERAGE(B5:K5)</f>
        <v>98.5</v>
      </c>
      <c r="M5" s="12">
        <v>117</v>
      </c>
      <c r="N5" s="13">
        <f>SUM(L5)-M5</f>
        <v>-18.5</v>
      </c>
      <c r="O5" s="12">
        <v>2391</v>
      </c>
      <c r="P5" s="14">
        <f t="shared" ref="P5:P14" si="1">SUM(L5)/O5</f>
        <v>4.1196152237557508E-2</v>
      </c>
      <c r="Q5" s="15"/>
      <c r="R5" s="12">
        <v>102</v>
      </c>
      <c r="S5" s="14">
        <f>SUM(R5)/O5</f>
        <v>4.2659974905897118E-2</v>
      </c>
      <c r="T5" s="13">
        <f>SUM(L5)-R5</f>
        <v>-3.5</v>
      </c>
      <c r="U5" s="14">
        <f>SUM(P5)-S5</f>
        <v>-1.4638226683396094E-3</v>
      </c>
      <c r="X5" s="12">
        <v>138</v>
      </c>
      <c r="Y5" s="56">
        <f>SUM(L5)-X5</f>
        <v>-39.5</v>
      </c>
    </row>
    <row r="6" spans="1:25" ht="30.75" customHeight="1" x14ac:dyDescent="0.35">
      <c r="A6" s="12" t="s">
        <v>25</v>
      </c>
      <c r="B6" s="57">
        <v>16</v>
      </c>
      <c r="C6" s="57">
        <v>23</v>
      </c>
      <c r="D6" s="57"/>
      <c r="E6" s="57"/>
      <c r="F6" s="57"/>
      <c r="G6" s="57"/>
      <c r="H6" s="57"/>
      <c r="I6" s="57"/>
      <c r="J6" s="57"/>
      <c r="K6" s="57"/>
      <c r="L6" s="13">
        <f t="shared" si="0"/>
        <v>19.5</v>
      </c>
      <c r="M6" s="12">
        <v>16</v>
      </c>
      <c r="N6" s="13">
        <f t="shared" ref="N6:N14" si="2">SUM(L6)-M6</f>
        <v>3.5</v>
      </c>
      <c r="O6" s="12">
        <v>780</v>
      </c>
      <c r="P6" s="14">
        <f t="shared" si="1"/>
        <v>2.5000000000000001E-2</v>
      </c>
      <c r="Q6" s="16"/>
      <c r="R6" s="12">
        <v>21</v>
      </c>
      <c r="S6" s="14">
        <f>SUM(R6)/O6</f>
        <v>2.6923076923076925E-2</v>
      </c>
      <c r="T6" s="13">
        <f t="shared" ref="T6:T14" si="3">SUM(L6)-R6</f>
        <v>-1.5</v>
      </c>
      <c r="U6" s="14">
        <f t="shared" ref="U6:U14" si="4">SUM(P6)-S6</f>
        <v>-1.9230769230769232E-3</v>
      </c>
      <c r="X6" s="12">
        <v>30</v>
      </c>
      <c r="Y6" s="56">
        <f t="shared" ref="Y6:Y14" si="5">SUM(L6)-X6</f>
        <v>-10.5</v>
      </c>
    </row>
    <row r="7" spans="1:25" ht="30.75" customHeight="1" x14ac:dyDescent="0.35">
      <c r="A7" s="41" t="s">
        <v>39</v>
      </c>
      <c r="B7" s="57">
        <v>31</v>
      </c>
      <c r="C7" s="57">
        <v>36</v>
      </c>
      <c r="D7" s="57"/>
      <c r="E7" s="57"/>
      <c r="F7" s="57"/>
      <c r="G7" s="57"/>
      <c r="H7" s="57"/>
      <c r="I7" s="57"/>
      <c r="J7" s="57"/>
      <c r="K7" s="57"/>
      <c r="L7" s="13">
        <f t="shared" si="0"/>
        <v>33.5</v>
      </c>
      <c r="M7" s="12">
        <v>36</v>
      </c>
      <c r="N7" s="13">
        <f t="shared" si="2"/>
        <v>-2.5</v>
      </c>
      <c r="O7" s="12">
        <v>929</v>
      </c>
      <c r="P7" s="14">
        <f t="shared" si="1"/>
        <v>3.6060279870828847E-2</v>
      </c>
      <c r="Q7" s="16"/>
      <c r="R7" s="12">
        <v>37</v>
      </c>
      <c r="S7" s="14">
        <f t="shared" ref="S7:S14" si="6">SUM(R7)/O7</f>
        <v>3.9827771797631861E-2</v>
      </c>
      <c r="T7" s="13">
        <f t="shared" si="3"/>
        <v>-3.5</v>
      </c>
      <c r="U7" s="14">
        <f t="shared" si="4"/>
        <v>-3.7674919268030141E-3</v>
      </c>
      <c r="X7" s="12">
        <v>39</v>
      </c>
      <c r="Y7" s="56">
        <f t="shared" si="5"/>
        <v>-5.5</v>
      </c>
    </row>
    <row r="8" spans="1:25" ht="30.75" customHeight="1" x14ac:dyDescent="0.35">
      <c r="A8" s="41" t="s">
        <v>26</v>
      </c>
      <c r="B8" s="57">
        <v>22</v>
      </c>
      <c r="C8" s="57">
        <v>24</v>
      </c>
      <c r="D8" s="57"/>
      <c r="E8" s="57"/>
      <c r="F8" s="57"/>
      <c r="G8" s="57"/>
      <c r="H8" s="57"/>
      <c r="I8" s="57"/>
      <c r="J8" s="57"/>
      <c r="K8" s="57"/>
      <c r="L8" s="13">
        <f t="shared" si="0"/>
        <v>23</v>
      </c>
      <c r="M8" s="12">
        <v>18</v>
      </c>
      <c r="N8" s="13">
        <f t="shared" si="2"/>
        <v>5</v>
      </c>
      <c r="O8" s="12">
        <v>561</v>
      </c>
      <c r="P8" s="14">
        <f t="shared" si="1"/>
        <v>4.0998217468805706E-2</v>
      </c>
      <c r="Q8" s="16"/>
      <c r="R8" s="12">
        <v>21</v>
      </c>
      <c r="S8" s="14">
        <f t="shared" si="6"/>
        <v>3.7433155080213901E-2</v>
      </c>
      <c r="T8" s="13">
        <f t="shared" si="3"/>
        <v>2</v>
      </c>
      <c r="U8" s="14">
        <f t="shared" si="4"/>
        <v>3.5650623885918054E-3</v>
      </c>
      <c r="X8" s="12">
        <v>27</v>
      </c>
      <c r="Y8" s="56">
        <f t="shared" si="5"/>
        <v>-4</v>
      </c>
    </row>
    <row r="9" spans="1:25" ht="30.75" customHeight="1" x14ac:dyDescent="0.35">
      <c r="A9" s="41" t="s">
        <v>27</v>
      </c>
      <c r="B9" s="57">
        <v>11</v>
      </c>
      <c r="C9" s="57">
        <v>12</v>
      </c>
      <c r="D9" s="57"/>
      <c r="E9" s="57"/>
      <c r="F9" s="57"/>
      <c r="G9" s="57"/>
      <c r="H9" s="57"/>
      <c r="I9" s="57"/>
      <c r="J9" s="57"/>
      <c r="K9" s="57"/>
      <c r="L9" s="13">
        <f t="shared" si="0"/>
        <v>11.5</v>
      </c>
      <c r="M9" s="12">
        <v>11</v>
      </c>
      <c r="N9" s="13">
        <f t="shared" si="2"/>
        <v>0.5</v>
      </c>
      <c r="O9" s="12">
        <v>610</v>
      </c>
      <c r="P9" s="14">
        <f t="shared" si="1"/>
        <v>1.8852459016393444E-2</v>
      </c>
      <c r="Q9" s="16"/>
      <c r="R9" s="12">
        <v>14</v>
      </c>
      <c r="S9" s="14">
        <f t="shared" si="6"/>
        <v>2.2950819672131147E-2</v>
      </c>
      <c r="T9" s="13">
        <f t="shared" si="3"/>
        <v>-2.5</v>
      </c>
      <c r="U9" s="14">
        <f t="shared" si="4"/>
        <v>-4.0983606557377025E-3</v>
      </c>
      <c r="X9" s="12">
        <v>31</v>
      </c>
      <c r="Y9" s="56">
        <f t="shared" si="5"/>
        <v>-19.5</v>
      </c>
    </row>
    <row r="10" spans="1:25" ht="30.75" customHeight="1" x14ac:dyDescent="0.35">
      <c r="A10" s="41" t="s">
        <v>28</v>
      </c>
      <c r="B10" s="57">
        <v>13</v>
      </c>
      <c r="C10" s="57">
        <v>17</v>
      </c>
      <c r="D10" s="57"/>
      <c r="E10" s="57"/>
      <c r="F10" s="57"/>
      <c r="G10" s="57"/>
      <c r="H10" s="57"/>
      <c r="I10" s="57"/>
      <c r="J10" s="57"/>
      <c r="K10" s="57"/>
      <c r="L10" s="13">
        <f t="shared" si="0"/>
        <v>15</v>
      </c>
      <c r="M10" s="12">
        <v>22</v>
      </c>
      <c r="N10" s="13">
        <f t="shared" si="2"/>
        <v>-7</v>
      </c>
      <c r="O10" s="12">
        <v>610</v>
      </c>
      <c r="P10" s="14">
        <f t="shared" si="1"/>
        <v>2.4590163934426229E-2</v>
      </c>
      <c r="Q10" s="16"/>
      <c r="R10" s="12">
        <v>23</v>
      </c>
      <c r="S10" s="14">
        <f t="shared" si="6"/>
        <v>3.7704918032786888E-2</v>
      </c>
      <c r="T10" s="13">
        <f t="shared" si="3"/>
        <v>-8</v>
      </c>
      <c r="U10" s="14">
        <f t="shared" si="4"/>
        <v>-1.3114754098360659E-2</v>
      </c>
      <c r="X10" s="12">
        <v>23</v>
      </c>
      <c r="Y10" s="56">
        <f t="shared" si="5"/>
        <v>-8</v>
      </c>
    </row>
    <row r="11" spans="1:25" ht="30.75" customHeight="1" x14ac:dyDescent="0.35">
      <c r="A11" s="41" t="s">
        <v>29</v>
      </c>
      <c r="B11" s="57">
        <v>13</v>
      </c>
      <c r="C11" s="57">
        <v>16</v>
      </c>
      <c r="D11" s="57"/>
      <c r="E11" s="57"/>
      <c r="F11" s="57"/>
      <c r="G11" s="57"/>
      <c r="H11" s="57"/>
      <c r="I11" s="57"/>
      <c r="J11" s="57"/>
      <c r="K11" s="57"/>
      <c r="L11" s="13">
        <f t="shared" si="0"/>
        <v>14.5</v>
      </c>
      <c r="M11" s="12">
        <v>15</v>
      </c>
      <c r="N11" s="13">
        <f t="shared" si="2"/>
        <v>-0.5</v>
      </c>
      <c r="O11" s="12">
        <v>644</v>
      </c>
      <c r="P11" s="14">
        <f t="shared" si="1"/>
        <v>2.251552795031056E-2</v>
      </c>
      <c r="Q11" s="16"/>
      <c r="R11" s="12">
        <v>15</v>
      </c>
      <c r="S11" s="14">
        <f t="shared" si="6"/>
        <v>2.3291925465838508E-2</v>
      </c>
      <c r="T11" s="13">
        <f t="shared" si="3"/>
        <v>-0.5</v>
      </c>
      <c r="U11" s="14">
        <f t="shared" si="4"/>
        <v>-7.7639751552794831E-4</v>
      </c>
      <c r="X11" s="12">
        <v>25</v>
      </c>
      <c r="Y11" s="56">
        <f t="shared" si="5"/>
        <v>-10.5</v>
      </c>
    </row>
    <row r="12" spans="1:25" ht="30.75" customHeight="1" x14ac:dyDescent="0.35">
      <c r="A12" s="41" t="s">
        <v>30</v>
      </c>
      <c r="B12" s="57">
        <v>35</v>
      </c>
      <c r="C12" s="57">
        <v>44</v>
      </c>
      <c r="D12" s="57"/>
      <c r="E12" s="57"/>
      <c r="F12" s="57"/>
      <c r="G12" s="57"/>
      <c r="H12" s="57"/>
      <c r="I12" s="57"/>
      <c r="J12" s="57"/>
      <c r="K12" s="57"/>
      <c r="L12" s="13">
        <f t="shared" si="0"/>
        <v>39.5</v>
      </c>
      <c r="M12" s="12">
        <v>28</v>
      </c>
      <c r="N12" s="13">
        <f t="shared" si="2"/>
        <v>11.5</v>
      </c>
      <c r="O12" s="12">
        <v>895</v>
      </c>
      <c r="P12" s="14">
        <f t="shared" si="1"/>
        <v>4.4134078212290505E-2</v>
      </c>
      <c r="Q12" s="16"/>
      <c r="R12" s="12">
        <v>32</v>
      </c>
      <c r="S12" s="14">
        <f t="shared" si="6"/>
        <v>3.5754189944134075E-2</v>
      </c>
      <c r="T12" s="13">
        <f t="shared" si="3"/>
        <v>7.5</v>
      </c>
      <c r="U12" s="14">
        <f t="shared" si="4"/>
        <v>8.3798882681564296E-3</v>
      </c>
      <c r="X12" s="12">
        <v>42</v>
      </c>
      <c r="Y12" s="56">
        <f t="shared" si="5"/>
        <v>-2.5</v>
      </c>
    </row>
    <row r="13" spans="1:25" ht="30.75" customHeight="1" x14ac:dyDescent="0.35">
      <c r="A13" s="41" t="s">
        <v>31</v>
      </c>
      <c r="B13" s="57">
        <v>0</v>
      </c>
      <c r="C13" s="57">
        <v>0</v>
      </c>
      <c r="D13" s="57"/>
      <c r="E13" s="57"/>
      <c r="F13" s="57"/>
      <c r="G13" s="57"/>
      <c r="H13" s="57"/>
      <c r="I13" s="57"/>
      <c r="J13" s="57"/>
      <c r="K13" s="57"/>
      <c r="L13" s="13">
        <f t="shared" si="0"/>
        <v>0</v>
      </c>
      <c r="M13" s="12">
        <v>0</v>
      </c>
      <c r="N13" s="13">
        <f t="shared" si="2"/>
        <v>0</v>
      </c>
      <c r="O13" s="12">
        <v>311</v>
      </c>
      <c r="P13" s="14">
        <f t="shared" si="1"/>
        <v>0</v>
      </c>
      <c r="Q13" s="16"/>
      <c r="R13" s="12">
        <v>0</v>
      </c>
      <c r="S13" s="14">
        <f t="shared" si="6"/>
        <v>0</v>
      </c>
      <c r="T13" s="13">
        <f t="shared" si="3"/>
        <v>0</v>
      </c>
      <c r="U13" s="14">
        <f t="shared" si="4"/>
        <v>0</v>
      </c>
      <c r="X13" s="12">
        <v>0</v>
      </c>
      <c r="Y13" s="56">
        <f t="shared" si="5"/>
        <v>0</v>
      </c>
    </row>
    <row r="14" spans="1:25" ht="30.75" customHeight="1" x14ac:dyDescent="0.35">
      <c r="A14" s="41" t="s">
        <v>32</v>
      </c>
      <c r="B14" s="57">
        <v>34</v>
      </c>
      <c r="C14" s="57">
        <v>36</v>
      </c>
      <c r="D14" s="57"/>
      <c r="E14" s="57"/>
      <c r="F14" s="57"/>
      <c r="G14" s="57"/>
      <c r="H14" s="57"/>
      <c r="I14" s="57"/>
      <c r="J14" s="57"/>
      <c r="K14" s="57"/>
      <c r="L14" s="13">
        <f t="shared" si="0"/>
        <v>35</v>
      </c>
      <c r="M14" s="12">
        <v>40</v>
      </c>
      <c r="N14" s="13">
        <f t="shared" si="2"/>
        <v>-5</v>
      </c>
      <c r="O14" s="12">
        <v>608</v>
      </c>
      <c r="P14" s="14">
        <f t="shared" si="1"/>
        <v>5.7565789473684209E-2</v>
      </c>
      <c r="Q14" s="16"/>
      <c r="R14" s="12">
        <v>45</v>
      </c>
      <c r="S14" s="14">
        <f t="shared" si="6"/>
        <v>7.4013157894736836E-2</v>
      </c>
      <c r="T14" s="13">
        <f t="shared" si="3"/>
        <v>-10</v>
      </c>
      <c r="U14" s="14">
        <f t="shared" si="4"/>
        <v>-1.6447368421052627E-2</v>
      </c>
      <c r="X14" s="12">
        <v>58</v>
      </c>
      <c r="Y14" s="56">
        <f t="shared" si="5"/>
        <v>-23</v>
      </c>
    </row>
    <row r="15" spans="1:25" ht="21" x14ac:dyDescent="0.35">
      <c r="A15" s="45" t="s">
        <v>37</v>
      </c>
      <c r="B15" s="19">
        <f t="shared" ref="B15:L15" si="7">SUM(B5:B14)</f>
        <v>256</v>
      </c>
      <c r="C15" s="19">
        <f t="shared" si="7"/>
        <v>324</v>
      </c>
      <c r="D15" s="19">
        <f t="shared" si="7"/>
        <v>0</v>
      </c>
      <c r="E15" s="19">
        <f t="shared" si="7"/>
        <v>0</v>
      </c>
      <c r="F15" s="19">
        <f t="shared" si="7"/>
        <v>0</v>
      </c>
      <c r="G15" s="19">
        <f t="shared" si="7"/>
        <v>0</v>
      </c>
      <c r="H15" s="19">
        <f t="shared" si="7"/>
        <v>0</v>
      </c>
      <c r="I15" s="19">
        <f t="shared" si="7"/>
        <v>0</v>
      </c>
      <c r="J15" s="19">
        <f t="shared" si="7"/>
        <v>0</v>
      </c>
      <c r="K15" s="19">
        <f t="shared" si="7"/>
        <v>0</v>
      </c>
      <c r="L15" s="19">
        <f t="shared" si="7"/>
        <v>290</v>
      </c>
      <c r="M15" s="19">
        <f>SUM(M5:M14)</f>
        <v>303</v>
      </c>
      <c r="N15" s="19">
        <f>SUM(N5:N14)</f>
        <v>-13</v>
      </c>
      <c r="O15" s="20">
        <f>SUM(O5:O14)</f>
        <v>8339</v>
      </c>
      <c r="P15" s="21">
        <f>AVERAGE(P5:P14)</f>
        <v>3.1091266816429698E-2</v>
      </c>
      <c r="Q15" s="8"/>
      <c r="R15" s="19">
        <f>SUM(R5:R14)</f>
        <v>310</v>
      </c>
      <c r="S15" s="21">
        <f>AVERAGE(S5:S14)</f>
        <v>3.4055898971644724E-2</v>
      </c>
      <c r="T15" s="19">
        <f>SUM(T5:T14)</f>
        <v>-20</v>
      </c>
      <c r="U15" s="21">
        <f>SUM(U5:U14)</f>
        <v>-2.9646321552150249E-2</v>
      </c>
      <c r="X15" s="19">
        <f>SUM(X5:X14)</f>
        <v>413</v>
      </c>
      <c r="Y15" s="48">
        <f>SUM(Y5:Y14)</f>
        <v>-123</v>
      </c>
    </row>
    <row r="16" spans="1:25" ht="27.75" customHeight="1" x14ac:dyDescent="0.35">
      <c r="A16" s="40" t="s">
        <v>14</v>
      </c>
      <c r="K16" s="33"/>
      <c r="M16" s="5" t="s">
        <v>15</v>
      </c>
      <c r="Q16" s="9"/>
      <c r="R16" s="18"/>
      <c r="S16" s="18"/>
      <c r="T16" s="18"/>
      <c r="U16" s="18"/>
      <c r="X16" s="64" t="s">
        <v>42</v>
      </c>
      <c r="Y16" s="64"/>
    </row>
    <row r="17" spans="1:34" ht="32.25" customHeight="1" x14ac:dyDescent="0.35">
      <c r="A17" s="33" t="s">
        <v>0</v>
      </c>
      <c r="B17" s="33" t="s">
        <v>1</v>
      </c>
      <c r="C17" s="33" t="s">
        <v>2</v>
      </c>
      <c r="D17" s="33" t="s">
        <v>3</v>
      </c>
      <c r="E17" s="33" t="s">
        <v>4</v>
      </c>
      <c r="F17" s="33" t="s">
        <v>5</v>
      </c>
      <c r="G17" s="33" t="s">
        <v>6</v>
      </c>
      <c r="H17" s="33" t="s">
        <v>7</v>
      </c>
      <c r="I17" s="33" t="s">
        <v>8</v>
      </c>
      <c r="J17" s="33" t="s">
        <v>9</v>
      </c>
      <c r="K17" s="33" t="s">
        <v>10</v>
      </c>
      <c r="L17" s="2" t="s">
        <v>11</v>
      </c>
      <c r="M17" s="1" t="s">
        <v>18</v>
      </c>
      <c r="N17" s="37" t="s">
        <v>12</v>
      </c>
      <c r="O17" s="3" t="s">
        <v>16</v>
      </c>
      <c r="P17" s="3" t="s">
        <v>17</v>
      </c>
      <c r="Q17" s="7"/>
      <c r="R17" s="34" t="s">
        <v>40</v>
      </c>
      <c r="S17" s="35" t="s">
        <v>19</v>
      </c>
      <c r="T17" s="35" t="s">
        <v>20</v>
      </c>
      <c r="U17" s="35" t="s">
        <v>20</v>
      </c>
      <c r="X17" s="3" t="s">
        <v>41</v>
      </c>
      <c r="Y17" s="50" t="s">
        <v>20</v>
      </c>
    </row>
    <row r="18" spans="1:34" ht="27.95" customHeight="1" x14ac:dyDescent="0.35">
      <c r="A18" s="12" t="s">
        <v>24</v>
      </c>
      <c r="B18" s="57">
        <v>880</v>
      </c>
      <c r="C18" s="57">
        <v>862</v>
      </c>
      <c r="D18" s="57"/>
      <c r="E18" s="57"/>
      <c r="F18" s="57"/>
      <c r="G18" s="57"/>
      <c r="H18" s="57"/>
      <c r="I18" s="57"/>
      <c r="J18" s="57"/>
      <c r="K18" s="57"/>
      <c r="L18" s="13">
        <f t="shared" ref="L18:L27" si="8">AVERAGE(B18:K18)</f>
        <v>871</v>
      </c>
      <c r="M18" s="12">
        <v>882</v>
      </c>
      <c r="N18" s="13">
        <f>SUM(L18)-M18</f>
        <v>-11</v>
      </c>
      <c r="O18" s="12">
        <v>2430</v>
      </c>
      <c r="P18" s="14">
        <f t="shared" ref="P18:P27" si="9">SUM(L18)/O18</f>
        <v>0.35843621399176956</v>
      </c>
      <c r="Q18" s="15"/>
      <c r="R18" s="12">
        <v>817</v>
      </c>
      <c r="S18" s="14">
        <f t="shared" ref="S18:S27" si="10">SUM(R18)/O18</f>
        <v>0.3362139917695473</v>
      </c>
      <c r="T18" s="13">
        <f>SUM(L18)-R18</f>
        <v>54</v>
      </c>
      <c r="U18" s="14">
        <f>SUM(P18)-S18</f>
        <v>2.2222222222222254E-2</v>
      </c>
      <c r="X18" s="12">
        <v>849</v>
      </c>
      <c r="Y18" s="56">
        <f>SUM(L18)-X18</f>
        <v>22</v>
      </c>
    </row>
    <row r="19" spans="1:34" ht="27.95" customHeight="1" x14ac:dyDescent="0.35">
      <c r="A19" s="12" t="s">
        <v>25</v>
      </c>
      <c r="B19" s="57">
        <v>210</v>
      </c>
      <c r="C19" s="57">
        <v>227</v>
      </c>
      <c r="D19" s="57"/>
      <c r="E19" s="57"/>
      <c r="F19" s="57"/>
      <c r="G19" s="57"/>
      <c r="H19" s="57"/>
      <c r="I19" s="57"/>
      <c r="J19" s="57"/>
      <c r="K19" s="57"/>
      <c r="L19" s="13">
        <f t="shared" si="8"/>
        <v>218.5</v>
      </c>
      <c r="M19" s="12">
        <v>277</v>
      </c>
      <c r="N19" s="13">
        <f t="shared" ref="N19:N27" si="11">SUM(L19)-M19</f>
        <v>-58.5</v>
      </c>
      <c r="O19" s="12">
        <v>785</v>
      </c>
      <c r="P19" s="14">
        <f t="shared" si="9"/>
        <v>0.27834394904458598</v>
      </c>
      <c r="Q19" s="15"/>
      <c r="R19" s="12">
        <v>268</v>
      </c>
      <c r="S19" s="14">
        <f t="shared" si="10"/>
        <v>0.3414012738853503</v>
      </c>
      <c r="T19" s="13">
        <f t="shared" ref="T19:T27" si="12">SUM(L19)-R19</f>
        <v>-49.5</v>
      </c>
      <c r="U19" s="14">
        <f t="shared" ref="U19:U27" si="13">SUM(P19)-S19</f>
        <v>-6.3057324840764317E-2</v>
      </c>
      <c r="X19" s="12">
        <v>273</v>
      </c>
      <c r="Y19" s="56">
        <f t="shared" ref="Y19:Y27" si="14">SUM(L19)-X19</f>
        <v>-54.5</v>
      </c>
    </row>
    <row r="20" spans="1:34" ht="27.95" customHeight="1" x14ac:dyDescent="0.35">
      <c r="A20" s="41" t="s">
        <v>39</v>
      </c>
      <c r="B20" s="57">
        <v>278</v>
      </c>
      <c r="C20" s="57">
        <v>300</v>
      </c>
      <c r="D20" s="57"/>
      <c r="E20" s="57"/>
      <c r="F20" s="57"/>
      <c r="G20" s="57"/>
      <c r="H20" s="57"/>
      <c r="I20" s="57"/>
      <c r="J20" s="57"/>
      <c r="K20" s="57"/>
      <c r="L20" s="13">
        <f t="shared" si="8"/>
        <v>289</v>
      </c>
      <c r="M20" s="12">
        <v>298</v>
      </c>
      <c r="N20" s="13">
        <f t="shared" si="11"/>
        <v>-9</v>
      </c>
      <c r="O20" s="12">
        <v>916</v>
      </c>
      <c r="P20" s="14">
        <f t="shared" si="9"/>
        <v>0.31550218340611352</v>
      </c>
      <c r="Q20" s="15"/>
      <c r="R20" s="12">
        <v>306</v>
      </c>
      <c r="S20" s="14">
        <f t="shared" si="10"/>
        <v>0.33406113537117904</v>
      </c>
      <c r="T20" s="13">
        <f t="shared" si="12"/>
        <v>-17</v>
      </c>
      <c r="U20" s="14">
        <f t="shared" si="13"/>
        <v>-1.8558951965065518E-2</v>
      </c>
      <c r="X20" s="12">
        <v>303</v>
      </c>
      <c r="Y20" s="56">
        <f t="shared" si="14"/>
        <v>-14</v>
      </c>
    </row>
    <row r="21" spans="1:34" ht="27.95" customHeight="1" x14ac:dyDescent="0.35">
      <c r="A21" s="41" t="s">
        <v>26</v>
      </c>
      <c r="B21" s="57">
        <v>124</v>
      </c>
      <c r="C21" s="57">
        <v>133</v>
      </c>
      <c r="D21" s="57"/>
      <c r="E21" s="57"/>
      <c r="F21" s="57"/>
      <c r="G21" s="57"/>
      <c r="H21" s="57"/>
      <c r="I21" s="57"/>
      <c r="J21" s="57"/>
      <c r="K21" s="57"/>
      <c r="L21" s="13">
        <f t="shared" si="8"/>
        <v>128.5</v>
      </c>
      <c r="M21" s="12">
        <v>154</v>
      </c>
      <c r="N21" s="13">
        <f t="shared" si="11"/>
        <v>-25.5</v>
      </c>
      <c r="O21" s="12">
        <v>571</v>
      </c>
      <c r="P21" s="14">
        <f t="shared" si="9"/>
        <v>0.22504378283712784</v>
      </c>
      <c r="Q21" s="15"/>
      <c r="R21" s="12">
        <v>156</v>
      </c>
      <c r="S21" s="14">
        <f t="shared" si="10"/>
        <v>0.27320490367775829</v>
      </c>
      <c r="T21" s="13">
        <f t="shared" si="12"/>
        <v>-27.5</v>
      </c>
      <c r="U21" s="14">
        <f t="shared" si="13"/>
        <v>-4.8161120840630456E-2</v>
      </c>
      <c r="X21" s="12">
        <v>191</v>
      </c>
      <c r="Y21" s="56">
        <f t="shared" si="14"/>
        <v>-62.5</v>
      </c>
    </row>
    <row r="22" spans="1:34" ht="27.95" customHeight="1" x14ac:dyDescent="0.35">
      <c r="A22" s="41" t="s">
        <v>27</v>
      </c>
      <c r="B22" s="57">
        <v>201</v>
      </c>
      <c r="C22" s="57">
        <v>220</v>
      </c>
      <c r="D22" s="57"/>
      <c r="E22" s="57"/>
      <c r="F22" s="57"/>
      <c r="G22" s="57"/>
      <c r="H22" s="57"/>
      <c r="I22" s="57"/>
      <c r="J22" s="57"/>
      <c r="K22" s="57"/>
      <c r="L22" s="13">
        <f t="shared" si="8"/>
        <v>210.5</v>
      </c>
      <c r="M22" s="12">
        <v>241</v>
      </c>
      <c r="N22" s="13">
        <f t="shared" si="11"/>
        <v>-30.5</v>
      </c>
      <c r="O22" s="12">
        <v>622</v>
      </c>
      <c r="P22" s="14">
        <f t="shared" si="9"/>
        <v>0.33842443729903537</v>
      </c>
      <c r="Q22" s="15"/>
      <c r="R22" s="12">
        <v>252</v>
      </c>
      <c r="S22" s="14">
        <f t="shared" si="10"/>
        <v>0.40514469453376206</v>
      </c>
      <c r="T22" s="13">
        <f t="shared" si="12"/>
        <v>-41.5</v>
      </c>
      <c r="U22" s="14">
        <f t="shared" si="13"/>
        <v>-6.6720257234726688E-2</v>
      </c>
      <c r="X22" s="12">
        <v>267</v>
      </c>
      <c r="Y22" s="56">
        <f t="shared" si="14"/>
        <v>-56.5</v>
      </c>
    </row>
    <row r="23" spans="1:34" ht="27.95" customHeight="1" x14ac:dyDescent="0.35">
      <c r="A23" s="41" t="s">
        <v>28</v>
      </c>
      <c r="B23" s="57">
        <v>181</v>
      </c>
      <c r="C23" s="57">
        <v>201</v>
      </c>
      <c r="D23" s="57"/>
      <c r="E23" s="57"/>
      <c r="F23" s="57"/>
      <c r="G23" s="57"/>
      <c r="H23" s="57"/>
      <c r="I23" s="57"/>
      <c r="J23" s="57"/>
      <c r="K23" s="57"/>
      <c r="L23" s="13">
        <f t="shared" si="8"/>
        <v>191</v>
      </c>
      <c r="M23" s="12">
        <v>235</v>
      </c>
      <c r="N23" s="13">
        <f t="shared" si="11"/>
        <v>-44</v>
      </c>
      <c r="O23" s="12">
        <v>724</v>
      </c>
      <c r="P23" s="14">
        <f t="shared" si="9"/>
        <v>0.26381215469613262</v>
      </c>
      <c r="Q23" s="15"/>
      <c r="R23" s="12">
        <v>228</v>
      </c>
      <c r="S23" s="14">
        <f t="shared" si="10"/>
        <v>0.31491712707182318</v>
      </c>
      <c r="T23" s="13">
        <f t="shared" si="12"/>
        <v>-37</v>
      </c>
      <c r="U23" s="14">
        <f t="shared" si="13"/>
        <v>-5.1104972375690561E-2</v>
      </c>
      <c r="X23" s="12">
        <v>237</v>
      </c>
      <c r="Y23" s="56">
        <f t="shared" si="14"/>
        <v>-46</v>
      </c>
    </row>
    <row r="24" spans="1:34" ht="27.95" customHeight="1" x14ac:dyDescent="0.35">
      <c r="A24" s="41" t="s">
        <v>29</v>
      </c>
      <c r="B24" s="57">
        <v>227</v>
      </c>
      <c r="C24" s="57">
        <v>266</v>
      </c>
      <c r="D24" s="57"/>
      <c r="E24" s="57"/>
      <c r="F24" s="57"/>
      <c r="G24" s="57"/>
      <c r="H24" s="57"/>
      <c r="I24" s="57"/>
      <c r="J24" s="57"/>
      <c r="K24" s="57"/>
      <c r="L24" s="13">
        <f t="shared" si="8"/>
        <v>246.5</v>
      </c>
      <c r="M24" s="12">
        <v>282</v>
      </c>
      <c r="N24" s="13">
        <f t="shared" si="11"/>
        <v>-35.5</v>
      </c>
      <c r="O24" s="12">
        <v>618</v>
      </c>
      <c r="P24" s="14">
        <f t="shared" si="9"/>
        <v>0.39886731391585761</v>
      </c>
      <c r="Q24" s="15"/>
      <c r="R24" s="12">
        <v>275</v>
      </c>
      <c r="S24" s="14">
        <f t="shared" si="10"/>
        <v>0.44498381877022652</v>
      </c>
      <c r="T24" s="13">
        <f t="shared" si="12"/>
        <v>-28.5</v>
      </c>
      <c r="U24" s="14">
        <f t="shared" si="13"/>
        <v>-4.6116504854368912E-2</v>
      </c>
      <c r="X24" s="12">
        <v>273</v>
      </c>
      <c r="Y24" s="56">
        <f t="shared" si="14"/>
        <v>-26.5</v>
      </c>
    </row>
    <row r="25" spans="1:34" ht="27.95" customHeight="1" x14ac:dyDescent="0.35">
      <c r="A25" s="41" t="s">
        <v>30</v>
      </c>
      <c r="B25" s="57">
        <v>231</v>
      </c>
      <c r="C25" s="57">
        <v>258</v>
      </c>
      <c r="D25" s="57"/>
      <c r="E25" s="57"/>
      <c r="F25" s="57"/>
      <c r="G25" s="57"/>
      <c r="H25" s="57"/>
      <c r="I25" s="57"/>
      <c r="J25" s="57"/>
      <c r="K25" s="57"/>
      <c r="L25" s="13">
        <f t="shared" si="8"/>
        <v>244.5</v>
      </c>
      <c r="M25" s="12">
        <v>263</v>
      </c>
      <c r="N25" s="13">
        <f t="shared" si="11"/>
        <v>-18.5</v>
      </c>
      <c r="O25" s="12">
        <v>914</v>
      </c>
      <c r="P25" s="14">
        <f t="shared" si="9"/>
        <v>0.26750547045951861</v>
      </c>
      <c r="Q25" s="15"/>
      <c r="R25" s="12">
        <v>268</v>
      </c>
      <c r="S25" s="14">
        <f t="shared" si="10"/>
        <v>0.29321663019693656</v>
      </c>
      <c r="T25" s="13">
        <f t="shared" si="12"/>
        <v>-23.5</v>
      </c>
      <c r="U25" s="14">
        <f t="shared" si="13"/>
        <v>-2.5711159737417943E-2</v>
      </c>
      <c r="X25" s="12">
        <v>281</v>
      </c>
      <c r="Y25" s="56">
        <f t="shared" si="14"/>
        <v>-36.5</v>
      </c>
    </row>
    <row r="26" spans="1:34" ht="27.95" customHeight="1" x14ac:dyDescent="0.35">
      <c r="A26" s="41" t="s">
        <v>31</v>
      </c>
      <c r="B26" s="57">
        <v>50</v>
      </c>
      <c r="C26" s="57">
        <v>61</v>
      </c>
      <c r="D26" s="57"/>
      <c r="E26" s="57"/>
      <c r="F26" s="57"/>
      <c r="G26" s="57"/>
      <c r="H26" s="57"/>
      <c r="I26" s="57"/>
      <c r="J26" s="57"/>
      <c r="K26" s="57"/>
      <c r="L26" s="13">
        <f t="shared" si="8"/>
        <v>55.5</v>
      </c>
      <c r="M26" s="12">
        <v>57</v>
      </c>
      <c r="N26" s="13">
        <f t="shared" si="11"/>
        <v>-1.5</v>
      </c>
      <c r="O26" s="12">
        <v>311</v>
      </c>
      <c r="P26" s="14">
        <f t="shared" si="9"/>
        <v>0.17845659163987138</v>
      </c>
      <c r="Q26" s="15"/>
      <c r="R26" s="12">
        <v>57</v>
      </c>
      <c r="S26" s="14">
        <f t="shared" si="10"/>
        <v>0.18327974276527331</v>
      </c>
      <c r="T26" s="13">
        <f t="shared" ref="T26" si="15">SUM(L26)-R26</f>
        <v>-1.5</v>
      </c>
      <c r="U26" s="14">
        <f t="shared" si="13"/>
        <v>-4.8231511254019366E-3</v>
      </c>
      <c r="X26" s="12">
        <v>62</v>
      </c>
      <c r="Y26" s="56">
        <f t="shared" si="14"/>
        <v>-6.5</v>
      </c>
    </row>
    <row r="27" spans="1:34" ht="27.95" customHeight="1" x14ac:dyDescent="0.35">
      <c r="A27" s="41" t="s">
        <v>32</v>
      </c>
      <c r="B27" s="57">
        <v>183</v>
      </c>
      <c r="C27" s="57">
        <v>197</v>
      </c>
      <c r="D27" s="57"/>
      <c r="E27" s="57"/>
      <c r="F27" s="57"/>
      <c r="G27" s="57"/>
      <c r="H27" s="57"/>
      <c r="I27" s="57"/>
      <c r="J27" s="57"/>
      <c r="K27" s="57"/>
      <c r="L27" s="13">
        <f t="shared" si="8"/>
        <v>190</v>
      </c>
      <c r="M27" s="12">
        <v>227</v>
      </c>
      <c r="N27" s="13">
        <f t="shared" si="11"/>
        <v>-37</v>
      </c>
      <c r="O27" s="12">
        <v>605</v>
      </c>
      <c r="P27" s="14">
        <f t="shared" si="9"/>
        <v>0.31404958677685951</v>
      </c>
      <c r="Q27" s="15"/>
      <c r="R27" s="12">
        <v>224</v>
      </c>
      <c r="S27" s="14">
        <f t="shared" si="10"/>
        <v>0.3702479338842975</v>
      </c>
      <c r="T27" s="13">
        <f t="shared" si="12"/>
        <v>-34</v>
      </c>
      <c r="U27" s="14">
        <f t="shared" si="13"/>
        <v>-5.6198347107437985E-2</v>
      </c>
      <c r="X27" s="12">
        <v>234</v>
      </c>
      <c r="Y27" s="56">
        <f t="shared" si="14"/>
        <v>-44</v>
      </c>
    </row>
    <row r="28" spans="1:34" ht="24.75" customHeight="1" x14ac:dyDescent="0.35">
      <c r="A28" s="45" t="s">
        <v>37</v>
      </c>
      <c r="B28" s="19">
        <f>SUM(B18:B27)</f>
        <v>2565</v>
      </c>
      <c r="C28" s="19">
        <f t="shared" ref="C28:K28" si="16">SUM(C18:C27)</f>
        <v>2725</v>
      </c>
      <c r="D28" s="19">
        <f t="shared" si="16"/>
        <v>0</v>
      </c>
      <c r="E28" s="19">
        <f t="shared" si="16"/>
        <v>0</v>
      </c>
      <c r="F28" s="19">
        <f t="shared" si="16"/>
        <v>0</v>
      </c>
      <c r="G28" s="19">
        <f t="shared" si="16"/>
        <v>0</v>
      </c>
      <c r="H28" s="19">
        <f t="shared" si="16"/>
        <v>0</v>
      </c>
      <c r="I28" s="19">
        <f t="shared" si="16"/>
        <v>0</v>
      </c>
      <c r="J28" s="19">
        <f t="shared" si="16"/>
        <v>0</v>
      </c>
      <c r="K28" s="19">
        <f t="shared" si="16"/>
        <v>0</v>
      </c>
      <c r="L28" s="19">
        <f>SUM(L18:L27)</f>
        <v>2645</v>
      </c>
      <c r="M28" s="19">
        <f t="shared" ref="M28:N28" si="17">SUM(M18:M27)</f>
        <v>2916</v>
      </c>
      <c r="N28" s="19">
        <f t="shared" si="17"/>
        <v>-271</v>
      </c>
      <c r="O28" s="20">
        <f>SUM(O18:O27)</f>
        <v>8496</v>
      </c>
      <c r="P28" s="21">
        <f>AVERAGE(P18:P27)</f>
        <v>0.2938441684066872</v>
      </c>
      <c r="Q28" s="15"/>
      <c r="R28" s="19">
        <f>SUM(R18:R27)</f>
        <v>2851</v>
      </c>
      <c r="S28" s="21">
        <f>AVERAGE(S18:S27)</f>
        <v>0.32966712519261543</v>
      </c>
      <c r="T28" s="19">
        <f>SUM(T18:T27)</f>
        <v>-206</v>
      </c>
      <c r="U28" s="21">
        <f>AVERAGE(U18:U27)</f>
        <v>-3.5822956785928207E-2</v>
      </c>
      <c r="X28" s="19">
        <f>SUM(X18:X27)</f>
        <v>2970</v>
      </c>
      <c r="Y28" s="48">
        <f>SUM(Y18:Y27)</f>
        <v>-325</v>
      </c>
    </row>
    <row r="29" spans="1:34" ht="27.75" customHeight="1" x14ac:dyDescent="0.35">
      <c r="A29" s="39" t="s">
        <v>34</v>
      </c>
      <c r="B29" s="38"/>
      <c r="C29" s="17"/>
      <c r="D29" s="17"/>
      <c r="E29" s="17"/>
      <c r="F29" s="17"/>
      <c r="G29" s="17"/>
      <c r="H29" s="17"/>
      <c r="I29" s="17"/>
      <c r="J29" s="17"/>
      <c r="K29" s="17"/>
      <c r="M29" s="5" t="s">
        <v>15</v>
      </c>
      <c r="Q29" s="9"/>
      <c r="R29" s="18"/>
      <c r="S29" s="18"/>
      <c r="T29" s="18"/>
      <c r="U29" s="18"/>
      <c r="X29" s="64" t="s">
        <v>42</v>
      </c>
      <c r="Y29" s="64"/>
    </row>
    <row r="30" spans="1:34" ht="39.75" customHeight="1" x14ac:dyDescent="0.35">
      <c r="A30" s="33" t="s">
        <v>0</v>
      </c>
      <c r="B30" s="33" t="s">
        <v>1</v>
      </c>
      <c r="C30" s="33" t="s">
        <v>2</v>
      </c>
      <c r="D30" s="33" t="s">
        <v>3</v>
      </c>
      <c r="E30" s="33" t="s">
        <v>4</v>
      </c>
      <c r="F30" s="33" t="s">
        <v>5</v>
      </c>
      <c r="G30" s="33" t="s">
        <v>6</v>
      </c>
      <c r="H30" s="33" t="s">
        <v>7</v>
      </c>
      <c r="I30" s="33" t="s">
        <v>8</v>
      </c>
      <c r="J30" s="33" t="s">
        <v>9</v>
      </c>
      <c r="K30" s="33" t="s">
        <v>10</v>
      </c>
      <c r="L30" s="2" t="s">
        <v>11</v>
      </c>
      <c r="M30" s="1" t="s">
        <v>18</v>
      </c>
      <c r="N30" s="1" t="s">
        <v>23</v>
      </c>
      <c r="O30" s="3" t="s">
        <v>21</v>
      </c>
      <c r="P30" s="4"/>
      <c r="Q30" s="10"/>
      <c r="R30" s="34" t="s">
        <v>40</v>
      </c>
      <c r="S30" s="36" t="s">
        <v>21</v>
      </c>
      <c r="T30" s="35" t="s">
        <v>22</v>
      </c>
      <c r="U30" s="18"/>
      <c r="X30" s="3" t="s">
        <v>41</v>
      </c>
      <c r="Y30" s="50" t="s">
        <v>20</v>
      </c>
      <c r="Z30" s="11"/>
      <c r="AA30" s="11"/>
      <c r="AB30" s="11"/>
      <c r="AC30" s="11"/>
      <c r="AD30" s="11"/>
      <c r="AE30" s="11"/>
      <c r="AF30" s="11"/>
      <c r="AG30" s="11"/>
      <c r="AH30" s="11"/>
    </row>
    <row r="31" spans="1:34" ht="27.95" customHeight="1" x14ac:dyDescent="0.35">
      <c r="A31" s="12" t="s">
        <v>24</v>
      </c>
      <c r="B31" s="57">
        <v>779</v>
      </c>
      <c r="C31" s="57">
        <v>1008</v>
      </c>
      <c r="D31" s="57"/>
      <c r="E31" s="57"/>
      <c r="F31" s="57"/>
      <c r="G31" s="57"/>
      <c r="H31" s="57"/>
      <c r="I31" s="57"/>
      <c r="J31" s="57"/>
      <c r="K31" s="57"/>
      <c r="L31" s="22">
        <f t="shared" ref="L31:L40" si="18">AVERAGE(B31:K31)</f>
        <v>893.5</v>
      </c>
      <c r="M31" s="22">
        <v>954</v>
      </c>
      <c r="N31" s="22">
        <f t="shared" ref="N31:N40" si="19">SUM(L31)-M31</f>
        <v>-60.5</v>
      </c>
      <c r="O31" s="23">
        <f t="shared" ref="O31:O39" si="20">SUM(L31)/O18</f>
        <v>0.3676954732510288</v>
      </c>
      <c r="P31" s="24"/>
      <c r="Q31" s="25"/>
      <c r="R31" s="22">
        <v>927</v>
      </c>
      <c r="S31" s="23">
        <f t="shared" ref="S31:S39" si="21">SUM(R31)/O18</f>
        <v>0.38148148148148148</v>
      </c>
      <c r="T31" s="22">
        <f>SUM(L31)-R31</f>
        <v>-33.5</v>
      </c>
      <c r="U31" s="18"/>
      <c r="X31" s="22">
        <v>1186</v>
      </c>
      <c r="Y31" s="55">
        <f>SUM(L31)-X31</f>
        <v>-292.5</v>
      </c>
    </row>
    <row r="32" spans="1:34" ht="27.95" customHeight="1" x14ac:dyDescent="0.35">
      <c r="A32" s="12" t="s">
        <v>25</v>
      </c>
      <c r="B32" s="57">
        <v>66</v>
      </c>
      <c r="C32" s="57">
        <v>74</v>
      </c>
      <c r="D32" s="57"/>
      <c r="E32" s="57"/>
      <c r="F32" s="57"/>
      <c r="G32" s="57"/>
      <c r="H32" s="57"/>
      <c r="I32" s="57"/>
      <c r="J32" s="57"/>
      <c r="K32" s="57"/>
      <c r="L32" s="22">
        <f t="shared" si="18"/>
        <v>70</v>
      </c>
      <c r="M32" s="22">
        <v>115</v>
      </c>
      <c r="N32" s="22">
        <f t="shared" si="19"/>
        <v>-45</v>
      </c>
      <c r="O32" s="23">
        <f t="shared" si="20"/>
        <v>8.9171974522292988E-2</v>
      </c>
      <c r="P32" s="26"/>
      <c r="Q32" s="25"/>
      <c r="R32" s="22">
        <v>112</v>
      </c>
      <c r="S32" s="23">
        <f t="shared" si="21"/>
        <v>0.14267515923566879</v>
      </c>
      <c r="T32" s="22">
        <f t="shared" ref="T32:T42" si="22">SUM(L32)-R32</f>
        <v>-42</v>
      </c>
      <c r="U32" s="18"/>
      <c r="X32" s="22">
        <v>204.4</v>
      </c>
      <c r="Y32" s="55">
        <f t="shared" ref="Y32:Y40" si="23">SUM(L32)-X32</f>
        <v>-134.4</v>
      </c>
    </row>
    <row r="33" spans="1:28" ht="27.95" customHeight="1" x14ac:dyDescent="0.35">
      <c r="A33" s="41" t="s">
        <v>39</v>
      </c>
      <c r="B33" s="57">
        <v>44</v>
      </c>
      <c r="C33" s="57">
        <v>64</v>
      </c>
      <c r="D33" s="57"/>
      <c r="E33" s="57"/>
      <c r="F33" s="57"/>
      <c r="G33" s="57"/>
      <c r="H33" s="57"/>
      <c r="I33" s="57"/>
      <c r="J33" s="57"/>
      <c r="K33" s="57"/>
      <c r="L33" s="22">
        <f t="shared" si="18"/>
        <v>54</v>
      </c>
      <c r="M33" s="22">
        <v>45</v>
      </c>
      <c r="N33" s="22">
        <f t="shared" si="19"/>
        <v>9</v>
      </c>
      <c r="O33" s="23">
        <f t="shared" si="20"/>
        <v>5.8951965065502182E-2</v>
      </c>
      <c r="P33" s="26"/>
      <c r="Q33" s="25"/>
      <c r="R33" s="22">
        <v>51</v>
      </c>
      <c r="S33" s="23">
        <f t="shared" si="21"/>
        <v>5.5676855895196505E-2</v>
      </c>
      <c r="T33" s="22">
        <f t="shared" si="22"/>
        <v>3</v>
      </c>
      <c r="U33" s="18"/>
      <c r="X33" s="22">
        <v>128</v>
      </c>
      <c r="Y33" s="55">
        <f t="shared" si="23"/>
        <v>-74</v>
      </c>
    </row>
    <row r="34" spans="1:28" ht="27.95" customHeight="1" x14ac:dyDescent="0.35">
      <c r="A34" s="41" t="s">
        <v>26</v>
      </c>
      <c r="B34" s="57">
        <v>31</v>
      </c>
      <c r="C34" s="57">
        <v>40</v>
      </c>
      <c r="D34" s="57"/>
      <c r="E34" s="57"/>
      <c r="F34" s="57"/>
      <c r="G34" s="57"/>
      <c r="H34" s="57"/>
      <c r="I34" s="57"/>
      <c r="J34" s="57"/>
      <c r="K34" s="57"/>
      <c r="L34" s="22">
        <f t="shared" si="18"/>
        <v>35.5</v>
      </c>
      <c r="M34" s="22">
        <v>47</v>
      </c>
      <c r="N34" s="22">
        <f t="shared" si="19"/>
        <v>-11.5</v>
      </c>
      <c r="O34" s="23">
        <f t="shared" si="20"/>
        <v>6.2171628721541153E-2</v>
      </c>
      <c r="P34" s="26"/>
      <c r="Q34" s="25"/>
      <c r="R34" s="22">
        <v>59</v>
      </c>
      <c r="S34" s="23">
        <f t="shared" si="21"/>
        <v>0.10332749562171628</v>
      </c>
      <c r="T34" s="22">
        <f t="shared" si="22"/>
        <v>-23.5</v>
      </c>
      <c r="U34" s="18"/>
      <c r="X34" s="22">
        <v>50</v>
      </c>
      <c r="Y34" s="55">
        <f t="shared" si="23"/>
        <v>-14.5</v>
      </c>
      <c r="AB34" t="s">
        <v>15</v>
      </c>
    </row>
    <row r="35" spans="1:28" ht="27.95" customHeight="1" x14ac:dyDescent="0.35">
      <c r="A35" s="41" t="s">
        <v>27</v>
      </c>
      <c r="B35" s="57">
        <v>93</v>
      </c>
      <c r="C35" s="57">
        <v>99</v>
      </c>
      <c r="D35" s="57"/>
      <c r="E35" s="57"/>
      <c r="F35" s="57"/>
      <c r="G35" s="57"/>
      <c r="H35" s="57"/>
      <c r="I35" s="57"/>
      <c r="J35" s="57"/>
      <c r="K35" s="57"/>
      <c r="L35" s="22">
        <f t="shared" si="18"/>
        <v>96</v>
      </c>
      <c r="M35" s="22">
        <v>128</v>
      </c>
      <c r="N35" s="22">
        <f t="shared" si="19"/>
        <v>-32</v>
      </c>
      <c r="O35" s="23">
        <f t="shared" si="20"/>
        <v>0.15434083601286175</v>
      </c>
      <c r="P35" s="26"/>
      <c r="Q35" s="25"/>
      <c r="R35" s="22">
        <v>130</v>
      </c>
      <c r="S35" s="23">
        <f t="shared" si="21"/>
        <v>0.20900321543408359</v>
      </c>
      <c r="T35" s="22">
        <f t="shared" si="22"/>
        <v>-34</v>
      </c>
      <c r="U35" s="18"/>
      <c r="X35" s="22">
        <v>93</v>
      </c>
      <c r="Y35" s="55">
        <f t="shared" si="23"/>
        <v>3</v>
      </c>
    </row>
    <row r="36" spans="1:28" ht="27.95" customHeight="1" x14ac:dyDescent="0.35">
      <c r="A36" s="41" t="s">
        <v>28</v>
      </c>
      <c r="B36" s="57">
        <v>104</v>
      </c>
      <c r="C36" s="57">
        <v>109</v>
      </c>
      <c r="D36" s="57"/>
      <c r="E36" s="57"/>
      <c r="F36" s="57"/>
      <c r="G36" s="57"/>
      <c r="H36" s="57"/>
      <c r="I36" s="57"/>
      <c r="J36" s="57"/>
      <c r="K36" s="57"/>
      <c r="L36" s="22">
        <f t="shared" si="18"/>
        <v>106.5</v>
      </c>
      <c r="M36" s="22">
        <v>144</v>
      </c>
      <c r="N36" s="22">
        <f t="shared" si="19"/>
        <v>-37.5</v>
      </c>
      <c r="O36" s="23">
        <f t="shared" si="20"/>
        <v>0.14709944751381215</v>
      </c>
      <c r="P36" s="26"/>
      <c r="Q36" s="25"/>
      <c r="R36" s="22">
        <v>123</v>
      </c>
      <c r="S36" s="23">
        <f t="shared" si="21"/>
        <v>0.16988950276243095</v>
      </c>
      <c r="T36" s="22">
        <f t="shared" si="22"/>
        <v>-16.5</v>
      </c>
      <c r="U36" s="18"/>
      <c r="X36" s="22">
        <v>87</v>
      </c>
      <c r="Y36" s="55">
        <f t="shared" si="23"/>
        <v>19.5</v>
      </c>
    </row>
    <row r="37" spans="1:28" ht="27.95" customHeight="1" x14ac:dyDescent="0.35">
      <c r="A37" s="41" t="s">
        <v>29</v>
      </c>
      <c r="B37" s="57">
        <v>32</v>
      </c>
      <c r="C37" s="57">
        <v>36</v>
      </c>
      <c r="D37" s="57"/>
      <c r="E37" s="57"/>
      <c r="F37" s="57"/>
      <c r="G37" s="57"/>
      <c r="H37" s="57"/>
      <c r="I37" s="57"/>
      <c r="J37" s="57"/>
      <c r="K37" s="57"/>
      <c r="L37" s="22">
        <f t="shared" si="18"/>
        <v>34</v>
      </c>
      <c r="M37" s="22">
        <v>35</v>
      </c>
      <c r="N37" s="22">
        <f t="shared" si="19"/>
        <v>-1</v>
      </c>
      <c r="O37" s="23">
        <f t="shared" si="20"/>
        <v>5.5016181229773461E-2</v>
      </c>
      <c r="P37" s="26"/>
      <c r="Q37" s="25"/>
      <c r="R37" s="22">
        <v>42</v>
      </c>
      <c r="S37" s="23">
        <f t="shared" si="21"/>
        <v>6.7961165048543687E-2</v>
      </c>
      <c r="T37" s="22">
        <f t="shared" si="22"/>
        <v>-8</v>
      </c>
      <c r="U37" s="18"/>
      <c r="X37" s="22">
        <v>43</v>
      </c>
      <c r="Y37" s="55">
        <f t="shared" si="23"/>
        <v>-9</v>
      </c>
    </row>
    <row r="38" spans="1:28" ht="27.95" customHeight="1" x14ac:dyDescent="0.35">
      <c r="A38" s="41" t="s">
        <v>30</v>
      </c>
      <c r="B38" s="57">
        <v>32</v>
      </c>
      <c r="C38" s="57">
        <v>34</v>
      </c>
      <c r="D38" s="57"/>
      <c r="E38" s="57"/>
      <c r="F38" s="57"/>
      <c r="G38" s="57"/>
      <c r="H38" s="57"/>
      <c r="I38" s="57"/>
      <c r="J38" s="57"/>
      <c r="K38" s="57"/>
      <c r="L38" s="22">
        <f t="shared" si="18"/>
        <v>33</v>
      </c>
      <c r="M38" s="22">
        <v>35</v>
      </c>
      <c r="N38" s="22">
        <f t="shared" si="19"/>
        <v>-2</v>
      </c>
      <c r="O38" s="23">
        <f t="shared" si="20"/>
        <v>3.6105032822757115E-2</v>
      </c>
      <c r="P38" s="26"/>
      <c r="Q38" s="25"/>
      <c r="R38" s="22">
        <v>36</v>
      </c>
      <c r="S38" s="23">
        <f t="shared" si="21"/>
        <v>3.9387308533916851E-2</v>
      </c>
      <c r="T38" s="22">
        <f t="shared" si="22"/>
        <v>-3</v>
      </c>
      <c r="U38" s="18"/>
      <c r="X38" s="22">
        <v>62</v>
      </c>
      <c r="Y38" s="55">
        <f t="shared" si="23"/>
        <v>-29</v>
      </c>
    </row>
    <row r="39" spans="1:28" ht="27.95" customHeight="1" x14ac:dyDescent="0.35">
      <c r="A39" s="41" t="s">
        <v>31</v>
      </c>
      <c r="B39" s="57">
        <v>1</v>
      </c>
      <c r="C39" s="57">
        <v>2</v>
      </c>
      <c r="D39" s="57"/>
      <c r="E39" s="57"/>
      <c r="F39" s="57"/>
      <c r="G39" s="57"/>
      <c r="H39" s="57"/>
      <c r="I39" s="57"/>
      <c r="J39" s="57"/>
      <c r="K39" s="57"/>
      <c r="L39" s="22">
        <f t="shared" si="18"/>
        <v>1.5</v>
      </c>
      <c r="M39" s="22">
        <v>0</v>
      </c>
      <c r="N39" s="22">
        <f t="shared" si="19"/>
        <v>1.5</v>
      </c>
      <c r="O39" s="23">
        <f t="shared" si="20"/>
        <v>4.8231511254019296E-3</v>
      </c>
      <c r="P39" s="26"/>
      <c r="Q39" s="25"/>
      <c r="R39" s="22">
        <v>1</v>
      </c>
      <c r="S39" s="23">
        <f t="shared" si="21"/>
        <v>3.2154340836012861E-3</v>
      </c>
      <c r="T39" s="22">
        <f t="shared" ref="T39" si="24">SUM(L39)-R39</f>
        <v>0.5</v>
      </c>
      <c r="U39" s="18"/>
      <c r="X39" s="22">
        <v>3</v>
      </c>
      <c r="Y39" s="55">
        <f t="shared" si="23"/>
        <v>-1.5</v>
      </c>
    </row>
    <row r="40" spans="1:28" ht="27.95" customHeight="1" x14ac:dyDescent="0.35">
      <c r="A40" s="41" t="s">
        <v>32</v>
      </c>
      <c r="B40" s="57">
        <v>13</v>
      </c>
      <c r="C40" s="57">
        <v>15</v>
      </c>
      <c r="D40" s="57"/>
      <c r="E40" s="57"/>
      <c r="F40" s="57"/>
      <c r="G40" s="57"/>
      <c r="H40" s="57"/>
      <c r="I40" s="57"/>
      <c r="J40" s="57"/>
      <c r="K40" s="57"/>
      <c r="L40" s="22">
        <f t="shared" si="18"/>
        <v>14</v>
      </c>
      <c r="M40" s="22">
        <v>20</v>
      </c>
      <c r="N40" s="22">
        <f t="shared" si="19"/>
        <v>-6</v>
      </c>
      <c r="O40" s="23">
        <f>SUM(L40)/O27</f>
        <v>2.3140495867768594E-2</v>
      </c>
      <c r="P40" s="26"/>
      <c r="Q40" s="25"/>
      <c r="R40" s="22">
        <v>24</v>
      </c>
      <c r="S40" s="23">
        <f t="shared" ref="S40" si="25">SUM(R40)/O27</f>
        <v>3.9669421487603308E-2</v>
      </c>
      <c r="T40" s="22">
        <f t="shared" si="22"/>
        <v>-10</v>
      </c>
      <c r="U40" s="18"/>
      <c r="X40" s="22">
        <v>26</v>
      </c>
      <c r="Y40" s="55">
        <f t="shared" si="23"/>
        <v>-12</v>
      </c>
    </row>
    <row r="41" spans="1:28" ht="21.75" customHeight="1" x14ac:dyDescent="0.35">
      <c r="A41" s="45" t="s">
        <v>36</v>
      </c>
      <c r="B41" s="20">
        <f>SUM(B31:B40)</f>
        <v>1195</v>
      </c>
      <c r="C41" s="20">
        <f>SUM(C31:C40)</f>
        <v>1481</v>
      </c>
      <c r="D41" s="20">
        <f t="shared" ref="D41:K41" si="26">SUM(D31:D40)</f>
        <v>0</v>
      </c>
      <c r="E41" s="20">
        <f t="shared" si="26"/>
        <v>0</v>
      </c>
      <c r="F41" s="20">
        <f t="shared" si="26"/>
        <v>0</v>
      </c>
      <c r="G41" s="20">
        <f t="shared" si="26"/>
        <v>0</v>
      </c>
      <c r="H41" s="20">
        <f t="shared" si="26"/>
        <v>0</v>
      </c>
      <c r="I41" s="20">
        <f t="shared" si="26"/>
        <v>0</v>
      </c>
      <c r="J41" s="20">
        <f t="shared" si="26"/>
        <v>0</v>
      </c>
      <c r="K41" s="20">
        <f t="shared" si="26"/>
        <v>0</v>
      </c>
      <c r="L41" s="27">
        <f>SUM(L31:L40)</f>
        <v>1338</v>
      </c>
      <c r="M41" s="27">
        <f t="shared" ref="M41:N41" si="27">SUM(M31:M40)</f>
        <v>1523</v>
      </c>
      <c r="N41" s="27">
        <f t="shared" si="27"/>
        <v>-185</v>
      </c>
      <c r="O41" s="28">
        <f>SUM(L41)/O28</f>
        <v>0.1574858757062147</v>
      </c>
      <c r="P41" s="29"/>
      <c r="Q41" s="25"/>
      <c r="R41" s="27">
        <f>SUM(R31:R40)</f>
        <v>1505</v>
      </c>
      <c r="S41" s="28">
        <f>SUM(R41)/O28</f>
        <v>0.1771421845574388</v>
      </c>
      <c r="T41" s="27">
        <f>SUM(T31:T40)</f>
        <v>-167</v>
      </c>
      <c r="U41" s="18"/>
      <c r="X41" s="27">
        <f>SUM(X31:X40)</f>
        <v>1882.4</v>
      </c>
      <c r="Y41" s="49">
        <f>SUM(Y31:Y40)</f>
        <v>-544.4</v>
      </c>
    </row>
    <row r="42" spans="1:28" ht="23.25" customHeight="1" x14ac:dyDescent="0.3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44">
        <f>SUM(L41)/O28</f>
        <v>0.1574858757062147</v>
      </c>
      <c r="M42" s="23">
        <f>SUM(M41)/O28</f>
        <v>0.1792608286252354</v>
      </c>
      <c r="N42" s="23">
        <f>SUM(L42)-M42</f>
        <v>-2.1774952919020707E-2</v>
      </c>
      <c r="O42" s="18"/>
      <c r="P42" s="18"/>
      <c r="Q42" s="30"/>
      <c r="R42" s="31">
        <f>SUM(R41)/O28</f>
        <v>0.1771421845574388</v>
      </c>
      <c r="S42" s="18"/>
      <c r="T42" s="32">
        <f t="shared" si="22"/>
        <v>-1.9656308851224102E-2</v>
      </c>
      <c r="U42" s="18"/>
      <c r="X42" s="31">
        <f>SUM(X41)/O28</f>
        <v>0.22156308851224107</v>
      </c>
      <c r="Y42" s="47"/>
    </row>
    <row r="43" spans="1:28" ht="27.95" customHeight="1" x14ac:dyDescent="0.35">
      <c r="A43" s="39" t="s">
        <v>33</v>
      </c>
      <c r="B43" s="38"/>
      <c r="C43" s="17"/>
      <c r="D43" s="17"/>
      <c r="E43" s="17"/>
      <c r="F43" s="17"/>
      <c r="G43" s="17"/>
      <c r="H43" s="17"/>
      <c r="I43" s="17"/>
      <c r="J43" s="17"/>
      <c r="K43" s="17"/>
      <c r="M43" s="5" t="s">
        <v>15</v>
      </c>
      <c r="Q43" s="9"/>
      <c r="R43" s="18"/>
      <c r="S43" s="18"/>
      <c r="T43" s="18"/>
      <c r="X43" s="64" t="s">
        <v>42</v>
      </c>
      <c r="Y43" s="64"/>
    </row>
    <row r="44" spans="1:28" ht="45" customHeight="1" x14ac:dyDescent="0.35">
      <c r="A44" s="33" t="s">
        <v>0</v>
      </c>
      <c r="B44" s="33" t="s">
        <v>1</v>
      </c>
      <c r="C44" s="33" t="s">
        <v>2</v>
      </c>
      <c r="D44" s="33" t="s">
        <v>3</v>
      </c>
      <c r="E44" s="33" t="s">
        <v>4</v>
      </c>
      <c r="F44" s="33" t="s">
        <v>5</v>
      </c>
      <c r="G44" s="33" t="s">
        <v>6</v>
      </c>
      <c r="H44" s="33" t="s">
        <v>7</v>
      </c>
      <c r="I44" s="33" t="s">
        <v>8</v>
      </c>
      <c r="J44" s="33" t="s">
        <v>9</v>
      </c>
      <c r="K44" s="33" t="s">
        <v>10</v>
      </c>
      <c r="L44" s="2" t="s">
        <v>11</v>
      </c>
      <c r="M44" s="1" t="s">
        <v>18</v>
      </c>
      <c r="N44" s="1" t="s">
        <v>23</v>
      </c>
      <c r="O44" s="3" t="s">
        <v>21</v>
      </c>
      <c r="P44" s="4"/>
      <c r="Q44" s="10"/>
      <c r="R44" s="34" t="s">
        <v>40</v>
      </c>
      <c r="S44" s="36" t="s">
        <v>21</v>
      </c>
      <c r="T44" s="35" t="s">
        <v>22</v>
      </c>
      <c r="X44" s="3" t="s">
        <v>41</v>
      </c>
      <c r="Y44" s="50" t="s">
        <v>20</v>
      </c>
    </row>
    <row r="45" spans="1:28" ht="27.95" customHeight="1" x14ac:dyDescent="0.35">
      <c r="A45" s="12" t="s">
        <v>24</v>
      </c>
      <c r="B45" s="57">
        <v>62</v>
      </c>
      <c r="C45" s="57">
        <v>58</v>
      </c>
      <c r="D45" s="57"/>
      <c r="E45" s="57"/>
      <c r="F45" s="57"/>
      <c r="G45" s="57"/>
      <c r="H45" s="57"/>
      <c r="I45" s="57"/>
      <c r="J45" s="57"/>
      <c r="K45" s="57"/>
      <c r="L45" s="22">
        <f t="shared" ref="L45:L54" si="28">AVERAGE(B45:K45)</f>
        <v>60</v>
      </c>
      <c r="M45" s="22">
        <v>77</v>
      </c>
      <c r="N45" s="22">
        <f t="shared" ref="N45:N54" si="29">SUM(L45)-M45</f>
        <v>-17</v>
      </c>
      <c r="O45" s="23">
        <f>SUM(L45)/O18</f>
        <v>2.4691358024691357E-2</v>
      </c>
      <c r="P45" s="24"/>
      <c r="Q45" s="25"/>
      <c r="R45" s="22">
        <v>81</v>
      </c>
      <c r="S45" s="23">
        <f>SUM(R45)/O18</f>
        <v>3.3333333333333333E-2</v>
      </c>
      <c r="T45" s="22">
        <f>SUM(L45)-R45</f>
        <v>-21</v>
      </c>
      <c r="X45" s="22">
        <v>93</v>
      </c>
      <c r="Y45" s="55">
        <f>SUM(L45)-X45</f>
        <v>-33</v>
      </c>
    </row>
    <row r="46" spans="1:28" ht="27.95" customHeight="1" x14ac:dyDescent="0.35">
      <c r="A46" s="12" t="s">
        <v>25</v>
      </c>
      <c r="B46" s="57">
        <v>16</v>
      </c>
      <c r="C46" s="57">
        <v>19</v>
      </c>
      <c r="D46" s="57"/>
      <c r="E46" s="57"/>
      <c r="F46" s="57"/>
      <c r="G46" s="57"/>
      <c r="H46" s="57"/>
      <c r="I46" s="57"/>
      <c r="J46" s="57"/>
      <c r="K46" s="57"/>
      <c r="L46" s="22">
        <f t="shared" si="28"/>
        <v>17.5</v>
      </c>
      <c r="M46" s="22">
        <v>28</v>
      </c>
      <c r="N46" s="22">
        <f t="shared" si="29"/>
        <v>-10.5</v>
      </c>
      <c r="O46" s="23">
        <f t="shared" ref="O46:O54" si="30">SUM(L46)/O19</f>
        <v>2.2292993630573247E-2</v>
      </c>
      <c r="P46" s="26"/>
      <c r="Q46" s="25"/>
      <c r="R46" s="22">
        <v>21</v>
      </c>
      <c r="S46" s="23">
        <f t="shared" ref="S46:S54" si="31">SUM(R46)/O19</f>
        <v>2.6751592356687899E-2</v>
      </c>
      <c r="T46" s="22">
        <f t="shared" ref="T46:T54" si="32">SUM(L46)-R46</f>
        <v>-3.5</v>
      </c>
      <c r="X46" s="22">
        <v>18</v>
      </c>
      <c r="Y46" s="55">
        <f t="shared" ref="Y46:Y54" si="33">SUM(L46)-X46</f>
        <v>-0.5</v>
      </c>
    </row>
    <row r="47" spans="1:28" ht="27.95" customHeight="1" x14ac:dyDescent="0.35">
      <c r="A47" s="41" t="s">
        <v>39</v>
      </c>
      <c r="B47" s="57">
        <v>11</v>
      </c>
      <c r="C47" s="57">
        <v>16</v>
      </c>
      <c r="D47" s="57"/>
      <c r="E47" s="57"/>
      <c r="F47" s="57"/>
      <c r="G47" s="57"/>
      <c r="H47" s="57"/>
      <c r="I47" s="57"/>
      <c r="J47" s="57"/>
      <c r="K47" s="57"/>
      <c r="L47" s="22">
        <f t="shared" si="28"/>
        <v>13.5</v>
      </c>
      <c r="M47" s="22">
        <v>22</v>
      </c>
      <c r="N47" s="22">
        <f t="shared" si="29"/>
        <v>-8.5</v>
      </c>
      <c r="O47" s="23">
        <f t="shared" si="30"/>
        <v>1.4737991266375546E-2</v>
      </c>
      <c r="P47" s="26"/>
      <c r="Q47" s="25"/>
      <c r="R47" s="22">
        <v>15</v>
      </c>
      <c r="S47" s="23">
        <f t="shared" si="31"/>
        <v>1.6375545851528384E-2</v>
      </c>
      <c r="T47" s="22">
        <f t="shared" si="32"/>
        <v>-1.5</v>
      </c>
      <c r="X47" s="22">
        <v>24</v>
      </c>
      <c r="Y47" s="55">
        <f t="shared" si="33"/>
        <v>-10.5</v>
      </c>
    </row>
    <row r="48" spans="1:28" ht="27.95" customHeight="1" x14ac:dyDescent="0.35">
      <c r="A48" s="41" t="s">
        <v>26</v>
      </c>
      <c r="B48" s="57">
        <v>11</v>
      </c>
      <c r="C48" s="57">
        <v>12</v>
      </c>
      <c r="D48" s="57"/>
      <c r="E48" s="57"/>
      <c r="F48" s="57"/>
      <c r="G48" s="57"/>
      <c r="H48" s="57"/>
      <c r="I48" s="57"/>
      <c r="J48" s="57"/>
      <c r="K48" s="57"/>
      <c r="L48" s="22">
        <f t="shared" si="28"/>
        <v>11.5</v>
      </c>
      <c r="M48" s="22">
        <v>13</v>
      </c>
      <c r="N48" s="22">
        <f t="shared" si="29"/>
        <v>-1.5</v>
      </c>
      <c r="O48" s="23">
        <f t="shared" si="30"/>
        <v>2.0140105078809107E-2</v>
      </c>
      <c r="P48" s="26"/>
      <c r="Q48" s="25"/>
      <c r="R48" s="22">
        <v>11</v>
      </c>
      <c r="S48" s="23">
        <f t="shared" si="31"/>
        <v>1.9264448336252189E-2</v>
      </c>
      <c r="T48" s="22">
        <f t="shared" si="32"/>
        <v>0.5</v>
      </c>
      <c r="X48" s="22">
        <v>7</v>
      </c>
      <c r="Y48" s="55">
        <f t="shared" si="33"/>
        <v>4.5</v>
      </c>
    </row>
    <row r="49" spans="1:25" ht="27.95" customHeight="1" x14ac:dyDescent="0.35">
      <c r="A49" s="41" t="s">
        <v>27</v>
      </c>
      <c r="B49" s="57">
        <v>37</v>
      </c>
      <c r="C49" s="57">
        <v>35</v>
      </c>
      <c r="D49" s="57"/>
      <c r="E49" s="57"/>
      <c r="F49" s="57"/>
      <c r="G49" s="57"/>
      <c r="H49" s="57"/>
      <c r="I49" s="57"/>
      <c r="J49" s="57"/>
      <c r="K49" s="57"/>
      <c r="L49" s="22">
        <f t="shared" si="28"/>
        <v>36</v>
      </c>
      <c r="M49" s="22">
        <v>38</v>
      </c>
      <c r="N49" s="22">
        <f t="shared" si="29"/>
        <v>-2</v>
      </c>
      <c r="O49" s="23">
        <f t="shared" si="30"/>
        <v>5.7877813504823149E-2</v>
      </c>
      <c r="P49" s="26"/>
      <c r="Q49" s="25"/>
      <c r="R49" s="22">
        <v>34</v>
      </c>
      <c r="S49" s="23">
        <f t="shared" si="31"/>
        <v>5.4662379421221867E-2</v>
      </c>
      <c r="T49" s="22">
        <f t="shared" si="32"/>
        <v>2</v>
      </c>
      <c r="X49" s="22">
        <v>25</v>
      </c>
      <c r="Y49" s="55">
        <f t="shared" si="33"/>
        <v>11</v>
      </c>
    </row>
    <row r="50" spans="1:25" ht="27.95" customHeight="1" x14ac:dyDescent="0.35">
      <c r="A50" s="41" t="s">
        <v>28</v>
      </c>
      <c r="B50" s="57">
        <v>15</v>
      </c>
      <c r="C50" s="57">
        <v>18</v>
      </c>
      <c r="D50" s="57"/>
      <c r="E50" s="57"/>
      <c r="F50" s="57"/>
      <c r="G50" s="57"/>
      <c r="H50" s="57"/>
      <c r="I50" s="57"/>
      <c r="J50" s="57"/>
      <c r="K50" s="57"/>
      <c r="L50" s="22">
        <f t="shared" si="28"/>
        <v>16.5</v>
      </c>
      <c r="M50" s="22">
        <v>12</v>
      </c>
      <c r="N50" s="22">
        <f t="shared" si="29"/>
        <v>4.5</v>
      </c>
      <c r="O50" s="23">
        <f t="shared" si="30"/>
        <v>2.2790055248618785E-2</v>
      </c>
      <c r="P50" s="26"/>
      <c r="Q50" s="25"/>
      <c r="R50" s="22">
        <v>16</v>
      </c>
      <c r="S50" s="23">
        <f t="shared" si="31"/>
        <v>2.2099447513812154E-2</v>
      </c>
      <c r="T50" s="22">
        <f t="shared" si="32"/>
        <v>0.5</v>
      </c>
      <c r="X50" s="22">
        <v>30</v>
      </c>
      <c r="Y50" s="55">
        <f t="shared" si="33"/>
        <v>-13.5</v>
      </c>
    </row>
    <row r="51" spans="1:25" ht="27.95" customHeight="1" x14ac:dyDescent="0.35">
      <c r="A51" s="41" t="s">
        <v>29</v>
      </c>
      <c r="B51" s="57">
        <v>12</v>
      </c>
      <c r="C51" s="57">
        <v>11</v>
      </c>
      <c r="D51" s="57"/>
      <c r="E51" s="57"/>
      <c r="F51" s="57"/>
      <c r="G51" s="57"/>
      <c r="H51" s="57"/>
      <c r="I51" s="57"/>
      <c r="J51" s="57"/>
      <c r="K51" s="57"/>
      <c r="L51" s="22">
        <f t="shared" si="28"/>
        <v>11.5</v>
      </c>
      <c r="M51" s="22">
        <v>11</v>
      </c>
      <c r="N51" s="22">
        <f t="shared" si="29"/>
        <v>0.5</v>
      </c>
      <c r="O51" s="23">
        <f t="shared" si="30"/>
        <v>1.8608414239482202E-2</v>
      </c>
      <c r="P51" s="26"/>
      <c r="Q51" s="25"/>
      <c r="R51" s="22">
        <v>12</v>
      </c>
      <c r="S51" s="23">
        <f t="shared" si="31"/>
        <v>1.9417475728155338E-2</v>
      </c>
      <c r="T51" s="22">
        <f t="shared" si="32"/>
        <v>-0.5</v>
      </c>
      <c r="X51" s="22">
        <v>15</v>
      </c>
      <c r="Y51" s="55">
        <f t="shared" si="33"/>
        <v>-3.5</v>
      </c>
    </row>
    <row r="52" spans="1:25" ht="27.95" customHeight="1" x14ac:dyDescent="0.35">
      <c r="A52" s="41" t="s">
        <v>30</v>
      </c>
      <c r="B52" s="57">
        <v>9</v>
      </c>
      <c r="C52" s="57">
        <v>10</v>
      </c>
      <c r="D52" s="57"/>
      <c r="E52" s="57"/>
      <c r="F52" s="57"/>
      <c r="G52" s="57"/>
      <c r="H52" s="57"/>
      <c r="I52" s="57"/>
      <c r="J52" s="57"/>
      <c r="K52" s="57"/>
      <c r="L52" s="22">
        <f t="shared" si="28"/>
        <v>9.5</v>
      </c>
      <c r="M52" s="22">
        <v>14</v>
      </c>
      <c r="N52" s="22">
        <f t="shared" si="29"/>
        <v>-4.5</v>
      </c>
      <c r="O52" s="23">
        <f t="shared" si="30"/>
        <v>1.0393873085339168E-2</v>
      </c>
      <c r="P52" s="26"/>
      <c r="Q52" s="25"/>
      <c r="R52" s="22">
        <v>11</v>
      </c>
      <c r="S52" s="23">
        <f t="shared" si="31"/>
        <v>1.2035010940919038E-2</v>
      </c>
      <c r="T52" s="22">
        <f t="shared" si="32"/>
        <v>-1.5</v>
      </c>
      <c r="X52" s="22">
        <v>12</v>
      </c>
      <c r="Y52" s="55">
        <f t="shared" si="33"/>
        <v>-2.5</v>
      </c>
    </row>
    <row r="53" spans="1:25" ht="27.95" customHeight="1" x14ac:dyDescent="0.35">
      <c r="A53" s="41" t="s">
        <v>31</v>
      </c>
      <c r="B53" s="57">
        <v>0</v>
      </c>
      <c r="C53" s="57">
        <v>0</v>
      </c>
      <c r="D53" s="57"/>
      <c r="E53" s="57"/>
      <c r="F53" s="57"/>
      <c r="G53" s="57"/>
      <c r="H53" s="57"/>
      <c r="I53" s="57"/>
      <c r="J53" s="57"/>
      <c r="K53" s="57"/>
      <c r="L53" s="22">
        <f t="shared" si="28"/>
        <v>0</v>
      </c>
      <c r="M53" s="22">
        <v>0</v>
      </c>
      <c r="N53" s="22">
        <f t="shared" si="29"/>
        <v>0</v>
      </c>
      <c r="O53" s="23">
        <f t="shared" si="30"/>
        <v>0</v>
      </c>
      <c r="P53" s="26"/>
      <c r="Q53" s="25"/>
      <c r="R53" s="22">
        <v>0</v>
      </c>
      <c r="S53" s="23">
        <f t="shared" si="31"/>
        <v>0</v>
      </c>
      <c r="T53" s="22">
        <f t="shared" si="32"/>
        <v>0</v>
      </c>
      <c r="X53" s="22">
        <v>0</v>
      </c>
      <c r="Y53" s="55">
        <f t="shared" si="33"/>
        <v>0</v>
      </c>
    </row>
    <row r="54" spans="1:25" ht="27.95" customHeight="1" x14ac:dyDescent="0.35">
      <c r="A54" s="41" t="s">
        <v>32</v>
      </c>
      <c r="B54" s="57">
        <v>11</v>
      </c>
      <c r="C54" s="57">
        <v>11</v>
      </c>
      <c r="D54" s="57"/>
      <c r="E54" s="57"/>
      <c r="F54" s="57"/>
      <c r="G54" s="57"/>
      <c r="H54" s="57"/>
      <c r="I54" s="57"/>
      <c r="J54" s="57"/>
      <c r="K54" s="57"/>
      <c r="L54" s="22">
        <f t="shared" si="28"/>
        <v>11</v>
      </c>
      <c r="M54" s="22">
        <v>15</v>
      </c>
      <c r="N54" s="22">
        <f t="shared" si="29"/>
        <v>-4</v>
      </c>
      <c r="O54" s="23">
        <f t="shared" si="30"/>
        <v>1.8181818181818181E-2</v>
      </c>
      <c r="P54" s="26"/>
      <c r="Q54" s="25"/>
      <c r="R54" s="22">
        <v>15</v>
      </c>
      <c r="S54" s="23">
        <f t="shared" si="31"/>
        <v>2.4793388429752067E-2</v>
      </c>
      <c r="T54" s="22">
        <f t="shared" si="32"/>
        <v>-4</v>
      </c>
      <c r="X54" s="22">
        <v>0</v>
      </c>
      <c r="Y54" s="55">
        <f t="shared" si="33"/>
        <v>11</v>
      </c>
    </row>
    <row r="55" spans="1:25" ht="27.95" customHeight="1" x14ac:dyDescent="0.35">
      <c r="A55" s="45" t="s">
        <v>36</v>
      </c>
      <c r="B55" s="20">
        <f>SUM(B45:B54)</f>
        <v>184</v>
      </c>
      <c r="C55" s="20">
        <f t="shared" ref="C55:K55" si="34">SUM(C45:C54)</f>
        <v>190</v>
      </c>
      <c r="D55" s="20">
        <f t="shared" si="34"/>
        <v>0</v>
      </c>
      <c r="E55" s="20">
        <f t="shared" si="34"/>
        <v>0</v>
      </c>
      <c r="F55" s="20">
        <f t="shared" si="34"/>
        <v>0</v>
      </c>
      <c r="G55" s="20">
        <f t="shared" si="34"/>
        <v>0</v>
      </c>
      <c r="H55" s="20">
        <f t="shared" si="34"/>
        <v>0</v>
      </c>
      <c r="I55" s="20">
        <f t="shared" si="34"/>
        <v>0</v>
      </c>
      <c r="J55" s="20">
        <f t="shared" si="34"/>
        <v>0</v>
      </c>
      <c r="K55" s="20">
        <f t="shared" si="34"/>
        <v>0</v>
      </c>
      <c r="L55" s="27">
        <f>SUM(L45:L54)</f>
        <v>187</v>
      </c>
      <c r="M55" s="27">
        <f t="shared" ref="M55:N55" si="35">SUM(M45:M54)</f>
        <v>230</v>
      </c>
      <c r="N55" s="27">
        <f t="shared" si="35"/>
        <v>-43</v>
      </c>
      <c r="O55" s="28">
        <f>SUM(L55)/O28</f>
        <v>2.2010357815442562E-2</v>
      </c>
      <c r="P55" s="29"/>
      <c r="Q55" s="25"/>
      <c r="R55" s="27">
        <f>SUM(R45:R54)</f>
        <v>216</v>
      </c>
      <c r="S55" s="28">
        <f>SUM(R55)/O28</f>
        <v>2.5423728813559324E-2</v>
      </c>
      <c r="T55" s="27">
        <f>SUM(T45:T54)</f>
        <v>-29</v>
      </c>
      <c r="X55" s="27">
        <f>SUM(X45:X54)</f>
        <v>224</v>
      </c>
      <c r="Y55" s="49">
        <f>SUM(Y45:Y54)</f>
        <v>-37</v>
      </c>
    </row>
    <row r="56" spans="1:25" ht="27.95" customHeight="1" x14ac:dyDescent="0.35">
      <c r="A56" s="61" t="s">
        <v>35</v>
      </c>
      <c r="B56" s="62"/>
      <c r="C56" s="18"/>
      <c r="D56" s="18"/>
      <c r="E56" s="18"/>
      <c r="F56" s="18"/>
      <c r="G56" s="18"/>
      <c r="H56" s="18"/>
      <c r="I56" s="18"/>
      <c r="J56" s="18"/>
      <c r="K56" s="18"/>
      <c r="L56" s="23">
        <f>SUM(L55)/O28</f>
        <v>2.2010357815442562E-2</v>
      </c>
      <c r="M56" s="23">
        <f>SUM(M55)/O28</f>
        <v>2.7071563088512243E-2</v>
      </c>
      <c r="N56" s="23">
        <f>SUM(L56)-M56</f>
        <v>-5.0612052730696806E-3</v>
      </c>
      <c r="O56" s="18"/>
      <c r="P56" s="18"/>
      <c r="Q56" s="30"/>
      <c r="R56" s="31">
        <f>SUM(R55)/O28</f>
        <v>2.5423728813559324E-2</v>
      </c>
      <c r="S56" s="18"/>
      <c r="T56" s="32">
        <f t="shared" ref="T56" si="36">SUM(L56)-R56</f>
        <v>-3.4133709981167618E-3</v>
      </c>
      <c r="X56" s="31">
        <f>SUM(X55)/O28</f>
        <v>2.6365348399246705E-2</v>
      </c>
    </row>
    <row r="57" spans="1:25" ht="23.25" x14ac:dyDescent="0.35">
      <c r="A57" s="33" t="s">
        <v>0</v>
      </c>
      <c r="B57" s="52" t="s">
        <v>46</v>
      </c>
      <c r="C57" s="52" t="s">
        <v>43</v>
      </c>
      <c r="D57" s="52" t="s">
        <v>44</v>
      </c>
    </row>
    <row r="58" spans="1:25" ht="21" x14ac:dyDescent="0.35">
      <c r="A58" s="12" t="s">
        <v>24</v>
      </c>
      <c r="B58" s="13">
        <f>SUM(L5,L18)+(L31/3.83)+(L45/3.83)</f>
        <v>1218.4556135770235</v>
      </c>
      <c r="C58" s="12">
        <v>75</v>
      </c>
      <c r="D58" s="53">
        <f>SUM(B58)/C58</f>
        <v>16.246074847693649</v>
      </c>
    </row>
    <row r="59" spans="1:25" ht="21" x14ac:dyDescent="0.35">
      <c r="A59" s="12" t="s">
        <v>25</v>
      </c>
      <c r="B59" s="13">
        <f t="shared" ref="B59:B67" si="37">SUM(L6,L19)+(L32/3.83)+(L46/3.83)</f>
        <v>260.84595300261094</v>
      </c>
      <c r="C59" s="12">
        <v>18</v>
      </c>
      <c r="D59" s="53">
        <f t="shared" ref="D59:D67" si="38">SUM(B59)/C59</f>
        <v>14.491441833478385</v>
      </c>
    </row>
    <row r="60" spans="1:25" ht="21" x14ac:dyDescent="0.35">
      <c r="A60" s="41" t="s">
        <v>39</v>
      </c>
      <c r="B60" s="13">
        <f t="shared" si="37"/>
        <v>340.12402088772848</v>
      </c>
      <c r="C60" s="12">
        <v>29</v>
      </c>
      <c r="D60" s="53">
        <f t="shared" si="38"/>
        <v>11.728414513369948</v>
      </c>
    </row>
    <row r="61" spans="1:25" ht="21" x14ac:dyDescent="0.35">
      <c r="A61" s="41" t="s">
        <v>26</v>
      </c>
      <c r="B61" s="13">
        <f t="shared" si="37"/>
        <v>163.77154046997387</v>
      </c>
      <c r="C61" s="12">
        <v>13</v>
      </c>
      <c r="D61" s="53">
        <f t="shared" si="38"/>
        <v>12.597810805382606</v>
      </c>
    </row>
    <row r="62" spans="1:25" ht="21" x14ac:dyDescent="0.35">
      <c r="A62" s="41" t="s">
        <v>27</v>
      </c>
      <c r="B62" s="13">
        <f t="shared" si="37"/>
        <v>256.46475195822455</v>
      </c>
      <c r="C62" s="12">
        <v>18</v>
      </c>
      <c r="D62" s="53">
        <f t="shared" si="38"/>
        <v>14.248041775456919</v>
      </c>
    </row>
    <row r="63" spans="1:25" ht="21" x14ac:dyDescent="0.35">
      <c r="A63" s="41" t="s">
        <v>28</v>
      </c>
      <c r="B63" s="13">
        <f t="shared" si="37"/>
        <v>238.11488250652741</v>
      </c>
      <c r="C63" s="12">
        <v>17</v>
      </c>
      <c r="D63" s="53">
        <f t="shared" si="38"/>
        <v>14.006757794501612</v>
      </c>
    </row>
    <row r="64" spans="1:25" ht="21" x14ac:dyDescent="0.35">
      <c r="A64" s="41" t="s">
        <v>29</v>
      </c>
      <c r="B64" s="13">
        <f t="shared" si="37"/>
        <v>272.87989556135767</v>
      </c>
      <c r="C64" s="12">
        <v>18</v>
      </c>
      <c r="D64" s="53">
        <f t="shared" si="38"/>
        <v>15.159994197853203</v>
      </c>
    </row>
    <row r="65" spans="1:4" ht="21" x14ac:dyDescent="0.35">
      <c r="A65" s="41" t="s">
        <v>30</v>
      </c>
      <c r="B65" s="13">
        <f t="shared" si="37"/>
        <v>295.09660574412533</v>
      </c>
      <c r="C65" s="12">
        <v>23</v>
      </c>
      <c r="D65" s="53">
        <f t="shared" si="38"/>
        <v>12.830287206266318</v>
      </c>
    </row>
    <row r="66" spans="1:4" ht="21" x14ac:dyDescent="0.35">
      <c r="A66" s="41" t="s">
        <v>31</v>
      </c>
      <c r="B66" s="13">
        <f t="shared" si="37"/>
        <v>55.891644908616186</v>
      </c>
      <c r="C66" s="12">
        <v>0</v>
      </c>
      <c r="D66" s="53">
        <v>0</v>
      </c>
    </row>
    <row r="67" spans="1:4" ht="21" x14ac:dyDescent="0.35">
      <c r="A67" s="41" t="s">
        <v>32</v>
      </c>
      <c r="B67" s="13">
        <f t="shared" si="37"/>
        <v>231.52741514360312</v>
      </c>
      <c r="C67" s="12">
        <v>18</v>
      </c>
      <c r="D67" s="53">
        <f t="shared" si="38"/>
        <v>12.862634174644619</v>
      </c>
    </row>
    <row r="68" spans="1:4" ht="22.5" customHeight="1" x14ac:dyDescent="0.35">
      <c r="A68" s="51" t="s">
        <v>45</v>
      </c>
      <c r="B68" s="19">
        <f>SUM(B58:B67)</f>
        <v>3333.1723237597917</v>
      </c>
      <c r="C68" s="20">
        <f>SUM(C58:C67)</f>
        <v>229</v>
      </c>
      <c r="D68" s="54">
        <f>AVERAGE(D58:D67)</f>
        <v>12.417145714864727</v>
      </c>
    </row>
  </sheetData>
  <mergeCells count="6">
    <mergeCell ref="A56:B56"/>
    <mergeCell ref="A1:P1"/>
    <mergeCell ref="X3:Y3"/>
    <mergeCell ref="X16:Y16"/>
    <mergeCell ref="X29:Y29"/>
    <mergeCell ref="X43:Y43"/>
  </mergeCells>
  <pageMargins left="0.7" right="0.7" top="0.75" bottom="0.75" header="0.3" footer="0.3"/>
  <pageSetup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68"/>
  <sheetViews>
    <sheetView topLeftCell="A35" zoomScale="85" zoomScaleNormal="85" workbookViewId="0">
      <selection activeCell="F45" sqref="F45:F54"/>
    </sheetView>
  </sheetViews>
  <sheetFormatPr defaultRowHeight="15" x14ac:dyDescent="0.25"/>
  <cols>
    <col min="1" max="1" width="15.42578125" customWidth="1"/>
    <col min="2" max="2" width="11.7109375" customWidth="1"/>
    <col min="3" max="11" width="10.7109375" customWidth="1"/>
    <col min="12" max="13" width="11.28515625" customWidth="1"/>
    <col min="14" max="14" width="12.5703125" customWidth="1"/>
    <col min="15" max="15" width="13.7109375" customWidth="1"/>
    <col min="16" max="16" width="10.85546875" customWidth="1"/>
    <col min="17" max="17" width="1" customWidth="1"/>
    <col min="18" max="18" width="11.42578125" customWidth="1"/>
    <col min="19" max="19" width="11" customWidth="1"/>
    <col min="20" max="20" width="10.85546875" customWidth="1"/>
    <col min="21" max="21" width="10.28515625" customWidth="1"/>
    <col min="22" max="22" width="10" hidden="1" customWidth="1"/>
    <col min="23" max="23" width="1.140625" customWidth="1"/>
    <col min="24" max="24" width="11.42578125" customWidth="1"/>
    <col min="25" max="25" width="10.140625" customWidth="1"/>
  </cols>
  <sheetData>
    <row r="1" spans="1:25" ht="34.5" customHeight="1" x14ac:dyDescent="0.4">
      <c r="A1" s="58" t="s">
        <v>38</v>
      </c>
      <c r="B1" s="59"/>
      <c r="C1" s="59"/>
      <c r="D1" s="59"/>
      <c r="E1" s="59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42"/>
    </row>
    <row r="2" spans="1:25" x14ac:dyDescent="0.25">
      <c r="A2" t="s">
        <v>15</v>
      </c>
      <c r="T2" t="s">
        <v>15</v>
      </c>
    </row>
    <row r="3" spans="1:25" ht="27.75" customHeight="1" x14ac:dyDescent="0.35">
      <c r="A3" s="39" t="s">
        <v>13</v>
      </c>
      <c r="B3" s="43"/>
      <c r="C3" s="43"/>
      <c r="D3" s="43"/>
      <c r="E3" s="46"/>
      <c r="F3" s="46"/>
      <c r="G3" s="46"/>
      <c r="H3" s="46"/>
      <c r="I3" s="46"/>
      <c r="J3" s="46"/>
      <c r="K3" s="46"/>
      <c r="R3" s="6" t="s">
        <v>15</v>
      </c>
      <c r="X3" s="63" t="s">
        <v>42</v>
      </c>
      <c r="Y3" s="63"/>
    </row>
    <row r="4" spans="1:25" ht="24.75" customHeight="1" x14ac:dyDescent="0.35">
      <c r="A4" s="33" t="s">
        <v>0</v>
      </c>
      <c r="B4" s="33" t="s">
        <v>1</v>
      </c>
      <c r="C4" s="33" t="s">
        <v>2</v>
      </c>
      <c r="D4" s="33" t="s">
        <v>3</v>
      </c>
      <c r="E4" s="33" t="s">
        <v>4</v>
      </c>
      <c r="F4" s="33" t="s">
        <v>5</v>
      </c>
      <c r="G4" s="33" t="s">
        <v>6</v>
      </c>
      <c r="H4" s="33" t="s">
        <v>7</v>
      </c>
      <c r="I4" s="33" t="s">
        <v>8</v>
      </c>
      <c r="J4" s="33" t="s">
        <v>9</v>
      </c>
      <c r="K4" s="33" t="s">
        <v>10</v>
      </c>
      <c r="L4" s="2" t="s">
        <v>11</v>
      </c>
      <c r="M4" s="1" t="s">
        <v>18</v>
      </c>
      <c r="N4" s="37" t="s">
        <v>12</v>
      </c>
      <c r="O4" s="3" t="s">
        <v>16</v>
      </c>
      <c r="P4" s="3" t="s">
        <v>17</v>
      </c>
      <c r="Q4" s="7"/>
      <c r="R4" s="34" t="s">
        <v>40</v>
      </c>
      <c r="S4" s="35" t="s">
        <v>19</v>
      </c>
      <c r="T4" s="35" t="s">
        <v>20</v>
      </c>
      <c r="U4" s="35" t="s">
        <v>20</v>
      </c>
      <c r="X4" s="3" t="s">
        <v>41</v>
      </c>
      <c r="Y4" s="50" t="s">
        <v>20</v>
      </c>
    </row>
    <row r="5" spans="1:25" ht="26.25" customHeight="1" x14ac:dyDescent="0.35">
      <c r="A5" s="12" t="s">
        <v>24</v>
      </c>
      <c r="B5" s="57">
        <v>81</v>
      </c>
      <c r="C5" s="57">
        <v>116</v>
      </c>
      <c r="D5" s="57">
        <v>121</v>
      </c>
      <c r="E5" s="57">
        <v>124</v>
      </c>
      <c r="F5" s="57"/>
      <c r="G5" s="57"/>
      <c r="H5" s="57"/>
      <c r="I5" s="57"/>
      <c r="J5" s="57"/>
      <c r="K5" s="57"/>
      <c r="L5" s="13">
        <f t="shared" ref="L5:L14" si="0">AVERAGE(B5:K5)</f>
        <v>110.5</v>
      </c>
      <c r="M5" s="12">
        <v>117</v>
      </c>
      <c r="N5" s="13">
        <f>SUM(L5)-M5</f>
        <v>-6.5</v>
      </c>
      <c r="O5" s="12">
        <v>2391</v>
      </c>
      <c r="P5" s="14">
        <f t="shared" ref="P5:P14" si="1">SUM(L5)/O5</f>
        <v>4.6214972814721873E-2</v>
      </c>
      <c r="Q5" s="15"/>
      <c r="R5" s="12">
        <v>102</v>
      </c>
      <c r="S5" s="14">
        <f>SUM(R5)/O5</f>
        <v>4.2659974905897118E-2</v>
      </c>
      <c r="T5" s="13">
        <f>SUM(L5)-R5</f>
        <v>8.5</v>
      </c>
      <c r="U5" s="14">
        <f>SUM(P5)-S5</f>
        <v>3.5549979088247557E-3</v>
      </c>
      <c r="X5" s="12">
        <v>138</v>
      </c>
      <c r="Y5" s="56">
        <f>SUM(L5)-X5</f>
        <v>-27.5</v>
      </c>
    </row>
    <row r="6" spans="1:25" ht="30.75" customHeight="1" x14ac:dyDescent="0.35">
      <c r="A6" s="12" t="s">
        <v>25</v>
      </c>
      <c r="B6" s="57">
        <v>16</v>
      </c>
      <c r="C6" s="57">
        <v>23</v>
      </c>
      <c r="D6" s="57">
        <v>23</v>
      </c>
      <c r="E6" s="57">
        <v>23</v>
      </c>
      <c r="F6" s="57"/>
      <c r="G6" s="57"/>
      <c r="H6" s="57"/>
      <c r="I6" s="57"/>
      <c r="J6" s="57"/>
      <c r="K6" s="57"/>
      <c r="L6" s="13">
        <f t="shared" si="0"/>
        <v>21.25</v>
      </c>
      <c r="M6" s="12">
        <v>16</v>
      </c>
      <c r="N6" s="13">
        <f t="shared" ref="N6:N14" si="2">SUM(L6)-M6</f>
        <v>5.25</v>
      </c>
      <c r="O6" s="12">
        <v>780</v>
      </c>
      <c r="P6" s="14">
        <f t="shared" si="1"/>
        <v>2.7243589743589744E-2</v>
      </c>
      <c r="Q6" s="16"/>
      <c r="R6" s="12">
        <v>21</v>
      </c>
      <c r="S6" s="14">
        <f>SUM(R6)/O6</f>
        <v>2.6923076923076925E-2</v>
      </c>
      <c r="T6" s="13">
        <f t="shared" ref="T6:T14" si="3">SUM(L6)-R6</f>
        <v>0.25</v>
      </c>
      <c r="U6" s="14">
        <f t="shared" ref="U6:U14" si="4">SUM(P6)-S6</f>
        <v>3.2051282051281937E-4</v>
      </c>
      <c r="X6" s="12">
        <v>30</v>
      </c>
      <c r="Y6" s="56">
        <f t="shared" ref="Y6:Y14" si="5">SUM(L6)-X6</f>
        <v>-8.75</v>
      </c>
    </row>
    <row r="7" spans="1:25" ht="30.75" customHeight="1" x14ac:dyDescent="0.35">
      <c r="A7" s="41" t="s">
        <v>39</v>
      </c>
      <c r="B7" s="57">
        <v>31</v>
      </c>
      <c r="C7" s="57">
        <v>36</v>
      </c>
      <c r="D7" s="57">
        <v>32</v>
      </c>
      <c r="E7" s="57">
        <v>34</v>
      </c>
      <c r="F7" s="57"/>
      <c r="G7" s="57"/>
      <c r="H7" s="57"/>
      <c r="I7" s="57"/>
      <c r="J7" s="57"/>
      <c r="K7" s="57"/>
      <c r="L7" s="13">
        <f t="shared" si="0"/>
        <v>33.25</v>
      </c>
      <c r="M7" s="12">
        <v>36</v>
      </c>
      <c r="N7" s="13">
        <f t="shared" si="2"/>
        <v>-2.75</v>
      </c>
      <c r="O7" s="12">
        <v>929</v>
      </c>
      <c r="P7" s="14">
        <f t="shared" si="1"/>
        <v>3.579117330462863E-2</v>
      </c>
      <c r="Q7" s="16"/>
      <c r="R7" s="12">
        <v>37</v>
      </c>
      <c r="S7" s="14">
        <f t="shared" ref="S7:S14" si="6">SUM(R7)/O7</f>
        <v>3.9827771797631861E-2</v>
      </c>
      <c r="T7" s="13">
        <f t="shared" si="3"/>
        <v>-3.75</v>
      </c>
      <c r="U7" s="14">
        <f t="shared" si="4"/>
        <v>-4.0365984930032309E-3</v>
      </c>
      <c r="X7" s="12">
        <v>39</v>
      </c>
      <c r="Y7" s="56">
        <f t="shared" si="5"/>
        <v>-5.75</v>
      </c>
    </row>
    <row r="8" spans="1:25" ht="30.75" customHeight="1" x14ac:dyDescent="0.35">
      <c r="A8" s="41" t="s">
        <v>26</v>
      </c>
      <c r="B8" s="57">
        <v>22</v>
      </c>
      <c r="C8" s="57">
        <v>24</v>
      </c>
      <c r="D8" s="57">
        <v>22</v>
      </c>
      <c r="E8" s="57">
        <v>22</v>
      </c>
      <c r="F8" s="57"/>
      <c r="G8" s="57"/>
      <c r="H8" s="57"/>
      <c r="I8" s="57"/>
      <c r="J8" s="57"/>
      <c r="K8" s="57"/>
      <c r="L8" s="13">
        <f t="shared" si="0"/>
        <v>22.5</v>
      </c>
      <c r="M8" s="12">
        <v>18</v>
      </c>
      <c r="N8" s="13">
        <f t="shared" si="2"/>
        <v>4.5</v>
      </c>
      <c r="O8" s="12">
        <v>561</v>
      </c>
      <c r="P8" s="14">
        <f t="shared" si="1"/>
        <v>4.0106951871657755E-2</v>
      </c>
      <c r="Q8" s="16"/>
      <c r="R8" s="12">
        <v>21</v>
      </c>
      <c r="S8" s="14">
        <f t="shared" si="6"/>
        <v>3.7433155080213901E-2</v>
      </c>
      <c r="T8" s="13">
        <f t="shared" si="3"/>
        <v>1.5</v>
      </c>
      <c r="U8" s="14">
        <f t="shared" si="4"/>
        <v>2.673796791443854E-3</v>
      </c>
      <c r="X8" s="12">
        <v>27</v>
      </c>
      <c r="Y8" s="56">
        <f t="shared" si="5"/>
        <v>-4.5</v>
      </c>
    </row>
    <row r="9" spans="1:25" ht="30.75" customHeight="1" x14ac:dyDescent="0.35">
      <c r="A9" s="41" t="s">
        <v>27</v>
      </c>
      <c r="B9" s="57">
        <v>11</v>
      </c>
      <c r="C9" s="57">
        <v>12</v>
      </c>
      <c r="D9" s="57">
        <v>15</v>
      </c>
      <c r="E9" s="57">
        <v>17</v>
      </c>
      <c r="F9" s="57"/>
      <c r="G9" s="57"/>
      <c r="H9" s="57"/>
      <c r="I9" s="57"/>
      <c r="J9" s="57"/>
      <c r="K9" s="57"/>
      <c r="L9" s="13">
        <f t="shared" si="0"/>
        <v>13.75</v>
      </c>
      <c r="M9" s="12">
        <v>11</v>
      </c>
      <c r="N9" s="13">
        <f t="shared" si="2"/>
        <v>2.75</v>
      </c>
      <c r="O9" s="12">
        <v>610</v>
      </c>
      <c r="P9" s="14">
        <f t="shared" si="1"/>
        <v>2.2540983606557378E-2</v>
      </c>
      <c r="Q9" s="16"/>
      <c r="R9" s="12">
        <v>14</v>
      </c>
      <c r="S9" s="14">
        <f t="shared" si="6"/>
        <v>2.2950819672131147E-2</v>
      </c>
      <c r="T9" s="13">
        <f t="shared" si="3"/>
        <v>-0.25</v>
      </c>
      <c r="U9" s="14">
        <f t="shared" si="4"/>
        <v>-4.0983606557376887E-4</v>
      </c>
      <c r="X9" s="12">
        <v>31</v>
      </c>
      <c r="Y9" s="56">
        <f t="shared" si="5"/>
        <v>-17.25</v>
      </c>
    </row>
    <row r="10" spans="1:25" ht="30.75" customHeight="1" x14ac:dyDescent="0.35">
      <c r="A10" s="41" t="s">
        <v>28</v>
      </c>
      <c r="B10" s="57">
        <v>13</v>
      </c>
      <c r="C10" s="57">
        <v>17</v>
      </c>
      <c r="D10" s="57">
        <v>19</v>
      </c>
      <c r="E10" s="57">
        <v>21</v>
      </c>
      <c r="F10" s="57"/>
      <c r="G10" s="57"/>
      <c r="H10" s="57"/>
      <c r="I10" s="57"/>
      <c r="J10" s="57"/>
      <c r="K10" s="57"/>
      <c r="L10" s="13">
        <f t="shared" si="0"/>
        <v>17.5</v>
      </c>
      <c r="M10" s="12">
        <v>22</v>
      </c>
      <c r="N10" s="13">
        <f t="shared" si="2"/>
        <v>-4.5</v>
      </c>
      <c r="O10" s="12">
        <v>610</v>
      </c>
      <c r="P10" s="14">
        <f t="shared" si="1"/>
        <v>2.8688524590163935E-2</v>
      </c>
      <c r="Q10" s="16"/>
      <c r="R10" s="12">
        <v>23</v>
      </c>
      <c r="S10" s="14">
        <f t="shared" si="6"/>
        <v>3.7704918032786888E-2</v>
      </c>
      <c r="T10" s="13">
        <f t="shared" si="3"/>
        <v>-5.5</v>
      </c>
      <c r="U10" s="14">
        <f t="shared" si="4"/>
        <v>-9.0163934426229532E-3</v>
      </c>
      <c r="X10" s="12">
        <v>23</v>
      </c>
      <c r="Y10" s="56">
        <f t="shared" si="5"/>
        <v>-5.5</v>
      </c>
    </row>
    <row r="11" spans="1:25" ht="30.75" customHeight="1" x14ac:dyDescent="0.35">
      <c r="A11" s="41" t="s">
        <v>29</v>
      </c>
      <c r="B11" s="57">
        <v>13</v>
      </c>
      <c r="C11" s="57">
        <v>16</v>
      </c>
      <c r="D11" s="57">
        <v>21</v>
      </c>
      <c r="E11" s="57">
        <v>18</v>
      </c>
      <c r="F11" s="57"/>
      <c r="G11" s="57"/>
      <c r="H11" s="57"/>
      <c r="I11" s="57"/>
      <c r="J11" s="57"/>
      <c r="K11" s="57"/>
      <c r="L11" s="13">
        <f t="shared" si="0"/>
        <v>17</v>
      </c>
      <c r="M11" s="12">
        <v>15</v>
      </c>
      <c r="N11" s="13">
        <f t="shared" si="2"/>
        <v>2</v>
      </c>
      <c r="O11" s="12">
        <v>644</v>
      </c>
      <c r="P11" s="14">
        <f t="shared" si="1"/>
        <v>2.6397515527950312E-2</v>
      </c>
      <c r="Q11" s="16"/>
      <c r="R11" s="12">
        <v>15</v>
      </c>
      <c r="S11" s="14">
        <f t="shared" si="6"/>
        <v>2.3291925465838508E-2</v>
      </c>
      <c r="T11" s="13">
        <f t="shared" si="3"/>
        <v>2</v>
      </c>
      <c r="U11" s="14">
        <f t="shared" si="4"/>
        <v>3.1055900621118036E-3</v>
      </c>
      <c r="X11" s="12">
        <v>25</v>
      </c>
      <c r="Y11" s="56">
        <f t="shared" si="5"/>
        <v>-8</v>
      </c>
    </row>
    <row r="12" spans="1:25" ht="30.75" customHeight="1" x14ac:dyDescent="0.35">
      <c r="A12" s="41" t="s">
        <v>30</v>
      </c>
      <c r="B12" s="57">
        <v>35</v>
      </c>
      <c r="C12" s="57">
        <v>44</v>
      </c>
      <c r="D12" s="57">
        <v>44</v>
      </c>
      <c r="E12" s="57">
        <v>42</v>
      </c>
      <c r="F12" s="57"/>
      <c r="G12" s="57"/>
      <c r="H12" s="57"/>
      <c r="I12" s="57"/>
      <c r="J12" s="57"/>
      <c r="K12" s="57"/>
      <c r="L12" s="13">
        <f t="shared" si="0"/>
        <v>41.25</v>
      </c>
      <c r="M12" s="12">
        <v>28</v>
      </c>
      <c r="N12" s="13">
        <f t="shared" si="2"/>
        <v>13.25</v>
      </c>
      <c r="O12" s="12">
        <v>895</v>
      </c>
      <c r="P12" s="14">
        <f t="shared" si="1"/>
        <v>4.6089385474860335E-2</v>
      </c>
      <c r="Q12" s="16"/>
      <c r="R12" s="12">
        <v>32</v>
      </c>
      <c r="S12" s="14">
        <f t="shared" si="6"/>
        <v>3.5754189944134075E-2</v>
      </c>
      <c r="T12" s="13">
        <f t="shared" si="3"/>
        <v>9.25</v>
      </c>
      <c r="U12" s="14">
        <f t="shared" si="4"/>
        <v>1.033519553072626E-2</v>
      </c>
      <c r="X12" s="12">
        <v>42</v>
      </c>
      <c r="Y12" s="56">
        <f t="shared" si="5"/>
        <v>-0.75</v>
      </c>
    </row>
    <row r="13" spans="1:25" ht="30.75" customHeight="1" x14ac:dyDescent="0.35">
      <c r="A13" s="41" t="s">
        <v>31</v>
      </c>
      <c r="B13" s="57">
        <v>0</v>
      </c>
      <c r="C13" s="57">
        <v>0</v>
      </c>
      <c r="D13" s="57">
        <v>0</v>
      </c>
      <c r="E13" s="57">
        <v>0</v>
      </c>
      <c r="F13" s="57"/>
      <c r="G13" s="57"/>
      <c r="H13" s="57"/>
      <c r="I13" s="57"/>
      <c r="J13" s="57"/>
      <c r="K13" s="57"/>
      <c r="L13" s="13">
        <f t="shared" si="0"/>
        <v>0</v>
      </c>
      <c r="M13" s="12">
        <v>0</v>
      </c>
      <c r="N13" s="13">
        <f t="shared" si="2"/>
        <v>0</v>
      </c>
      <c r="O13" s="12">
        <v>311</v>
      </c>
      <c r="P13" s="14">
        <f t="shared" si="1"/>
        <v>0</v>
      </c>
      <c r="Q13" s="16"/>
      <c r="R13" s="12">
        <v>0</v>
      </c>
      <c r="S13" s="14">
        <f t="shared" si="6"/>
        <v>0</v>
      </c>
      <c r="T13" s="13">
        <f t="shared" si="3"/>
        <v>0</v>
      </c>
      <c r="U13" s="14">
        <f t="shared" si="4"/>
        <v>0</v>
      </c>
      <c r="X13" s="12">
        <v>0</v>
      </c>
      <c r="Y13" s="56">
        <f t="shared" si="5"/>
        <v>0</v>
      </c>
    </row>
    <row r="14" spans="1:25" ht="30.75" customHeight="1" x14ac:dyDescent="0.35">
      <c r="A14" s="41" t="s">
        <v>32</v>
      </c>
      <c r="B14" s="57">
        <v>34</v>
      </c>
      <c r="C14" s="57">
        <v>36</v>
      </c>
      <c r="D14" s="57">
        <v>37</v>
      </c>
      <c r="E14" s="57">
        <v>36</v>
      </c>
      <c r="F14" s="57"/>
      <c r="G14" s="57"/>
      <c r="H14" s="57"/>
      <c r="I14" s="57"/>
      <c r="J14" s="57"/>
      <c r="K14" s="57"/>
      <c r="L14" s="13">
        <f t="shared" si="0"/>
        <v>35.75</v>
      </c>
      <c r="M14" s="12">
        <v>40</v>
      </c>
      <c r="N14" s="13">
        <f t="shared" si="2"/>
        <v>-4.25</v>
      </c>
      <c r="O14" s="12">
        <v>608</v>
      </c>
      <c r="P14" s="14">
        <f t="shared" si="1"/>
        <v>5.8799342105263157E-2</v>
      </c>
      <c r="Q14" s="16"/>
      <c r="R14" s="12">
        <v>45</v>
      </c>
      <c r="S14" s="14">
        <f t="shared" si="6"/>
        <v>7.4013157894736836E-2</v>
      </c>
      <c r="T14" s="13">
        <f t="shared" si="3"/>
        <v>-9.25</v>
      </c>
      <c r="U14" s="14">
        <f t="shared" si="4"/>
        <v>-1.5213815789473679E-2</v>
      </c>
      <c r="X14" s="12">
        <v>58</v>
      </c>
      <c r="Y14" s="56">
        <f t="shared" si="5"/>
        <v>-22.25</v>
      </c>
    </row>
    <row r="15" spans="1:25" ht="21" x14ac:dyDescent="0.35">
      <c r="A15" s="45" t="s">
        <v>37</v>
      </c>
      <c r="B15" s="19">
        <f t="shared" ref="B15:L15" si="7">SUM(B5:B14)</f>
        <v>256</v>
      </c>
      <c r="C15" s="19">
        <f t="shared" si="7"/>
        <v>324</v>
      </c>
      <c r="D15" s="19">
        <f t="shared" si="7"/>
        <v>334</v>
      </c>
      <c r="E15" s="19">
        <f t="shared" si="7"/>
        <v>337</v>
      </c>
      <c r="F15" s="19">
        <f t="shared" si="7"/>
        <v>0</v>
      </c>
      <c r="G15" s="19">
        <f t="shared" si="7"/>
        <v>0</v>
      </c>
      <c r="H15" s="19">
        <f t="shared" si="7"/>
        <v>0</v>
      </c>
      <c r="I15" s="19">
        <f t="shared" si="7"/>
        <v>0</v>
      </c>
      <c r="J15" s="19">
        <f t="shared" si="7"/>
        <v>0</v>
      </c>
      <c r="K15" s="19">
        <f t="shared" si="7"/>
        <v>0</v>
      </c>
      <c r="L15" s="19">
        <f t="shared" si="7"/>
        <v>312.75</v>
      </c>
      <c r="M15" s="19">
        <f>SUM(M5:M14)</f>
        <v>303</v>
      </c>
      <c r="N15" s="19">
        <f>SUM(N5:N14)</f>
        <v>9.75</v>
      </c>
      <c r="O15" s="20">
        <f>SUM(O5:O14)</f>
        <v>8339</v>
      </c>
      <c r="P15" s="21">
        <f>AVERAGE(P5:P14)</f>
        <v>3.3187243903939311E-2</v>
      </c>
      <c r="Q15" s="8"/>
      <c r="R15" s="19">
        <f>SUM(R5:R14)</f>
        <v>310</v>
      </c>
      <c r="S15" s="21">
        <f>AVERAGE(S5:S14)</f>
        <v>3.4055898971644724E-2</v>
      </c>
      <c r="T15" s="19">
        <f>SUM(T5:T14)</f>
        <v>2.75</v>
      </c>
      <c r="U15" s="21">
        <f>SUM(U5:U14)</f>
        <v>-8.6865506770541397E-3</v>
      </c>
      <c r="X15" s="19">
        <f>SUM(X5:X14)</f>
        <v>413</v>
      </c>
      <c r="Y15" s="48">
        <f>SUM(Y5:Y14)</f>
        <v>-100.25</v>
      </c>
    </row>
    <row r="16" spans="1:25" ht="27.75" customHeight="1" x14ac:dyDescent="0.35">
      <c r="A16" s="40" t="s">
        <v>14</v>
      </c>
      <c r="K16" s="33"/>
      <c r="M16" s="5" t="s">
        <v>15</v>
      </c>
      <c r="Q16" s="9"/>
      <c r="R16" s="18"/>
      <c r="S16" s="18"/>
      <c r="T16" s="18"/>
      <c r="U16" s="18"/>
      <c r="X16" s="64" t="s">
        <v>42</v>
      </c>
      <c r="Y16" s="64"/>
    </row>
    <row r="17" spans="1:34" ht="32.25" customHeight="1" x14ac:dyDescent="0.35">
      <c r="A17" s="33" t="s">
        <v>0</v>
      </c>
      <c r="B17" s="33" t="s">
        <v>1</v>
      </c>
      <c r="C17" s="33" t="s">
        <v>2</v>
      </c>
      <c r="D17" s="33" t="s">
        <v>3</v>
      </c>
      <c r="E17" s="33" t="s">
        <v>4</v>
      </c>
      <c r="F17" s="33" t="s">
        <v>5</v>
      </c>
      <c r="G17" s="33" t="s">
        <v>6</v>
      </c>
      <c r="H17" s="33" t="s">
        <v>7</v>
      </c>
      <c r="I17" s="33" t="s">
        <v>8</v>
      </c>
      <c r="J17" s="33" t="s">
        <v>9</v>
      </c>
      <c r="K17" s="33" t="s">
        <v>10</v>
      </c>
      <c r="L17" s="2" t="s">
        <v>11</v>
      </c>
      <c r="M17" s="1" t="s">
        <v>18</v>
      </c>
      <c r="N17" s="37" t="s">
        <v>12</v>
      </c>
      <c r="O17" s="3" t="s">
        <v>16</v>
      </c>
      <c r="P17" s="3" t="s">
        <v>17</v>
      </c>
      <c r="Q17" s="7"/>
      <c r="R17" s="34" t="s">
        <v>40</v>
      </c>
      <c r="S17" s="35" t="s">
        <v>19</v>
      </c>
      <c r="T17" s="35" t="s">
        <v>20</v>
      </c>
      <c r="U17" s="35" t="s">
        <v>20</v>
      </c>
      <c r="X17" s="3" t="s">
        <v>41</v>
      </c>
      <c r="Y17" s="50" t="s">
        <v>20</v>
      </c>
    </row>
    <row r="18" spans="1:34" ht="27.95" customHeight="1" x14ac:dyDescent="0.35">
      <c r="A18" s="12" t="s">
        <v>24</v>
      </c>
      <c r="B18" s="57">
        <v>880</v>
      </c>
      <c r="C18" s="57">
        <v>862</v>
      </c>
      <c r="D18" s="57">
        <v>850</v>
      </c>
      <c r="E18" s="57">
        <v>796</v>
      </c>
      <c r="F18" s="57"/>
      <c r="G18" s="57"/>
      <c r="H18" s="57"/>
      <c r="I18" s="57"/>
      <c r="J18" s="57"/>
      <c r="K18" s="57"/>
      <c r="L18" s="13">
        <f t="shared" ref="L18:L27" si="8">AVERAGE(B18:K18)</f>
        <v>847</v>
      </c>
      <c r="M18" s="12">
        <v>882</v>
      </c>
      <c r="N18" s="13">
        <f>SUM(L18)-M18</f>
        <v>-35</v>
      </c>
      <c r="O18" s="12">
        <v>2430</v>
      </c>
      <c r="P18" s="14">
        <f t="shared" ref="P18:P27" si="9">SUM(L18)/O18</f>
        <v>0.34855967078189298</v>
      </c>
      <c r="Q18" s="15"/>
      <c r="R18" s="12">
        <v>817</v>
      </c>
      <c r="S18" s="14">
        <f t="shared" ref="S18:S27" si="10">SUM(R18)/O18</f>
        <v>0.3362139917695473</v>
      </c>
      <c r="T18" s="13">
        <f>SUM(L18)-R18</f>
        <v>30</v>
      </c>
      <c r="U18" s="14">
        <f>SUM(P18)-S18</f>
        <v>1.2345679012345678E-2</v>
      </c>
      <c r="X18" s="12">
        <v>849</v>
      </c>
      <c r="Y18" s="56">
        <f>SUM(L18)-X18</f>
        <v>-2</v>
      </c>
    </row>
    <row r="19" spans="1:34" ht="27.95" customHeight="1" x14ac:dyDescent="0.35">
      <c r="A19" s="12" t="s">
        <v>25</v>
      </c>
      <c r="B19" s="57">
        <v>210</v>
      </c>
      <c r="C19" s="57">
        <v>227</v>
      </c>
      <c r="D19" s="57">
        <v>240</v>
      </c>
      <c r="E19" s="57">
        <v>242</v>
      </c>
      <c r="F19" s="57"/>
      <c r="G19" s="57"/>
      <c r="H19" s="57"/>
      <c r="I19" s="57"/>
      <c r="J19" s="57"/>
      <c r="K19" s="57"/>
      <c r="L19" s="13">
        <f t="shared" si="8"/>
        <v>229.75</v>
      </c>
      <c r="M19" s="12">
        <v>277</v>
      </c>
      <c r="N19" s="13">
        <f t="shared" ref="N19:N27" si="11">SUM(L19)-M19</f>
        <v>-47.25</v>
      </c>
      <c r="O19" s="12">
        <v>785</v>
      </c>
      <c r="P19" s="14">
        <f t="shared" si="9"/>
        <v>0.29267515923566878</v>
      </c>
      <c r="Q19" s="15"/>
      <c r="R19" s="12">
        <v>268</v>
      </c>
      <c r="S19" s="14">
        <f t="shared" si="10"/>
        <v>0.3414012738853503</v>
      </c>
      <c r="T19" s="13">
        <f t="shared" ref="T19:T27" si="12">SUM(L19)-R19</f>
        <v>-38.25</v>
      </c>
      <c r="U19" s="14">
        <f t="shared" ref="U19:U27" si="13">SUM(P19)-S19</f>
        <v>-4.8726114649681518E-2</v>
      </c>
      <c r="X19" s="12">
        <v>273</v>
      </c>
      <c r="Y19" s="56">
        <f t="shared" ref="Y19:Y27" si="14">SUM(L19)-X19</f>
        <v>-43.25</v>
      </c>
    </row>
    <row r="20" spans="1:34" ht="27.95" customHeight="1" x14ac:dyDescent="0.35">
      <c r="A20" s="41" t="s">
        <v>39</v>
      </c>
      <c r="B20" s="57">
        <v>278</v>
      </c>
      <c r="C20" s="57">
        <v>300</v>
      </c>
      <c r="D20" s="57">
        <v>323</v>
      </c>
      <c r="E20" s="57">
        <v>326</v>
      </c>
      <c r="F20" s="57"/>
      <c r="G20" s="57"/>
      <c r="H20" s="57"/>
      <c r="I20" s="57"/>
      <c r="J20" s="57"/>
      <c r="K20" s="57"/>
      <c r="L20" s="13">
        <f t="shared" si="8"/>
        <v>306.75</v>
      </c>
      <c r="M20" s="12">
        <v>298</v>
      </c>
      <c r="N20" s="13">
        <f t="shared" si="11"/>
        <v>8.75</v>
      </c>
      <c r="O20" s="12">
        <v>916</v>
      </c>
      <c r="P20" s="14">
        <f t="shared" si="9"/>
        <v>0.33487991266375544</v>
      </c>
      <c r="Q20" s="15"/>
      <c r="R20" s="12">
        <v>306</v>
      </c>
      <c r="S20" s="14">
        <f t="shared" si="10"/>
        <v>0.33406113537117904</v>
      </c>
      <c r="T20" s="13">
        <f t="shared" si="12"/>
        <v>0.75</v>
      </c>
      <c r="U20" s="14">
        <f t="shared" si="13"/>
        <v>8.1877729257640031E-4</v>
      </c>
      <c r="X20" s="12">
        <v>303</v>
      </c>
      <c r="Y20" s="56">
        <f t="shared" si="14"/>
        <v>3.75</v>
      </c>
    </row>
    <row r="21" spans="1:34" ht="27.95" customHeight="1" x14ac:dyDescent="0.35">
      <c r="A21" s="41" t="s">
        <v>26</v>
      </c>
      <c r="B21" s="57">
        <v>124</v>
      </c>
      <c r="C21" s="57">
        <v>133</v>
      </c>
      <c r="D21" s="57">
        <v>150</v>
      </c>
      <c r="E21" s="57">
        <v>143</v>
      </c>
      <c r="F21" s="57"/>
      <c r="G21" s="57"/>
      <c r="H21" s="57"/>
      <c r="I21" s="57"/>
      <c r="J21" s="57"/>
      <c r="K21" s="57"/>
      <c r="L21" s="13">
        <f t="shared" si="8"/>
        <v>137.5</v>
      </c>
      <c r="M21" s="12">
        <v>154</v>
      </c>
      <c r="N21" s="13">
        <f t="shared" si="11"/>
        <v>-16.5</v>
      </c>
      <c r="O21" s="12">
        <v>571</v>
      </c>
      <c r="P21" s="14">
        <f t="shared" si="9"/>
        <v>0.24080560420315236</v>
      </c>
      <c r="Q21" s="15"/>
      <c r="R21" s="12">
        <v>156</v>
      </c>
      <c r="S21" s="14">
        <f t="shared" si="10"/>
        <v>0.27320490367775829</v>
      </c>
      <c r="T21" s="13">
        <f t="shared" si="12"/>
        <v>-18.5</v>
      </c>
      <c r="U21" s="14">
        <f t="shared" si="13"/>
        <v>-3.239929947460593E-2</v>
      </c>
      <c r="X21" s="12">
        <v>191</v>
      </c>
      <c r="Y21" s="56">
        <f t="shared" si="14"/>
        <v>-53.5</v>
      </c>
    </row>
    <row r="22" spans="1:34" ht="27.95" customHeight="1" x14ac:dyDescent="0.35">
      <c r="A22" s="41" t="s">
        <v>27</v>
      </c>
      <c r="B22" s="57">
        <v>201</v>
      </c>
      <c r="C22" s="57">
        <v>220</v>
      </c>
      <c r="D22" s="57">
        <v>230</v>
      </c>
      <c r="E22" s="57">
        <v>229</v>
      </c>
      <c r="F22" s="57"/>
      <c r="G22" s="57"/>
      <c r="H22" s="57"/>
      <c r="I22" s="57"/>
      <c r="J22" s="57"/>
      <c r="K22" s="57"/>
      <c r="L22" s="13">
        <f t="shared" si="8"/>
        <v>220</v>
      </c>
      <c r="M22" s="12">
        <v>241</v>
      </c>
      <c r="N22" s="13">
        <f t="shared" si="11"/>
        <v>-21</v>
      </c>
      <c r="O22" s="12">
        <v>622</v>
      </c>
      <c r="P22" s="14">
        <f t="shared" si="9"/>
        <v>0.3536977491961415</v>
      </c>
      <c r="Q22" s="15"/>
      <c r="R22" s="12">
        <v>252</v>
      </c>
      <c r="S22" s="14">
        <f t="shared" si="10"/>
        <v>0.40514469453376206</v>
      </c>
      <c r="T22" s="13">
        <f t="shared" si="12"/>
        <v>-32</v>
      </c>
      <c r="U22" s="14">
        <f t="shared" si="13"/>
        <v>-5.1446945337620564E-2</v>
      </c>
      <c r="X22" s="12">
        <v>267</v>
      </c>
      <c r="Y22" s="56">
        <f t="shared" si="14"/>
        <v>-47</v>
      </c>
    </row>
    <row r="23" spans="1:34" ht="27.95" customHeight="1" x14ac:dyDescent="0.35">
      <c r="A23" s="41" t="s">
        <v>28</v>
      </c>
      <c r="B23" s="57">
        <v>181</v>
      </c>
      <c r="C23" s="57">
        <v>201</v>
      </c>
      <c r="D23" s="57">
        <v>199</v>
      </c>
      <c r="E23" s="57">
        <v>202</v>
      </c>
      <c r="F23" s="57"/>
      <c r="G23" s="57"/>
      <c r="H23" s="57"/>
      <c r="I23" s="57"/>
      <c r="J23" s="57"/>
      <c r="K23" s="57"/>
      <c r="L23" s="13">
        <f t="shared" si="8"/>
        <v>195.75</v>
      </c>
      <c r="M23" s="12">
        <v>235</v>
      </c>
      <c r="N23" s="13">
        <f t="shared" si="11"/>
        <v>-39.25</v>
      </c>
      <c r="O23" s="12">
        <v>724</v>
      </c>
      <c r="P23" s="14">
        <f t="shared" si="9"/>
        <v>0.27037292817679559</v>
      </c>
      <c r="Q23" s="15"/>
      <c r="R23" s="12">
        <v>228</v>
      </c>
      <c r="S23" s="14">
        <f t="shared" si="10"/>
        <v>0.31491712707182318</v>
      </c>
      <c r="T23" s="13">
        <f t="shared" si="12"/>
        <v>-32.25</v>
      </c>
      <c r="U23" s="14">
        <f t="shared" si="13"/>
        <v>-4.4544198895027587E-2</v>
      </c>
      <c r="X23" s="12">
        <v>237</v>
      </c>
      <c r="Y23" s="56">
        <f t="shared" si="14"/>
        <v>-41.25</v>
      </c>
    </row>
    <row r="24" spans="1:34" ht="27.95" customHeight="1" x14ac:dyDescent="0.35">
      <c r="A24" s="41" t="s">
        <v>29</v>
      </c>
      <c r="B24" s="57">
        <v>227</v>
      </c>
      <c r="C24" s="57">
        <v>266</v>
      </c>
      <c r="D24" s="57">
        <v>281</v>
      </c>
      <c r="E24" s="57">
        <v>281</v>
      </c>
      <c r="F24" s="57"/>
      <c r="G24" s="57"/>
      <c r="H24" s="57"/>
      <c r="I24" s="57"/>
      <c r="J24" s="57"/>
      <c r="K24" s="57"/>
      <c r="L24" s="13">
        <f t="shared" si="8"/>
        <v>263.75</v>
      </c>
      <c r="M24" s="12">
        <v>282</v>
      </c>
      <c r="N24" s="13">
        <f t="shared" si="11"/>
        <v>-18.25</v>
      </c>
      <c r="O24" s="12">
        <v>618</v>
      </c>
      <c r="P24" s="14">
        <f t="shared" si="9"/>
        <v>0.4267799352750809</v>
      </c>
      <c r="Q24" s="15"/>
      <c r="R24" s="12">
        <v>275</v>
      </c>
      <c r="S24" s="14">
        <f t="shared" si="10"/>
        <v>0.44498381877022652</v>
      </c>
      <c r="T24" s="13">
        <f t="shared" si="12"/>
        <v>-11.25</v>
      </c>
      <c r="U24" s="14">
        <f t="shared" si="13"/>
        <v>-1.8203883495145623E-2</v>
      </c>
      <c r="X24" s="12">
        <v>273</v>
      </c>
      <c r="Y24" s="56">
        <f t="shared" si="14"/>
        <v>-9.25</v>
      </c>
    </row>
    <row r="25" spans="1:34" ht="27.95" customHeight="1" x14ac:dyDescent="0.35">
      <c r="A25" s="41" t="s">
        <v>30</v>
      </c>
      <c r="B25" s="57">
        <v>231</v>
      </c>
      <c r="C25" s="57">
        <v>258</v>
      </c>
      <c r="D25" s="57">
        <v>292</v>
      </c>
      <c r="E25" s="57">
        <v>282</v>
      </c>
      <c r="F25" s="57"/>
      <c r="G25" s="57"/>
      <c r="H25" s="57"/>
      <c r="I25" s="57"/>
      <c r="J25" s="57"/>
      <c r="K25" s="57"/>
      <c r="L25" s="13">
        <f t="shared" si="8"/>
        <v>265.75</v>
      </c>
      <c r="M25" s="12">
        <v>263</v>
      </c>
      <c r="N25" s="13">
        <f t="shared" si="11"/>
        <v>2.75</v>
      </c>
      <c r="O25" s="12">
        <v>914</v>
      </c>
      <c r="P25" s="14">
        <f t="shared" si="9"/>
        <v>0.29075492341356673</v>
      </c>
      <c r="Q25" s="15"/>
      <c r="R25" s="12">
        <v>268</v>
      </c>
      <c r="S25" s="14">
        <f t="shared" si="10"/>
        <v>0.29321663019693656</v>
      </c>
      <c r="T25" s="13">
        <f t="shared" si="12"/>
        <v>-2.25</v>
      </c>
      <c r="U25" s="14">
        <f t="shared" si="13"/>
        <v>-2.4617067833698214E-3</v>
      </c>
      <c r="X25" s="12">
        <v>281</v>
      </c>
      <c r="Y25" s="56">
        <f t="shared" si="14"/>
        <v>-15.25</v>
      </c>
    </row>
    <row r="26" spans="1:34" ht="27.95" customHeight="1" x14ac:dyDescent="0.35">
      <c r="A26" s="41" t="s">
        <v>31</v>
      </c>
      <c r="B26" s="57">
        <v>50</v>
      </c>
      <c r="C26" s="57">
        <v>61</v>
      </c>
      <c r="D26" s="57">
        <v>65</v>
      </c>
      <c r="E26" s="57">
        <v>65</v>
      </c>
      <c r="F26" s="57"/>
      <c r="G26" s="57"/>
      <c r="H26" s="57"/>
      <c r="I26" s="57"/>
      <c r="J26" s="57"/>
      <c r="K26" s="57"/>
      <c r="L26" s="13">
        <f t="shared" si="8"/>
        <v>60.25</v>
      </c>
      <c r="M26" s="12">
        <v>57</v>
      </c>
      <c r="N26" s="13">
        <f t="shared" si="11"/>
        <v>3.25</v>
      </c>
      <c r="O26" s="12">
        <v>311</v>
      </c>
      <c r="P26" s="14">
        <f t="shared" si="9"/>
        <v>0.1937299035369775</v>
      </c>
      <c r="Q26" s="15"/>
      <c r="R26" s="12">
        <v>57</v>
      </c>
      <c r="S26" s="14">
        <f t="shared" si="10"/>
        <v>0.18327974276527331</v>
      </c>
      <c r="T26" s="13">
        <f t="shared" ref="T26" si="15">SUM(L26)-R26</f>
        <v>3.25</v>
      </c>
      <c r="U26" s="14">
        <f t="shared" si="13"/>
        <v>1.0450160771704187E-2</v>
      </c>
      <c r="X26" s="12">
        <v>62</v>
      </c>
      <c r="Y26" s="56">
        <f t="shared" si="14"/>
        <v>-1.75</v>
      </c>
    </row>
    <row r="27" spans="1:34" ht="27.95" customHeight="1" x14ac:dyDescent="0.35">
      <c r="A27" s="41" t="s">
        <v>32</v>
      </c>
      <c r="B27" s="57">
        <v>183</v>
      </c>
      <c r="C27" s="57">
        <v>197</v>
      </c>
      <c r="D27" s="57">
        <v>215</v>
      </c>
      <c r="E27" s="57">
        <v>208</v>
      </c>
      <c r="F27" s="57"/>
      <c r="G27" s="57"/>
      <c r="H27" s="57"/>
      <c r="I27" s="57"/>
      <c r="J27" s="57"/>
      <c r="K27" s="57"/>
      <c r="L27" s="13">
        <f t="shared" si="8"/>
        <v>200.75</v>
      </c>
      <c r="M27" s="12">
        <v>227</v>
      </c>
      <c r="N27" s="13">
        <f t="shared" si="11"/>
        <v>-26.25</v>
      </c>
      <c r="O27" s="12">
        <v>605</v>
      </c>
      <c r="P27" s="14">
        <f t="shared" si="9"/>
        <v>0.33181818181818185</v>
      </c>
      <c r="Q27" s="15"/>
      <c r="R27" s="12">
        <v>224</v>
      </c>
      <c r="S27" s="14">
        <f t="shared" si="10"/>
        <v>0.3702479338842975</v>
      </c>
      <c r="T27" s="13">
        <f t="shared" si="12"/>
        <v>-23.25</v>
      </c>
      <c r="U27" s="14">
        <f t="shared" si="13"/>
        <v>-3.8429752066115652E-2</v>
      </c>
      <c r="X27" s="12">
        <v>234</v>
      </c>
      <c r="Y27" s="56">
        <f t="shared" si="14"/>
        <v>-33.25</v>
      </c>
    </row>
    <row r="28" spans="1:34" ht="24.75" customHeight="1" x14ac:dyDescent="0.35">
      <c r="A28" s="45" t="s">
        <v>37</v>
      </c>
      <c r="B28" s="19">
        <f>SUM(B18:B27)</f>
        <v>2565</v>
      </c>
      <c r="C28" s="19">
        <f t="shared" ref="C28:K28" si="16">SUM(C18:C27)</f>
        <v>2725</v>
      </c>
      <c r="D28" s="19">
        <f t="shared" si="16"/>
        <v>2845</v>
      </c>
      <c r="E28" s="19">
        <f t="shared" si="16"/>
        <v>2774</v>
      </c>
      <c r="F28" s="19">
        <f t="shared" si="16"/>
        <v>0</v>
      </c>
      <c r="G28" s="19">
        <f t="shared" si="16"/>
        <v>0</v>
      </c>
      <c r="H28" s="19">
        <f t="shared" si="16"/>
        <v>0</v>
      </c>
      <c r="I28" s="19">
        <f t="shared" si="16"/>
        <v>0</v>
      </c>
      <c r="J28" s="19">
        <f t="shared" si="16"/>
        <v>0</v>
      </c>
      <c r="K28" s="19">
        <f t="shared" si="16"/>
        <v>0</v>
      </c>
      <c r="L28" s="19">
        <f>SUM(L18:L27)</f>
        <v>2727.25</v>
      </c>
      <c r="M28" s="19">
        <f t="shared" ref="M28:N28" si="17">SUM(M18:M27)</f>
        <v>2916</v>
      </c>
      <c r="N28" s="19">
        <f t="shared" si="17"/>
        <v>-188.75</v>
      </c>
      <c r="O28" s="20">
        <f>SUM(O18:O27)</f>
        <v>8496</v>
      </c>
      <c r="P28" s="21">
        <f>AVERAGE(P18:P27)</f>
        <v>0.30840739683012136</v>
      </c>
      <c r="Q28" s="15"/>
      <c r="R28" s="19">
        <f>SUM(R18:R27)</f>
        <v>2851</v>
      </c>
      <c r="S28" s="21">
        <f>AVERAGE(S18:S27)</f>
        <v>0.32966712519261543</v>
      </c>
      <c r="T28" s="19">
        <f>SUM(T18:T27)</f>
        <v>-123.75</v>
      </c>
      <c r="U28" s="21">
        <f>AVERAGE(U18:U27)</f>
        <v>-2.1259728362494044E-2</v>
      </c>
      <c r="X28" s="19">
        <f>SUM(X18:X27)</f>
        <v>2970</v>
      </c>
      <c r="Y28" s="48">
        <f>SUM(Y18:Y27)</f>
        <v>-242.75</v>
      </c>
    </row>
    <row r="29" spans="1:34" ht="27.75" customHeight="1" x14ac:dyDescent="0.35">
      <c r="A29" s="39" t="s">
        <v>34</v>
      </c>
      <c r="B29" s="38"/>
      <c r="C29" s="17"/>
      <c r="D29" s="17"/>
      <c r="E29" s="17"/>
      <c r="F29" s="17"/>
      <c r="G29" s="17"/>
      <c r="H29" s="17"/>
      <c r="I29" s="17"/>
      <c r="J29" s="17"/>
      <c r="K29" s="17"/>
      <c r="M29" s="5" t="s">
        <v>15</v>
      </c>
      <c r="Q29" s="9"/>
      <c r="R29" s="18"/>
      <c r="S29" s="18"/>
      <c r="T29" s="18"/>
      <c r="U29" s="18"/>
      <c r="X29" s="64" t="s">
        <v>42</v>
      </c>
      <c r="Y29" s="64"/>
    </row>
    <row r="30" spans="1:34" ht="39.75" customHeight="1" x14ac:dyDescent="0.35">
      <c r="A30" s="33" t="s">
        <v>0</v>
      </c>
      <c r="B30" s="33" t="s">
        <v>1</v>
      </c>
      <c r="C30" s="33" t="s">
        <v>2</v>
      </c>
      <c r="D30" s="33" t="s">
        <v>3</v>
      </c>
      <c r="E30" s="33" t="s">
        <v>4</v>
      </c>
      <c r="F30" s="33" t="s">
        <v>5</v>
      </c>
      <c r="G30" s="33" t="s">
        <v>6</v>
      </c>
      <c r="H30" s="33" t="s">
        <v>7</v>
      </c>
      <c r="I30" s="33" t="s">
        <v>8</v>
      </c>
      <c r="J30" s="33" t="s">
        <v>9</v>
      </c>
      <c r="K30" s="33" t="s">
        <v>10</v>
      </c>
      <c r="L30" s="2" t="s">
        <v>11</v>
      </c>
      <c r="M30" s="1" t="s">
        <v>18</v>
      </c>
      <c r="N30" s="1" t="s">
        <v>23</v>
      </c>
      <c r="O30" s="3" t="s">
        <v>21</v>
      </c>
      <c r="P30" s="4"/>
      <c r="Q30" s="10"/>
      <c r="R30" s="34" t="s">
        <v>40</v>
      </c>
      <c r="S30" s="36" t="s">
        <v>21</v>
      </c>
      <c r="T30" s="35" t="s">
        <v>22</v>
      </c>
      <c r="U30" s="18"/>
      <c r="X30" s="3" t="s">
        <v>41</v>
      </c>
      <c r="Y30" s="50" t="s">
        <v>20</v>
      </c>
      <c r="Z30" s="11"/>
      <c r="AA30" s="11"/>
      <c r="AB30" s="11"/>
      <c r="AC30" s="11"/>
      <c r="AD30" s="11"/>
      <c r="AE30" s="11"/>
      <c r="AF30" s="11"/>
      <c r="AG30" s="11"/>
      <c r="AH30" s="11"/>
    </row>
    <row r="31" spans="1:34" ht="27.95" customHeight="1" x14ac:dyDescent="0.35">
      <c r="A31" s="12" t="s">
        <v>24</v>
      </c>
      <c r="B31" s="57">
        <v>779</v>
      </c>
      <c r="C31" s="57">
        <v>1008</v>
      </c>
      <c r="D31" s="57">
        <v>903</v>
      </c>
      <c r="E31" s="57">
        <v>894</v>
      </c>
      <c r="F31" s="57"/>
      <c r="G31" s="57"/>
      <c r="H31" s="57"/>
      <c r="I31" s="57"/>
      <c r="J31" s="57"/>
      <c r="K31" s="57"/>
      <c r="L31" s="22">
        <f t="shared" ref="L31:L40" si="18">AVERAGE(B31:K31)</f>
        <v>896</v>
      </c>
      <c r="M31" s="22">
        <v>954</v>
      </c>
      <c r="N31" s="22">
        <f t="shared" ref="N31:N40" si="19">SUM(L31)-M31</f>
        <v>-58</v>
      </c>
      <c r="O31" s="23">
        <f t="shared" ref="O31:O39" si="20">SUM(L31)/O18</f>
        <v>0.36872427983539097</v>
      </c>
      <c r="P31" s="24"/>
      <c r="Q31" s="25"/>
      <c r="R31" s="22">
        <v>927</v>
      </c>
      <c r="S31" s="23">
        <f t="shared" ref="S31:S39" si="21">SUM(R31)/O18</f>
        <v>0.38148148148148148</v>
      </c>
      <c r="T31" s="22">
        <f>SUM(L31)-R31</f>
        <v>-31</v>
      </c>
      <c r="U31" s="18"/>
      <c r="X31" s="22">
        <v>1186</v>
      </c>
      <c r="Y31" s="55">
        <f>SUM(L31)-X31</f>
        <v>-290</v>
      </c>
    </row>
    <row r="32" spans="1:34" ht="27.95" customHeight="1" x14ac:dyDescent="0.35">
      <c r="A32" s="12" t="s">
        <v>25</v>
      </c>
      <c r="B32" s="57">
        <v>66</v>
      </c>
      <c r="C32" s="57">
        <v>74</v>
      </c>
      <c r="D32" s="57">
        <v>72</v>
      </c>
      <c r="E32" s="57">
        <v>78</v>
      </c>
      <c r="F32" s="57"/>
      <c r="G32" s="57"/>
      <c r="H32" s="57"/>
      <c r="I32" s="57"/>
      <c r="J32" s="57"/>
      <c r="K32" s="57"/>
      <c r="L32" s="22">
        <f t="shared" si="18"/>
        <v>72.5</v>
      </c>
      <c r="M32" s="22">
        <v>115</v>
      </c>
      <c r="N32" s="22">
        <f t="shared" si="19"/>
        <v>-42.5</v>
      </c>
      <c r="O32" s="23">
        <f t="shared" si="20"/>
        <v>9.2356687898089165E-2</v>
      </c>
      <c r="P32" s="26"/>
      <c r="Q32" s="25"/>
      <c r="R32" s="22">
        <v>112</v>
      </c>
      <c r="S32" s="23">
        <f t="shared" si="21"/>
        <v>0.14267515923566879</v>
      </c>
      <c r="T32" s="22">
        <f t="shared" ref="T32:T42" si="22">SUM(L32)-R32</f>
        <v>-39.5</v>
      </c>
      <c r="U32" s="18"/>
      <c r="X32" s="22">
        <v>204.4</v>
      </c>
      <c r="Y32" s="55">
        <f t="shared" ref="Y32:Y40" si="23">SUM(L32)-X32</f>
        <v>-131.9</v>
      </c>
    </row>
    <row r="33" spans="1:28" ht="27.95" customHeight="1" x14ac:dyDescent="0.35">
      <c r="A33" s="41" t="s">
        <v>39</v>
      </c>
      <c r="B33" s="57">
        <v>44</v>
      </c>
      <c r="C33" s="57">
        <v>64</v>
      </c>
      <c r="D33" s="57">
        <v>71</v>
      </c>
      <c r="E33" s="57">
        <v>85</v>
      </c>
      <c r="F33" s="57"/>
      <c r="G33" s="57"/>
      <c r="H33" s="57"/>
      <c r="I33" s="57"/>
      <c r="J33" s="57"/>
      <c r="K33" s="57"/>
      <c r="L33" s="22">
        <f t="shared" si="18"/>
        <v>66</v>
      </c>
      <c r="M33" s="22">
        <v>45</v>
      </c>
      <c r="N33" s="22">
        <f t="shared" si="19"/>
        <v>21</v>
      </c>
      <c r="O33" s="23">
        <f t="shared" si="20"/>
        <v>7.2052401746724892E-2</v>
      </c>
      <c r="P33" s="26"/>
      <c r="Q33" s="25"/>
      <c r="R33" s="22">
        <v>51</v>
      </c>
      <c r="S33" s="23">
        <f t="shared" si="21"/>
        <v>5.5676855895196505E-2</v>
      </c>
      <c r="T33" s="22">
        <f t="shared" si="22"/>
        <v>15</v>
      </c>
      <c r="U33" s="18"/>
      <c r="X33" s="22">
        <v>128</v>
      </c>
      <c r="Y33" s="55">
        <f t="shared" si="23"/>
        <v>-62</v>
      </c>
    </row>
    <row r="34" spans="1:28" ht="27.95" customHeight="1" x14ac:dyDescent="0.35">
      <c r="A34" s="41" t="s">
        <v>26</v>
      </c>
      <c r="B34" s="57">
        <v>31</v>
      </c>
      <c r="C34" s="57">
        <v>40</v>
      </c>
      <c r="D34" s="57">
        <v>44</v>
      </c>
      <c r="E34" s="57">
        <v>36</v>
      </c>
      <c r="F34" s="57"/>
      <c r="G34" s="57"/>
      <c r="H34" s="57"/>
      <c r="I34" s="57"/>
      <c r="J34" s="57"/>
      <c r="K34" s="57"/>
      <c r="L34" s="22">
        <f t="shared" si="18"/>
        <v>37.75</v>
      </c>
      <c r="M34" s="22">
        <v>47</v>
      </c>
      <c r="N34" s="22">
        <f t="shared" si="19"/>
        <v>-9.25</v>
      </c>
      <c r="O34" s="23">
        <f t="shared" si="20"/>
        <v>6.6112084063047291E-2</v>
      </c>
      <c r="P34" s="26"/>
      <c r="Q34" s="25"/>
      <c r="R34" s="22">
        <v>59</v>
      </c>
      <c r="S34" s="23">
        <f t="shared" si="21"/>
        <v>0.10332749562171628</v>
      </c>
      <c r="T34" s="22">
        <f t="shared" si="22"/>
        <v>-21.25</v>
      </c>
      <c r="U34" s="18"/>
      <c r="X34" s="22">
        <v>50</v>
      </c>
      <c r="Y34" s="55">
        <f t="shared" si="23"/>
        <v>-12.25</v>
      </c>
      <c r="AB34" t="s">
        <v>15</v>
      </c>
    </row>
    <row r="35" spans="1:28" ht="27.95" customHeight="1" x14ac:dyDescent="0.35">
      <c r="A35" s="41" t="s">
        <v>27</v>
      </c>
      <c r="B35" s="57">
        <v>93</v>
      </c>
      <c r="C35" s="57">
        <v>99</v>
      </c>
      <c r="D35" s="57">
        <v>100</v>
      </c>
      <c r="E35" s="57">
        <v>75</v>
      </c>
      <c r="F35" s="57"/>
      <c r="G35" s="57"/>
      <c r="H35" s="57"/>
      <c r="I35" s="57"/>
      <c r="J35" s="57"/>
      <c r="K35" s="57"/>
      <c r="L35" s="22">
        <f t="shared" si="18"/>
        <v>91.75</v>
      </c>
      <c r="M35" s="22">
        <v>128</v>
      </c>
      <c r="N35" s="22">
        <f t="shared" si="19"/>
        <v>-36.25</v>
      </c>
      <c r="O35" s="23">
        <f t="shared" si="20"/>
        <v>0.147508038585209</v>
      </c>
      <c r="P35" s="26"/>
      <c r="Q35" s="25"/>
      <c r="R35" s="22">
        <v>130</v>
      </c>
      <c r="S35" s="23">
        <f t="shared" si="21"/>
        <v>0.20900321543408359</v>
      </c>
      <c r="T35" s="22">
        <f t="shared" si="22"/>
        <v>-38.25</v>
      </c>
      <c r="U35" s="18"/>
      <c r="X35" s="22">
        <v>93</v>
      </c>
      <c r="Y35" s="55">
        <f t="shared" si="23"/>
        <v>-1.25</v>
      </c>
    </row>
    <row r="36" spans="1:28" ht="27.95" customHeight="1" x14ac:dyDescent="0.35">
      <c r="A36" s="41" t="s">
        <v>28</v>
      </c>
      <c r="B36" s="57">
        <v>104</v>
      </c>
      <c r="C36" s="57">
        <v>109</v>
      </c>
      <c r="D36" s="57">
        <v>122</v>
      </c>
      <c r="E36" s="57">
        <v>112</v>
      </c>
      <c r="F36" s="57"/>
      <c r="G36" s="57"/>
      <c r="H36" s="57"/>
      <c r="I36" s="57"/>
      <c r="J36" s="57"/>
      <c r="K36" s="57"/>
      <c r="L36" s="22">
        <f t="shared" si="18"/>
        <v>111.75</v>
      </c>
      <c r="M36" s="22">
        <v>144</v>
      </c>
      <c r="N36" s="22">
        <f t="shared" si="19"/>
        <v>-32.25</v>
      </c>
      <c r="O36" s="23">
        <f t="shared" si="20"/>
        <v>0.15435082872928177</v>
      </c>
      <c r="P36" s="26"/>
      <c r="Q36" s="25"/>
      <c r="R36" s="22">
        <v>123</v>
      </c>
      <c r="S36" s="23">
        <f t="shared" si="21"/>
        <v>0.16988950276243095</v>
      </c>
      <c r="T36" s="22">
        <f t="shared" si="22"/>
        <v>-11.25</v>
      </c>
      <c r="U36" s="18"/>
      <c r="X36" s="22">
        <v>87</v>
      </c>
      <c r="Y36" s="55">
        <f t="shared" si="23"/>
        <v>24.75</v>
      </c>
    </row>
    <row r="37" spans="1:28" ht="27.95" customHeight="1" x14ac:dyDescent="0.35">
      <c r="A37" s="41" t="s">
        <v>29</v>
      </c>
      <c r="B37" s="57">
        <v>32</v>
      </c>
      <c r="C37" s="57">
        <v>36</v>
      </c>
      <c r="D37" s="57">
        <v>30</v>
      </c>
      <c r="E37" s="57">
        <v>26</v>
      </c>
      <c r="F37" s="57"/>
      <c r="G37" s="57"/>
      <c r="H37" s="57"/>
      <c r="I37" s="57"/>
      <c r="J37" s="57"/>
      <c r="K37" s="57"/>
      <c r="L37" s="22">
        <f t="shared" si="18"/>
        <v>31</v>
      </c>
      <c r="M37" s="22">
        <v>35</v>
      </c>
      <c r="N37" s="22">
        <f t="shared" si="19"/>
        <v>-4</v>
      </c>
      <c r="O37" s="23">
        <f t="shared" si="20"/>
        <v>5.0161812297734629E-2</v>
      </c>
      <c r="P37" s="26"/>
      <c r="Q37" s="25"/>
      <c r="R37" s="22">
        <v>42</v>
      </c>
      <c r="S37" s="23">
        <f t="shared" si="21"/>
        <v>6.7961165048543687E-2</v>
      </c>
      <c r="T37" s="22">
        <f t="shared" si="22"/>
        <v>-11</v>
      </c>
      <c r="U37" s="18"/>
      <c r="X37" s="22">
        <v>43</v>
      </c>
      <c r="Y37" s="55">
        <f t="shared" si="23"/>
        <v>-12</v>
      </c>
    </row>
    <row r="38" spans="1:28" ht="27.95" customHeight="1" x14ac:dyDescent="0.35">
      <c r="A38" s="41" t="s">
        <v>30</v>
      </c>
      <c r="B38" s="57">
        <v>32</v>
      </c>
      <c r="C38" s="57">
        <v>34</v>
      </c>
      <c r="D38" s="57">
        <v>39</v>
      </c>
      <c r="E38" s="57">
        <v>36</v>
      </c>
      <c r="F38" s="57"/>
      <c r="G38" s="57"/>
      <c r="H38" s="57"/>
      <c r="I38" s="57"/>
      <c r="J38" s="57"/>
      <c r="K38" s="57"/>
      <c r="L38" s="22">
        <f t="shared" si="18"/>
        <v>35.25</v>
      </c>
      <c r="M38" s="22">
        <v>35</v>
      </c>
      <c r="N38" s="22">
        <f t="shared" si="19"/>
        <v>0.25</v>
      </c>
      <c r="O38" s="23">
        <f t="shared" si="20"/>
        <v>3.8566739606126915E-2</v>
      </c>
      <c r="P38" s="26"/>
      <c r="Q38" s="25"/>
      <c r="R38" s="22">
        <v>36</v>
      </c>
      <c r="S38" s="23">
        <f t="shared" si="21"/>
        <v>3.9387308533916851E-2</v>
      </c>
      <c r="T38" s="22">
        <f t="shared" si="22"/>
        <v>-0.75</v>
      </c>
      <c r="U38" s="18"/>
      <c r="X38" s="22">
        <v>62</v>
      </c>
      <c r="Y38" s="55">
        <f t="shared" si="23"/>
        <v>-26.75</v>
      </c>
    </row>
    <row r="39" spans="1:28" ht="27.95" customHeight="1" x14ac:dyDescent="0.35">
      <c r="A39" s="41" t="s">
        <v>31</v>
      </c>
      <c r="B39" s="57">
        <v>1</v>
      </c>
      <c r="C39" s="57">
        <v>2</v>
      </c>
      <c r="D39" s="57">
        <v>3</v>
      </c>
      <c r="E39" s="57">
        <v>3</v>
      </c>
      <c r="F39" s="57"/>
      <c r="G39" s="57"/>
      <c r="H39" s="57"/>
      <c r="I39" s="57"/>
      <c r="J39" s="57"/>
      <c r="K39" s="57"/>
      <c r="L39" s="22">
        <f t="shared" si="18"/>
        <v>2.25</v>
      </c>
      <c r="M39" s="22">
        <v>0</v>
      </c>
      <c r="N39" s="22">
        <f t="shared" si="19"/>
        <v>2.25</v>
      </c>
      <c r="O39" s="23">
        <f t="shared" si="20"/>
        <v>7.2347266881028936E-3</v>
      </c>
      <c r="P39" s="26"/>
      <c r="Q39" s="25"/>
      <c r="R39" s="22">
        <v>1</v>
      </c>
      <c r="S39" s="23">
        <f t="shared" si="21"/>
        <v>3.2154340836012861E-3</v>
      </c>
      <c r="T39" s="22">
        <f t="shared" ref="T39" si="24">SUM(L39)-R39</f>
        <v>1.25</v>
      </c>
      <c r="U39" s="18"/>
      <c r="X39" s="22">
        <v>3</v>
      </c>
      <c r="Y39" s="55">
        <f t="shared" si="23"/>
        <v>-0.75</v>
      </c>
    </row>
    <row r="40" spans="1:28" ht="27.95" customHeight="1" x14ac:dyDescent="0.35">
      <c r="A40" s="41" t="s">
        <v>32</v>
      </c>
      <c r="B40" s="57">
        <v>13</v>
      </c>
      <c r="C40" s="57">
        <v>15</v>
      </c>
      <c r="D40" s="57">
        <v>13</v>
      </c>
      <c r="E40" s="57">
        <v>14</v>
      </c>
      <c r="F40" s="57"/>
      <c r="G40" s="57"/>
      <c r="H40" s="57"/>
      <c r="I40" s="57"/>
      <c r="J40" s="57"/>
      <c r="K40" s="57"/>
      <c r="L40" s="22">
        <f t="shared" si="18"/>
        <v>13.75</v>
      </c>
      <c r="M40" s="22">
        <v>20</v>
      </c>
      <c r="N40" s="22">
        <f t="shared" si="19"/>
        <v>-6.25</v>
      </c>
      <c r="O40" s="23">
        <f>SUM(L40)/O27</f>
        <v>2.2727272727272728E-2</v>
      </c>
      <c r="P40" s="26"/>
      <c r="Q40" s="25"/>
      <c r="R40" s="22">
        <v>24</v>
      </c>
      <c r="S40" s="23">
        <f t="shared" ref="S40" si="25">SUM(R40)/O27</f>
        <v>3.9669421487603308E-2</v>
      </c>
      <c r="T40" s="22">
        <f t="shared" si="22"/>
        <v>-10.25</v>
      </c>
      <c r="U40" s="18"/>
      <c r="X40" s="22">
        <v>26</v>
      </c>
      <c r="Y40" s="55">
        <f t="shared" si="23"/>
        <v>-12.25</v>
      </c>
    </row>
    <row r="41" spans="1:28" ht="21.75" customHeight="1" x14ac:dyDescent="0.35">
      <c r="A41" s="45" t="s">
        <v>36</v>
      </c>
      <c r="B41" s="20">
        <f>SUM(B31:B40)</f>
        <v>1195</v>
      </c>
      <c r="C41" s="20">
        <f>SUM(C31:C40)</f>
        <v>1481</v>
      </c>
      <c r="D41" s="20">
        <f t="shared" ref="D41:K41" si="26">SUM(D31:D40)</f>
        <v>1397</v>
      </c>
      <c r="E41" s="20">
        <f t="shared" si="26"/>
        <v>1359</v>
      </c>
      <c r="F41" s="20">
        <f t="shared" si="26"/>
        <v>0</v>
      </c>
      <c r="G41" s="20">
        <f t="shared" si="26"/>
        <v>0</v>
      </c>
      <c r="H41" s="20">
        <f t="shared" si="26"/>
        <v>0</v>
      </c>
      <c r="I41" s="20">
        <f t="shared" si="26"/>
        <v>0</v>
      </c>
      <c r="J41" s="20">
        <f t="shared" si="26"/>
        <v>0</v>
      </c>
      <c r="K41" s="20">
        <f t="shared" si="26"/>
        <v>0</v>
      </c>
      <c r="L41" s="27">
        <f>SUM(L31:L40)</f>
        <v>1358</v>
      </c>
      <c r="M41" s="27">
        <f t="shared" ref="M41:N41" si="27">SUM(M31:M40)</f>
        <v>1523</v>
      </c>
      <c r="N41" s="27">
        <f t="shared" si="27"/>
        <v>-165</v>
      </c>
      <c r="O41" s="28">
        <f>SUM(L41)/O28</f>
        <v>0.15983992467043315</v>
      </c>
      <c r="P41" s="29"/>
      <c r="Q41" s="25"/>
      <c r="R41" s="27">
        <f>SUM(R31:R40)</f>
        <v>1505</v>
      </c>
      <c r="S41" s="28">
        <f>SUM(R41)/O28</f>
        <v>0.1771421845574388</v>
      </c>
      <c r="T41" s="27">
        <f>SUM(T31:T40)</f>
        <v>-147</v>
      </c>
      <c r="U41" s="18"/>
      <c r="X41" s="27">
        <f>SUM(X31:X40)</f>
        <v>1882.4</v>
      </c>
      <c r="Y41" s="49">
        <f>SUM(Y31:Y40)</f>
        <v>-524.4</v>
      </c>
    </row>
    <row r="42" spans="1:28" ht="23.25" customHeight="1" x14ac:dyDescent="0.3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44">
        <f>SUM(L41)/O28</f>
        <v>0.15983992467043315</v>
      </c>
      <c r="M42" s="23">
        <f>SUM(M41)/O28</f>
        <v>0.1792608286252354</v>
      </c>
      <c r="N42" s="23">
        <f>SUM(L42)-M42</f>
        <v>-1.9420903954802254E-2</v>
      </c>
      <c r="O42" s="18"/>
      <c r="P42" s="18"/>
      <c r="Q42" s="30"/>
      <c r="R42" s="31">
        <f>SUM(R41)/O28</f>
        <v>0.1771421845574388</v>
      </c>
      <c r="S42" s="18"/>
      <c r="T42" s="32">
        <f t="shared" si="22"/>
        <v>-1.730225988700565E-2</v>
      </c>
      <c r="U42" s="18"/>
      <c r="X42" s="31">
        <f>SUM(X41)/O28</f>
        <v>0.22156308851224107</v>
      </c>
      <c r="Y42" s="47"/>
    </row>
    <row r="43" spans="1:28" ht="27.95" customHeight="1" x14ac:dyDescent="0.35">
      <c r="A43" s="39" t="s">
        <v>33</v>
      </c>
      <c r="B43" s="38"/>
      <c r="C43" s="17"/>
      <c r="D43" s="17"/>
      <c r="E43" s="17"/>
      <c r="F43" s="17"/>
      <c r="G43" s="17"/>
      <c r="H43" s="17"/>
      <c r="I43" s="17"/>
      <c r="J43" s="17"/>
      <c r="K43" s="17"/>
      <c r="M43" s="5" t="s">
        <v>15</v>
      </c>
      <c r="Q43" s="9"/>
      <c r="R43" s="18"/>
      <c r="S43" s="18"/>
      <c r="T43" s="18"/>
      <c r="X43" s="64" t="s">
        <v>42</v>
      </c>
      <c r="Y43" s="64"/>
    </row>
    <row r="44" spans="1:28" ht="45" customHeight="1" x14ac:dyDescent="0.35">
      <c r="A44" s="33" t="s">
        <v>0</v>
      </c>
      <c r="B44" s="33" t="s">
        <v>1</v>
      </c>
      <c r="C44" s="33" t="s">
        <v>2</v>
      </c>
      <c r="D44" s="33" t="s">
        <v>3</v>
      </c>
      <c r="E44" s="33" t="s">
        <v>4</v>
      </c>
      <c r="F44" s="33" t="s">
        <v>5</v>
      </c>
      <c r="G44" s="33" t="s">
        <v>6</v>
      </c>
      <c r="H44" s="33" t="s">
        <v>7</v>
      </c>
      <c r="I44" s="33" t="s">
        <v>8</v>
      </c>
      <c r="J44" s="33" t="s">
        <v>9</v>
      </c>
      <c r="K44" s="33" t="s">
        <v>10</v>
      </c>
      <c r="L44" s="2" t="s">
        <v>11</v>
      </c>
      <c r="M44" s="1" t="s">
        <v>18</v>
      </c>
      <c r="N44" s="1" t="s">
        <v>23</v>
      </c>
      <c r="O44" s="3" t="s">
        <v>21</v>
      </c>
      <c r="P44" s="4"/>
      <c r="Q44" s="10"/>
      <c r="R44" s="34" t="s">
        <v>40</v>
      </c>
      <c r="S44" s="36" t="s">
        <v>21</v>
      </c>
      <c r="T44" s="35" t="s">
        <v>22</v>
      </c>
      <c r="X44" s="3" t="s">
        <v>41</v>
      </c>
      <c r="Y44" s="50" t="s">
        <v>20</v>
      </c>
    </row>
    <row r="45" spans="1:28" ht="27.95" customHeight="1" x14ac:dyDescent="0.35">
      <c r="A45" s="12" t="s">
        <v>24</v>
      </c>
      <c r="B45" s="57">
        <v>62</v>
      </c>
      <c r="C45" s="57">
        <v>58</v>
      </c>
      <c r="D45" s="57">
        <v>63</v>
      </c>
      <c r="E45" s="57">
        <v>71</v>
      </c>
      <c r="F45" s="57"/>
      <c r="G45" s="57"/>
      <c r="H45" s="57"/>
      <c r="I45" s="57"/>
      <c r="J45" s="57"/>
      <c r="K45" s="57"/>
      <c r="L45" s="22">
        <f t="shared" ref="L45:L54" si="28">AVERAGE(B45:K45)</f>
        <v>63.5</v>
      </c>
      <c r="M45" s="22">
        <v>77</v>
      </c>
      <c r="N45" s="22">
        <f t="shared" ref="N45:N54" si="29">SUM(L45)-M45</f>
        <v>-13.5</v>
      </c>
      <c r="O45" s="23">
        <f>SUM(L45)/O18</f>
        <v>2.6131687242798355E-2</v>
      </c>
      <c r="P45" s="24"/>
      <c r="Q45" s="25"/>
      <c r="R45" s="22">
        <v>81</v>
      </c>
      <c r="S45" s="23">
        <f>SUM(R45)/O18</f>
        <v>3.3333333333333333E-2</v>
      </c>
      <c r="T45" s="22">
        <f>SUM(L45)-R45</f>
        <v>-17.5</v>
      </c>
      <c r="X45" s="22">
        <v>93</v>
      </c>
      <c r="Y45" s="55">
        <f>SUM(L45)-X45</f>
        <v>-29.5</v>
      </c>
    </row>
    <row r="46" spans="1:28" ht="27.95" customHeight="1" x14ac:dyDescent="0.35">
      <c r="A46" s="12" t="s">
        <v>25</v>
      </c>
      <c r="B46" s="57">
        <v>16</v>
      </c>
      <c r="C46" s="57">
        <v>19</v>
      </c>
      <c r="D46" s="57">
        <v>22</v>
      </c>
      <c r="E46" s="57">
        <v>17</v>
      </c>
      <c r="F46" s="57"/>
      <c r="G46" s="57"/>
      <c r="H46" s="57"/>
      <c r="I46" s="57"/>
      <c r="J46" s="57"/>
      <c r="K46" s="57"/>
      <c r="L46" s="22">
        <f t="shared" si="28"/>
        <v>18.5</v>
      </c>
      <c r="M46" s="22">
        <v>28</v>
      </c>
      <c r="N46" s="22">
        <f t="shared" si="29"/>
        <v>-9.5</v>
      </c>
      <c r="O46" s="23">
        <f t="shared" ref="O46:O54" si="30">SUM(L46)/O19</f>
        <v>2.3566878980891721E-2</v>
      </c>
      <c r="P46" s="26"/>
      <c r="Q46" s="25"/>
      <c r="R46" s="22">
        <v>21</v>
      </c>
      <c r="S46" s="23">
        <f t="shared" ref="S46:S54" si="31">SUM(R46)/O19</f>
        <v>2.6751592356687899E-2</v>
      </c>
      <c r="T46" s="22">
        <f t="shared" ref="T46:T54" si="32">SUM(L46)-R46</f>
        <v>-2.5</v>
      </c>
      <c r="X46" s="22">
        <v>18</v>
      </c>
      <c r="Y46" s="55">
        <f t="shared" ref="Y46:Y54" si="33">SUM(L46)-X46</f>
        <v>0.5</v>
      </c>
    </row>
    <row r="47" spans="1:28" ht="27.95" customHeight="1" x14ac:dyDescent="0.35">
      <c r="A47" s="41" t="s">
        <v>39</v>
      </c>
      <c r="B47" s="57">
        <v>11</v>
      </c>
      <c r="C47" s="57">
        <v>16</v>
      </c>
      <c r="D47" s="57">
        <v>21</v>
      </c>
      <c r="E47" s="57">
        <v>16</v>
      </c>
      <c r="F47" s="57"/>
      <c r="G47" s="57"/>
      <c r="H47" s="57"/>
      <c r="I47" s="57"/>
      <c r="J47" s="57"/>
      <c r="K47" s="57"/>
      <c r="L47" s="22">
        <f t="shared" si="28"/>
        <v>16</v>
      </c>
      <c r="M47" s="22">
        <v>22</v>
      </c>
      <c r="N47" s="22">
        <f t="shared" si="29"/>
        <v>-6</v>
      </c>
      <c r="O47" s="23">
        <f t="shared" si="30"/>
        <v>1.7467248908296942E-2</v>
      </c>
      <c r="P47" s="26"/>
      <c r="Q47" s="25"/>
      <c r="R47" s="22">
        <v>15</v>
      </c>
      <c r="S47" s="23">
        <f t="shared" si="31"/>
        <v>1.6375545851528384E-2</v>
      </c>
      <c r="T47" s="22">
        <f t="shared" si="32"/>
        <v>1</v>
      </c>
      <c r="X47" s="22">
        <v>24</v>
      </c>
      <c r="Y47" s="55">
        <f t="shared" si="33"/>
        <v>-8</v>
      </c>
    </row>
    <row r="48" spans="1:28" ht="27.95" customHeight="1" x14ac:dyDescent="0.35">
      <c r="A48" s="41" t="s">
        <v>26</v>
      </c>
      <c r="B48" s="57">
        <v>11</v>
      </c>
      <c r="C48" s="57">
        <v>12</v>
      </c>
      <c r="D48" s="57">
        <v>12</v>
      </c>
      <c r="E48" s="57">
        <v>10</v>
      </c>
      <c r="F48" s="57"/>
      <c r="G48" s="57"/>
      <c r="H48" s="57"/>
      <c r="I48" s="57"/>
      <c r="J48" s="57"/>
      <c r="K48" s="57"/>
      <c r="L48" s="22">
        <f t="shared" si="28"/>
        <v>11.25</v>
      </c>
      <c r="M48" s="22">
        <v>13</v>
      </c>
      <c r="N48" s="22">
        <f t="shared" si="29"/>
        <v>-1.75</v>
      </c>
      <c r="O48" s="23">
        <f t="shared" si="30"/>
        <v>1.9702276707530646E-2</v>
      </c>
      <c r="P48" s="26"/>
      <c r="Q48" s="25"/>
      <c r="R48" s="22">
        <v>11</v>
      </c>
      <c r="S48" s="23">
        <f t="shared" si="31"/>
        <v>1.9264448336252189E-2</v>
      </c>
      <c r="T48" s="22">
        <f t="shared" si="32"/>
        <v>0.25</v>
      </c>
      <c r="X48" s="22">
        <v>7</v>
      </c>
      <c r="Y48" s="55">
        <f t="shared" si="33"/>
        <v>4.25</v>
      </c>
    </row>
    <row r="49" spans="1:25" ht="27.95" customHeight="1" x14ac:dyDescent="0.35">
      <c r="A49" s="41" t="s">
        <v>27</v>
      </c>
      <c r="B49" s="57">
        <v>37</v>
      </c>
      <c r="C49" s="57">
        <v>35</v>
      </c>
      <c r="D49" s="57">
        <v>38</v>
      </c>
      <c r="E49" s="57">
        <v>46</v>
      </c>
      <c r="F49" s="57"/>
      <c r="G49" s="57"/>
      <c r="H49" s="57"/>
      <c r="I49" s="57"/>
      <c r="J49" s="57"/>
      <c r="K49" s="57"/>
      <c r="L49" s="22">
        <f t="shared" si="28"/>
        <v>39</v>
      </c>
      <c r="M49" s="22">
        <v>38</v>
      </c>
      <c r="N49" s="22">
        <f t="shared" si="29"/>
        <v>1</v>
      </c>
      <c r="O49" s="23">
        <f t="shared" si="30"/>
        <v>6.2700964630225078E-2</v>
      </c>
      <c r="P49" s="26"/>
      <c r="Q49" s="25"/>
      <c r="R49" s="22">
        <v>34</v>
      </c>
      <c r="S49" s="23">
        <f t="shared" si="31"/>
        <v>5.4662379421221867E-2</v>
      </c>
      <c r="T49" s="22">
        <f t="shared" si="32"/>
        <v>5</v>
      </c>
      <c r="X49" s="22">
        <v>25</v>
      </c>
      <c r="Y49" s="55">
        <f t="shared" si="33"/>
        <v>14</v>
      </c>
    </row>
    <row r="50" spans="1:25" ht="27.95" customHeight="1" x14ac:dyDescent="0.35">
      <c r="A50" s="41" t="s">
        <v>28</v>
      </c>
      <c r="B50" s="57">
        <v>15</v>
      </c>
      <c r="C50" s="57">
        <v>18</v>
      </c>
      <c r="D50" s="57">
        <v>17</v>
      </c>
      <c r="E50" s="57">
        <v>17</v>
      </c>
      <c r="F50" s="57"/>
      <c r="G50" s="57"/>
      <c r="H50" s="57"/>
      <c r="I50" s="57"/>
      <c r="J50" s="57"/>
      <c r="K50" s="57"/>
      <c r="L50" s="22">
        <f t="shared" si="28"/>
        <v>16.75</v>
      </c>
      <c r="M50" s="22">
        <v>12</v>
      </c>
      <c r="N50" s="22">
        <f t="shared" si="29"/>
        <v>4.75</v>
      </c>
      <c r="O50" s="23">
        <f t="shared" si="30"/>
        <v>2.3135359116022099E-2</v>
      </c>
      <c r="P50" s="26"/>
      <c r="Q50" s="25"/>
      <c r="R50" s="22">
        <v>16</v>
      </c>
      <c r="S50" s="23">
        <f t="shared" si="31"/>
        <v>2.2099447513812154E-2</v>
      </c>
      <c r="T50" s="22">
        <f t="shared" si="32"/>
        <v>0.75</v>
      </c>
      <c r="X50" s="22">
        <v>30</v>
      </c>
      <c r="Y50" s="55">
        <f t="shared" si="33"/>
        <v>-13.25</v>
      </c>
    </row>
    <row r="51" spans="1:25" ht="27.95" customHeight="1" x14ac:dyDescent="0.35">
      <c r="A51" s="41" t="s">
        <v>29</v>
      </c>
      <c r="B51" s="57">
        <v>12</v>
      </c>
      <c r="C51" s="57">
        <v>11</v>
      </c>
      <c r="D51" s="57">
        <v>14</v>
      </c>
      <c r="E51" s="57">
        <v>8</v>
      </c>
      <c r="F51" s="57"/>
      <c r="G51" s="57"/>
      <c r="H51" s="57"/>
      <c r="I51" s="57"/>
      <c r="J51" s="57"/>
      <c r="K51" s="57"/>
      <c r="L51" s="22">
        <f t="shared" si="28"/>
        <v>11.25</v>
      </c>
      <c r="M51" s="22">
        <v>11</v>
      </c>
      <c r="N51" s="22">
        <f t="shared" si="29"/>
        <v>0.25</v>
      </c>
      <c r="O51" s="23">
        <f t="shared" si="30"/>
        <v>1.820388349514563E-2</v>
      </c>
      <c r="P51" s="26"/>
      <c r="Q51" s="25"/>
      <c r="R51" s="22">
        <v>12</v>
      </c>
      <c r="S51" s="23">
        <f t="shared" si="31"/>
        <v>1.9417475728155338E-2</v>
      </c>
      <c r="T51" s="22">
        <f t="shared" si="32"/>
        <v>-0.75</v>
      </c>
      <c r="X51" s="22">
        <v>15</v>
      </c>
      <c r="Y51" s="55">
        <f t="shared" si="33"/>
        <v>-3.75</v>
      </c>
    </row>
    <row r="52" spans="1:25" ht="27.95" customHeight="1" x14ac:dyDescent="0.35">
      <c r="A52" s="41" t="s">
        <v>30</v>
      </c>
      <c r="B52" s="57">
        <v>9</v>
      </c>
      <c r="C52" s="57">
        <v>10</v>
      </c>
      <c r="D52" s="57">
        <v>12</v>
      </c>
      <c r="E52" s="57">
        <v>12</v>
      </c>
      <c r="F52" s="57"/>
      <c r="G52" s="57"/>
      <c r="H52" s="57"/>
      <c r="I52" s="57"/>
      <c r="J52" s="57"/>
      <c r="K52" s="57"/>
      <c r="L52" s="22">
        <f t="shared" si="28"/>
        <v>10.75</v>
      </c>
      <c r="M52" s="22">
        <v>14</v>
      </c>
      <c r="N52" s="22">
        <f t="shared" si="29"/>
        <v>-3.25</v>
      </c>
      <c r="O52" s="23">
        <f t="shared" si="30"/>
        <v>1.1761487964989058E-2</v>
      </c>
      <c r="P52" s="26"/>
      <c r="Q52" s="25"/>
      <c r="R52" s="22">
        <v>11</v>
      </c>
      <c r="S52" s="23">
        <f t="shared" si="31"/>
        <v>1.2035010940919038E-2</v>
      </c>
      <c r="T52" s="22">
        <f t="shared" si="32"/>
        <v>-0.25</v>
      </c>
      <c r="X52" s="22">
        <v>12</v>
      </c>
      <c r="Y52" s="55">
        <f t="shared" si="33"/>
        <v>-1.25</v>
      </c>
    </row>
    <row r="53" spans="1:25" ht="27.95" customHeight="1" x14ac:dyDescent="0.35">
      <c r="A53" s="41" t="s">
        <v>31</v>
      </c>
      <c r="B53" s="57">
        <v>0</v>
      </c>
      <c r="C53" s="57">
        <v>0</v>
      </c>
      <c r="D53" s="57">
        <v>0</v>
      </c>
      <c r="E53" s="57">
        <v>0</v>
      </c>
      <c r="F53" s="57"/>
      <c r="G53" s="57"/>
      <c r="H53" s="57"/>
      <c r="I53" s="57"/>
      <c r="J53" s="57"/>
      <c r="K53" s="57"/>
      <c r="L53" s="22">
        <f t="shared" si="28"/>
        <v>0</v>
      </c>
      <c r="M53" s="22">
        <v>0</v>
      </c>
      <c r="N53" s="22">
        <f t="shared" si="29"/>
        <v>0</v>
      </c>
      <c r="O53" s="23">
        <f t="shared" si="30"/>
        <v>0</v>
      </c>
      <c r="P53" s="26"/>
      <c r="Q53" s="25"/>
      <c r="R53" s="22">
        <v>0</v>
      </c>
      <c r="S53" s="23">
        <f t="shared" si="31"/>
        <v>0</v>
      </c>
      <c r="T53" s="22">
        <f t="shared" si="32"/>
        <v>0</v>
      </c>
      <c r="X53" s="22">
        <v>0</v>
      </c>
      <c r="Y53" s="55">
        <f t="shared" si="33"/>
        <v>0</v>
      </c>
    </row>
    <row r="54" spans="1:25" ht="27.95" customHeight="1" x14ac:dyDescent="0.35">
      <c r="A54" s="41" t="s">
        <v>32</v>
      </c>
      <c r="B54" s="57">
        <v>11</v>
      </c>
      <c r="C54" s="57">
        <v>11</v>
      </c>
      <c r="D54" s="57">
        <v>13</v>
      </c>
      <c r="E54" s="57">
        <v>11</v>
      </c>
      <c r="F54" s="57"/>
      <c r="G54" s="57"/>
      <c r="H54" s="57"/>
      <c r="I54" s="57"/>
      <c r="J54" s="57"/>
      <c r="K54" s="57"/>
      <c r="L54" s="22">
        <f t="shared" si="28"/>
        <v>11.5</v>
      </c>
      <c r="M54" s="22">
        <v>15</v>
      </c>
      <c r="N54" s="22">
        <f t="shared" si="29"/>
        <v>-3.5</v>
      </c>
      <c r="O54" s="23">
        <f t="shared" si="30"/>
        <v>1.9008264462809916E-2</v>
      </c>
      <c r="P54" s="26"/>
      <c r="Q54" s="25"/>
      <c r="R54" s="22">
        <v>15</v>
      </c>
      <c r="S54" s="23">
        <f t="shared" si="31"/>
        <v>2.4793388429752067E-2</v>
      </c>
      <c r="T54" s="22">
        <f t="shared" si="32"/>
        <v>-3.5</v>
      </c>
      <c r="X54" s="22">
        <v>0</v>
      </c>
      <c r="Y54" s="55">
        <f t="shared" si="33"/>
        <v>11.5</v>
      </c>
    </row>
    <row r="55" spans="1:25" ht="27.95" customHeight="1" x14ac:dyDescent="0.35">
      <c r="A55" s="45" t="s">
        <v>36</v>
      </c>
      <c r="B55" s="20">
        <f>SUM(B45:B54)</f>
        <v>184</v>
      </c>
      <c r="C55" s="20">
        <f t="shared" ref="C55:K55" si="34">SUM(C45:C54)</f>
        <v>190</v>
      </c>
      <c r="D55" s="20">
        <f t="shared" si="34"/>
        <v>212</v>
      </c>
      <c r="E55" s="20">
        <f t="shared" si="34"/>
        <v>208</v>
      </c>
      <c r="F55" s="20">
        <f t="shared" si="34"/>
        <v>0</v>
      </c>
      <c r="G55" s="20">
        <f t="shared" si="34"/>
        <v>0</v>
      </c>
      <c r="H55" s="20">
        <f t="shared" si="34"/>
        <v>0</v>
      </c>
      <c r="I55" s="20">
        <f t="shared" si="34"/>
        <v>0</v>
      </c>
      <c r="J55" s="20">
        <f t="shared" si="34"/>
        <v>0</v>
      </c>
      <c r="K55" s="20">
        <f t="shared" si="34"/>
        <v>0</v>
      </c>
      <c r="L55" s="27">
        <f>SUM(L45:L54)</f>
        <v>198.5</v>
      </c>
      <c r="M55" s="27">
        <f t="shared" ref="M55:N55" si="35">SUM(M45:M54)</f>
        <v>230</v>
      </c>
      <c r="N55" s="27">
        <f t="shared" si="35"/>
        <v>-31.5</v>
      </c>
      <c r="O55" s="28">
        <f>SUM(L55)/O28</f>
        <v>2.3363935969868174E-2</v>
      </c>
      <c r="P55" s="29"/>
      <c r="Q55" s="25"/>
      <c r="R55" s="27">
        <f>SUM(R45:R54)</f>
        <v>216</v>
      </c>
      <c r="S55" s="28">
        <f>SUM(R55)/O28</f>
        <v>2.5423728813559324E-2</v>
      </c>
      <c r="T55" s="27">
        <f>SUM(T45:T54)</f>
        <v>-17.5</v>
      </c>
      <c r="X55" s="27">
        <f>SUM(X45:X54)</f>
        <v>224</v>
      </c>
      <c r="Y55" s="49">
        <f>SUM(Y45:Y54)</f>
        <v>-25.5</v>
      </c>
    </row>
    <row r="56" spans="1:25" ht="27.95" customHeight="1" x14ac:dyDescent="0.35">
      <c r="A56" s="61" t="s">
        <v>35</v>
      </c>
      <c r="B56" s="62"/>
      <c r="C56" s="18"/>
      <c r="D56" s="18"/>
      <c r="E56" s="18"/>
      <c r="F56" s="18"/>
      <c r="G56" s="18"/>
      <c r="H56" s="18"/>
      <c r="I56" s="18"/>
      <c r="J56" s="18"/>
      <c r="K56" s="18"/>
      <c r="L56" s="23">
        <f>SUM(L55)/O28</f>
        <v>2.3363935969868174E-2</v>
      </c>
      <c r="M56" s="23">
        <f>SUM(M55)/O28</f>
        <v>2.7071563088512243E-2</v>
      </c>
      <c r="N56" s="23">
        <f>SUM(L56)-M56</f>
        <v>-3.7076271186440683E-3</v>
      </c>
      <c r="O56" s="18"/>
      <c r="P56" s="18"/>
      <c r="Q56" s="30"/>
      <c r="R56" s="31">
        <f>SUM(R55)/O28</f>
        <v>2.5423728813559324E-2</v>
      </c>
      <c r="S56" s="18"/>
      <c r="T56" s="32">
        <f t="shared" ref="T56" si="36">SUM(L56)-R56</f>
        <v>-2.0597928436911495E-3</v>
      </c>
      <c r="X56" s="31">
        <f>SUM(X55)/O28</f>
        <v>2.6365348399246705E-2</v>
      </c>
    </row>
    <row r="57" spans="1:25" ht="23.25" x14ac:dyDescent="0.35">
      <c r="A57" s="33" t="s">
        <v>0</v>
      </c>
      <c r="B57" s="52" t="s">
        <v>46</v>
      </c>
      <c r="C57" s="52" t="s">
        <v>43</v>
      </c>
      <c r="D57" s="52" t="s">
        <v>44</v>
      </c>
    </row>
    <row r="58" spans="1:25" ht="21" x14ac:dyDescent="0.35">
      <c r="A58" s="12" t="s">
        <v>24</v>
      </c>
      <c r="B58" s="13">
        <f>SUM(L5,L18)+(L31/3.83)+(L45/3.83)</f>
        <v>1208.0221932114882</v>
      </c>
      <c r="C58" s="12">
        <v>75</v>
      </c>
      <c r="D58" s="53">
        <f>SUM(B58)/C58</f>
        <v>16.106962576153176</v>
      </c>
    </row>
    <row r="59" spans="1:25" ht="21" x14ac:dyDescent="0.35">
      <c r="A59" s="12" t="s">
        <v>25</v>
      </c>
      <c r="B59" s="13">
        <f t="shared" ref="B59:B67" si="37">SUM(L6,L19)+(L32/3.83)+(L46/3.83)</f>
        <v>274.7597911227154</v>
      </c>
      <c r="C59" s="12">
        <v>18</v>
      </c>
      <c r="D59" s="53">
        <f t="shared" ref="D59:D67" si="38">SUM(B59)/C59</f>
        <v>15.264432840150855</v>
      </c>
    </row>
    <row r="60" spans="1:25" ht="21" x14ac:dyDescent="0.35">
      <c r="A60" s="41" t="s">
        <v>39</v>
      </c>
      <c r="B60" s="13">
        <f t="shared" si="37"/>
        <v>361.40992167101825</v>
      </c>
      <c r="C60" s="12">
        <v>29</v>
      </c>
      <c r="D60" s="53">
        <f t="shared" si="38"/>
        <v>12.462411092104078</v>
      </c>
    </row>
    <row r="61" spans="1:25" ht="21" x14ac:dyDescent="0.35">
      <c r="A61" s="41" t="s">
        <v>26</v>
      </c>
      <c r="B61" s="13">
        <f t="shared" si="37"/>
        <v>172.79373368146213</v>
      </c>
      <c r="C61" s="12">
        <v>13</v>
      </c>
      <c r="D61" s="53">
        <f t="shared" si="38"/>
        <v>13.29182566780478</v>
      </c>
    </row>
    <row r="62" spans="1:25" ht="21" x14ac:dyDescent="0.35">
      <c r="A62" s="41" t="s">
        <v>27</v>
      </c>
      <c r="B62" s="13">
        <f t="shared" si="37"/>
        <v>267.88838120104435</v>
      </c>
      <c r="C62" s="12">
        <v>18</v>
      </c>
      <c r="D62" s="53">
        <f t="shared" si="38"/>
        <v>14.882687844502463</v>
      </c>
    </row>
    <row r="63" spans="1:25" ht="21" x14ac:dyDescent="0.35">
      <c r="A63" s="41" t="s">
        <v>28</v>
      </c>
      <c r="B63" s="13">
        <f t="shared" si="37"/>
        <v>246.8009138381201</v>
      </c>
      <c r="C63" s="12">
        <v>17</v>
      </c>
      <c r="D63" s="53">
        <f t="shared" si="38"/>
        <v>14.517700814007064</v>
      </c>
    </row>
    <row r="64" spans="1:25" ht="21" x14ac:dyDescent="0.35">
      <c r="A64" s="41" t="s">
        <v>29</v>
      </c>
      <c r="B64" s="13">
        <f t="shared" si="37"/>
        <v>291.7813315926893</v>
      </c>
      <c r="C64" s="12">
        <v>18</v>
      </c>
      <c r="D64" s="53">
        <f t="shared" si="38"/>
        <v>16.210073977371628</v>
      </c>
    </row>
    <row r="65" spans="1:4" ht="21" x14ac:dyDescent="0.35">
      <c r="A65" s="41" t="s">
        <v>30</v>
      </c>
      <c r="B65" s="13">
        <f t="shared" si="37"/>
        <v>319.01044386422979</v>
      </c>
      <c r="C65" s="12">
        <v>23</v>
      </c>
      <c r="D65" s="53">
        <f t="shared" si="38"/>
        <v>13.870019298444774</v>
      </c>
    </row>
    <row r="66" spans="1:4" ht="21" x14ac:dyDescent="0.35">
      <c r="A66" s="41" t="s">
        <v>31</v>
      </c>
      <c r="B66" s="13">
        <f t="shared" si="37"/>
        <v>60.837467362924279</v>
      </c>
      <c r="C66" s="12">
        <v>0</v>
      </c>
      <c r="D66" s="53">
        <v>0</v>
      </c>
    </row>
    <row r="67" spans="1:4" ht="21" x14ac:dyDescent="0.35">
      <c r="A67" s="41" t="s">
        <v>32</v>
      </c>
      <c r="B67" s="13">
        <f t="shared" si="37"/>
        <v>243.09268929503915</v>
      </c>
      <c r="C67" s="12">
        <v>18</v>
      </c>
      <c r="D67" s="53">
        <f t="shared" si="38"/>
        <v>13.505149405279953</v>
      </c>
    </row>
    <row r="68" spans="1:4" ht="22.5" customHeight="1" x14ac:dyDescent="0.35">
      <c r="A68" s="51" t="s">
        <v>45</v>
      </c>
      <c r="B68" s="19">
        <f>SUM(B58:B67)</f>
        <v>3446.3968668407306</v>
      </c>
      <c r="C68" s="20">
        <f>SUM(C58:C67)</f>
        <v>229</v>
      </c>
      <c r="D68" s="54">
        <f>AVERAGE(D58:D67)</f>
        <v>13.011126351581879</v>
      </c>
    </row>
  </sheetData>
  <mergeCells count="6">
    <mergeCell ref="A56:B56"/>
    <mergeCell ref="A1:P1"/>
    <mergeCell ref="X3:Y3"/>
    <mergeCell ref="X16:Y16"/>
    <mergeCell ref="X29:Y29"/>
    <mergeCell ref="X43:Y43"/>
  </mergeCells>
  <pageMargins left="0.7" right="0.7" top="0.75" bottom="0.75" header="0.3" footer="0.3"/>
  <pageSetup scale="48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68"/>
  <sheetViews>
    <sheetView tabSelected="1" zoomScale="85" zoomScaleNormal="85" workbookViewId="0">
      <selection activeCell="H9" sqref="H9"/>
    </sheetView>
  </sheetViews>
  <sheetFormatPr defaultRowHeight="15" x14ac:dyDescent="0.25"/>
  <cols>
    <col min="1" max="1" width="15.42578125" customWidth="1"/>
    <col min="2" max="2" width="11.7109375" customWidth="1"/>
    <col min="3" max="11" width="10.7109375" customWidth="1"/>
    <col min="12" max="13" width="11.28515625" customWidth="1"/>
    <col min="14" max="14" width="12.5703125" customWidth="1"/>
    <col min="15" max="15" width="13.7109375" customWidth="1"/>
    <col min="16" max="16" width="10.85546875" customWidth="1"/>
    <col min="17" max="17" width="1" customWidth="1"/>
    <col min="18" max="18" width="11.42578125" customWidth="1"/>
    <col min="19" max="19" width="11" customWidth="1"/>
    <col min="20" max="20" width="10.85546875" customWidth="1"/>
    <col min="21" max="21" width="10.28515625" customWidth="1"/>
    <col min="22" max="22" width="10" hidden="1" customWidth="1"/>
    <col min="23" max="23" width="1.140625" customWidth="1"/>
    <col min="24" max="24" width="11.42578125" customWidth="1"/>
    <col min="25" max="25" width="10.140625" customWidth="1"/>
  </cols>
  <sheetData>
    <row r="1" spans="1:25" ht="34.5" customHeight="1" x14ac:dyDescent="0.4">
      <c r="A1" s="58" t="s">
        <v>38</v>
      </c>
      <c r="B1" s="59"/>
      <c r="C1" s="59"/>
      <c r="D1" s="59"/>
      <c r="E1" s="59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42"/>
    </row>
    <row r="2" spans="1:25" x14ac:dyDescent="0.25">
      <c r="A2" t="s">
        <v>15</v>
      </c>
      <c r="T2" t="s">
        <v>15</v>
      </c>
    </row>
    <row r="3" spans="1:25" ht="27.75" customHeight="1" x14ac:dyDescent="0.35">
      <c r="A3" s="39" t="s">
        <v>13</v>
      </c>
      <c r="B3" s="43"/>
      <c r="C3" s="43"/>
      <c r="D3" s="43"/>
      <c r="E3" s="43"/>
      <c r="F3" s="43"/>
      <c r="G3" s="46"/>
      <c r="H3" s="46"/>
      <c r="I3" s="46"/>
      <c r="J3" s="46"/>
      <c r="K3" s="46"/>
      <c r="R3" s="6" t="s">
        <v>15</v>
      </c>
      <c r="X3" s="63" t="s">
        <v>42</v>
      </c>
      <c r="Y3" s="63"/>
    </row>
    <row r="4" spans="1:25" ht="24.75" customHeight="1" x14ac:dyDescent="0.35">
      <c r="A4" s="33" t="s">
        <v>0</v>
      </c>
      <c r="B4" s="33" t="s">
        <v>1</v>
      </c>
      <c r="C4" s="33" t="s">
        <v>2</v>
      </c>
      <c r="D4" s="33" t="s">
        <v>3</v>
      </c>
      <c r="E4" s="33" t="s">
        <v>4</v>
      </c>
      <c r="F4" s="33" t="s">
        <v>5</v>
      </c>
      <c r="G4" s="33" t="s">
        <v>6</v>
      </c>
      <c r="H4" s="33" t="s">
        <v>7</v>
      </c>
      <c r="I4" s="33" t="s">
        <v>8</v>
      </c>
      <c r="J4" s="33" t="s">
        <v>9</v>
      </c>
      <c r="K4" s="33" t="s">
        <v>10</v>
      </c>
      <c r="L4" s="2" t="s">
        <v>11</v>
      </c>
      <c r="M4" s="1" t="s">
        <v>18</v>
      </c>
      <c r="N4" s="37" t="s">
        <v>12</v>
      </c>
      <c r="O4" s="3" t="s">
        <v>16</v>
      </c>
      <c r="P4" s="3" t="s">
        <v>17</v>
      </c>
      <c r="Q4" s="7"/>
      <c r="R4" s="34" t="s">
        <v>40</v>
      </c>
      <c r="S4" s="35" t="s">
        <v>19</v>
      </c>
      <c r="T4" s="35" t="s">
        <v>20</v>
      </c>
      <c r="U4" s="35" t="s">
        <v>20</v>
      </c>
      <c r="X4" s="3" t="s">
        <v>41</v>
      </c>
      <c r="Y4" s="50" t="s">
        <v>20</v>
      </c>
    </row>
    <row r="5" spans="1:25" ht="26.25" customHeight="1" x14ac:dyDescent="0.35">
      <c r="A5" s="12" t="s">
        <v>24</v>
      </c>
      <c r="B5" s="57">
        <v>81</v>
      </c>
      <c r="C5" s="57">
        <v>116</v>
      </c>
      <c r="D5" s="57">
        <v>121</v>
      </c>
      <c r="E5" s="57">
        <v>124</v>
      </c>
      <c r="F5" s="57">
        <v>118</v>
      </c>
      <c r="G5" s="57"/>
      <c r="H5" s="57"/>
      <c r="I5" s="57"/>
      <c r="J5" s="57"/>
      <c r="K5" s="57"/>
      <c r="L5" s="13">
        <f t="shared" ref="L5:L14" si="0">AVERAGE(B5:K5)</f>
        <v>112</v>
      </c>
      <c r="M5" s="12">
        <v>117</v>
      </c>
      <c r="N5" s="13">
        <f>SUM(L5)-M5</f>
        <v>-5</v>
      </c>
      <c r="O5" s="12">
        <v>2391</v>
      </c>
      <c r="P5" s="14">
        <f t="shared" ref="P5:P14" si="1">SUM(L5)/O5</f>
        <v>4.6842325386867417E-2</v>
      </c>
      <c r="Q5" s="15"/>
      <c r="R5" s="12">
        <v>102</v>
      </c>
      <c r="S5" s="14">
        <f>SUM(R5)/O5</f>
        <v>4.2659974905897118E-2</v>
      </c>
      <c r="T5" s="13">
        <f>SUM(L5)-R5</f>
        <v>10</v>
      </c>
      <c r="U5" s="14">
        <f>SUM(P5)-S5</f>
        <v>4.1823504809702997E-3</v>
      </c>
      <c r="X5" s="12">
        <v>138</v>
      </c>
      <c r="Y5" s="56">
        <f>SUM(L5)-X5</f>
        <v>-26</v>
      </c>
    </row>
    <row r="6" spans="1:25" ht="30.75" customHeight="1" x14ac:dyDescent="0.35">
      <c r="A6" s="12" t="s">
        <v>25</v>
      </c>
      <c r="B6" s="57">
        <v>16</v>
      </c>
      <c r="C6" s="57">
        <v>23</v>
      </c>
      <c r="D6" s="57">
        <v>23</v>
      </c>
      <c r="E6" s="57">
        <v>23</v>
      </c>
      <c r="F6" s="57">
        <v>23</v>
      </c>
      <c r="G6" s="57"/>
      <c r="H6" s="57"/>
      <c r="I6" s="57"/>
      <c r="J6" s="57"/>
      <c r="K6" s="57"/>
      <c r="L6" s="13">
        <f t="shared" si="0"/>
        <v>21.6</v>
      </c>
      <c r="M6" s="12">
        <v>16</v>
      </c>
      <c r="N6" s="13">
        <f t="shared" ref="N6:N14" si="2">SUM(L6)-M6</f>
        <v>5.6000000000000014</v>
      </c>
      <c r="O6" s="12">
        <v>780</v>
      </c>
      <c r="P6" s="14">
        <f t="shared" si="1"/>
        <v>2.7692307692307693E-2</v>
      </c>
      <c r="Q6" s="16"/>
      <c r="R6" s="12">
        <v>21</v>
      </c>
      <c r="S6" s="14">
        <f>SUM(R6)/O6</f>
        <v>2.6923076923076925E-2</v>
      </c>
      <c r="T6" s="13">
        <f t="shared" ref="T6:T14" si="3">SUM(L6)-R6</f>
        <v>0.60000000000000142</v>
      </c>
      <c r="U6" s="14">
        <f t="shared" ref="U6:U14" si="4">SUM(P6)-S6</f>
        <v>7.6923076923076858E-4</v>
      </c>
      <c r="X6" s="12">
        <v>30</v>
      </c>
      <c r="Y6" s="56">
        <f t="shared" ref="Y6:Y14" si="5">SUM(L6)-X6</f>
        <v>-8.3999999999999986</v>
      </c>
    </row>
    <row r="7" spans="1:25" ht="30.75" customHeight="1" x14ac:dyDescent="0.35">
      <c r="A7" s="41" t="s">
        <v>39</v>
      </c>
      <c r="B7" s="57">
        <v>31</v>
      </c>
      <c r="C7" s="57">
        <v>36</v>
      </c>
      <c r="D7" s="57">
        <v>32</v>
      </c>
      <c r="E7" s="57">
        <v>34</v>
      </c>
      <c r="F7" s="57">
        <v>34</v>
      </c>
      <c r="G7" s="57"/>
      <c r="H7" s="57"/>
      <c r="I7" s="57"/>
      <c r="J7" s="57"/>
      <c r="K7" s="57"/>
      <c r="L7" s="13">
        <f t="shared" si="0"/>
        <v>33.4</v>
      </c>
      <c r="M7" s="12">
        <v>36</v>
      </c>
      <c r="N7" s="13">
        <f t="shared" si="2"/>
        <v>-2.6000000000000014</v>
      </c>
      <c r="O7" s="12">
        <v>929</v>
      </c>
      <c r="P7" s="14">
        <f t="shared" si="1"/>
        <v>3.5952637244348759E-2</v>
      </c>
      <c r="Q7" s="16"/>
      <c r="R7" s="12">
        <v>37</v>
      </c>
      <c r="S7" s="14">
        <f t="shared" ref="S7:S14" si="6">SUM(R7)/O7</f>
        <v>3.9827771797631861E-2</v>
      </c>
      <c r="T7" s="13">
        <f t="shared" si="3"/>
        <v>-3.6000000000000014</v>
      </c>
      <c r="U7" s="14">
        <f t="shared" si="4"/>
        <v>-3.8751345532831022E-3</v>
      </c>
      <c r="X7" s="12">
        <v>39</v>
      </c>
      <c r="Y7" s="56">
        <f t="shared" si="5"/>
        <v>-5.6000000000000014</v>
      </c>
    </row>
    <row r="8" spans="1:25" ht="30.75" customHeight="1" x14ac:dyDescent="0.35">
      <c r="A8" s="41" t="s">
        <v>26</v>
      </c>
      <c r="B8" s="57">
        <v>22</v>
      </c>
      <c r="C8" s="57">
        <v>24</v>
      </c>
      <c r="D8" s="57">
        <v>22</v>
      </c>
      <c r="E8" s="57">
        <v>22</v>
      </c>
      <c r="F8" s="57">
        <v>20</v>
      </c>
      <c r="G8" s="57"/>
      <c r="H8" s="57"/>
      <c r="I8" s="57"/>
      <c r="J8" s="57"/>
      <c r="K8" s="57"/>
      <c r="L8" s="13">
        <f t="shared" si="0"/>
        <v>22</v>
      </c>
      <c r="M8" s="12">
        <v>18</v>
      </c>
      <c r="N8" s="13">
        <f t="shared" si="2"/>
        <v>4</v>
      </c>
      <c r="O8" s="12">
        <v>561</v>
      </c>
      <c r="P8" s="14">
        <f t="shared" si="1"/>
        <v>3.9215686274509803E-2</v>
      </c>
      <c r="Q8" s="16"/>
      <c r="R8" s="12">
        <v>21</v>
      </c>
      <c r="S8" s="14">
        <f t="shared" si="6"/>
        <v>3.7433155080213901E-2</v>
      </c>
      <c r="T8" s="13">
        <f t="shared" si="3"/>
        <v>1</v>
      </c>
      <c r="U8" s="14">
        <f t="shared" si="4"/>
        <v>1.7825311942959027E-3</v>
      </c>
      <c r="X8" s="12">
        <v>27</v>
      </c>
      <c r="Y8" s="56">
        <f t="shared" si="5"/>
        <v>-5</v>
      </c>
    </row>
    <row r="9" spans="1:25" ht="30.75" customHeight="1" x14ac:dyDescent="0.35">
      <c r="A9" s="41" t="s">
        <v>27</v>
      </c>
      <c r="B9" s="57">
        <v>11</v>
      </c>
      <c r="C9" s="57">
        <v>12</v>
      </c>
      <c r="D9" s="57">
        <v>15</v>
      </c>
      <c r="E9" s="57">
        <v>17</v>
      </c>
      <c r="F9" s="57">
        <v>13</v>
      </c>
      <c r="G9" s="57"/>
      <c r="H9" s="57"/>
      <c r="I9" s="57"/>
      <c r="J9" s="57"/>
      <c r="K9" s="57"/>
      <c r="L9" s="13">
        <f t="shared" si="0"/>
        <v>13.6</v>
      </c>
      <c r="M9" s="12">
        <v>11</v>
      </c>
      <c r="N9" s="13">
        <f t="shared" si="2"/>
        <v>2.5999999999999996</v>
      </c>
      <c r="O9" s="12">
        <v>610</v>
      </c>
      <c r="P9" s="14">
        <f t="shared" si="1"/>
        <v>2.2295081967213113E-2</v>
      </c>
      <c r="Q9" s="16"/>
      <c r="R9" s="12">
        <v>14</v>
      </c>
      <c r="S9" s="14">
        <f t="shared" si="6"/>
        <v>2.2950819672131147E-2</v>
      </c>
      <c r="T9" s="13">
        <f t="shared" si="3"/>
        <v>-0.40000000000000036</v>
      </c>
      <c r="U9" s="14">
        <f t="shared" si="4"/>
        <v>-6.5573770491803365E-4</v>
      </c>
      <c r="X9" s="12">
        <v>31</v>
      </c>
      <c r="Y9" s="56">
        <f t="shared" si="5"/>
        <v>-17.399999999999999</v>
      </c>
    </row>
    <row r="10" spans="1:25" ht="30.75" customHeight="1" x14ac:dyDescent="0.35">
      <c r="A10" s="41" t="s">
        <v>28</v>
      </c>
      <c r="B10" s="57">
        <v>13</v>
      </c>
      <c r="C10" s="57">
        <v>17</v>
      </c>
      <c r="D10" s="57">
        <v>19</v>
      </c>
      <c r="E10" s="57">
        <v>21</v>
      </c>
      <c r="F10" s="57">
        <v>18</v>
      </c>
      <c r="G10" s="57"/>
      <c r="H10" s="57"/>
      <c r="I10" s="57"/>
      <c r="J10" s="57"/>
      <c r="K10" s="57"/>
      <c r="L10" s="13">
        <f t="shared" si="0"/>
        <v>17.600000000000001</v>
      </c>
      <c r="M10" s="12">
        <v>22</v>
      </c>
      <c r="N10" s="13">
        <f t="shared" si="2"/>
        <v>-4.3999999999999986</v>
      </c>
      <c r="O10" s="12">
        <v>610</v>
      </c>
      <c r="P10" s="14">
        <f t="shared" si="1"/>
        <v>2.8852459016393446E-2</v>
      </c>
      <c r="Q10" s="16"/>
      <c r="R10" s="12">
        <v>23</v>
      </c>
      <c r="S10" s="14">
        <f t="shared" si="6"/>
        <v>3.7704918032786888E-2</v>
      </c>
      <c r="T10" s="13">
        <f t="shared" si="3"/>
        <v>-5.3999999999999986</v>
      </c>
      <c r="U10" s="14">
        <f t="shared" si="4"/>
        <v>-8.8524590163934422E-3</v>
      </c>
      <c r="X10" s="12">
        <v>23</v>
      </c>
      <c r="Y10" s="56">
        <f t="shared" si="5"/>
        <v>-5.3999999999999986</v>
      </c>
    </row>
    <row r="11" spans="1:25" ht="30.75" customHeight="1" x14ac:dyDescent="0.35">
      <c r="A11" s="41" t="s">
        <v>29</v>
      </c>
      <c r="B11" s="57">
        <v>13</v>
      </c>
      <c r="C11" s="57">
        <v>16</v>
      </c>
      <c r="D11" s="57">
        <v>21</v>
      </c>
      <c r="E11" s="57">
        <v>18</v>
      </c>
      <c r="F11" s="57">
        <v>18</v>
      </c>
      <c r="G11" s="57"/>
      <c r="H11" s="57"/>
      <c r="I11" s="57"/>
      <c r="J11" s="57"/>
      <c r="K11" s="57"/>
      <c r="L11" s="13">
        <f t="shared" si="0"/>
        <v>17.2</v>
      </c>
      <c r="M11" s="12">
        <v>15</v>
      </c>
      <c r="N11" s="13">
        <f t="shared" si="2"/>
        <v>2.1999999999999993</v>
      </c>
      <c r="O11" s="12">
        <v>644</v>
      </c>
      <c r="P11" s="14">
        <f t="shared" si="1"/>
        <v>2.6708074534161491E-2</v>
      </c>
      <c r="Q11" s="16"/>
      <c r="R11" s="12">
        <v>15</v>
      </c>
      <c r="S11" s="14">
        <f t="shared" si="6"/>
        <v>2.3291925465838508E-2</v>
      </c>
      <c r="T11" s="13">
        <f t="shared" si="3"/>
        <v>2.1999999999999993</v>
      </c>
      <c r="U11" s="14">
        <f t="shared" si="4"/>
        <v>3.416149068322983E-3</v>
      </c>
      <c r="X11" s="12">
        <v>25</v>
      </c>
      <c r="Y11" s="56">
        <f t="shared" si="5"/>
        <v>-7.8000000000000007</v>
      </c>
    </row>
    <row r="12" spans="1:25" ht="30.75" customHeight="1" x14ac:dyDescent="0.35">
      <c r="A12" s="41" t="s">
        <v>30</v>
      </c>
      <c r="B12" s="57">
        <v>35</v>
      </c>
      <c r="C12" s="57">
        <v>44</v>
      </c>
      <c r="D12" s="57">
        <v>44</v>
      </c>
      <c r="E12" s="57">
        <v>42</v>
      </c>
      <c r="F12" s="57">
        <v>41</v>
      </c>
      <c r="G12" s="57"/>
      <c r="H12" s="57"/>
      <c r="I12" s="57"/>
      <c r="J12" s="57"/>
      <c r="K12" s="57"/>
      <c r="L12" s="13">
        <f t="shared" si="0"/>
        <v>41.2</v>
      </c>
      <c r="M12" s="12">
        <v>28</v>
      </c>
      <c r="N12" s="13">
        <f t="shared" si="2"/>
        <v>13.200000000000003</v>
      </c>
      <c r="O12" s="12">
        <v>895</v>
      </c>
      <c r="P12" s="14">
        <f t="shared" si="1"/>
        <v>4.6033519553072631E-2</v>
      </c>
      <c r="Q12" s="16"/>
      <c r="R12" s="12">
        <v>32</v>
      </c>
      <c r="S12" s="14">
        <f t="shared" si="6"/>
        <v>3.5754189944134075E-2</v>
      </c>
      <c r="T12" s="13">
        <f t="shared" si="3"/>
        <v>9.2000000000000028</v>
      </c>
      <c r="U12" s="14">
        <f t="shared" si="4"/>
        <v>1.0279329608938556E-2</v>
      </c>
      <c r="X12" s="12">
        <v>42</v>
      </c>
      <c r="Y12" s="56">
        <f t="shared" si="5"/>
        <v>-0.79999999999999716</v>
      </c>
    </row>
    <row r="13" spans="1:25" ht="30.75" customHeight="1" x14ac:dyDescent="0.35">
      <c r="A13" s="41" t="s">
        <v>31</v>
      </c>
      <c r="B13" s="57">
        <v>0</v>
      </c>
      <c r="C13" s="57">
        <v>0</v>
      </c>
      <c r="D13" s="57">
        <v>0</v>
      </c>
      <c r="E13" s="57">
        <v>0</v>
      </c>
      <c r="F13" s="57">
        <v>0</v>
      </c>
      <c r="G13" s="57"/>
      <c r="H13" s="57"/>
      <c r="I13" s="57"/>
      <c r="J13" s="57"/>
      <c r="K13" s="57"/>
      <c r="L13" s="13">
        <f t="shared" si="0"/>
        <v>0</v>
      </c>
      <c r="M13" s="12">
        <v>0</v>
      </c>
      <c r="N13" s="13">
        <f t="shared" si="2"/>
        <v>0</v>
      </c>
      <c r="O13" s="12">
        <v>311</v>
      </c>
      <c r="P13" s="14">
        <f t="shared" si="1"/>
        <v>0</v>
      </c>
      <c r="Q13" s="16"/>
      <c r="R13" s="12">
        <v>0</v>
      </c>
      <c r="S13" s="14">
        <f t="shared" si="6"/>
        <v>0</v>
      </c>
      <c r="T13" s="13">
        <f t="shared" si="3"/>
        <v>0</v>
      </c>
      <c r="U13" s="14">
        <f t="shared" si="4"/>
        <v>0</v>
      </c>
      <c r="X13" s="12">
        <v>0</v>
      </c>
      <c r="Y13" s="56">
        <f t="shared" si="5"/>
        <v>0</v>
      </c>
    </row>
    <row r="14" spans="1:25" ht="30.75" customHeight="1" x14ac:dyDescent="0.35">
      <c r="A14" s="41" t="s">
        <v>32</v>
      </c>
      <c r="B14" s="57">
        <v>34</v>
      </c>
      <c r="C14" s="57">
        <v>36</v>
      </c>
      <c r="D14" s="57">
        <v>37</v>
      </c>
      <c r="E14" s="57">
        <v>36</v>
      </c>
      <c r="F14" s="57">
        <v>31</v>
      </c>
      <c r="G14" s="57"/>
      <c r="H14" s="57"/>
      <c r="I14" s="57"/>
      <c r="J14" s="57"/>
      <c r="K14" s="57"/>
      <c r="L14" s="13">
        <f t="shared" si="0"/>
        <v>34.799999999999997</v>
      </c>
      <c r="M14" s="12">
        <v>40</v>
      </c>
      <c r="N14" s="13">
        <f t="shared" si="2"/>
        <v>-5.2000000000000028</v>
      </c>
      <c r="O14" s="12">
        <v>608</v>
      </c>
      <c r="P14" s="14">
        <f t="shared" si="1"/>
        <v>5.7236842105263155E-2</v>
      </c>
      <c r="Q14" s="16"/>
      <c r="R14" s="12">
        <v>45</v>
      </c>
      <c r="S14" s="14">
        <f t="shared" si="6"/>
        <v>7.4013157894736836E-2</v>
      </c>
      <c r="T14" s="13">
        <f t="shared" si="3"/>
        <v>-10.200000000000003</v>
      </c>
      <c r="U14" s="14">
        <f t="shared" si="4"/>
        <v>-1.6776315789473681E-2</v>
      </c>
      <c r="X14" s="12">
        <v>58</v>
      </c>
      <c r="Y14" s="56">
        <f t="shared" si="5"/>
        <v>-23.200000000000003</v>
      </c>
    </row>
    <row r="15" spans="1:25" ht="21" x14ac:dyDescent="0.35">
      <c r="A15" s="45" t="s">
        <v>37</v>
      </c>
      <c r="B15" s="19">
        <f t="shared" ref="B15:L15" si="7">SUM(B5:B14)</f>
        <v>256</v>
      </c>
      <c r="C15" s="19">
        <f t="shared" si="7"/>
        <v>324</v>
      </c>
      <c r="D15" s="19">
        <f t="shared" si="7"/>
        <v>334</v>
      </c>
      <c r="E15" s="19">
        <f t="shared" si="7"/>
        <v>337</v>
      </c>
      <c r="F15" s="19">
        <f t="shared" si="7"/>
        <v>316</v>
      </c>
      <c r="G15" s="19">
        <f t="shared" si="7"/>
        <v>0</v>
      </c>
      <c r="H15" s="19">
        <f t="shared" si="7"/>
        <v>0</v>
      </c>
      <c r="I15" s="19">
        <f t="shared" si="7"/>
        <v>0</v>
      </c>
      <c r="J15" s="19">
        <f t="shared" si="7"/>
        <v>0</v>
      </c>
      <c r="K15" s="19">
        <f t="shared" si="7"/>
        <v>0</v>
      </c>
      <c r="L15" s="19">
        <f t="shared" si="7"/>
        <v>313.39999999999998</v>
      </c>
      <c r="M15" s="19">
        <f>SUM(M5:M14)</f>
        <v>303</v>
      </c>
      <c r="N15" s="19">
        <f>SUM(N5:N14)</f>
        <v>10.4</v>
      </c>
      <c r="O15" s="20">
        <f>SUM(O5:O14)</f>
        <v>8339</v>
      </c>
      <c r="P15" s="21">
        <f>AVERAGE(P5:P14)</f>
        <v>3.3082893377413748E-2</v>
      </c>
      <c r="Q15" s="8"/>
      <c r="R15" s="19">
        <f>SUM(R5:R14)</f>
        <v>310</v>
      </c>
      <c r="S15" s="21">
        <f>AVERAGE(S5:S14)</f>
        <v>3.4055898971644724E-2</v>
      </c>
      <c r="T15" s="19">
        <f>SUM(T5:T14)</f>
        <v>3.4000000000000004</v>
      </c>
      <c r="U15" s="21">
        <f>SUM(U5:U14)</f>
        <v>-9.7300559423097489E-3</v>
      </c>
      <c r="X15" s="19">
        <f>SUM(X5:X14)</f>
        <v>413</v>
      </c>
      <c r="Y15" s="48">
        <f>SUM(Y5:Y14)</f>
        <v>-99.6</v>
      </c>
    </row>
    <row r="16" spans="1:25" ht="27.75" customHeight="1" x14ac:dyDescent="0.35">
      <c r="A16" s="40" t="s">
        <v>14</v>
      </c>
      <c r="K16" s="33"/>
      <c r="M16" s="5" t="s">
        <v>15</v>
      </c>
      <c r="Q16" s="9"/>
      <c r="R16" s="18"/>
      <c r="S16" s="18"/>
      <c r="T16" s="18"/>
      <c r="U16" s="18"/>
      <c r="X16" s="64" t="s">
        <v>42</v>
      </c>
      <c r="Y16" s="64"/>
    </row>
    <row r="17" spans="1:34" ht="32.25" customHeight="1" x14ac:dyDescent="0.35">
      <c r="A17" s="33" t="s">
        <v>0</v>
      </c>
      <c r="B17" s="33" t="s">
        <v>1</v>
      </c>
      <c r="C17" s="33" t="s">
        <v>2</v>
      </c>
      <c r="D17" s="33" t="s">
        <v>3</v>
      </c>
      <c r="E17" s="33" t="s">
        <v>4</v>
      </c>
      <c r="F17" s="33" t="s">
        <v>5</v>
      </c>
      <c r="G17" s="33" t="s">
        <v>6</v>
      </c>
      <c r="H17" s="33" t="s">
        <v>7</v>
      </c>
      <c r="I17" s="33" t="s">
        <v>8</v>
      </c>
      <c r="J17" s="33" t="s">
        <v>9</v>
      </c>
      <c r="K17" s="33" t="s">
        <v>10</v>
      </c>
      <c r="L17" s="2" t="s">
        <v>11</v>
      </c>
      <c r="M17" s="1" t="s">
        <v>18</v>
      </c>
      <c r="N17" s="37" t="s">
        <v>12</v>
      </c>
      <c r="O17" s="3" t="s">
        <v>16</v>
      </c>
      <c r="P17" s="3" t="s">
        <v>17</v>
      </c>
      <c r="Q17" s="7"/>
      <c r="R17" s="34" t="s">
        <v>40</v>
      </c>
      <c r="S17" s="35" t="s">
        <v>19</v>
      </c>
      <c r="T17" s="35" t="s">
        <v>20</v>
      </c>
      <c r="U17" s="35" t="s">
        <v>20</v>
      </c>
      <c r="X17" s="3" t="s">
        <v>41</v>
      </c>
      <c r="Y17" s="50" t="s">
        <v>20</v>
      </c>
    </row>
    <row r="18" spans="1:34" ht="27.95" customHeight="1" x14ac:dyDescent="0.35">
      <c r="A18" s="12" t="s">
        <v>24</v>
      </c>
      <c r="B18" s="57">
        <v>880</v>
      </c>
      <c r="C18" s="57">
        <v>862</v>
      </c>
      <c r="D18" s="57">
        <v>850</v>
      </c>
      <c r="E18" s="57">
        <v>796</v>
      </c>
      <c r="F18" s="57">
        <v>737</v>
      </c>
      <c r="G18" s="57"/>
      <c r="H18" s="57"/>
      <c r="I18" s="57"/>
      <c r="J18" s="57"/>
      <c r="K18" s="57"/>
      <c r="L18" s="13">
        <f t="shared" ref="L18:L27" si="8">AVERAGE(B18:K18)</f>
        <v>825</v>
      </c>
      <c r="M18" s="12">
        <v>882</v>
      </c>
      <c r="N18" s="13">
        <f>SUM(L18)-M18</f>
        <v>-57</v>
      </c>
      <c r="O18" s="12">
        <v>2430</v>
      </c>
      <c r="P18" s="14">
        <f t="shared" ref="P18:P27" si="9">SUM(L18)/O18</f>
        <v>0.33950617283950618</v>
      </c>
      <c r="Q18" s="15"/>
      <c r="R18" s="12">
        <v>817</v>
      </c>
      <c r="S18" s="14">
        <f t="shared" ref="S18:S27" si="10">SUM(R18)/O18</f>
        <v>0.3362139917695473</v>
      </c>
      <c r="T18" s="13">
        <f>SUM(L18)-R18</f>
        <v>8</v>
      </c>
      <c r="U18" s="14">
        <f>SUM(P18)-S18</f>
        <v>3.2921810699588772E-3</v>
      </c>
      <c r="X18" s="12">
        <v>849</v>
      </c>
      <c r="Y18" s="56">
        <f>SUM(L18)-X18</f>
        <v>-24</v>
      </c>
    </row>
    <row r="19" spans="1:34" ht="27.95" customHeight="1" x14ac:dyDescent="0.35">
      <c r="A19" s="12" t="s">
        <v>25</v>
      </c>
      <c r="B19" s="57">
        <v>210</v>
      </c>
      <c r="C19" s="57">
        <v>227</v>
      </c>
      <c r="D19" s="57">
        <v>240</v>
      </c>
      <c r="E19" s="57">
        <v>242</v>
      </c>
      <c r="F19" s="57">
        <v>232</v>
      </c>
      <c r="G19" s="57"/>
      <c r="H19" s="57"/>
      <c r="I19" s="57"/>
      <c r="J19" s="57"/>
      <c r="K19" s="57"/>
      <c r="L19" s="13">
        <f t="shared" si="8"/>
        <v>230.2</v>
      </c>
      <c r="M19" s="12">
        <v>277</v>
      </c>
      <c r="N19" s="13">
        <f t="shared" ref="N19:N27" si="11">SUM(L19)-M19</f>
        <v>-46.800000000000011</v>
      </c>
      <c r="O19" s="12">
        <v>785</v>
      </c>
      <c r="P19" s="14">
        <f t="shared" si="9"/>
        <v>0.29324840764331211</v>
      </c>
      <c r="Q19" s="15"/>
      <c r="R19" s="12">
        <v>268</v>
      </c>
      <c r="S19" s="14">
        <f t="shared" si="10"/>
        <v>0.3414012738853503</v>
      </c>
      <c r="T19" s="13">
        <f t="shared" ref="T19:T27" si="12">SUM(L19)-R19</f>
        <v>-37.800000000000011</v>
      </c>
      <c r="U19" s="14">
        <f t="shared" ref="U19:U27" si="13">SUM(P19)-S19</f>
        <v>-4.8152866242038184E-2</v>
      </c>
      <c r="X19" s="12">
        <v>273</v>
      </c>
      <c r="Y19" s="56">
        <f t="shared" ref="Y19:Y27" si="14">SUM(L19)-X19</f>
        <v>-42.800000000000011</v>
      </c>
    </row>
    <row r="20" spans="1:34" ht="27.95" customHeight="1" x14ac:dyDescent="0.35">
      <c r="A20" s="41" t="s">
        <v>39</v>
      </c>
      <c r="B20" s="57">
        <v>278</v>
      </c>
      <c r="C20" s="57">
        <v>300</v>
      </c>
      <c r="D20" s="57">
        <v>323</v>
      </c>
      <c r="E20" s="57">
        <v>326</v>
      </c>
      <c r="F20" s="57">
        <v>331</v>
      </c>
      <c r="G20" s="57"/>
      <c r="H20" s="57"/>
      <c r="I20" s="57"/>
      <c r="J20" s="57"/>
      <c r="K20" s="57"/>
      <c r="L20" s="13">
        <f t="shared" si="8"/>
        <v>311.60000000000002</v>
      </c>
      <c r="M20" s="12">
        <v>298</v>
      </c>
      <c r="N20" s="13">
        <f t="shared" si="11"/>
        <v>13.600000000000023</v>
      </c>
      <c r="O20" s="12">
        <v>916</v>
      </c>
      <c r="P20" s="14">
        <f t="shared" si="9"/>
        <v>0.34017467248908301</v>
      </c>
      <c r="Q20" s="15"/>
      <c r="R20" s="12">
        <v>306</v>
      </c>
      <c r="S20" s="14">
        <f t="shared" si="10"/>
        <v>0.33406113537117904</v>
      </c>
      <c r="T20" s="13">
        <f t="shared" si="12"/>
        <v>5.6000000000000227</v>
      </c>
      <c r="U20" s="14">
        <f t="shared" si="13"/>
        <v>6.1135371179039666E-3</v>
      </c>
      <c r="X20" s="12">
        <v>303</v>
      </c>
      <c r="Y20" s="56">
        <f t="shared" si="14"/>
        <v>8.6000000000000227</v>
      </c>
    </row>
    <row r="21" spans="1:34" ht="27.95" customHeight="1" x14ac:dyDescent="0.35">
      <c r="A21" s="41" t="s">
        <v>26</v>
      </c>
      <c r="B21" s="57">
        <v>124</v>
      </c>
      <c r="C21" s="57">
        <v>133</v>
      </c>
      <c r="D21" s="57">
        <v>150</v>
      </c>
      <c r="E21" s="57">
        <v>143</v>
      </c>
      <c r="F21" s="57">
        <v>145</v>
      </c>
      <c r="G21" s="57"/>
      <c r="H21" s="57"/>
      <c r="I21" s="57"/>
      <c r="J21" s="57"/>
      <c r="K21" s="57"/>
      <c r="L21" s="13">
        <f t="shared" si="8"/>
        <v>139</v>
      </c>
      <c r="M21" s="12">
        <v>154</v>
      </c>
      <c r="N21" s="13">
        <f t="shared" si="11"/>
        <v>-15</v>
      </c>
      <c r="O21" s="12">
        <v>571</v>
      </c>
      <c r="P21" s="14">
        <f t="shared" si="9"/>
        <v>0.24343257443082311</v>
      </c>
      <c r="Q21" s="15"/>
      <c r="R21" s="12">
        <v>156</v>
      </c>
      <c r="S21" s="14">
        <f t="shared" si="10"/>
        <v>0.27320490367775829</v>
      </c>
      <c r="T21" s="13">
        <f t="shared" si="12"/>
        <v>-17</v>
      </c>
      <c r="U21" s="14">
        <f t="shared" si="13"/>
        <v>-2.9772329246935181E-2</v>
      </c>
      <c r="X21" s="12">
        <v>191</v>
      </c>
      <c r="Y21" s="56">
        <f t="shared" si="14"/>
        <v>-52</v>
      </c>
    </row>
    <row r="22" spans="1:34" ht="27.95" customHeight="1" x14ac:dyDescent="0.35">
      <c r="A22" s="41" t="s">
        <v>27</v>
      </c>
      <c r="B22" s="57">
        <v>201</v>
      </c>
      <c r="C22" s="57">
        <v>220</v>
      </c>
      <c r="D22" s="57">
        <v>230</v>
      </c>
      <c r="E22" s="57">
        <v>229</v>
      </c>
      <c r="F22" s="57">
        <v>229</v>
      </c>
      <c r="G22" s="57"/>
      <c r="H22" s="57"/>
      <c r="I22" s="57"/>
      <c r="J22" s="57"/>
      <c r="K22" s="57"/>
      <c r="L22" s="13">
        <f t="shared" si="8"/>
        <v>221.8</v>
      </c>
      <c r="M22" s="12">
        <v>241</v>
      </c>
      <c r="N22" s="13">
        <f t="shared" si="11"/>
        <v>-19.199999999999989</v>
      </c>
      <c r="O22" s="12">
        <v>622</v>
      </c>
      <c r="P22" s="14">
        <f t="shared" si="9"/>
        <v>0.35659163987138265</v>
      </c>
      <c r="Q22" s="15"/>
      <c r="R22" s="12">
        <v>252</v>
      </c>
      <c r="S22" s="14">
        <f t="shared" si="10"/>
        <v>0.40514469453376206</v>
      </c>
      <c r="T22" s="13">
        <f t="shared" si="12"/>
        <v>-30.199999999999989</v>
      </c>
      <c r="U22" s="14">
        <f t="shared" si="13"/>
        <v>-4.8553054662379413E-2</v>
      </c>
      <c r="X22" s="12">
        <v>267</v>
      </c>
      <c r="Y22" s="56">
        <f t="shared" si="14"/>
        <v>-45.199999999999989</v>
      </c>
    </row>
    <row r="23" spans="1:34" ht="27.95" customHeight="1" x14ac:dyDescent="0.35">
      <c r="A23" s="41" t="s">
        <v>28</v>
      </c>
      <c r="B23" s="57">
        <v>181</v>
      </c>
      <c r="C23" s="57">
        <v>201</v>
      </c>
      <c r="D23" s="57">
        <v>199</v>
      </c>
      <c r="E23" s="57">
        <v>202</v>
      </c>
      <c r="F23" s="57">
        <v>206</v>
      </c>
      <c r="G23" s="57"/>
      <c r="H23" s="57"/>
      <c r="I23" s="57"/>
      <c r="J23" s="57"/>
      <c r="K23" s="57"/>
      <c r="L23" s="13">
        <f t="shared" si="8"/>
        <v>197.8</v>
      </c>
      <c r="M23" s="12">
        <v>235</v>
      </c>
      <c r="N23" s="13">
        <f t="shared" si="11"/>
        <v>-37.199999999999989</v>
      </c>
      <c r="O23" s="12">
        <v>724</v>
      </c>
      <c r="P23" s="14">
        <f t="shared" si="9"/>
        <v>0.27320441988950278</v>
      </c>
      <c r="Q23" s="15"/>
      <c r="R23" s="12">
        <v>228</v>
      </c>
      <c r="S23" s="14">
        <f t="shared" si="10"/>
        <v>0.31491712707182318</v>
      </c>
      <c r="T23" s="13">
        <f t="shared" si="12"/>
        <v>-30.199999999999989</v>
      </c>
      <c r="U23" s="14">
        <f t="shared" si="13"/>
        <v>-4.1712707182320397E-2</v>
      </c>
      <c r="X23" s="12">
        <v>237</v>
      </c>
      <c r="Y23" s="56">
        <f t="shared" si="14"/>
        <v>-39.199999999999989</v>
      </c>
    </row>
    <row r="24" spans="1:34" ht="27.95" customHeight="1" x14ac:dyDescent="0.35">
      <c r="A24" s="41" t="s">
        <v>29</v>
      </c>
      <c r="B24" s="57">
        <v>227</v>
      </c>
      <c r="C24" s="57">
        <v>266</v>
      </c>
      <c r="D24" s="57">
        <v>281</v>
      </c>
      <c r="E24" s="57">
        <v>281</v>
      </c>
      <c r="F24" s="57">
        <v>290</v>
      </c>
      <c r="G24" s="57"/>
      <c r="H24" s="57"/>
      <c r="I24" s="57"/>
      <c r="J24" s="57"/>
      <c r="K24" s="57"/>
      <c r="L24" s="13">
        <f t="shared" si="8"/>
        <v>269</v>
      </c>
      <c r="M24" s="12">
        <v>282</v>
      </c>
      <c r="N24" s="13">
        <f t="shared" si="11"/>
        <v>-13</v>
      </c>
      <c r="O24" s="12">
        <v>618</v>
      </c>
      <c r="P24" s="14">
        <f t="shared" si="9"/>
        <v>0.43527508090614886</v>
      </c>
      <c r="Q24" s="15"/>
      <c r="R24" s="12">
        <v>275</v>
      </c>
      <c r="S24" s="14">
        <f t="shared" si="10"/>
        <v>0.44498381877022652</v>
      </c>
      <c r="T24" s="13">
        <f t="shared" si="12"/>
        <v>-6</v>
      </c>
      <c r="U24" s="14">
        <f t="shared" si="13"/>
        <v>-9.7087378640776656E-3</v>
      </c>
      <c r="X24" s="12">
        <v>273</v>
      </c>
      <c r="Y24" s="56">
        <f t="shared" si="14"/>
        <v>-4</v>
      </c>
    </row>
    <row r="25" spans="1:34" ht="27.95" customHeight="1" x14ac:dyDescent="0.35">
      <c r="A25" s="41" t="s">
        <v>30</v>
      </c>
      <c r="B25" s="57">
        <v>231</v>
      </c>
      <c r="C25" s="57">
        <v>258</v>
      </c>
      <c r="D25" s="57">
        <v>292</v>
      </c>
      <c r="E25" s="57">
        <v>282</v>
      </c>
      <c r="F25" s="57">
        <v>282</v>
      </c>
      <c r="G25" s="57"/>
      <c r="H25" s="57"/>
      <c r="I25" s="57"/>
      <c r="J25" s="57"/>
      <c r="K25" s="57"/>
      <c r="L25" s="13">
        <f t="shared" si="8"/>
        <v>269</v>
      </c>
      <c r="M25" s="12">
        <v>263</v>
      </c>
      <c r="N25" s="13">
        <f t="shared" si="11"/>
        <v>6</v>
      </c>
      <c r="O25" s="12">
        <v>914</v>
      </c>
      <c r="P25" s="14">
        <f t="shared" si="9"/>
        <v>0.29431072210065645</v>
      </c>
      <c r="Q25" s="15"/>
      <c r="R25" s="12">
        <v>268</v>
      </c>
      <c r="S25" s="14">
        <f t="shared" si="10"/>
        <v>0.29321663019693656</v>
      </c>
      <c r="T25" s="13">
        <f t="shared" si="12"/>
        <v>1</v>
      </c>
      <c r="U25" s="14">
        <f t="shared" si="13"/>
        <v>1.094091903719896E-3</v>
      </c>
      <c r="X25" s="12">
        <v>281</v>
      </c>
      <c r="Y25" s="56">
        <f t="shared" si="14"/>
        <v>-12</v>
      </c>
    </row>
    <row r="26" spans="1:34" ht="27.95" customHeight="1" x14ac:dyDescent="0.35">
      <c r="A26" s="41" t="s">
        <v>31</v>
      </c>
      <c r="B26" s="57">
        <v>50</v>
      </c>
      <c r="C26" s="57">
        <v>61</v>
      </c>
      <c r="D26" s="57">
        <v>65</v>
      </c>
      <c r="E26" s="57">
        <v>65</v>
      </c>
      <c r="F26" s="57">
        <v>68</v>
      </c>
      <c r="G26" s="57"/>
      <c r="H26" s="57"/>
      <c r="I26" s="57"/>
      <c r="J26" s="57"/>
      <c r="K26" s="57"/>
      <c r="L26" s="13">
        <f t="shared" si="8"/>
        <v>61.8</v>
      </c>
      <c r="M26" s="12">
        <v>57</v>
      </c>
      <c r="N26" s="13">
        <f t="shared" si="11"/>
        <v>4.7999999999999972</v>
      </c>
      <c r="O26" s="12">
        <v>311</v>
      </c>
      <c r="P26" s="14">
        <f t="shared" si="9"/>
        <v>0.19871382636655949</v>
      </c>
      <c r="Q26" s="15"/>
      <c r="R26" s="12">
        <v>57</v>
      </c>
      <c r="S26" s="14">
        <f t="shared" si="10"/>
        <v>0.18327974276527331</v>
      </c>
      <c r="T26" s="13">
        <f t="shared" ref="T26" si="15">SUM(L26)-R26</f>
        <v>4.7999999999999972</v>
      </c>
      <c r="U26" s="14">
        <f t="shared" si="13"/>
        <v>1.5434083601286175E-2</v>
      </c>
      <c r="X26" s="12">
        <v>62</v>
      </c>
      <c r="Y26" s="56">
        <f t="shared" si="14"/>
        <v>-0.20000000000000284</v>
      </c>
    </row>
    <row r="27" spans="1:34" ht="27.95" customHeight="1" x14ac:dyDescent="0.35">
      <c r="A27" s="41" t="s">
        <v>32</v>
      </c>
      <c r="B27" s="57">
        <v>183</v>
      </c>
      <c r="C27" s="57">
        <v>197</v>
      </c>
      <c r="D27" s="57">
        <v>215</v>
      </c>
      <c r="E27" s="57">
        <v>208</v>
      </c>
      <c r="F27" s="57">
        <v>208</v>
      </c>
      <c r="G27" s="57"/>
      <c r="H27" s="57"/>
      <c r="I27" s="57"/>
      <c r="J27" s="57"/>
      <c r="K27" s="57"/>
      <c r="L27" s="13">
        <f t="shared" si="8"/>
        <v>202.2</v>
      </c>
      <c r="M27" s="12">
        <v>227</v>
      </c>
      <c r="N27" s="13">
        <f t="shared" si="11"/>
        <v>-24.800000000000011</v>
      </c>
      <c r="O27" s="12">
        <v>605</v>
      </c>
      <c r="P27" s="14">
        <f t="shared" si="9"/>
        <v>0.33421487603305783</v>
      </c>
      <c r="Q27" s="15"/>
      <c r="R27" s="12">
        <v>224</v>
      </c>
      <c r="S27" s="14">
        <f t="shared" si="10"/>
        <v>0.3702479338842975</v>
      </c>
      <c r="T27" s="13">
        <f t="shared" si="12"/>
        <v>-21.800000000000011</v>
      </c>
      <c r="U27" s="14">
        <f t="shared" si="13"/>
        <v>-3.6033057851239669E-2</v>
      </c>
      <c r="X27" s="12">
        <v>234</v>
      </c>
      <c r="Y27" s="56">
        <f t="shared" si="14"/>
        <v>-31.800000000000011</v>
      </c>
    </row>
    <row r="28" spans="1:34" ht="24.75" customHeight="1" x14ac:dyDescent="0.35">
      <c r="A28" s="45" t="s">
        <v>37</v>
      </c>
      <c r="B28" s="19">
        <f>SUM(B18:B27)</f>
        <v>2565</v>
      </c>
      <c r="C28" s="19">
        <f t="shared" ref="C28:K28" si="16">SUM(C18:C27)</f>
        <v>2725</v>
      </c>
      <c r="D28" s="19">
        <f t="shared" si="16"/>
        <v>2845</v>
      </c>
      <c r="E28" s="19">
        <f t="shared" si="16"/>
        <v>2774</v>
      </c>
      <c r="F28" s="19">
        <f t="shared" si="16"/>
        <v>2728</v>
      </c>
      <c r="G28" s="19">
        <f t="shared" si="16"/>
        <v>0</v>
      </c>
      <c r="H28" s="19">
        <f t="shared" si="16"/>
        <v>0</v>
      </c>
      <c r="I28" s="19">
        <f t="shared" si="16"/>
        <v>0</v>
      </c>
      <c r="J28" s="19">
        <f t="shared" si="16"/>
        <v>0</v>
      </c>
      <c r="K28" s="19">
        <f t="shared" si="16"/>
        <v>0</v>
      </c>
      <c r="L28" s="19">
        <f>SUM(L18:L27)</f>
        <v>2727.4</v>
      </c>
      <c r="M28" s="19">
        <f t="shared" ref="M28:N28" si="17">SUM(M18:M27)</f>
        <v>2916</v>
      </c>
      <c r="N28" s="19">
        <f t="shared" si="17"/>
        <v>-188.59999999999997</v>
      </c>
      <c r="O28" s="20">
        <f>SUM(O18:O27)</f>
        <v>8496</v>
      </c>
      <c r="P28" s="21">
        <f>AVERAGE(P18:P27)</f>
        <v>0.31086723925700321</v>
      </c>
      <c r="Q28" s="15"/>
      <c r="R28" s="19">
        <f>SUM(R18:R27)</f>
        <v>2851</v>
      </c>
      <c r="S28" s="21">
        <f>AVERAGE(S18:S27)</f>
        <v>0.32966712519261543</v>
      </c>
      <c r="T28" s="19">
        <f>SUM(T18:T27)</f>
        <v>-123.59999999999998</v>
      </c>
      <c r="U28" s="21">
        <f>AVERAGE(U18:U27)</f>
        <v>-1.8799885935612159E-2</v>
      </c>
      <c r="X28" s="19">
        <f>SUM(X18:X27)</f>
        <v>2970</v>
      </c>
      <c r="Y28" s="48">
        <f>SUM(Y18:Y27)</f>
        <v>-242.59999999999997</v>
      </c>
    </row>
    <row r="29" spans="1:34" ht="27.75" customHeight="1" x14ac:dyDescent="0.35">
      <c r="A29" s="39" t="s">
        <v>34</v>
      </c>
      <c r="B29" s="38"/>
      <c r="C29" s="17"/>
      <c r="D29" s="17"/>
      <c r="E29" s="17"/>
      <c r="F29" s="17"/>
      <c r="G29" s="17"/>
      <c r="H29" s="17"/>
      <c r="I29" s="17"/>
      <c r="J29" s="17"/>
      <c r="K29" s="17"/>
      <c r="M29" s="5" t="s">
        <v>15</v>
      </c>
      <c r="Q29" s="9"/>
      <c r="R29" s="18"/>
      <c r="S29" s="18"/>
      <c r="T29" s="18"/>
      <c r="U29" s="18"/>
      <c r="X29" s="64" t="s">
        <v>42</v>
      </c>
      <c r="Y29" s="64"/>
    </row>
    <row r="30" spans="1:34" ht="39.75" customHeight="1" x14ac:dyDescent="0.35">
      <c r="A30" s="33" t="s">
        <v>0</v>
      </c>
      <c r="B30" s="33" t="s">
        <v>1</v>
      </c>
      <c r="C30" s="33" t="s">
        <v>2</v>
      </c>
      <c r="D30" s="33" t="s">
        <v>3</v>
      </c>
      <c r="E30" s="33" t="s">
        <v>4</v>
      </c>
      <c r="F30" s="33" t="s">
        <v>5</v>
      </c>
      <c r="G30" s="33" t="s">
        <v>6</v>
      </c>
      <c r="H30" s="33" t="s">
        <v>7</v>
      </c>
      <c r="I30" s="33" t="s">
        <v>8</v>
      </c>
      <c r="J30" s="33" t="s">
        <v>9</v>
      </c>
      <c r="K30" s="33" t="s">
        <v>10</v>
      </c>
      <c r="L30" s="2" t="s">
        <v>11</v>
      </c>
      <c r="M30" s="1" t="s">
        <v>18</v>
      </c>
      <c r="N30" s="1" t="s">
        <v>23</v>
      </c>
      <c r="O30" s="3" t="s">
        <v>21</v>
      </c>
      <c r="P30" s="4"/>
      <c r="Q30" s="10"/>
      <c r="R30" s="34" t="s">
        <v>40</v>
      </c>
      <c r="S30" s="36" t="s">
        <v>21</v>
      </c>
      <c r="T30" s="35" t="s">
        <v>22</v>
      </c>
      <c r="U30" s="18"/>
      <c r="X30" s="3" t="s">
        <v>41</v>
      </c>
      <c r="Y30" s="50" t="s">
        <v>20</v>
      </c>
      <c r="Z30" s="11"/>
      <c r="AA30" s="11"/>
      <c r="AB30" s="11"/>
      <c r="AC30" s="11"/>
      <c r="AD30" s="11"/>
      <c r="AE30" s="11"/>
      <c r="AF30" s="11"/>
      <c r="AG30" s="11"/>
      <c r="AH30" s="11"/>
    </row>
    <row r="31" spans="1:34" ht="27.95" customHeight="1" x14ac:dyDescent="0.35">
      <c r="A31" s="12" t="s">
        <v>24</v>
      </c>
      <c r="B31" s="57">
        <v>779</v>
      </c>
      <c r="C31" s="57">
        <v>1008</v>
      </c>
      <c r="D31" s="57">
        <v>903</v>
      </c>
      <c r="E31" s="57">
        <v>894</v>
      </c>
      <c r="F31" s="57">
        <v>859</v>
      </c>
      <c r="G31" s="57"/>
      <c r="H31" s="57"/>
      <c r="I31" s="57"/>
      <c r="J31" s="57"/>
      <c r="K31" s="57"/>
      <c r="L31" s="22">
        <f t="shared" ref="L31:L40" si="18">AVERAGE(B31:K31)</f>
        <v>888.6</v>
      </c>
      <c r="M31" s="22">
        <v>954</v>
      </c>
      <c r="N31" s="22">
        <f t="shared" ref="N31:N40" si="19">SUM(L31)-M31</f>
        <v>-65.399999999999977</v>
      </c>
      <c r="O31" s="23">
        <f t="shared" ref="O31:O39" si="20">SUM(L31)/O18</f>
        <v>0.36567901234567901</v>
      </c>
      <c r="P31" s="24"/>
      <c r="Q31" s="25"/>
      <c r="R31" s="22">
        <v>927</v>
      </c>
      <c r="S31" s="23">
        <f t="shared" ref="S31:S39" si="21">SUM(R31)/O18</f>
        <v>0.38148148148148148</v>
      </c>
      <c r="T31" s="22">
        <f>SUM(L31)-R31</f>
        <v>-38.399999999999977</v>
      </c>
      <c r="U31" s="18"/>
      <c r="X31" s="22">
        <v>1186</v>
      </c>
      <c r="Y31" s="55">
        <f>SUM(L31)-X31</f>
        <v>-297.39999999999998</v>
      </c>
    </row>
    <row r="32" spans="1:34" ht="27.95" customHeight="1" x14ac:dyDescent="0.35">
      <c r="A32" s="12" t="s">
        <v>25</v>
      </c>
      <c r="B32" s="57">
        <v>66</v>
      </c>
      <c r="C32" s="57">
        <v>74</v>
      </c>
      <c r="D32" s="57">
        <v>72</v>
      </c>
      <c r="E32" s="57">
        <v>78</v>
      </c>
      <c r="F32" s="57">
        <v>61</v>
      </c>
      <c r="G32" s="57"/>
      <c r="H32" s="57"/>
      <c r="I32" s="57"/>
      <c r="J32" s="57"/>
      <c r="K32" s="57"/>
      <c r="L32" s="22">
        <f t="shared" si="18"/>
        <v>70.2</v>
      </c>
      <c r="M32" s="22">
        <v>115</v>
      </c>
      <c r="N32" s="22">
        <f t="shared" si="19"/>
        <v>-44.8</v>
      </c>
      <c r="O32" s="23">
        <f t="shared" si="20"/>
        <v>8.942675159235669E-2</v>
      </c>
      <c r="P32" s="26"/>
      <c r="Q32" s="25"/>
      <c r="R32" s="22">
        <v>112</v>
      </c>
      <c r="S32" s="23">
        <f t="shared" si="21"/>
        <v>0.14267515923566879</v>
      </c>
      <c r="T32" s="22">
        <f t="shared" ref="T32:T42" si="22">SUM(L32)-R32</f>
        <v>-41.8</v>
      </c>
      <c r="U32" s="18"/>
      <c r="X32" s="22">
        <v>204.4</v>
      </c>
      <c r="Y32" s="55">
        <f t="shared" ref="Y32:Y40" si="23">SUM(L32)-X32</f>
        <v>-134.19999999999999</v>
      </c>
    </row>
    <row r="33" spans="1:28" ht="27.95" customHeight="1" x14ac:dyDescent="0.35">
      <c r="A33" s="41" t="s">
        <v>39</v>
      </c>
      <c r="B33" s="57">
        <v>44</v>
      </c>
      <c r="C33" s="57">
        <v>64</v>
      </c>
      <c r="D33" s="57">
        <v>71</v>
      </c>
      <c r="E33" s="57">
        <v>85</v>
      </c>
      <c r="F33" s="57">
        <v>105</v>
      </c>
      <c r="G33" s="57"/>
      <c r="H33" s="57"/>
      <c r="I33" s="57"/>
      <c r="J33" s="57"/>
      <c r="K33" s="57"/>
      <c r="L33" s="22">
        <f t="shared" si="18"/>
        <v>73.8</v>
      </c>
      <c r="M33" s="22">
        <v>45</v>
      </c>
      <c r="N33" s="22">
        <f t="shared" si="19"/>
        <v>28.799999999999997</v>
      </c>
      <c r="O33" s="23">
        <f t="shared" si="20"/>
        <v>8.0567685589519641E-2</v>
      </c>
      <c r="P33" s="26"/>
      <c r="Q33" s="25"/>
      <c r="R33" s="22">
        <v>51</v>
      </c>
      <c r="S33" s="23">
        <f t="shared" si="21"/>
        <v>5.5676855895196505E-2</v>
      </c>
      <c r="T33" s="22">
        <f t="shared" si="22"/>
        <v>22.799999999999997</v>
      </c>
      <c r="U33" s="18"/>
      <c r="X33" s="22">
        <v>128</v>
      </c>
      <c r="Y33" s="55">
        <f t="shared" si="23"/>
        <v>-54.2</v>
      </c>
    </row>
    <row r="34" spans="1:28" ht="27.95" customHeight="1" x14ac:dyDescent="0.35">
      <c r="A34" s="41" t="s">
        <v>26</v>
      </c>
      <c r="B34" s="57">
        <v>31</v>
      </c>
      <c r="C34" s="57">
        <v>40</v>
      </c>
      <c r="D34" s="57">
        <v>44</v>
      </c>
      <c r="E34" s="57">
        <v>36</v>
      </c>
      <c r="F34" s="57">
        <v>46</v>
      </c>
      <c r="G34" s="57"/>
      <c r="H34" s="57"/>
      <c r="I34" s="57"/>
      <c r="J34" s="57"/>
      <c r="K34" s="57"/>
      <c r="L34" s="22">
        <f t="shared" si="18"/>
        <v>39.4</v>
      </c>
      <c r="M34" s="22">
        <v>47</v>
      </c>
      <c r="N34" s="22">
        <f t="shared" si="19"/>
        <v>-7.6000000000000014</v>
      </c>
      <c r="O34" s="23">
        <f t="shared" si="20"/>
        <v>6.9001751313485113E-2</v>
      </c>
      <c r="P34" s="26"/>
      <c r="Q34" s="25"/>
      <c r="R34" s="22">
        <v>59</v>
      </c>
      <c r="S34" s="23">
        <f t="shared" si="21"/>
        <v>0.10332749562171628</v>
      </c>
      <c r="T34" s="22">
        <f t="shared" si="22"/>
        <v>-19.600000000000001</v>
      </c>
      <c r="U34" s="18"/>
      <c r="X34" s="22">
        <v>50</v>
      </c>
      <c r="Y34" s="55">
        <f t="shared" si="23"/>
        <v>-10.600000000000001</v>
      </c>
      <c r="AB34" t="s">
        <v>15</v>
      </c>
    </row>
    <row r="35" spans="1:28" ht="27.95" customHeight="1" x14ac:dyDescent="0.35">
      <c r="A35" s="41" t="s">
        <v>27</v>
      </c>
      <c r="B35" s="57">
        <v>93</v>
      </c>
      <c r="C35" s="57">
        <v>99</v>
      </c>
      <c r="D35" s="57">
        <v>100</v>
      </c>
      <c r="E35" s="57">
        <v>75</v>
      </c>
      <c r="F35" s="57">
        <v>96</v>
      </c>
      <c r="G35" s="57"/>
      <c r="H35" s="57"/>
      <c r="I35" s="57"/>
      <c r="J35" s="57"/>
      <c r="K35" s="57"/>
      <c r="L35" s="22">
        <f t="shared" si="18"/>
        <v>92.6</v>
      </c>
      <c r="M35" s="22">
        <v>128</v>
      </c>
      <c r="N35" s="22">
        <f t="shared" si="19"/>
        <v>-35.400000000000006</v>
      </c>
      <c r="O35" s="23">
        <f t="shared" si="20"/>
        <v>0.14887459807073955</v>
      </c>
      <c r="P35" s="26"/>
      <c r="Q35" s="25"/>
      <c r="R35" s="22">
        <v>130</v>
      </c>
      <c r="S35" s="23">
        <f t="shared" si="21"/>
        <v>0.20900321543408359</v>
      </c>
      <c r="T35" s="22">
        <f t="shared" si="22"/>
        <v>-37.400000000000006</v>
      </c>
      <c r="U35" s="18"/>
      <c r="X35" s="22">
        <v>93</v>
      </c>
      <c r="Y35" s="55">
        <f t="shared" si="23"/>
        <v>-0.40000000000000568</v>
      </c>
    </row>
    <row r="36" spans="1:28" ht="27.95" customHeight="1" x14ac:dyDescent="0.35">
      <c r="A36" s="41" t="s">
        <v>28</v>
      </c>
      <c r="B36" s="57">
        <v>104</v>
      </c>
      <c r="C36" s="57">
        <v>109</v>
      </c>
      <c r="D36" s="57">
        <v>122</v>
      </c>
      <c r="E36" s="57">
        <v>112</v>
      </c>
      <c r="F36" s="57">
        <v>129</v>
      </c>
      <c r="G36" s="57"/>
      <c r="H36" s="57"/>
      <c r="I36" s="57"/>
      <c r="J36" s="57"/>
      <c r="K36" s="57"/>
      <c r="L36" s="22">
        <f t="shared" si="18"/>
        <v>115.2</v>
      </c>
      <c r="M36" s="22">
        <v>144</v>
      </c>
      <c r="N36" s="22">
        <f t="shared" si="19"/>
        <v>-28.799999999999997</v>
      </c>
      <c r="O36" s="23">
        <f t="shared" si="20"/>
        <v>0.15911602209944753</v>
      </c>
      <c r="P36" s="26"/>
      <c r="Q36" s="25"/>
      <c r="R36" s="22">
        <v>123</v>
      </c>
      <c r="S36" s="23">
        <f t="shared" si="21"/>
        <v>0.16988950276243095</v>
      </c>
      <c r="T36" s="22">
        <f t="shared" si="22"/>
        <v>-7.7999999999999972</v>
      </c>
      <c r="U36" s="18"/>
      <c r="X36" s="22">
        <v>87</v>
      </c>
      <c r="Y36" s="55">
        <f t="shared" si="23"/>
        <v>28.200000000000003</v>
      </c>
    </row>
    <row r="37" spans="1:28" ht="27.95" customHeight="1" x14ac:dyDescent="0.35">
      <c r="A37" s="41" t="s">
        <v>29</v>
      </c>
      <c r="B37" s="57">
        <v>32</v>
      </c>
      <c r="C37" s="57">
        <v>36</v>
      </c>
      <c r="D37" s="57">
        <v>30</v>
      </c>
      <c r="E37" s="57">
        <v>26</v>
      </c>
      <c r="F37" s="57">
        <v>46</v>
      </c>
      <c r="G37" s="57"/>
      <c r="H37" s="57"/>
      <c r="I37" s="57"/>
      <c r="J37" s="57"/>
      <c r="K37" s="57"/>
      <c r="L37" s="22">
        <f t="shared" si="18"/>
        <v>34</v>
      </c>
      <c r="M37" s="22">
        <v>35</v>
      </c>
      <c r="N37" s="22">
        <f t="shared" si="19"/>
        <v>-1</v>
      </c>
      <c r="O37" s="23">
        <f t="shared" si="20"/>
        <v>5.5016181229773461E-2</v>
      </c>
      <c r="P37" s="26"/>
      <c r="Q37" s="25"/>
      <c r="R37" s="22">
        <v>42</v>
      </c>
      <c r="S37" s="23">
        <f t="shared" si="21"/>
        <v>6.7961165048543687E-2</v>
      </c>
      <c r="T37" s="22">
        <f t="shared" si="22"/>
        <v>-8</v>
      </c>
      <c r="U37" s="18"/>
      <c r="X37" s="22">
        <v>43</v>
      </c>
      <c r="Y37" s="55">
        <f t="shared" si="23"/>
        <v>-9</v>
      </c>
    </row>
    <row r="38" spans="1:28" ht="27.95" customHeight="1" x14ac:dyDescent="0.35">
      <c r="A38" s="41" t="s">
        <v>30</v>
      </c>
      <c r="B38" s="57">
        <v>32</v>
      </c>
      <c r="C38" s="57">
        <v>34</v>
      </c>
      <c r="D38" s="57">
        <v>39</v>
      </c>
      <c r="E38" s="57">
        <v>36</v>
      </c>
      <c r="F38" s="57">
        <v>78</v>
      </c>
      <c r="G38" s="57"/>
      <c r="H38" s="57"/>
      <c r="I38" s="57"/>
      <c r="J38" s="57"/>
      <c r="K38" s="57"/>
      <c r="L38" s="22">
        <f t="shared" si="18"/>
        <v>43.8</v>
      </c>
      <c r="M38" s="22">
        <v>35</v>
      </c>
      <c r="N38" s="22">
        <f t="shared" si="19"/>
        <v>8.7999999999999972</v>
      </c>
      <c r="O38" s="23">
        <f t="shared" si="20"/>
        <v>4.7921225382932163E-2</v>
      </c>
      <c r="P38" s="26"/>
      <c r="Q38" s="25"/>
      <c r="R38" s="22">
        <v>36</v>
      </c>
      <c r="S38" s="23">
        <f t="shared" si="21"/>
        <v>3.9387308533916851E-2</v>
      </c>
      <c r="T38" s="22">
        <f t="shared" si="22"/>
        <v>7.7999999999999972</v>
      </c>
      <c r="U38" s="18"/>
      <c r="X38" s="22">
        <v>62</v>
      </c>
      <c r="Y38" s="55">
        <f t="shared" si="23"/>
        <v>-18.200000000000003</v>
      </c>
    </row>
    <row r="39" spans="1:28" ht="27.95" customHeight="1" x14ac:dyDescent="0.35">
      <c r="A39" s="41" t="s">
        <v>31</v>
      </c>
      <c r="B39" s="57">
        <v>1</v>
      </c>
      <c r="C39" s="57">
        <v>2</v>
      </c>
      <c r="D39" s="57">
        <v>3</v>
      </c>
      <c r="E39" s="57">
        <v>3</v>
      </c>
      <c r="F39" s="57">
        <v>3</v>
      </c>
      <c r="G39" s="57"/>
      <c r="H39" s="57"/>
      <c r="I39" s="57"/>
      <c r="J39" s="57"/>
      <c r="K39" s="57"/>
      <c r="L39" s="22">
        <f t="shared" si="18"/>
        <v>2.4</v>
      </c>
      <c r="M39" s="22">
        <v>0</v>
      </c>
      <c r="N39" s="22">
        <f t="shared" si="19"/>
        <v>2.4</v>
      </c>
      <c r="O39" s="23">
        <f t="shared" si="20"/>
        <v>7.7170418006430866E-3</v>
      </c>
      <c r="P39" s="26"/>
      <c r="Q39" s="25"/>
      <c r="R39" s="22">
        <v>1</v>
      </c>
      <c r="S39" s="23">
        <f t="shared" si="21"/>
        <v>3.2154340836012861E-3</v>
      </c>
      <c r="T39" s="22">
        <f t="shared" ref="T39" si="24">SUM(L39)-R39</f>
        <v>1.4</v>
      </c>
      <c r="U39" s="18"/>
      <c r="X39" s="22">
        <v>3</v>
      </c>
      <c r="Y39" s="55">
        <f t="shared" si="23"/>
        <v>-0.60000000000000009</v>
      </c>
    </row>
    <row r="40" spans="1:28" ht="27.95" customHeight="1" x14ac:dyDescent="0.35">
      <c r="A40" s="41" t="s">
        <v>32</v>
      </c>
      <c r="B40" s="57">
        <v>13</v>
      </c>
      <c r="C40" s="57">
        <v>15</v>
      </c>
      <c r="D40" s="57">
        <v>13</v>
      </c>
      <c r="E40" s="57">
        <v>14</v>
      </c>
      <c r="F40" s="57">
        <v>20</v>
      </c>
      <c r="G40" s="57"/>
      <c r="H40" s="57"/>
      <c r="I40" s="57"/>
      <c r="J40" s="57"/>
      <c r="K40" s="57"/>
      <c r="L40" s="22">
        <f t="shared" si="18"/>
        <v>15</v>
      </c>
      <c r="M40" s="22">
        <v>20</v>
      </c>
      <c r="N40" s="22">
        <f t="shared" si="19"/>
        <v>-5</v>
      </c>
      <c r="O40" s="23">
        <f>SUM(L40)/O27</f>
        <v>2.4793388429752067E-2</v>
      </c>
      <c r="P40" s="26"/>
      <c r="Q40" s="25"/>
      <c r="R40" s="22">
        <v>24</v>
      </c>
      <c r="S40" s="23">
        <f t="shared" ref="S40" si="25">SUM(R40)/O27</f>
        <v>3.9669421487603308E-2</v>
      </c>
      <c r="T40" s="22">
        <f t="shared" si="22"/>
        <v>-9</v>
      </c>
      <c r="U40" s="18"/>
      <c r="X40" s="22">
        <v>26</v>
      </c>
      <c r="Y40" s="55">
        <f t="shared" si="23"/>
        <v>-11</v>
      </c>
    </row>
    <row r="41" spans="1:28" ht="21.75" customHeight="1" x14ac:dyDescent="0.35">
      <c r="A41" s="45" t="s">
        <v>36</v>
      </c>
      <c r="B41" s="20">
        <f>SUM(B31:B40)</f>
        <v>1195</v>
      </c>
      <c r="C41" s="20">
        <f>SUM(C31:C40)</f>
        <v>1481</v>
      </c>
      <c r="D41" s="20">
        <f t="shared" ref="D41:K41" si="26">SUM(D31:D40)</f>
        <v>1397</v>
      </c>
      <c r="E41" s="20">
        <f t="shared" si="26"/>
        <v>1359</v>
      </c>
      <c r="F41" s="20">
        <f t="shared" si="26"/>
        <v>1443</v>
      </c>
      <c r="G41" s="20">
        <f t="shared" si="26"/>
        <v>0</v>
      </c>
      <c r="H41" s="20">
        <f t="shared" si="26"/>
        <v>0</v>
      </c>
      <c r="I41" s="20">
        <f t="shared" si="26"/>
        <v>0</v>
      </c>
      <c r="J41" s="20">
        <f t="shared" si="26"/>
        <v>0</v>
      </c>
      <c r="K41" s="20">
        <f t="shared" si="26"/>
        <v>0</v>
      </c>
      <c r="L41" s="27">
        <f>SUM(L31:L40)</f>
        <v>1375.0000000000002</v>
      </c>
      <c r="M41" s="27">
        <f t="shared" ref="M41:N41" si="27">SUM(M31:M40)</f>
        <v>1523</v>
      </c>
      <c r="N41" s="27">
        <f t="shared" si="27"/>
        <v>-147.99999999999997</v>
      </c>
      <c r="O41" s="28">
        <f>SUM(L41)/O28</f>
        <v>0.16184086629001887</v>
      </c>
      <c r="P41" s="29"/>
      <c r="Q41" s="25"/>
      <c r="R41" s="27">
        <f>SUM(R31:R40)</f>
        <v>1505</v>
      </c>
      <c r="S41" s="28">
        <f>SUM(R41)/O28</f>
        <v>0.1771421845574388</v>
      </c>
      <c r="T41" s="27">
        <f>SUM(T31:T40)</f>
        <v>-130</v>
      </c>
      <c r="U41" s="18"/>
      <c r="X41" s="27">
        <f>SUM(X31:X40)</f>
        <v>1882.4</v>
      </c>
      <c r="Y41" s="49">
        <f>SUM(Y31:Y40)</f>
        <v>-507.4</v>
      </c>
    </row>
    <row r="42" spans="1:28" ht="23.25" customHeight="1" x14ac:dyDescent="0.3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44">
        <f>SUM(L41)/O28</f>
        <v>0.16184086629001887</v>
      </c>
      <c r="M42" s="23">
        <f>SUM(M41)/O28</f>
        <v>0.1792608286252354</v>
      </c>
      <c r="N42" s="23">
        <f>SUM(L42)-M42</f>
        <v>-1.7419962335216532E-2</v>
      </c>
      <c r="O42" s="18"/>
      <c r="P42" s="18"/>
      <c r="Q42" s="30"/>
      <c r="R42" s="31">
        <f>SUM(R41)/O28</f>
        <v>0.1771421845574388</v>
      </c>
      <c r="S42" s="18"/>
      <c r="T42" s="32">
        <f t="shared" si="22"/>
        <v>-1.5301318267419928E-2</v>
      </c>
      <c r="U42" s="18"/>
      <c r="X42" s="31">
        <f>SUM(X41)/O28</f>
        <v>0.22156308851224107</v>
      </c>
      <c r="Y42" s="47"/>
    </row>
    <row r="43" spans="1:28" ht="27.95" customHeight="1" x14ac:dyDescent="0.35">
      <c r="A43" s="39" t="s">
        <v>33</v>
      </c>
      <c r="B43" s="38"/>
      <c r="C43" s="17"/>
      <c r="D43" s="17"/>
      <c r="E43" s="17"/>
      <c r="F43" s="17"/>
      <c r="G43" s="17"/>
      <c r="H43" s="17"/>
      <c r="I43" s="17"/>
      <c r="J43" s="17"/>
      <c r="K43" s="17"/>
      <c r="M43" s="5" t="s">
        <v>15</v>
      </c>
      <c r="Q43" s="9"/>
      <c r="R43" s="18"/>
      <c r="S43" s="18"/>
      <c r="T43" s="18"/>
      <c r="X43" s="64" t="s">
        <v>42</v>
      </c>
      <c r="Y43" s="64"/>
    </row>
    <row r="44" spans="1:28" ht="45" customHeight="1" x14ac:dyDescent="0.35">
      <c r="A44" s="33" t="s">
        <v>0</v>
      </c>
      <c r="B44" s="33" t="s">
        <v>1</v>
      </c>
      <c r="C44" s="33" t="s">
        <v>2</v>
      </c>
      <c r="D44" s="33" t="s">
        <v>3</v>
      </c>
      <c r="E44" s="33" t="s">
        <v>4</v>
      </c>
      <c r="F44" s="33" t="s">
        <v>5</v>
      </c>
      <c r="G44" s="33" t="s">
        <v>6</v>
      </c>
      <c r="H44" s="33" t="s">
        <v>7</v>
      </c>
      <c r="I44" s="33" t="s">
        <v>8</v>
      </c>
      <c r="J44" s="33" t="s">
        <v>9</v>
      </c>
      <c r="K44" s="33" t="s">
        <v>10</v>
      </c>
      <c r="L44" s="2" t="s">
        <v>11</v>
      </c>
      <c r="M44" s="1" t="s">
        <v>18</v>
      </c>
      <c r="N44" s="1" t="s">
        <v>23</v>
      </c>
      <c r="O44" s="3" t="s">
        <v>21</v>
      </c>
      <c r="P44" s="4"/>
      <c r="Q44" s="10"/>
      <c r="R44" s="34" t="s">
        <v>40</v>
      </c>
      <c r="S44" s="36" t="s">
        <v>21</v>
      </c>
      <c r="T44" s="35" t="s">
        <v>22</v>
      </c>
      <c r="X44" s="3" t="s">
        <v>41</v>
      </c>
      <c r="Y44" s="50" t="s">
        <v>20</v>
      </c>
    </row>
    <row r="45" spans="1:28" ht="27.95" customHeight="1" x14ac:dyDescent="0.35">
      <c r="A45" s="12" t="s">
        <v>24</v>
      </c>
      <c r="B45" s="57">
        <v>62</v>
      </c>
      <c r="C45" s="57">
        <v>58</v>
      </c>
      <c r="D45" s="57">
        <v>63</v>
      </c>
      <c r="E45" s="57">
        <v>71</v>
      </c>
      <c r="F45" s="57">
        <v>58</v>
      </c>
      <c r="G45" s="57"/>
      <c r="H45" s="57"/>
      <c r="I45" s="57"/>
      <c r="J45" s="57"/>
      <c r="K45" s="57"/>
      <c r="L45" s="22">
        <f t="shared" ref="L45:L54" si="28">AVERAGE(B45:K45)</f>
        <v>62.4</v>
      </c>
      <c r="M45" s="22">
        <v>77</v>
      </c>
      <c r="N45" s="22">
        <f t="shared" ref="N45:N54" si="29">SUM(L45)-M45</f>
        <v>-14.600000000000001</v>
      </c>
      <c r="O45" s="23">
        <f>SUM(L45)/O18</f>
        <v>2.5679012345679011E-2</v>
      </c>
      <c r="P45" s="24"/>
      <c r="Q45" s="25"/>
      <c r="R45" s="22">
        <v>81</v>
      </c>
      <c r="S45" s="23">
        <f>SUM(R45)/O18</f>
        <v>3.3333333333333333E-2</v>
      </c>
      <c r="T45" s="22">
        <f>SUM(L45)-R45</f>
        <v>-18.600000000000001</v>
      </c>
      <c r="X45" s="22">
        <v>93</v>
      </c>
      <c r="Y45" s="55">
        <f>SUM(L45)-X45</f>
        <v>-30.6</v>
      </c>
    </row>
    <row r="46" spans="1:28" ht="27.95" customHeight="1" x14ac:dyDescent="0.35">
      <c r="A46" s="12" t="s">
        <v>25</v>
      </c>
      <c r="B46" s="57">
        <v>16</v>
      </c>
      <c r="C46" s="57">
        <v>19</v>
      </c>
      <c r="D46" s="57">
        <v>22</v>
      </c>
      <c r="E46" s="57">
        <v>17</v>
      </c>
      <c r="F46" s="57">
        <v>14</v>
      </c>
      <c r="G46" s="57"/>
      <c r="H46" s="57"/>
      <c r="I46" s="57"/>
      <c r="J46" s="57"/>
      <c r="K46" s="57"/>
      <c r="L46" s="22">
        <f t="shared" si="28"/>
        <v>17.600000000000001</v>
      </c>
      <c r="M46" s="22">
        <v>28</v>
      </c>
      <c r="N46" s="22">
        <f t="shared" si="29"/>
        <v>-10.399999999999999</v>
      </c>
      <c r="O46" s="23">
        <f t="shared" ref="O46:O54" si="30">SUM(L46)/O19</f>
        <v>2.2420382165605098E-2</v>
      </c>
      <c r="P46" s="26"/>
      <c r="Q46" s="25"/>
      <c r="R46" s="22">
        <v>21</v>
      </c>
      <c r="S46" s="23">
        <f t="shared" ref="S46:S54" si="31">SUM(R46)/O19</f>
        <v>2.6751592356687899E-2</v>
      </c>
      <c r="T46" s="22">
        <f t="shared" ref="T46:T54" si="32">SUM(L46)-R46</f>
        <v>-3.3999999999999986</v>
      </c>
      <c r="X46" s="22">
        <v>18</v>
      </c>
      <c r="Y46" s="55">
        <f t="shared" ref="Y46:Y54" si="33">SUM(L46)-X46</f>
        <v>-0.39999999999999858</v>
      </c>
    </row>
    <row r="47" spans="1:28" ht="27.95" customHeight="1" x14ac:dyDescent="0.35">
      <c r="A47" s="41" t="s">
        <v>39</v>
      </c>
      <c r="B47" s="57">
        <v>11</v>
      </c>
      <c r="C47" s="57">
        <v>16</v>
      </c>
      <c r="D47" s="57">
        <v>21</v>
      </c>
      <c r="E47" s="57">
        <v>16</v>
      </c>
      <c r="F47" s="57">
        <v>12</v>
      </c>
      <c r="G47" s="57"/>
      <c r="H47" s="57"/>
      <c r="I47" s="57"/>
      <c r="J47" s="57"/>
      <c r="K47" s="57"/>
      <c r="L47" s="22">
        <f t="shared" si="28"/>
        <v>15.2</v>
      </c>
      <c r="M47" s="22">
        <v>22</v>
      </c>
      <c r="N47" s="22">
        <f t="shared" si="29"/>
        <v>-6.8000000000000007</v>
      </c>
      <c r="O47" s="23">
        <f t="shared" si="30"/>
        <v>1.6593886462882096E-2</v>
      </c>
      <c r="P47" s="26"/>
      <c r="Q47" s="25"/>
      <c r="R47" s="22">
        <v>15</v>
      </c>
      <c r="S47" s="23">
        <f t="shared" si="31"/>
        <v>1.6375545851528384E-2</v>
      </c>
      <c r="T47" s="22">
        <f t="shared" si="32"/>
        <v>0.19999999999999929</v>
      </c>
      <c r="X47" s="22">
        <v>24</v>
      </c>
      <c r="Y47" s="55">
        <f t="shared" si="33"/>
        <v>-8.8000000000000007</v>
      </c>
    </row>
    <row r="48" spans="1:28" ht="27.95" customHeight="1" x14ac:dyDescent="0.35">
      <c r="A48" s="41" t="s">
        <v>26</v>
      </c>
      <c r="B48" s="57">
        <v>11</v>
      </c>
      <c r="C48" s="57">
        <v>12</v>
      </c>
      <c r="D48" s="57">
        <v>12</v>
      </c>
      <c r="E48" s="57">
        <v>10</v>
      </c>
      <c r="F48" s="57">
        <v>6</v>
      </c>
      <c r="G48" s="57"/>
      <c r="H48" s="57"/>
      <c r="I48" s="57"/>
      <c r="J48" s="57"/>
      <c r="K48" s="57"/>
      <c r="L48" s="22">
        <f t="shared" si="28"/>
        <v>10.199999999999999</v>
      </c>
      <c r="M48" s="22">
        <v>13</v>
      </c>
      <c r="N48" s="22">
        <f t="shared" si="29"/>
        <v>-2.8000000000000007</v>
      </c>
      <c r="O48" s="23">
        <f t="shared" si="30"/>
        <v>1.786339754816112E-2</v>
      </c>
      <c r="P48" s="26"/>
      <c r="Q48" s="25"/>
      <c r="R48" s="22">
        <v>11</v>
      </c>
      <c r="S48" s="23">
        <f t="shared" si="31"/>
        <v>1.9264448336252189E-2</v>
      </c>
      <c r="T48" s="22">
        <f t="shared" si="32"/>
        <v>-0.80000000000000071</v>
      </c>
      <c r="X48" s="22">
        <v>7</v>
      </c>
      <c r="Y48" s="55">
        <f t="shared" si="33"/>
        <v>3.1999999999999993</v>
      </c>
    </row>
    <row r="49" spans="1:25" ht="27.95" customHeight="1" x14ac:dyDescent="0.35">
      <c r="A49" s="41" t="s">
        <v>27</v>
      </c>
      <c r="B49" s="57">
        <v>37</v>
      </c>
      <c r="C49" s="57">
        <v>35</v>
      </c>
      <c r="D49" s="57">
        <v>38</v>
      </c>
      <c r="E49" s="57">
        <v>46</v>
      </c>
      <c r="F49" s="57">
        <v>32</v>
      </c>
      <c r="G49" s="57"/>
      <c r="H49" s="57"/>
      <c r="I49" s="57"/>
      <c r="J49" s="57"/>
      <c r="K49" s="57"/>
      <c r="L49" s="22">
        <f t="shared" si="28"/>
        <v>37.6</v>
      </c>
      <c r="M49" s="22">
        <v>38</v>
      </c>
      <c r="N49" s="22">
        <f t="shared" si="29"/>
        <v>-0.39999999999999858</v>
      </c>
      <c r="O49" s="23">
        <f t="shared" si="30"/>
        <v>6.0450160771704183E-2</v>
      </c>
      <c r="P49" s="26"/>
      <c r="Q49" s="25"/>
      <c r="R49" s="22">
        <v>34</v>
      </c>
      <c r="S49" s="23">
        <f t="shared" si="31"/>
        <v>5.4662379421221867E-2</v>
      </c>
      <c r="T49" s="22">
        <f t="shared" si="32"/>
        <v>3.6000000000000014</v>
      </c>
      <c r="X49" s="22">
        <v>25</v>
      </c>
      <c r="Y49" s="55">
        <f t="shared" si="33"/>
        <v>12.600000000000001</v>
      </c>
    </row>
    <row r="50" spans="1:25" ht="27.95" customHeight="1" x14ac:dyDescent="0.35">
      <c r="A50" s="41" t="s">
        <v>28</v>
      </c>
      <c r="B50" s="57">
        <v>15</v>
      </c>
      <c r="C50" s="57">
        <v>18</v>
      </c>
      <c r="D50" s="57">
        <v>17</v>
      </c>
      <c r="E50" s="57">
        <v>17</v>
      </c>
      <c r="F50" s="57">
        <v>16</v>
      </c>
      <c r="G50" s="57"/>
      <c r="H50" s="57"/>
      <c r="I50" s="57"/>
      <c r="J50" s="57"/>
      <c r="K50" s="57"/>
      <c r="L50" s="22">
        <f t="shared" si="28"/>
        <v>16.600000000000001</v>
      </c>
      <c r="M50" s="22">
        <v>12</v>
      </c>
      <c r="N50" s="22">
        <f t="shared" si="29"/>
        <v>4.6000000000000014</v>
      </c>
      <c r="O50" s="23">
        <f t="shared" si="30"/>
        <v>2.2928176795580114E-2</v>
      </c>
      <c r="P50" s="26"/>
      <c r="Q50" s="25"/>
      <c r="R50" s="22">
        <v>16</v>
      </c>
      <c r="S50" s="23">
        <f t="shared" si="31"/>
        <v>2.2099447513812154E-2</v>
      </c>
      <c r="T50" s="22">
        <f t="shared" si="32"/>
        <v>0.60000000000000142</v>
      </c>
      <c r="X50" s="22">
        <v>30</v>
      </c>
      <c r="Y50" s="55">
        <f t="shared" si="33"/>
        <v>-13.399999999999999</v>
      </c>
    </row>
    <row r="51" spans="1:25" ht="27.95" customHeight="1" x14ac:dyDescent="0.35">
      <c r="A51" s="41" t="s">
        <v>29</v>
      </c>
      <c r="B51" s="57">
        <v>12</v>
      </c>
      <c r="C51" s="57">
        <v>11</v>
      </c>
      <c r="D51" s="57">
        <v>14</v>
      </c>
      <c r="E51" s="57">
        <v>8</v>
      </c>
      <c r="F51" s="57">
        <v>12</v>
      </c>
      <c r="G51" s="57"/>
      <c r="H51" s="57"/>
      <c r="I51" s="57"/>
      <c r="J51" s="57"/>
      <c r="K51" s="57"/>
      <c r="L51" s="22">
        <f t="shared" si="28"/>
        <v>11.4</v>
      </c>
      <c r="M51" s="22">
        <v>11</v>
      </c>
      <c r="N51" s="22">
        <f t="shared" si="29"/>
        <v>0.40000000000000036</v>
      </c>
      <c r="O51" s="23">
        <f t="shared" si="30"/>
        <v>1.8446601941747572E-2</v>
      </c>
      <c r="P51" s="26"/>
      <c r="Q51" s="25"/>
      <c r="R51" s="22">
        <v>12</v>
      </c>
      <c r="S51" s="23">
        <f t="shared" si="31"/>
        <v>1.9417475728155338E-2</v>
      </c>
      <c r="T51" s="22">
        <f t="shared" si="32"/>
        <v>-0.59999999999999964</v>
      </c>
      <c r="X51" s="22">
        <v>15</v>
      </c>
      <c r="Y51" s="55">
        <f t="shared" si="33"/>
        <v>-3.5999999999999996</v>
      </c>
    </row>
    <row r="52" spans="1:25" ht="27.95" customHeight="1" x14ac:dyDescent="0.35">
      <c r="A52" s="41" t="s">
        <v>30</v>
      </c>
      <c r="B52" s="57">
        <v>9</v>
      </c>
      <c r="C52" s="57">
        <v>10</v>
      </c>
      <c r="D52" s="57">
        <v>12</v>
      </c>
      <c r="E52" s="57">
        <v>12</v>
      </c>
      <c r="F52" s="57">
        <v>13</v>
      </c>
      <c r="G52" s="57"/>
      <c r="H52" s="57"/>
      <c r="I52" s="57"/>
      <c r="J52" s="57"/>
      <c r="K52" s="57"/>
      <c r="L52" s="22">
        <f t="shared" si="28"/>
        <v>11.2</v>
      </c>
      <c r="M52" s="22">
        <v>14</v>
      </c>
      <c r="N52" s="22">
        <f t="shared" si="29"/>
        <v>-2.8000000000000007</v>
      </c>
      <c r="O52" s="23">
        <f t="shared" si="30"/>
        <v>1.2253829321663018E-2</v>
      </c>
      <c r="P52" s="26"/>
      <c r="Q52" s="25"/>
      <c r="R52" s="22">
        <v>11</v>
      </c>
      <c r="S52" s="23">
        <f t="shared" si="31"/>
        <v>1.2035010940919038E-2</v>
      </c>
      <c r="T52" s="22">
        <f t="shared" si="32"/>
        <v>0.19999999999999929</v>
      </c>
      <c r="X52" s="22">
        <v>12</v>
      </c>
      <c r="Y52" s="55">
        <f t="shared" si="33"/>
        <v>-0.80000000000000071</v>
      </c>
    </row>
    <row r="53" spans="1:25" ht="27.95" customHeight="1" x14ac:dyDescent="0.35">
      <c r="A53" s="41" t="s">
        <v>31</v>
      </c>
      <c r="B53" s="57">
        <v>0</v>
      </c>
      <c r="C53" s="57">
        <v>0</v>
      </c>
      <c r="D53" s="57">
        <v>0</v>
      </c>
      <c r="E53" s="57">
        <v>0</v>
      </c>
      <c r="F53" s="57">
        <v>0</v>
      </c>
      <c r="G53" s="57"/>
      <c r="H53" s="57"/>
      <c r="I53" s="57"/>
      <c r="J53" s="57"/>
      <c r="K53" s="57"/>
      <c r="L53" s="22">
        <f t="shared" si="28"/>
        <v>0</v>
      </c>
      <c r="M53" s="22">
        <v>0</v>
      </c>
      <c r="N53" s="22">
        <f t="shared" si="29"/>
        <v>0</v>
      </c>
      <c r="O53" s="23">
        <f t="shared" si="30"/>
        <v>0</v>
      </c>
      <c r="P53" s="26"/>
      <c r="Q53" s="25"/>
      <c r="R53" s="22">
        <v>0</v>
      </c>
      <c r="S53" s="23">
        <f t="shared" si="31"/>
        <v>0</v>
      </c>
      <c r="T53" s="22">
        <f t="shared" si="32"/>
        <v>0</v>
      </c>
      <c r="X53" s="22">
        <v>0</v>
      </c>
      <c r="Y53" s="55">
        <f t="shared" si="33"/>
        <v>0</v>
      </c>
    </row>
    <row r="54" spans="1:25" ht="27.95" customHeight="1" x14ac:dyDescent="0.35">
      <c r="A54" s="41" t="s">
        <v>32</v>
      </c>
      <c r="B54" s="57">
        <v>11</v>
      </c>
      <c r="C54" s="57">
        <v>11</v>
      </c>
      <c r="D54" s="57">
        <v>13</v>
      </c>
      <c r="E54" s="57">
        <v>11</v>
      </c>
      <c r="F54" s="57">
        <v>12</v>
      </c>
      <c r="G54" s="57"/>
      <c r="H54" s="57"/>
      <c r="I54" s="57"/>
      <c r="J54" s="57"/>
      <c r="K54" s="57"/>
      <c r="L54" s="22">
        <f t="shared" si="28"/>
        <v>11.6</v>
      </c>
      <c r="M54" s="22">
        <v>15</v>
      </c>
      <c r="N54" s="22">
        <f t="shared" si="29"/>
        <v>-3.4000000000000004</v>
      </c>
      <c r="O54" s="23">
        <f t="shared" si="30"/>
        <v>1.9173553719008266E-2</v>
      </c>
      <c r="P54" s="26"/>
      <c r="Q54" s="25"/>
      <c r="R54" s="22">
        <v>15</v>
      </c>
      <c r="S54" s="23">
        <f t="shared" si="31"/>
        <v>2.4793388429752067E-2</v>
      </c>
      <c r="T54" s="22">
        <f t="shared" si="32"/>
        <v>-3.4000000000000004</v>
      </c>
      <c r="X54" s="22">
        <v>0</v>
      </c>
      <c r="Y54" s="55">
        <f t="shared" si="33"/>
        <v>11.6</v>
      </c>
    </row>
    <row r="55" spans="1:25" ht="27.95" customHeight="1" x14ac:dyDescent="0.35">
      <c r="A55" s="45" t="s">
        <v>36</v>
      </c>
      <c r="B55" s="20">
        <f>SUM(B45:B54)</f>
        <v>184</v>
      </c>
      <c r="C55" s="20">
        <f t="shared" ref="C55:K55" si="34">SUM(C45:C54)</f>
        <v>190</v>
      </c>
      <c r="D55" s="20">
        <f t="shared" si="34"/>
        <v>212</v>
      </c>
      <c r="E55" s="20">
        <f t="shared" si="34"/>
        <v>208</v>
      </c>
      <c r="F55" s="20">
        <f t="shared" si="34"/>
        <v>175</v>
      </c>
      <c r="G55" s="20">
        <f t="shared" si="34"/>
        <v>0</v>
      </c>
      <c r="H55" s="20">
        <f t="shared" si="34"/>
        <v>0</v>
      </c>
      <c r="I55" s="20">
        <f t="shared" si="34"/>
        <v>0</v>
      </c>
      <c r="J55" s="20">
        <f t="shared" si="34"/>
        <v>0</v>
      </c>
      <c r="K55" s="20">
        <f t="shared" si="34"/>
        <v>0</v>
      </c>
      <c r="L55" s="27">
        <f>SUM(L45:L54)</f>
        <v>193.79999999999998</v>
      </c>
      <c r="M55" s="27">
        <f t="shared" ref="M55:N55" si="35">SUM(M45:M54)</f>
        <v>230</v>
      </c>
      <c r="N55" s="27">
        <f t="shared" si="35"/>
        <v>-36.199999999999996</v>
      </c>
      <c r="O55" s="28">
        <f>SUM(L55)/O28</f>
        <v>2.2810734463276833E-2</v>
      </c>
      <c r="P55" s="29"/>
      <c r="Q55" s="25"/>
      <c r="R55" s="27">
        <f>SUM(R45:R54)</f>
        <v>216</v>
      </c>
      <c r="S55" s="28">
        <f>SUM(R55)/O28</f>
        <v>2.5423728813559324E-2</v>
      </c>
      <c r="T55" s="27">
        <f>SUM(T45:T54)</f>
        <v>-22.200000000000003</v>
      </c>
      <c r="X55" s="27">
        <f>SUM(X45:X54)</f>
        <v>224</v>
      </c>
      <c r="Y55" s="49">
        <f>SUM(Y45:Y54)</f>
        <v>-30.199999999999996</v>
      </c>
    </row>
    <row r="56" spans="1:25" ht="27.95" customHeight="1" x14ac:dyDescent="0.35">
      <c r="A56" s="61" t="s">
        <v>35</v>
      </c>
      <c r="B56" s="62"/>
      <c r="C56" s="18"/>
      <c r="D56" s="18"/>
      <c r="E56" s="18"/>
      <c r="F56" s="18"/>
      <c r="G56" s="18"/>
      <c r="H56" s="18"/>
      <c r="I56" s="18"/>
      <c r="J56" s="18"/>
      <c r="K56" s="18"/>
      <c r="L56" s="23">
        <f>SUM(L55)/O28</f>
        <v>2.2810734463276833E-2</v>
      </c>
      <c r="M56" s="23">
        <f>SUM(M55)/O28</f>
        <v>2.7071563088512243E-2</v>
      </c>
      <c r="N56" s="23">
        <f>SUM(L56)-M56</f>
        <v>-4.2608286252354098E-3</v>
      </c>
      <c r="O56" s="18"/>
      <c r="P56" s="18"/>
      <c r="Q56" s="30"/>
      <c r="R56" s="31">
        <f>SUM(R55)/O28</f>
        <v>2.5423728813559324E-2</v>
      </c>
      <c r="S56" s="18"/>
      <c r="T56" s="32">
        <f t="shared" ref="T56" si="36">SUM(L56)-R56</f>
        <v>-2.6129943502824909E-3</v>
      </c>
      <c r="X56" s="31">
        <f>SUM(X55)/O28</f>
        <v>2.6365348399246705E-2</v>
      </c>
    </row>
    <row r="57" spans="1:25" ht="23.25" x14ac:dyDescent="0.35">
      <c r="A57" s="33" t="s">
        <v>0</v>
      </c>
      <c r="B57" s="52" t="s">
        <v>46</v>
      </c>
      <c r="C57" s="52" t="s">
        <v>43</v>
      </c>
      <c r="D57" s="52" t="s">
        <v>44</v>
      </c>
    </row>
    <row r="58" spans="1:25" ht="21" x14ac:dyDescent="0.35">
      <c r="A58" s="12" t="s">
        <v>24</v>
      </c>
      <c r="B58" s="13">
        <f>SUM(L5,L18)+(L31/3.83)+(L45/3.83)</f>
        <v>1185.3028720626633</v>
      </c>
      <c r="C58" s="12">
        <v>75</v>
      </c>
      <c r="D58" s="53">
        <f>SUM(B58)/C58</f>
        <v>15.804038294168844</v>
      </c>
    </row>
    <row r="59" spans="1:25" ht="21" x14ac:dyDescent="0.35">
      <c r="A59" s="12" t="s">
        <v>25</v>
      </c>
      <c r="B59" s="13">
        <f t="shared" ref="B59:B67" si="37">SUM(L6,L19)+(L32/3.83)+(L46/3.83)</f>
        <v>274.7242819843342</v>
      </c>
      <c r="C59" s="12">
        <v>18</v>
      </c>
      <c r="D59" s="53">
        <f t="shared" ref="D59:D67" si="38">SUM(B59)/C59</f>
        <v>15.262460110240788</v>
      </c>
    </row>
    <row r="60" spans="1:25" ht="21" x14ac:dyDescent="0.35">
      <c r="A60" s="41" t="s">
        <v>39</v>
      </c>
      <c r="B60" s="13">
        <f t="shared" si="37"/>
        <v>368.23759791122717</v>
      </c>
      <c r="C60" s="12">
        <v>29</v>
      </c>
      <c r="D60" s="53">
        <f t="shared" si="38"/>
        <v>12.69784820383542</v>
      </c>
    </row>
    <row r="61" spans="1:25" ht="21" x14ac:dyDescent="0.35">
      <c r="A61" s="41" t="s">
        <v>26</v>
      </c>
      <c r="B61" s="13">
        <f t="shared" si="37"/>
        <v>173.95039164490862</v>
      </c>
      <c r="C61" s="12">
        <v>13</v>
      </c>
      <c r="D61" s="53">
        <f t="shared" si="38"/>
        <v>13.380799357300663</v>
      </c>
    </row>
    <row r="62" spans="1:25" ht="21" x14ac:dyDescent="0.35">
      <c r="A62" s="41" t="s">
        <v>27</v>
      </c>
      <c r="B62" s="13">
        <f t="shared" si="37"/>
        <v>269.39477806788517</v>
      </c>
      <c r="C62" s="12">
        <v>18</v>
      </c>
      <c r="D62" s="53">
        <f t="shared" si="38"/>
        <v>14.966376559326953</v>
      </c>
    </row>
    <row r="63" spans="1:25" ht="21" x14ac:dyDescent="0.35">
      <c r="A63" s="41" t="s">
        <v>28</v>
      </c>
      <c r="B63" s="13">
        <f t="shared" si="37"/>
        <v>249.81253263707572</v>
      </c>
      <c r="C63" s="12">
        <v>17</v>
      </c>
      <c r="D63" s="53">
        <f t="shared" si="38"/>
        <v>14.694854861004455</v>
      </c>
    </row>
    <row r="64" spans="1:25" ht="21" x14ac:dyDescent="0.35">
      <c r="A64" s="41" t="s">
        <v>29</v>
      </c>
      <c r="B64" s="13">
        <f t="shared" si="37"/>
        <v>298.05378590078328</v>
      </c>
      <c r="C64" s="12">
        <v>18</v>
      </c>
      <c r="D64" s="53">
        <f t="shared" si="38"/>
        <v>16.558543661154626</v>
      </c>
    </row>
    <row r="65" spans="1:4" ht="21" x14ac:dyDescent="0.35">
      <c r="A65" s="41" t="s">
        <v>30</v>
      </c>
      <c r="B65" s="13">
        <f t="shared" si="37"/>
        <v>324.56031331592686</v>
      </c>
      <c r="C65" s="12">
        <v>23</v>
      </c>
      <c r="D65" s="53">
        <f t="shared" si="38"/>
        <v>14.111317970257689</v>
      </c>
    </row>
    <row r="66" spans="1:4" ht="21" x14ac:dyDescent="0.35">
      <c r="A66" s="41" t="s">
        <v>31</v>
      </c>
      <c r="B66" s="13">
        <f t="shared" si="37"/>
        <v>62.426631853785899</v>
      </c>
      <c r="C66" s="12">
        <v>0</v>
      </c>
      <c r="D66" s="53">
        <v>0</v>
      </c>
    </row>
    <row r="67" spans="1:4" ht="21" x14ac:dyDescent="0.35">
      <c r="A67" s="41" t="s">
        <v>32</v>
      </c>
      <c r="B67" s="13">
        <f t="shared" si="37"/>
        <v>243.94516971279376</v>
      </c>
      <c r="C67" s="12">
        <v>18</v>
      </c>
      <c r="D67" s="53">
        <f t="shared" si="38"/>
        <v>13.552509428488541</v>
      </c>
    </row>
    <row r="68" spans="1:4" ht="22.5" customHeight="1" x14ac:dyDescent="0.35">
      <c r="A68" s="51" t="s">
        <v>45</v>
      </c>
      <c r="B68" s="19">
        <f>SUM(B58:B67)</f>
        <v>3450.4083550913842</v>
      </c>
      <c r="C68" s="20">
        <f>SUM(C58:C67)</f>
        <v>229</v>
      </c>
      <c r="D68" s="54">
        <f>AVERAGE(D58:D67)</f>
        <v>13.102874844577798</v>
      </c>
    </row>
  </sheetData>
  <mergeCells count="6">
    <mergeCell ref="A56:B56"/>
    <mergeCell ref="A1:P1"/>
    <mergeCell ref="X3:Y3"/>
    <mergeCell ref="X16:Y16"/>
    <mergeCell ref="X29:Y29"/>
    <mergeCell ref="X43:Y43"/>
  </mergeCells>
  <pageMargins left="0.7" right="0.7" top="0.75" bottom="0.75" header="0.3" footer="0.3"/>
  <pageSetup scale="48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Sept 2018</vt:lpstr>
      <vt:lpstr>Oct 2018</vt:lpstr>
      <vt:lpstr>Dec 2018</vt:lpstr>
      <vt:lpstr>Jan 2019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prunierj</dc:creator>
  <cp:lastModifiedBy>prunierj</cp:lastModifiedBy>
  <cp:lastPrinted>2018-12-16T21:37:11Z</cp:lastPrinted>
  <dcterms:created xsi:type="dcterms:W3CDTF">2013-02-27T00:46:51Z</dcterms:created>
  <dcterms:modified xsi:type="dcterms:W3CDTF">2019-02-11T09:50:20Z</dcterms:modified>
</cp:coreProperties>
</file>