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S:\Internal\Share\CHARTER SCHOOLS\!Unaudited Annual Financials\"/>
    </mc:Choice>
  </mc:AlternateContent>
  <xr:revisionPtr revIDLastSave="0" documentId="13_ncr:1_{69F4402A-7BDA-4C9F-A085-932DA52A8ACD}" xr6:coauthVersionLast="47" xr6:coauthVersionMax="47" xr10:uidLastSave="{00000000-0000-0000-0000-000000000000}"/>
  <bookViews>
    <workbookView xWindow="49170" yWindow="-2280" windowWidth="29040" windowHeight="15840" tabRatio="882" xr2:uid="{00000000-000D-0000-FFFF-FFFF00000000}"/>
  </bookViews>
  <sheets>
    <sheet name="Cover Page" sheetId="1" r:id="rId1"/>
    <sheet name="TOC" sheetId="2" r:id="rId2"/>
    <sheet name="B-1-Stmt Net Pos (1)" sheetId="3" r:id="rId3"/>
    <sheet name="C-2-Bal Sheet Recon (2)" sheetId="4" r:id="rId4"/>
    <sheet name="B-2-Stmt of Activities (3)" sheetId="5" r:id="rId5"/>
    <sheet name="C-4-Rev&amp;Exp Recon (4)" sheetId="6" r:id="rId6"/>
    <sheet name="K11-K14 (5)" sheetId="15" r:id="rId7"/>
    <sheet name="C-1-Balance Sheet-Govt (6)" sheetId="8" r:id="rId8"/>
    <sheet name="C-3-Rev&amp;Exp-Govt (7)" sheetId="9" r:id="rId9"/>
    <sheet name="E-1-Budget Comp-GF (8)" sheetId="10" r:id="rId10"/>
    <sheet name="G-3-Bud Sch-Cap Proj (9)" sheetId="11" r:id="rId11"/>
    <sheet name="Notes (10)" sheetId="12" r:id="rId12"/>
    <sheet name="Other required-1 (11)" sheetId="13" r:id="rId13"/>
    <sheet name="Other required-2 (12)" sheetId="14" r:id="rId14"/>
  </sheets>
  <definedNames>
    <definedName name="ACwvu.Cap._.Proj._.Dist._.Pg._.28." localSheetId="6" hidden="1">'K11-K14 (5)'!#REF!</definedName>
    <definedName name="ACwvu.Cap._.Proj._.Dist._.Pg._.29." localSheetId="6" hidden="1">'K11-K14 (5)'!#REF!</definedName>
    <definedName name="ACwvu.Cap._.Proj._.Dist._.Pg._.30." localSheetId="6" hidden="1">'K11-K14 (5)'!#REF!</definedName>
    <definedName name="ACwvu.Cap._.Proj._.Dist._.Pg._.31." localSheetId="6" hidden="1">'K11-K14 (5)'!#REF!</definedName>
    <definedName name="ACwvu.Categorical._.Dist._.Pg._.47." localSheetId="6" hidden="1">'K11-K14 (5)'!#REF!</definedName>
    <definedName name="ACwvu.Debt._.Serv._.Dist._.Pg._.25." localSheetId="6" hidden="1">'K11-K14 (5)'!#REF!</definedName>
    <definedName name="ACwvu.Enterprise._.Funds._.Dist._.Pg._.34." localSheetId="6" hidden="1">'K11-K14 (5)'!#REF!</definedName>
    <definedName name="ACwvu.Expend._.Trust._.Dist._.Pg._.44." localSheetId="6" hidden="1">'K11-K14 (5)'!#REF!</definedName>
    <definedName name="ACwvu.Gen._.Fund._.Dist._.Pg._.14." localSheetId="6" hidden="1">'K11-K14 (5)'!$B$1:$D$8</definedName>
    <definedName name="ACwvu.Gen._.Fund._.Dist._.Pg._.15." localSheetId="6" hidden="1">'K11-K14 (5)'!#REF!</definedName>
    <definedName name="ACwvu.Gen._.Fund._.Dist._.Pg._.16." localSheetId="6" hidden="1">'K11-K14 (5)'!#REF!</definedName>
    <definedName name="ACwvu.GLTD._.Dist._.Pg._.45." localSheetId="6" hidden="1">'K11-K14 (5)'!#REF!</definedName>
    <definedName name="ACwvu.GLTD._.Dist._.Pg._.46." localSheetId="6" hidden="1">'K11-K14 (5)'!#REF!</definedName>
    <definedName name="ACwvu.Int._.Serv._.Dist._.Pg._.35." localSheetId="6" hidden="1">'K11-K14 (5)'!#REF!</definedName>
    <definedName name="ACwvu.Non._.Exp._.Trust._.Dist._.Pg._.36." localSheetId="6" hidden="1">'K11-K14 (5)'!#REF!</definedName>
    <definedName name="ACwvu.Spec._.Food._.Serv._.Dist._.Pg._.20." localSheetId="6" hidden="1">'K11-K14 (5)'!#REF!</definedName>
    <definedName name="ACwvu.Spec._.Food._.Serv._.Dist._.Pg._.21." localSheetId="6" hidden="1">'K11-K14 (5)'!#REF!</definedName>
    <definedName name="ACwvu.Spec._.Other._.Dist._.Pg._.22." localSheetId="6" hidden="1">'K11-K14 (5)'!#REF!</definedName>
    <definedName name="ACwvu.Spec._.Other._.Dist._.Pg._.23." localSheetId="6" hidden="1">'K11-K14 (5)'!#REF!</definedName>
    <definedName name="ACwvu.SubObject._.Dist._.Pg._.48." localSheetId="6" hidden="1">'K11-K14 (5)'!#REF!</definedName>
    <definedName name="_xlnm.Print_Area" localSheetId="2">'B-1-Stmt Net Pos (1)'!$A$1:$F$90</definedName>
    <definedName name="_xlnm.Print_Area" localSheetId="3">'C-2-Bal Sheet Recon (2)'!$A$1:$C$29</definedName>
    <definedName name="_xlnm.Print_Area" localSheetId="5">'C-4-Rev&amp;Exp Recon (4)'!$A$1:$C$47</definedName>
    <definedName name="_xlnm.Print_Area" localSheetId="0">'Cover Page'!$A$1:$J$45</definedName>
    <definedName name="_xlnm.Print_Area" localSheetId="6">'K11-K14 (5)'!$B$14:$K$117</definedName>
    <definedName name="_xlnm.Print_Area" localSheetId="1">TOC!$A$1:$J$53</definedName>
    <definedName name="_xlnm.Print_Titles" localSheetId="7">'C-1-Balance Sheet-Govt (6)'!$A:$B</definedName>
    <definedName name="_xlnm.Print_Titles" localSheetId="8">'C-3-Rev&amp;Exp-Govt (7)'!$A:$B</definedName>
    <definedName name="Swvu.Cap._.Proj._.Dist._.Pg._.28." localSheetId="6" hidden="1">'K11-K14 (5)'!#REF!</definedName>
    <definedName name="Swvu.Cap._.Proj._.Dist._.Pg._.29." localSheetId="6" hidden="1">'K11-K14 (5)'!#REF!</definedName>
    <definedName name="Swvu.Cap._.Proj._.Dist._.Pg._.30." localSheetId="6" hidden="1">'K11-K14 (5)'!#REF!</definedName>
    <definedName name="Swvu.Cap._.Proj._.Dist._.Pg._.31." localSheetId="6" hidden="1">'K11-K14 (5)'!#REF!</definedName>
    <definedName name="Swvu.Categorical._.Dist._.Pg._.47." localSheetId="6" hidden="1">'K11-K14 (5)'!#REF!</definedName>
    <definedName name="Swvu.Debt._.Serv._.Dist._.Pg._.25." localSheetId="6" hidden="1">'K11-K14 (5)'!#REF!</definedName>
    <definedName name="Swvu.Enterprise._.Funds._.Dist._.Pg._.34." localSheetId="6" hidden="1">'K11-K14 (5)'!#REF!</definedName>
    <definedName name="Swvu.Expend._.Trust._.Dist._.Pg._.44." localSheetId="6" hidden="1">'K11-K14 (5)'!#REF!</definedName>
    <definedName name="Swvu.Gen._.Fund._.Dist._.Pg._.14." localSheetId="6" hidden="1">'K11-K14 (5)'!$B$1:$D$8</definedName>
    <definedName name="Swvu.Gen._.Fund._.Dist._.Pg._.15." localSheetId="6" hidden="1">'K11-K14 (5)'!#REF!</definedName>
    <definedName name="Swvu.Gen._.Fund._.Dist._.Pg._.16." localSheetId="6" hidden="1">'K11-K14 (5)'!#REF!</definedName>
    <definedName name="Swvu.GLTD._.Dist._.Pg._.45." localSheetId="6" hidden="1">'K11-K14 (5)'!#REF!</definedName>
    <definedName name="Swvu.GLTD._.Dist._.Pg._.46." localSheetId="6" hidden="1">'K11-K14 (5)'!#REF!</definedName>
    <definedName name="Swvu.Int._.Serv._.Dist._.Pg._.35." localSheetId="6" hidden="1">'K11-K14 (5)'!#REF!</definedName>
    <definedName name="Swvu.Non._.Exp._.Trust._.Dist._.Pg._.36." localSheetId="6" hidden="1">'K11-K14 (5)'!#REF!</definedName>
    <definedName name="Swvu.Spec._.Food._.Serv._.Dist._.Pg._.20." localSheetId="6" hidden="1">'K11-K14 (5)'!#REF!</definedName>
    <definedName name="Swvu.Spec._.Food._.Serv._.Dist._.Pg._.21." localSheetId="6" hidden="1">'K11-K14 (5)'!#REF!</definedName>
    <definedName name="Swvu.Spec._.Other._.Dist._.Pg._.22." localSheetId="6" hidden="1">'K11-K14 (5)'!#REF!</definedName>
    <definedName name="Swvu.Spec._.Other._.Dist._.Pg._.23." localSheetId="6" hidden="1">'K11-K14 (5)'!#REF!</definedName>
    <definedName name="Swvu.SubObject._.Dist._.Pg._.48." localSheetId="6" hidden="1">'K11-K14 (5)'!#REF!</definedName>
    <definedName name="wvu.Cap._.Proj._.Dist._.Pg._.28." localSheetId="6" hidden="1">{TRUE,TRUE,0.4,-15.8,385.2,202.8,FALSE,FALSE,TRUE,FALSE,0,2,#N/A,499,#N/A,2.18279569892473,10.2307692307692,1,FALSE,FALSE,3,TRUE,1,FALSE,100,"Swvu.Cap._.Proj._.Dist._.Pg._.28.","ACwvu.Cap._.Proj._.Dist._.Pg._.28.",#N/A,FALSE,FALSE,0,0,0,0,2,"","",TRUE,FALSE,FALSE,FALSE,1,#N/A,1,1,"=R500C2:R542C8",FALSE,#N/A,#N/A,FALSE,FALSE,FALSE,5,300,300,FALSE,FALSE,TRUE,TRUE,TRUE}</definedName>
    <definedName name="wvu.Cap._.Proj._.Dist._.Pg._.29." localSheetId="6" hidden="1">{TRUE,TRUE,0.4,-15.8,385.2,202.8,FALSE,FALSE,TRUE,FALSE,0,2,#N/A,500,#N/A,2.18279569892473,10.2307692307692,1,FALSE,FALSE,3,TRUE,1,FALSE,100,"Swvu.Cap._.Proj._.Dist._.Pg._.29.","ACwvu.Cap._.Proj._.Dist._.Pg._.29.",#N/A,FALSE,FALSE,0,0,0,0,2,"","",TRUE,FALSE,FALSE,FALSE,1,#N/A,1,1,"=R552C2:R594C8",FALSE,#N/A,#N/A,FALSE,FALSE,FALSE,5,300,300,FALSE,FALSE,TRUE,TRUE,TRUE}</definedName>
    <definedName name="wvu.Cap._.Proj._.Dist._.Pg._.30." localSheetId="6" hidden="1">{TRUE,TRUE,0.4,-15.8,385.2,202.8,FALSE,FALSE,TRUE,FALSE,0,2,#N/A,604,#N/A,2.18279569892473,10.2307692307692,1,FALSE,FALSE,3,TRUE,1,FALSE,100,"Swvu.Cap._.Proj._.Dist._.Pg._.30.","ACwvu.Cap._.Proj._.Dist._.Pg._.30.",#N/A,FALSE,FALSE,0,0,0,0,2,"","",TRUE,FALSE,FALSE,FALSE,1,#N/A,1,1,"=R604C2:R642C8",FALSE,#N/A,#N/A,FALSE,FALSE,FALSE,5,300,300,FALSE,FALSE,TRUE,TRUE,TRUE}</definedName>
    <definedName name="wvu.Cap._.Proj._.Dist._.Pg._.31." localSheetId="6" hidden="1">{TRUE,TRUE,0.4,-15.8,385.2,202.8,FALSE,FALSE,TRUE,FALSE,0,2,#N/A,651,#N/A,2.18279569892473,10.2307692307692,1,FALSE,FALSE,3,TRUE,1,FALSE,100,"Swvu.Cap._.Proj._.Dist._.Pg._.31.","ACwvu.Cap._.Proj._.Dist._.Pg._.31.",#N/A,FALSE,FALSE,0,0,0,0,2,"","",TRUE,FALSE,FALSE,FALSE,1,#N/A,1,1,"=R652C2:R689C8",FALSE,#N/A,#N/A,FALSE,FALSE,FALSE,5,300,300,FALSE,FALSE,TRUE,TRUE,TRUE}</definedName>
    <definedName name="wvu.Categorical._.Dist._.Pg._.47." localSheetId="6" hidden="1">{TRUE,TRUE,0.4,-15.8,385.2,202.8,FALSE,FALSE,TRUE,FALSE,0,2,#N/A,1004,#N/A,2.13440860215054,8.34146341463415,1,FALSE,FALSE,3,TRUE,1,FALSE,100,"Swvu.Categorical._.Dist._.Pg._.47.","ACwvu.Categorical._.Dist._.Pg._.47.",#N/A,FALSE,FALSE,0,0,0,0,2,"","",TRUE,FALSE,FALSE,FALSE,1,#N/A,1,1,"=R1006C2:R1033C10",FALSE,#N/A,#N/A,FALSE,FALSE,FALSE,5,300,300,FALSE,FALSE,TRUE,TRUE,TRUE}</definedName>
    <definedName name="wvu.Debt._.Serv._.Dist._.Pg._.25." localSheetId="6" hidden="1">{TRUE,TRUE,0.4,-15.8,385.2,202.8,FALSE,FALSE,TRUE,FALSE,0,1,#N/A,439,#N/A,2.69230769230769,11.5652173913043,1,FALSE,FALSE,3,TRUE,1,FALSE,100,"Swvu.Debt._.Serv._.Dist._.Pg._.25.","ACwvu.Debt._.Serv._.Dist._.Pg._.25.",#N/A,FALSE,FALSE,0,0,0,0,2,"","",TRUE,FALSE,FALSE,FALSE,1,#N/A,1,1,"=R439C2:R490C10",FALSE,#N/A,#N/A,FALSE,FALSE,FALSE,5,300,300,FALSE,FALSE,TRUE,TRUE,TRUE}</definedName>
    <definedName name="wvu.Enterprise._.Funds._.Dist._.Pg._.34." localSheetId="6" hidden="1">{TRUE,TRUE,0.4,-15.8,385.2,202.8,FALSE,FALSE,TRUE,FALSE,0,2,#N/A,697,#N/A,2.18279569892473,10.56,1,FALSE,FALSE,3,TRUE,1,FALSE,100,"Swvu.Enterprise._.Funds._.Dist._.Pg._.34.","ACwvu.Enterprise._.Funds._.Dist._.Pg._.34.",#N/A,FALSE,FALSE,0,0,0,0,2,"","",TRUE,FALSE,FALSE,FALSE,1,#N/A,1,1,"=R699C2:R748C11",FALSE,#N/A,#N/A,FALSE,FALSE,FALSE,5,300,300,FALSE,FALSE,TRUE,TRUE,TRUE}</definedName>
    <definedName name="wvu.Expend._.Trust._.Dist._.Pg._.44." localSheetId="6" hidden="1">{TRUE,TRUE,0.4,-15.8,385.2,202.8,FALSE,FALSE,TRUE,FALSE,0,2,#N/A,872,#N/A,2.18279569892473,10.6923076923077,1,FALSE,FALSE,3,TRUE,1,FALSE,100,"Swvu.Expend._.Trust._.Dist._.Pg._.44.","ACwvu.Expend._.Trust._.Dist._.Pg._.44.",#N/A,FALSE,FALSE,0,0,0,0,2,"","",TRUE,FALSE,FALSE,FALSE,1,#N/A,1,1,"=R874C2:R922C11",FALSE,#N/A,#N/A,FALSE,FALSE,FALSE,5,300,300,FALSE,FALSE,TRUE,TRUE,TRUE}</definedName>
    <definedName name="wvu.Gen._.Fund._.Dist._.Pg._.14." localSheetId="6" hidden="1">{TRUE,TRUE,0.4,-15.8,385.2,202.8,FALSE,FALSE,TRUE,FALSE,0,2,#N/A,7,#N/A,2.18279569892473,12.8095238095238,1,FALSE,FALSE,3,TRUE,1,FALSE,100,"Swvu.Gen._.Fund._.Dist._.Pg._.14.","ACwvu.Gen._.Fund._.Dist._.Pg._.14.",#N/A,FALSE,FALSE,0,0,0,0,1,"","",TRUE,FALSE,FALSE,FALSE,1,#N/A,1,1,"=R10C2:R88C4",FALSE,#N/A,#N/A,FALSE,FALSE,FALSE,5,300,300,FALSE,FALSE,TRUE,TRUE,TRUE}</definedName>
    <definedName name="wvu.Gen._.Fund._.Dist._.Pg._.15." localSheetId="6" hidden="1">{TRUE,TRUE,0.4,-15.8,385.2,202.8,FALSE,FALSE,TRUE,FALSE,0,1,#N/A,97,#N/A,2.69230769230769,8.02857142857143,1,FALSE,FALSE,3,TRUE,1,FALSE,100,"Swvu.Gen._.Fund._.Dist._.Pg._.15.","ACwvu.Gen._.Fund._.Dist._.Pg._.15.",#N/A,FALSE,FALSE,0,0,0,0,2,"","",TRUE,FALSE,FALSE,FALSE,1,#N/A,1,1,"=R98C2:R133C11",FALSE,#N/A,#N/A,FALSE,FALSE,FALSE,5,300,300,FALSE,FALSE,TRUE,TRUE,TRUE}</definedName>
    <definedName name="wvu.Gen._.Fund._.Dist._.Pg._.16." localSheetId="6" hidden="1">{TRUE,TRUE,0.4,-15.8,385.2,202.8,FALSE,FALSE,TRUE,FALSE,0,4,#N/A,183,#N/A,3.1505376344086,11.4230769230769,1,FALSE,FALSE,3,TRUE,1,FALSE,100,"Swvu.Gen._.Fund._.Dist._.Pg._.16.","ACwvu.Gen._.Fund._.Dist._.Pg._.16.",#N/A,FALSE,FALSE,0,0,0,0,1,"","",TRUE,FALSE,FALSE,FALSE,1,#N/A,1,1,"=R143C2:R184C4",FALSE,#N/A,#N/A,FALSE,FALSE,FALSE,5,300,300,FALSE,FALSE,TRUE,TRUE,TRUE}</definedName>
    <definedName name="wvu.GLTD._.Dist._.Pg._.45." localSheetId="6" hidden="1">{TRUE,TRUE,0.4,-15.8,385.2,202.8,FALSE,FALSE,TRUE,FALSE,0,2,#N/A,930,#N/A,2.18279569892473,8.45714285714286,1,FALSE,FALSE,3,TRUE,1,FALSE,100,"Swvu.GLTD._.Dist._.Pg._.45.","ACwvu.GLTD._.Dist._.Pg._.45.",#N/A,FALSE,FALSE,0,0,0,0,2,"","",TRUE,FALSE,FALSE,FALSE,1,#N/A,1,1,"=R932C2:R959C8",FALSE,#N/A,#N/A,FALSE,FALSE,FALSE,5,300,300,FALSE,FALSE,TRUE,TRUE,TRUE}</definedName>
    <definedName name="wvu.GLTD._.Dist._.Pg._.46." localSheetId="6" hidden="1">{TRUE,TRUE,0.4,-15.8,385.2,202.8,FALSE,FALSE,TRUE,FALSE,0,2,#N/A,967,#N/A,2.18279569892473,8.28571428571429,1,FALSE,FALSE,3,TRUE,1,FALSE,100,"Swvu.GLTD._.Dist._.Pg._.46.","ACwvu.GLTD._.Dist._.Pg._.46.",#N/A,FALSE,FALSE,0,0,0,0,2,"","",TRUE,FALSE,FALSE,FALSE,1,#N/A,1,1,"=R969C2:R996C8",FALSE,#N/A,#N/A,FALSE,FALSE,FALSE,5,300,300,FALSE,FALSE,TRUE,TRUE,TRUE}</definedName>
    <definedName name="wvu.Int._.Serv._.Dist._.Pg._.35." localSheetId="6" hidden="1">{TRUE,TRUE,0.4,-15.8,385.2,202.8,FALSE,FALSE,TRUE,FALSE,0,2,#N/A,756,#N/A,2.18279569892473,10.56,1,FALSE,FALSE,3,TRUE,1,FALSE,100,"Swvu.Int._.Serv._.Dist._.Pg._.35.","ACwvu.Int._.Serv._.Dist._.Pg._.35.",#N/A,FALSE,FALSE,0,0,0,0,2,"","",TRUE,FALSE,FALSE,FALSE,1,#N/A,1,1,"=R758C2:R807C11",FALSE,#N/A,#N/A,FALSE,FALSE,FALSE,5,300,300,FALSE,FALSE,TRUE,TRUE,TRUE}</definedName>
    <definedName name="wvu.Non._.Exp._.Trust._.Dist._.Pg._.36." localSheetId="6" hidden="1">{TRUE,TRUE,0.4,-15.8,385.2,202.8,FALSE,FALSE,TRUE,FALSE,0,2,#N/A,815,#N/A,2.18279569892473,10.2307692307692,1,FALSE,FALSE,3,TRUE,1,FALSE,100,"Swvu.Non._.Exp._.Trust._.Dist._.Pg._.36.","ACwvu.Non._.Exp._.Trust._.Dist._.Pg._.36.",#N/A,FALSE,FALSE,0,0,0,0,2,"","",TRUE,FALSE,FALSE,FALSE,1,#N/A,1,1,"=R817C2:R862C11",FALSE,#N/A,#N/A,FALSE,FALSE,FALSE,5,300,300,FALSE,FALSE,TRUE,TRUE,TRUE}</definedName>
    <definedName name="wvu.Spec._.Food._.Serv._.Dist._.Pg._.20." localSheetId="6" hidden="1">{TRUE,TRUE,0.4,-15.8,385.2,202.8,FALSE,FALSE,TRUE,FALSE,0,2,#N/A,204,#N/A,2.18279569892473,8.27272727272727,1,FALSE,FALSE,3,TRUE,1,FALSE,100,"Swvu.Spec._.Food._.Serv._.Dist._.Pg._.20.","ACwvu.Spec._.Food._.Serv._.Dist._.Pg._.20.",#N/A,FALSE,FALSE,0,0,0,0,1,"","",TRUE,FALSE,FALSE,FALSE,1,#N/A,1,1,"=R205C2:R253C4",FALSE,#N/A,#N/A,FALSE,FALSE,FALSE,5,300,300,FALSE,FALSE,TRUE,TRUE,TRUE}</definedName>
    <definedName name="wvu.Spec._.Food._.Serv._.Dist._.Pg._.21." localSheetId="6" hidden="1">{TRUE,TRUE,0.4,-15.8,385.2,202.8,FALSE,FALSE,TRUE,FALSE,0,2,#N/A,259,#N/A,2.18279569892473,8.26315789473684,1,FALSE,FALSE,3,TRUE,1,FALSE,100,"Swvu.Spec._.Food._.Serv._.Dist._.Pg._.21.","ACwvu.Spec._.Food._.Serv._.Dist._.Pg._.21.",#N/A,FALSE,FALSE,0,0,0,0,1,"","",TRUE,FALSE,FALSE,FALSE,1,#N/A,1,1,"=R263C2:R301C4",FALSE,#N/A,#N/A,FALSE,FALSE,FALSE,5,300,300,FALSE,FALSE,TRUE,TRUE,TRUE}</definedName>
    <definedName name="wvu.Spec._.Other._.Dist._.Pg._.22." localSheetId="6" hidden="1">{TRUE,TRUE,0.4,-15.8,385.2,202.8,FALSE,FALSE,TRUE,FALSE,0,2,#N/A,307,#N/A,2.18279569892473,9.4,1,FALSE,FALSE,3,TRUE,1,FALSE,100,"Swvu.Spec._.Other._.Dist._.Pg._.22.","ACwvu.Spec._.Other._.Dist._.Pg._.22.",#N/A,FALSE,FALSE,0,0,0,0,1,"","",TRUE,FALSE,FALSE,FALSE,1,#N/A,1,1,"=R311C2:R368C4",FALSE,#N/A,#N/A,FALSE,FALSE,FALSE,5,300,300,FALSE,FALSE,TRUE,TRUE,TRUE}</definedName>
    <definedName name="wvu.Spec._.Other._.Dist._.Pg._.23." localSheetId="6" hidden="1">{TRUE,TRUE,0.4,-15.8,385.2,202.8,FALSE,FALSE,TRUE,FALSE,0,2,#N/A,375,#N/A,2.18279569892473,10.52,1,FALSE,FALSE,3,TRUE,1,FALSE,100,"Swvu.Spec._.Other._.Dist._.Pg._.23.","ACwvu.Spec._.Other._.Dist._.Pg._.23.",#N/A,FALSE,FALSE,0,0,0,0,2,"","",TRUE,FALSE,FALSE,FALSE,1,#N/A,1,1,"=R378C2:R429C11",FALSE,#N/A,#N/A,FALSE,FALSE,FALSE,5,300,300,FALSE,FALSE,TRUE,TRUE,TRUE}</definedName>
    <definedName name="wvu.SubObject._.Dist._.Pg._.48." localSheetId="6" hidden="1">{TRUE,TRUE,0.4,-15.8,385.2,202.8,FALSE,FALSE,TRUE,FALSE,0,2,#N/A,1043,#N/A,2.13440860215054,8.06060606060606,1,FALSE,FALSE,3,TRUE,1,FALSE,100,"Swvu.SubObject._.Dist._.Pg._.48.","ACwvu.SubObject._.Dist._.Pg._.48.",#N/A,FALSE,FALSE,0,0,0,0,1,"","",TRUE,FALSE,FALSE,FALSE,1,#N/A,1,1,"=R1043C2:R1089C6",FALSE,#N/A,#N/A,FALSE,FALSE,FALSE,5,300,300,FALSE,FALSE,TRUE,TRUE,TRUE}</definedName>
    <definedName name="Z_02A1E4BF_D891_45F1_8057_F5AC44EA406F_.wvu.PrintArea" localSheetId="6" hidden="1">'K11-K14 (5)'!#REF!</definedName>
    <definedName name="Z_10021FC5_F135_44A6_9E6D_F6145108D633_.wvu.PrintArea" localSheetId="6" hidden="1">'K11-K14 (5)'!#REF!</definedName>
    <definedName name="Z_3C1D3FC1_8462_4CE3_94D4_7F4984C71354_.wvu.PrintArea" localSheetId="6" hidden="1">'K11-K14 (5)'!#REF!</definedName>
    <definedName name="Z_3CE4EDC4_5341_11D4_97EA_00C04F478EEB_.wvu.PrintArea" localSheetId="6" hidden="1">'K11-K14 (5)'!#REF!</definedName>
    <definedName name="Z_3CE4EDC5_5341_11D4_97EA_00C04F478EEB_.wvu.PrintArea" localSheetId="6" hidden="1">'K11-K14 (5)'!#REF!</definedName>
    <definedName name="Z_3CE4EDC6_5341_11D4_97EA_00C04F478EEB_.wvu.PrintArea" localSheetId="6" hidden="1">'K11-K14 (5)'!#REF!</definedName>
    <definedName name="Z_3CE4EDC7_5341_11D4_97EA_00C04F478EEB_.wvu.PrintArea" localSheetId="6" hidden="1">'K11-K14 (5)'!#REF!</definedName>
    <definedName name="Z_3CE4EDC8_5341_11D4_97EA_00C04F478EEB_.wvu.PrintArea" localSheetId="6" hidden="1">'K11-K14 (5)'!#REF!</definedName>
    <definedName name="Z_3CE4EDC9_5341_11D4_97EA_00C04F478EEB_.wvu.PrintArea" localSheetId="6" hidden="1">'K11-K14 (5)'!#REF!</definedName>
    <definedName name="Z_3CE4EDCA_5341_11D4_97EA_00C04F478EEB_.wvu.PrintArea" localSheetId="6" hidden="1">'K11-K14 (5)'!#REF!</definedName>
    <definedName name="Z_3CE4EDCB_5341_11D4_97EA_00C04F478EEB_.wvu.PrintArea" localSheetId="6" hidden="1">'K11-K14 (5)'!#REF!</definedName>
    <definedName name="Z_3CE4EDCC_5341_11D4_97EA_00C04F478EEB_.wvu.PrintArea" localSheetId="6" hidden="1">'K11-K14 (5)'!$B$1:$D$8</definedName>
    <definedName name="Z_3CE4EDCD_5341_11D4_97EA_00C04F478EEB_.wvu.PrintArea" localSheetId="6" hidden="1">'K11-K14 (5)'!#REF!</definedName>
    <definedName name="Z_3CE4EDCE_5341_11D4_97EA_00C04F478EEB_.wvu.PrintArea" localSheetId="6" hidden="1">'K11-K14 (5)'!#REF!</definedName>
    <definedName name="Z_3CE4EDCF_5341_11D4_97EA_00C04F478EEB_.wvu.PrintArea" localSheetId="6" hidden="1">'K11-K14 (5)'!#REF!</definedName>
    <definedName name="Z_3CE4EDD0_5341_11D4_97EA_00C04F478EEB_.wvu.PrintArea" localSheetId="6" hidden="1">'K11-K14 (5)'!#REF!</definedName>
    <definedName name="Z_3CE4EDD1_5341_11D4_97EA_00C04F478EEB_.wvu.PrintArea" localSheetId="6" hidden="1">'K11-K14 (5)'!#REF!</definedName>
    <definedName name="Z_3CE4EDD2_5341_11D4_97EA_00C04F478EEB_.wvu.PrintArea" localSheetId="6" hidden="1">'K11-K14 (5)'!#REF!</definedName>
    <definedName name="Z_3CE4EDD3_5341_11D4_97EA_00C04F478EEB_.wvu.PrintArea" localSheetId="6" hidden="1">'K11-K14 (5)'!#REF!</definedName>
    <definedName name="Z_3CE4EDD4_5341_11D4_97EA_00C04F478EEB_.wvu.PrintArea" localSheetId="6" hidden="1">'K11-K14 (5)'!#REF!</definedName>
    <definedName name="Z_3CE4EDD5_5341_11D4_97EA_00C04F478EEB_.wvu.PrintArea" localSheetId="6" hidden="1">'K11-K14 (5)'!#REF!</definedName>
    <definedName name="Z_3CE4EDD6_5341_11D4_97EA_00C04F478EEB_.wvu.PrintArea" localSheetId="6" hidden="1">'K11-K14 (5)'!#REF!</definedName>
    <definedName name="Z_3CE4EDD7_5341_11D4_97EA_00C04F478EEB_.wvu.PrintArea" localSheetId="6" hidden="1">'K11-K14 (5)'!#REF!</definedName>
    <definedName name="Z_451200E5_5EDA_4489_BE6E_B285D74FE2B3_.wvu.PrintArea" localSheetId="2" hidden="1">'B-1-Stmt Net Pos (1)'!$A$1:$F$90</definedName>
    <definedName name="Z_451200E5_5EDA_4489_BE6E_B285D74FE2B3_.wvu.PrintArea" localSheetId="3" hidden="1">'C-2-Bal Sheet Recon (2)'!$A$1:$C$29</definedName>
    <definedName name="Z_451200E5_5EDA_4489_BE6E_B285D74FE2B3_.wvu.PrintArea" localSheetId="5" hidden="1">'C-4-Rev&amp;Exp Recon (4)'!$A$1:$C$47</definedName>
    <definedName name="Z_451200E5_5EDA_4489_BE6E_B285D74FE2B3_.wvu.PrintArea" localSheetId="0" hidden="1">'Cover Page'!$A$1:$J$45</definedName>
    <definedName name="Z_451200E5_5EDA_4489_BE6E_B285D74FE2B3_.wvu.PrintArea" localSheetId="1" hidden="1">TOC!$A$1:$J$53</definedName>
    <definedName name="Z_451200E5_5EDA_4489_BE6E_B285D74FE2B3_.wvu.PrintTitles" localSheetId="7" hidden="1">'C-1-Balance Sheet-Govt (6)'!$A:$B</definedName>
    <definedName name="Z_451200E5_5EDA_4489_BE6E_B285D74FE2B3_.wvu.PrintTitles" localSheetId="8" hidden="1">'C-3-Rev&amp;Exp-Govt (7)'!$A:$B</definedName>
    <definedName name="Z_48CD007B_C209_400B_A88C_3A3E254292A0_.wvu.PrintArea" localSheetId="6" hidden="1">'K11-K14 (5)'!#REF!</definedName>
    <definedName name="Z_491467C0_3229_4C9A_8C0B_67F490E028CD_.wvu.PrintArea" localSheetId="6" hidden="1">'K11-K14 (5)'!#REF!</definedName>
    <definedName name="Z_4A7E7A68_03E5_44BF_A0D5_E3E865D5F27B_.wvu.PrintArea" localSheetId="6" hidden="1">'K11-K14 (5)'!#REF!</definedName>
    <definedName name="Z_4BB99E91_0501_4475_BF59_6577BB0DF567_.wvu.PrintArea" localSheetId="6" hidden="1">'K11-K14 (5)'!$B$14:$J$33</definedName>
    <definedName name="Z_4D993C07_AB4D_4EF7_B6B4_E94EF22ADF91_.wvu.PrintArea" localSheetId="6" hidden="1">'K11-K14 (5)'!$B$1:$D$8</definedName>
    <definedName name="Z_50372564_491D_11D4_97E1_00C04F478EEB_.wvu.PrintArea" localSheetId="6" hidden="1">'K11-K14 (5)'!#REF!</definedName>
    <definedName name="Z_50372569_491D_11D4_97E1_00C04F478EEB_.wvu.PrintArea" localSheetId="6" hidden="1">'K11-K14 (5)'!#REF!</definedName>
    <definedName name="Z_5037256C_491D_11D4_97E1_00C04F478EEB_.wvu.PrintArea" localSheetId="6" hidden="1">'K11-K14 (5)'!$B$1:$D$8</definedName>
    <definedName name="Z_5037256D_491D_11D4_97E1_00C04F478EEB_.wvu.PrintArea" localSheetId="6" hidden="1">'K11-K14 (5)'!#REF!</definedName>
    <definedName name="Z_5037256E_491D_11D4_97E1_00C04F478EEB_.wvu.PrintArea" localSheetId="6" hidden="1">'K11-K14 (5)'!#REF!</definedName>
    <definedName name="Z_50372571_491D_11D4_97E1_00C04F478EEB_.wvu.PrintArea" localSheetId="6" hidden="1">'K11-K14 (5)'!#REF!</definedName>
    <definedName name="Z_50372572_491D_11D4_97E1_00C04F478EEB_.wvu.PrintArea" localSheetId="6" hidden="1">'K11-K14 (5)'!#REF!</definedName>
    <definedName name="Z_50372573_491D_11D4_97E1_00C04F478EEB_.wvu.PrintArea" localSheetId="6" hidden="1">'K11-K14 (5)'!#REF!</definedName>
    <definedName name="Z_50372574_491D_11D4_97E1_00C04F478EEB_.wvu.PrintArea" localSheetId="6" hidden="1">'K11-K14 (5)'!#REF!</definedName>
    <definedName name="Z_50372575_491D_11D4_97E1_00C04F478EEB_.wvu.PrintArea" localSheetId="6" hidden="1">'K11-K14 (5)'!#REF!</definedName>
    <definedName name="Z_50372576_491D_11D4_97E1_00C04F478EEB_.wvu.PrintArea" localSheetId="6" hidden="1">'K11-K14 (5)'!#REF!</definedName>
    <definedName name="Z_50372577_491D_11D4_97E1_00C04F478EEB_.wvu.PrintArea" localSheetId="6" hidden="1">'K11-K14 (5)'!#REF!</definedName>
    <definedName name="Z_630DE187_ED15_4A06_90BD_AD7F8BD0C7D4_.wvu.PrintArea" localSheetId="6" hidden="1">'K11-K14 (5)'!#REF!</definedName>
    <definedName name="Z_67A92A9D_B9D4_4D78_BD17_0CB5E56E4BE2_.wvu.PrintArea" localSheetId="6" hidden="1">'K11-K14 (5)'!#REF!</definedName>
    <definedName name="Z_7198A0B2_4BB1_4524_8C20_743590D103EC_.wvu.PrintArea" localSheetId="6" hidden="1">'K11-K14 (5)'!#REF!</definedName>
    <definedName name="Z_8B7BDC42_A782_4276_8D36_64862CE930CC_.wvu.PrintArea" localSheetId="6" hidden="1">'K11-K14 (5)'!#REF!</definedName>
    <definedName name="Z_8D34A0FE_7C4D_459C_859D_E11CE53B1592_.wvu.PrintArea" localSheetId="6" hidden="1">'K11-K14 (5)'!$B$83:$K$117</definedName>
    <definedName name="Z_999DE716_2545_440B_BA48_7D60F1E908ED_.wvu.PrintArea" localSheetId="6" hidden="1">'K11-K14 (5)'!#REF!</definedName>
    <definedName name="Z_A79F3B5E_C420_4FD0_AD88_5525E41EE9BA_.wvu.PrintArea" localSheetId="6" hidden="1">'K11-K14 (5)'!#REF!</definedName>
    <definedName name="Z_B00E6723_854B_4ECE_ADBA_5C5847758986_.wvu.PrintArea" localSheetId="6" hidden="1">'K11-K14 (5)'!#REF!</definedName>
    <definedName name="Z_B03CE1C1_EFBB_486C_AA29_FDFC0D6215A4_.wvu.PrintArea" localSheetId="6" hidden="1">'K11-K14 (5)'!#REF!</definedName>
    <definedName name="Z_BD0AB3E0_4D31_11D4_97E5_00C04F478EEB_.wvu.PrintArea" localSheetId="6" hidden="1">'K11-K14 (5)'!#REF!</definedName>
    <definedName name="Z_BD0AB3E1_4D31_11D4_97E5_00C04F478EEB_.wvu.PrintArea" localSheetId="6" hidden="1">'K11-K14 (5)'!#REF!</definedName>
    <definedName name="Z_BD0AB3E3_4D31_11D4_97E5_00C04F478EEB_.wvu.PrintArea" localSheetId="6" hidden="1">'K11-K14 (5)'!#REF!</definedName>
    <definedName name="Z_BD0AB3E4_4D31_11D4_97E5_00C04F478EEB_.wvu.PrintArea" localSheetId="6" hidden="1">'K11-K14 (5)'!#REF!</definedName>
    <definedName name="Z_BD0AB3E5_4D31_11D4_97E5_00C04F478EEB_.wvu.PrintArea" localSheetId="6" hidden="1">'K11-K14 (5)'!#REF!</definedName>
    <definedName name="Z_BD0AB3E6_4D31_11D4_97E5_00C04F478EEB_.wvu.PrintArea" localSheetId="6" hidden="1">'K11-K14 (5)'!#REF!</definedName>
    <definedName name="Z_BD0AB3E7_4D31_11D4_97E5_00C04F478EEB_.wvu.PrintArea" localSheetId="6" hidden="1">'K11-K14 (5)'!#REF!</definedName>
    <definedName name="Z_BD0AB3E8_4D31_11D4_97E5_00C04F478EEB_.wvu.PrintArea" localSheetId="6" hidden="1">'K11-K14 (5)'!#REF!</definedName>
    <definedName name="Z_C3A1F475_7CEB_4E3A_96AC_8286EF4C9012_.wvu.PrintArea" localSheetId="6" hidden="1">'K11-K14 (5)'!#REF!</definedName>
    <definedName name="Z_C3C10B99_3F1E_4D09_8C4B_1582F2ED4948_.wvu.PrintArea" localSheetId="6" hidden="1">'K11-K14 (5)'!$B$36:$I$65</definedName>
    <definedName name="Z_D1EB1180_A98C_4A88_BF86_2CF3B55BEB5C_.wvu.PrintArea" localSheetId="6" hidden="1">'K11-K14 (5)'!$B$68:$J$80</definedName>
    <definedName name="Z_DA8091FC_BA7A_4F53_A556_1BF6CED00630_.wvu.PrintArea" localSheetId="6" hidden="1">'K11-K14 (5)'!#REF!</definedName>
    <definedName name="Z_FB186A7D_1D45_4653_9ABD_DD560F374368_.wvu.PrintArea" localSheetId="6" hidden="1">'K11-K14 (5)'!#REF!</definedName>
  </definedNames>
  <calcPr calcId="191029"/>
  <customWorkbookViews>
    <customWorkbookView name="Nancy Samuels - Personal View" guid="{451200E5-5EDA-4489-BE6E-B285D74FE2B3}" mergeInterval="0" personalView="1" maximized="1" xWindow="1912" yWindow="-132" windowWidth="1552" windowHeight="936" tabRatio="88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 i="15" l="1"/>
  <c r="V3" i="15"/>
  <c r="W3" i="15"/>
  <c r="U4" i="15"/>
  <c r="V4" i="15"/>
  <c r="W4" i="15"/>
  <c r="U5" i="15"/>
  <c r="V5" i="15"/>
  <c r="W5" i="15"/>
  <c r="J113" i="15" l="1"/>
  <c r="I113" i="15"/>
  <c r="H113" i="15"/>
  <c r="G113" i="15"/>
  <c r="F113" i="15"/>
  <c r="E113" i="15"/>
  <c r="D113" i="15"/>
  <c r="K112" i="15"/>
  <c r="K111" i="15"/>
  <c r="K109" i="15"/>
  <c r="K108" i="15"/>
  <c r="K106" i="15"/>
  <c r="K105" i="15"/>
  <c r="K104" i="15"/>
  <c r="K103" i="15"/>
  <c r="K102" i="15"/>
  <c r="K101" i="15"/>
  <c r="K100" i="15"/>
  <c r="K99" i="15"/>
  <c r="K98" i="15"/>
  <c r="K97" i="15"/>
  <c r="K96" i="15"/>
  <c r="K95" i="15"/>
  <c r="K94" i="15"/>
  <c r="K93" i="15"/>
  <c r="K92" i="15"/>
  <c r="K91" i="15"/>
  <c r="K90" i="15"/>
  <c r="K89" i="15"/>
  <c r="E77" i="15"/>
  <c r="D77" i="15"/>
  <c r="I57" i="15"/>
  <c r="I56" i="15"/>
  <c r="I55" i="15"/>
  <c r="I54" i="15"/>
  <c r="I53" i="15"/>
  <c r="I52" i="15"/>
  <c r="I51" i="15"/>
  <c r="I50" i="15"/>
  <c r="I49" i="15"/>
  <c r="I48" i="15"/>
  <c r="I47" i="15"/>
  <c r="I46" i="15"/>
  <c r="I45" i="15"/>
  <c r="I44" i="15"/>
  <c r="I43" i="15"/>
  <c r="I42" i="15"/>
  <c r="D41" i="15"/>
  <c r="K29" i="15"/>
  <c r="J29" i="15"/>
  <c r="I29" i="15"/>
  <c r="H29" i="15"/>
  <c r="F29" i="15"/>
  <c r="E29" i="15"/>
  <c r="G28" i="15"/>
  <c r="G27" i="15"/>
  <c r="G26" i="15"/>
  <c r="G25" i="15"/>
  <c r="G24" i="15"/>
  <c r="G23" i="15"/>
  <c r="G22" i="15"/>
  <c r="G21" i="15"/>
  <c r="G20" i="15"/>
  <c r="G19" i="15"/>
  <c r="B14" i="15"/>
  <c r="B36" i="15" s="1"/>
  <c r="Y8" i="15"/>
  <c r="K18" i="15" s="1"/>
  <c r="X8" i="15"/>
  <c r="W8" i="15"/>
  <c r="W2" i="15"/>
  <c r="H41" i="15" s="1"/>
  <c r="V2" i="15"/>
  <c r="F18" i="15" s="1"/>
  <c r="U2" i="15"/>
  <c r="G29" i="15" l="1"/>
  <c r="K113" i="15"/>
  <c r="I41" i="15"/>
  <c r="B16" i="15"/>
  <c r="I18" i="15"/>
  <c r="B31" i="15"/>
  <c r="F41" i="15"/>
  <c r="B68" i="15"/>
  <c r="B83" i="15"/>
  <c r="E18" i="15"/>
  <c r="J18" i="15"/>
  <c r="G41" i="15"/>
  <c r="H18" i="15"/>
  <c r="B39" i="15" l="1"/>
  <c r="B85" i="15"/>
  <c r="B70" i="15"/>
  <c r="A1" i="3"/>
  <c r="A1" i="5" s="1"/>
  <c r="E57" i="11"/>
  <c r="E58" i="11"/>
  <c r="E59" i="11"/>
  <c r="E60" i="11"/>
  <c r="E61" i="11"/>
  <c r="E62" i="11"/>
  <c r="E63" i="11"/>
  <c r="E64" i="11"/>
  <c r="E65" i="11"/>
  <c r="E66" i="11"/>
  <c r="E67" i="11"/>
  <c r="E68" i="11"/>
  <c r="E69" i="11"/>
  <c r="E70" i="11"/>
  <c r="E71" i="11"/>
  <c r="E72" i="11"/>
  <c r="E73" i="11"/>
  <c r="E74" i="11"/>
  <c r="E75" i="11"/>
  <c r="E56" i="11"/>
  <c r="E52" i="11"/>
  <c r="E51" i="11"/>
  <c r="E50" i="11"/>
  <c r="E48" i="11"/>
  <c r="E47" i="11"/>
  <c r="E46" i="11"/>
  <c r="E45" i="11"/>
  <c r="E43" i="11"/>
  <c r="E42" i="11"/>
  <c r="E41" i="11"/>
  <c r="E40" i="11"/>
  <c r="E39" i="11"/>
  <c r="E38" i="11"/>
  <c r="E37" i="11"/>
  <c r="E36" i="11"/>
  <c r="E35" i="11"/>
  <c r="E34" i="11"/>
  <c r="E33" i="11"/>
  <c r="E32" i="11"/>
  <c r="E31" i="11"/>
  <c r="E30" i="11"/>
  <c r="E29" i="11"/>
  <c r="E28" i="11"/>
  <c r="E27" i="11"/>
  <c r="E26" i="11"/>
  <c r="E21" i="11"/>
  <c r="E20" i="11"/>
  <c r="E19" i="11"/>
  <c r="E18" i="11"/>
  <c r="E17" i="11"/>
  <c r="E16" i="11"/>
  <c r="E15" i="11"/>
  <c r="E22" i="11" s="1"/>
  <c r="E13" i="11"/>
  <c r="E12" i="11"/>
  <c r="E11" i="11"/>
  <c r="D46" i="6"/>
  <c r="D21" i="6"/>
  <c r="D36" i="4"/>
  <c r="D15" i="4"/>
  <c r="A4" i="4"/>
  <c r="B6" i="2"/>
  <c r="A4" i="8" s="1"/>
  <c r="A3" i="12" s="1"/>
  <c r="B2" i="2"/>
  <c r="A3" i="13" l="1"/>
  <c r="A3" i="14"/>
  <c r="A4" i="9"/>
  <c r="A4" i="11"/>
  <c r="A4" i="10"/>
  <c r="A1" i="14"/>
  <c r="A1" i="13"/>
  <c r="A1" i="9"/>
  <c r="A1" i="10"/>
  <c r="A1" i="11"/>
  <c r="A1" i="12" s="1"/>
  <c r="A1" i="6"/>
  <c r="A1" i="8"/>
  <c r="A1" i="4"/>
  <c r="F11" i="11" l="1"/>
  <c r="F12" i="11"/>
  <c r="F13" i="11"/>
  <c r="F15" i="11"/>
  <c r="F16" i="11"/>
  <c r="F17" i="11"/>
  <c r="F18" i="11"/>
  <c r="F19" i="11"/>
  <c r="F20" i="11"/>
  <c r="F21" i="11"/>
  <c r="C22" i="11"/>
  <c r="C23" i="11" s="1"/>
  <c r="D22" i="11"/>
  <c r="E23" i="11"/>
  <c r="F26" i="11"/>
  <c r="F27" i="11"/>
  <c r="F28" i="11"/>
  <c r="F29" i="11"/>
  <c r="F30" i="11"/>
  <c r="F31" i="11"/>
  <c r="F32" i="11"/>
  <c r="F33" i="11"/>
  <c r="F34" i="11"/>
  <c r="F35" i="11"/>
  <c r="F36" i="11"/>
  <c r="F37" i="11"/>
  <c r="F38" i="11"/>
  <c r="F39" i="11"/>
  <c r="F40" i="11"/>
  <c r="F41" i="11"/>
  <c r="F42" i="11"/>
  <c r="F43" i="11"/>
  <c r="F45" i="11"/>
  <c r="F46" i="11"/>
  <c r="F47" i="11"/>
  <c r="F48" i="11"/>
  <c r="F50" i="11"/>
  <c r="F51" i="11"/>
  <c r="F52" i="11"/>
  <c r="C53" i="11"/>
  <c r="D53" i="11"/>
  <c r="E53" i="11"/>
  <c r="F56" i="11"/>
  <c r="F57" i="11"/>
  <c r="F58" i="11"/>
  <c r="F59" i="11"/>
  <c r="F60" i="11"/>
  <c r="F61" i="11"/>
  <c r="F62" i="11"/>
  <c r="F63" i="11"/>
  <c r="F64" i="11"/>
  <c r="F65" i="11"/>
  <c r="F66" i="11"/>
  <c r="F67" i="11"/>
  <c r="F68" i="11"/>
  <c r="F69" i="11"/>
  <c r="F70" i="11"/>
  <c r="F71" i="11"/>
  <c r="F72" i="11"/>
  <c r="F73" i="11"/>
  <c r="F74" i="11"/>
  <c r="F75" i="11"/>
  <c r="C76" i="11"/>
  <c r="D76" i="11"/>
  <c r="E76" i="11"/>
  <c r="F78" i="11"/>
  <c r="F80" i="11"/>
  <c r="F82" i="11"/>
  <c r="F83" i="11"/>
  <c r="E11" i="10"/>
  <c r="F11" i="10" s="1"/>
  <c r="E12" i="10"/>
  <c r="F12" i="10" s="1"/>
  <c r="E13" i="10"/>
  <c r="F13" i="10" s="1"/>
  <c r="E15" i="10"/>
  <c r="F15" i="10" s="1"/>
  <c r="E16" i="10"/>
  <c r="F16" i="10" s="1"/>
  <c r="E17" i="10"/>
  <c r="F17" i="10" s="1"/>
  <c r="E18" i="10"/>
  <c r="F18" i="10" s="1"/>
  <c r="E19" i="10"/>
  <c r="F19" i="10" s="1"/>
  <c r="E20" i="10"/>
  <c r="F20" i="10" s="1"/>
  <c r="E21" i="10"/>
  <c r="F21" i="10" s="1"/>
  <c r="C22" i="10"/>
  <c r="C23" i="10" s="1"/>
  <c r="D22" i="10"/>
  <c r="D23" i="10" s="1"/>
  <c r="E26" i="10"/>
  <c r="F26" i="10" s="1"/>
  <c r="E27" i="10"/>
  <c r="F27" i="10" s="1"/>
  <c r="E28" i="10"/>
  <c r="F28" i="10" s="1"/>
  <c r="E29" i="10"/>
  <c r="F29" i="10" s="1"/>
  <c r="E30" i="10"/>
  <c r="F30" i="10" s="1"/>
  <c r="E31" i="10"/>
  <c r="F31" i="10" s="1"/>
  <c r="E32" i="10"/>
  <c r="F32" i="10" s="1"/>
  <c r="E33" i="10"/>
  <c r="F33" i="10" s="1"/>
  <c r="E34" i="10"/>
  <c r="F34" i="10" s="1"/>
  <c r="E35" i="10"/>
  <c r="F35" i="10" s="1"/>
  <c r="E36" i="10"/>
  <c r="F36" i="10" s="1"/>
  <c r="E37" i="10"/>
  <c r="F37" i="10" s="1"/>
  <c r="E38" i="10"/>
  <c r="F38" i="10" s="1"/>
  <c r="E39" i="10"/>
  <c r="F39" i="10"/>
  <c r="E40" i="10"/>
  <c r="F40" i="10" s="1"/>
  <c r="E41" i="10"/>
  <c r="F41" i="10" s="1"/>
  <c r="E42" i="10"/>
  <c r="F42" i="10" s="1"/>
  <c r="E43" i="10"/>
  <c r="F43" i="10" s="1"/>
  <c r="E45" i="10"/>
  <c r="F45" i="10" s="1"/>
  <c r="E46" i="10"/>
  <c r="F46" i="10" s="1"/>
  <c r="E47" i="10"/>
  <c r="F47" i="10" s="1"/>
  <c r="E48" i="10"/>
  <c r="F48" i="10" s="1"/>
  <c r="E50" i="10"/>
  <c r="F50" i="10" s="1"/>
  <c r="E51" i="10"/>
  <c r="F51" i="10" s="1"/>
  <c r="C52" i="10"/>
  <c r="D52" i="10"/>
  <c r="E55" i="10"/>
  <c r="F55" i="10" s="1"/>
  <c r="E56" i="10"/>
  <c r="F56" i="10" s="1"/>
  <c r="E57" i="10"/>
  <c r="F57" i="10" s="1"/>
  <c r="E58" i="10"/>
  <c r="F58" i="10" s="1"/>
  <c r="E59" i="10"/>
  <c r="F59" i="10" s="1"/>
  <c r="E60" i="10"/>
  <c r="F60" i="10" s="1"/>
  <c r="E61" i="10"/>
  <c r="F61" i="10" s="1"/>
  <c r="E62" i="10"/>
  <c r="F62" i="10" s="1"/>
  <c r="E63" i="10"/>
  <c r="F63" i="10" s="1"/>
  <c r="E64" i="10"/>
  <c r="F64" i="10" s="1"/>
  <c r="E65" i="10"/>
  <c r="F65" i="10" s="1"/>
  <c r="E66" i="10"/>
  <c r="F66" i="10" s="1"/>
  <c r="E67" i="10"/>
  <c r="F67" i="10" s="1"/>
  <c r="E68" i="10"/>
  <c r="F68" i="10" s="1"/>
  <c r="E69" i="10"/>
  <c r="F69" i="10" s="1"/>
  <c r="E70" i="10"/>
  <c r="F70" i="10" s="1"/>
  <c r="E71" i="10"/>
  <c r="F71" i="10" s="1"/>
  <c r="E72" i="10"/>
  <c r="F72" i="10" s="1"/>
  <c r="E73" i="10"/>
  <c r="F73" i="10" s="1"/>
  <c r="C74" i="10"/>
  <c r="D74" i="10"/>
  <c r="E76" i="10"/>
  <c r="F76" i="10" s="1"/>
  <c r="E78" i="10"/>
  <c r="F78" i="10" s="1"/>
  <c r="E80" i="10"/>
  <c r="F80" i="10" s="1"/>
  <c r="E81" i="10"/>
  <c r="F81" i="10" s="1"/>
  <c r="G11" i="9"/>
  <c r="G12" i="9"/>
  <c r="G13" i="9"/>
  <c r="G15" i="9"/>
  <c r="G16" i="9"/>
  <c r="G17" i="9"/>
  <c r="G18" i="9"/>
  <c r="G19" i="9"/>
  <c r="G20" i="9"/>
  <c r="G21" i="9"/>
  <c r="C22" i="9"/>
  <c r="D22" i="9"/>
  <c r="D23" i="9" s="1"/>
  <c r="E22" i="9"/>
  <c r="E23" i="9" s="1"/>
  <c r="F22" i="9"/>
  <c r="F23" i="9" s="1"/>
  <c r="G26" i="9"/>
  <c r="G27" i="9"/>
  <c r="G28" i="9"/>
  <c r="G29" i="9"/>
  <c r="G30" i="9"/>
  <c r="G31" i="9"/>
  <c r="G32" i="9"/>
  <c r="G33" i="9"/>
  <c r="G34" i="9"/>
  <c r="G35" i="9"/>
  <c r="G36" i="9"/>
  <c r="G37" i="9"/>
  <c r="G38" i="9"/>
  <c r="G39" i="9"/>
  <c r="G40" i="9"/>
  <c r="G41" i="9"/>
  <c r="G42" i="9"/>
  <c r="G43" i="9"/>
  <c r="G45" i="9"/>
  <c r="G46" i="9"/>
  <c r="G47" i="9"/>
  <c r="G48" i="9"/>
  <c r="G50" i="9"/>
  <c r="G51" i="9"/>
  <c r="G52" i="9"/>
  <c r="C53" i="9"/>
  <c r="D53" i="9"/>
  <c r="E53" i="9"/>
  <c r="F53" i="9"/>
  <c r="G56" i="9"/>
  <c r="G57" i="9"/>
  <c r="G58" i="9"/>
  <c r="G59" i="9"/>
  <c r="G60" i="9"/>
  <c r="G61" i="9"/>
  <c r="G62" i="9"/>
  <c r="G63" i="9"/>
  <c r="G64" i="9"/>
  <c r="G65" i="9"/>
  <c r="G66" i="9"/>
  <c r="G67" i="9"/>
  <c r="G68" i="9"/>
  <c r="G69" i="9"/>
  <c r="G70" i="9"/>
  <c r="G71" i="9"/>
  <c r="G72" i="9"/>
  <c r="G73" i="9"/>
  <c r="G74" i="9"/>
  <c r="G75" i="9"/>
  <c r="C76" i="9"/>
  <c r="D76" i="9"/>
  <c r="E76" i="9"/>
  <c r="F76" i="9"/>
  <c r="G78" i="9"/>
  <c r="G80" i="9"/>
  <c r="G82" i="9"/>
  <c r="G83" i="9"/>
  <c r="G11" i="8"/>
  <c r="G12" i="8"/>
  <c r="G13" i="8"/>
  <c r="G14" i="8"/>
  <c r="G15" i="8"/>
  <c r="G16" i="8"/>
  <c r="G17" i="8"/>
  <c r="G18" i="8"/>
  <c r="G19" i="8"/>
  <c r="G20" i="8"/>
  <c r="G21" i="8"/>
  <c r="G22" i="8"/>
  <c r="G23" i="8"/>
  <c r="G24" i="8"/>
  <c r="C25" i="8"/>
  <c r="D25" i="8"/>
  <c r="E25" i="8"/>
  <c r="F25" i="8"/>
  <c r="G27" i="8"/>
  <c r="C28" i="8"/>
  <c r="D28" i="8"/>
  <c r="E28" i="8"/>
  <c r="F28" i="8"/>
  <c r="F29" i="8" s="1"/>
  <c r="G33" i="8"/>
  <c r="G34" i="8"/>
  <c r="G35" i="8"/>
  <c r="G36" i="8"/>
  <c r="G37" i="8"/>
  <c r="G38" i="8"/>
  <c r="G39" i="8"/>
  <c r="G40" i="8"/>
  <c r="G41" i="8"/>
  <c r="G42" i="8"/>
  <c r="G43" i="8"/>
  <c r="G44" i="8"/>
  <c r="G45" i="8"/>
  <c r="G46" i="8"/>
  <c r="G47" i="8"/>
  <c r="G48" i="8"/>
  <c r="G49" i="8"/>
  <c r="G50" i="8"/>
  <c r="G51" i="8"/>
  <c r="G52" i="8"/>
  <c r="G53" i="8"/>
  <c r="C54" i="8"/>
  <c r="D54" i="8"/>
  <c r="E54" i="8"/>
  <c r="F54" i="8"/>
  <c r="G56" i="8"/>
  <c r="G57" i="8"/>
  <c r="C58" i="8"/>
  <c r="D58" i="8"/>
  <c r="E58" i="8"/>
  <c r="F58" i="8"/>
  <c r="G61" i="8"/>
  <c r="G62" i="8"/>
  <c r="G63" i="8"/>
  <c r="G64" i="8"/>
  <c r="C65" i="8"/>
  <c r="D65" i="8"/>
  <c r="E65" i="8"/>
  <c r="F65" i="8"/>
  <c r="G67" i="8"/>
  <c r="G68" i="8"/>
  <c r="G69" i="8"/>
  <c r="G70" i="8"/>
  <c r="G71" i="8"/>
  <c r="G72" i="8"/>
  <c r="G73" i="8"/>
  <c r="G74" i="8"/>
  <c r="C75" i="8"/>
  <c r="D75" i="8"/>
  <c r="E75" i="8"/>
  <c r="F75" i="8"/>
  <c r="G77" i="8"/>
  <c r="G78" i="8"/>
  <c r="G79" i="8"/>
  <c r="G80" i="8"/>
  <c r="C81" i="8"/>
  <c r="D81" i="8"/>
  <c r="E81" i="8"/>
  <c r="F81" i="8"/>
  <c r="G83" i="8"/>
  <c r="G84" i="8"/>
  <c r="G85" i="8"/>
  <c r="G86" i="8"/>
  <c r="G87" i="8"/>
  <c r="G88" i="8"/>
  <c r="C89" i="8"/>
  <c r="D89" i="8"/>
  <c r="E89" i="8"/>
  <c r="F89" i="8"/>
  <c r="G90" i="8"/>
  <c r="G10" i="5"/>
  <c r="I10" i="5" s="1"/>
  <c r="G11" i="5"/>
  <c r="I11" i="5" s="1"/>
  <c r="G12" i="5"/>
  <c r="I12" i="5" s="1"/>
  <c r="G13" i="5"/>
  <c r="I13" i="5" s="1"/>
  <c r="G14" i="5"/>
  <c r="I14" i="5"/>
  <c r="G15" i="5"/>
  <c r="I15" i="5" s="1"/>
  <c r="G16" i="5"/>
  <c r="I16" i="5" s="1"/>
  <c r="G17" i="5"/>
  <c r="I17" i="5" s="1"/>
  <c r="G18" i="5"/>
  <c r="I18" i="5" s="1"/>
  <c r="G19" i="5"/>
  <c r="I19" i="5" s="1"/>
  <c r="G20" i="5"/>
  <c r="I20" i="5" s="1"/>
  <c r="G21" i="5"/>
  <c r="I21" i="5" s="1"/>
  <c r="G22" i="5"/>
  <c r="I22" i="5" s="1"/>
  <c r="G23" i="5"/>
  <c r="I23" i="5" s="1"/>
  <c r="G24" i="5"/>
  <c r="I24" i="5" s="1"/>
  <c r="G25" i="5"/>
  <c r="I25" i="5" s="1"/>
  <c r="G26" i="5"/>
  <c r="I26" i="5" s="1"/>
  <c r="G27" i="5"/>
  <c r="I27" i="5" s="1"/>
  <c r="G28" i="5"/>
  <c r="I28" i="5" s="1"/>
  <c r="G29" i="5"/>
  <c r="I29" i="5" s="1"/>
  <c r="C30" i="5"/>
  <c r="D30" i="5"/>
  <c r="D37" i="5" s="1"/>
  <c r="E30" i="5"/>
  <c r="F30" i="5"/>
  <c r="F37" i="5" s="1"/>
  <c r="H32" i="5"/>
  <c r="I32" i="5" s="1"/>
  <c r="H34" i="5"/>
  <c r="I34" i="5" s="1"/>
  <c r="H35" i="5"/>
  <c r="I35" i="5" s="1"/>
  <c r="C36" i="5"/>
  <c r="D36" i="5"/>
  <c r="E36" i="5"/>
  <c r="F36" i="5"/>
  <c r="I41" i="5"/>
  <c r="I42" i="5"/>
  <c r="I43" i="5"/>
  <c r="I44" i="5"/>
  <c r="I45" i="5"/>
  <c r="I46" i="5"/>
  <c r="I47" i="5"/>
  <c r="I48" i="5"/>
  <c r="I49" i="5"/>
  <c r="I50" i="5"/>
  <c r="G51" i="5"/>
  <c r="H51" i="5"/>
  <c r="I51" i="5"/>
  <c r="J51" i="5"/>
  <c r="J52" i="5" s="1"/>
  <c r="J55" i="5" s="1"/>
  <c r="I53" i="5"/>
  <c r="I54" i="5"/>
  <c r="E9" i="3"/>
  <c r="E10" i="3"/>
  <c r="E11" i="3"/>
  <c r="E12" i="3"/>
  <c r="E13" i="3"/>
  <c r="E14" i="3"/>
  <c r="E15" i="3"/>
  <c r="E16" i="3"/>
  <c r="E17" i="3"/>
  <c r="E18" i="3"/>
  <c r="E20" i="3"/>
  <c r="E21" i="3"/>
  <c r="C22" i="3"/>
  <c r="D22" i="3"/>
  <c r="F22" i="3"/>
  <c r="E23" i="3"/>
  <c r="E24" i="3"/>
  <c r="E25" i="3"/>
  <c r="E26" i="3"/>
  <c r="E27" i="3"/>
  <c r="E28" i="3"/>
  <c r="E29" i="3"/>
  <c r="E30" i="3"/>
  <c r="E31" i="3"/>
  <c r="E32" i="3"/>
  <c r="E34" i="3"/>
  <c r="E35" i="3"/>
  <c r="C36" i="3"/>
  <c r="C37" i="3" s="1"/>
  <c r="C38" i="3" s="1"/>
  <c r="D36" i="3"/>
  <c r="F36" i="3"/>
  <c r="E40" i="3"/>
  <c r="E41" i="3"/>
  <c r="C42" i="3"/>
  <c r="F42" i="3"/>
  <c r="E44" i="3"/>
  <c r="E45" i="3"/>
  <c r="E46" i="3"/>
  <c r="E47" i="3"/>
  <c r="E48" i="3"/>
  <c r="E49" i="3"/>
  <c r="E50" i="3"/>
  <c r="E51" i="3"/>
  <c r="E52" i="3"/>
  <c r="E53" i="3"/>
  <c r="E54" i="3"/>
  <c r="E57" i="3"/>
  <c r="E58" i="3"/>
  <c r="E59" i="3"/>
  <c r="E60" i="3"/>
  <c r="E61" i="3"/>
  <c r="C62" i="3"/>
  <c r="D62" i="3"/>
  <c r="F62" i="3"/>
  <c r="E64" i="3"/>
  <c r="E65" i="3"/>
  <c r="E66" i="3"/>
  <c r="E67" i="3"/>
  <c r="E68" i="3"/>
  <c r="E69" i="3"/>
  <c r="E70" i="3"/>
  <c r="C71" i="3"/>
  <c r="D71" i="3"/>
  <c r="F71" i="3"/>
  <c r="E75" i="3"/>
  <c r="E76" i="3"/>
  <c r="C77" i="3"/>
  <c r="D77" i="3"/>
  <c r="F77" i="3"/>
  <c r="E79" i="3"/>
  <c r="E81" i="3"/>
  <c r="E82" i="3"/>
  <c r="E83" i="3"/>
  <c r="E84" i="3"/>
  <c r="E85" i="3"/>
  <c r="E86" i="3"/>
  <c r="C87" i="3"/>
  <c r="D87" i="3"/>
  <c r="F87" i="3"/>
  <c r="C54" i="11" l="1"/>
  <c r="C81" i="11" s="1"/>
  <c r="C84" i="11" s="1"/>
  <c r="E37" i="5"/>
  <c r="E54" i="11"/>
  <c r="E81" i="11" s="1"/>
  <c r="E84" i="11" s="1"/>
  <c r="F53" i="11"/>
  <c r="E54" i="9"/>
  <c r="E81" i="9" s="1"/>
  <c r="E84" i="9" s="1"/>
  <c r="E88" i="9" s="1"/>
  <c r="F54" i="9"/>
  <c r="D54" i="9"/>
  <c r="D81" i="9" s="1"/>
  <c r="D84" i="9" s="1"/>
  <c r="G22" i="9"/>
  <c r="E91" i="8"/>
  <c r="E92" i="8" s="1"/>
  <c r="D91" i="8"/>
  <c r="D92" i="8" s="1"/>
  <c r="G28" i="8"/>
  <c r="D29" i="8"/>
  <c r="G75" i="8"/>
  <c r="E29" i="8"/>
  <c r="G58" i="8"/>
  <c r="C23" i="9"/>
  <c r="C54" i="9" s="1"/>
  <c r="C81" i="9" s="1"/>
  <c r="C84" i="9" s="1"/>
  <c r="C88" i="9" s="1"/>
  <c r="F22" i="11"/>
  <c r="F23" i="11" s="1"/>
  <c r="G30" i="5"/>
  <c r="G37" i="5" s="1"/>
  <c r="F91" i="8"/>
  <c r="F92" i="8" s="1"/>
  <c r="F97" i="8" s="1"/>
  <c r="G81" i="8"/>
  <c r="F52" i="10"/>
  <c r="G25" i="8"/>
  <c r="F76" i="11"/>
  <c r="G76" i="9"/>
  <c r="D53" i="10"/>
  <c r="D79" i="10" s="1"/>
  <c r="D82" i="10" s="1"/>
  <c r="E74" i="10"/>
  <c r="G65" i="8"/>
  <c r="F81" i="9"/>
  <c r="F84" i="9" s="1"/>
  <c r="F88" i="9" s="1"/>
  <c r="G53" i="9"/>
  <c r="C53" i="10"/>
  <c r="C79" i="10" s="1"/>
  <c r="C82" i="10" s="1"/>
  <c r="E62" i="3"/>
  <c r="C72" i="3"/>
  <c r="C73" i="3" s="1"/>
  <c r="C92" i="3" s="1"/>
  <c r="E71" i="3"/>
  <c r="F37" i="3"/>
  <c r="F38" i="3" s="1"/>
  <c r="F72" i="3"/>
  <c r="F73" i="3" s="1"/>
  <c r="E77" i="3"/>
  <c r="D72" i="3"/>
  <c r="D73" i="3" s="1"/>
  <c r="E36" i="3"/>
  <c r="E87" i="3"/>
  <c r="D37" i="3"/>
  <c r="E37" i="3" s="1"/>
  <c r="E22" i="3"/>
  <c r="F74" i="10"/>
  <c r="G89" i="8"/>
  <c r="G54" i="8"/>
  <c r="C37" i="5"/>
  <c r="C29" i="8"/>
  <c r="D23" i="11"/>
  <c r="D54" i="11" s="1"/>
  <c r="D81" i="11" s="1"/>
  <c r="D84" i="11" s="1"/>
  <c r="H36" i="5"/>
  <c r="C91" i="8"/>
  <c r="E52" i="10"/>
  <c r="E22" i="10"/>
  <c r="E88" i="11" l="1"/>
  <c r="E97" i="8"/>
  <c r="F92" i="3"/>
  <c r="D88" i="9"/>
  <c r="D97" i="8"/>
  <c r="G52" i="5"/>
  <c r="G55" i="5" s="1"/>
  <c r="I30" i="5"/>
  <c r="F54" i="11"/>
  <c r="F81" i="11" s="1"/>
  <c r="F84" i="11"/>
  <c r="G84" i="9"/>
  <c r="G88" i="9" s="1"/>
  <c r="G23" i="9"/>
  <c r="G54" i="9"/>
  <c r="G29" i="8"/>
  <c r="G81" i="9"/>
  <c r="D7" i="6" s="1"/>
  <c r="D48" i="6" s="1"/>
  <c r="D53" i="6" s="1"/>
  <c r="G91" i="8"/>
  <c r="D6" i="4" s="1"/>
  <c r="D38" i="4" s="1"/>
  <c r="D42" i="4" s="1"/>
  <c r="E72" i="3"/>
  <c r="E73" i="3"/>
  <c r="D38" i="3"/>
  <c r="E23" i="10"/>
  <c r="F22" i="10"/>
  <c r="C92" i="8"/>
  <c r="G92" i="8" s="1"/>
  <c r="I36" i="5"/>
  <c r="H37" i="5"/>
  <c r="H52" i="5"/>
  <c r="H55" i="5" s="1"/>
  <c r="H59" i="5" s="1"/>
  <c r="E38" i="3" l="1"/>
  <c r="D42" i="3"/>
  <c r="E42" i="3" s="1"/>
  <c r="E92" i="3" s="1"/>
  <c r="C97" i="8"/>
  <c r="G97" i="8"/>
  <c r="I37" i="5"/>
  <c r="I55" i="5"/>
  <c r="G59" i="5"/>
  <c r="I52" i="5"/>
  <c r="E53" i="10"/>
  <c r="E79" i="10" s="1"/>
  <c r="E82" i="10" s="1"/>
  <c r="F23" i="10"/>
  <c r="F53" i="10" s="1"/>
  <c r="F79" i="10" s="1"/>
  <c r="F82" i="10" l="1"/>
  <c r="E86" i="10"/>
  <c r="D9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Nancy Samuels</author>
  </authors>
  <commentList>
    <comment ref="C1" authorId="0" shapeId="0" xr:uid="{00000000-0006-0000-0400-000001000000}">
      <text>
        <r>
          <rPr>
            <b/>
            <sz val="9"/>
            <color indexed="81"/>
            <rFont val="Tahoma"/>
            <family val="2"/>
          </rPr>
          <t>Nancy Samuels:</t>
        </r>
        <r>
          <rPr>
            <sz val="9"/>
            <color indexed="81"/>
            <rFont val="Tahoma"/>
            <family val="2"/>
          </rPr>
          <t xml:space="preserve">
</t>
        </r>
      </text>
    </comment>
    <comment ref="D7" authorId="0" shapeId="0" xr:uid="{00000000-0006-0000-0400-000002000000}">
      <text>
        <r>
          <rPr>
            <b/>
            <sz val="9"/>
            <color indexed="81"/>
            <rFont val="Tahoma"/>
            <family val="2"/>
          </rPr>
          <t>Nancy Samuels:</t>
        </r>
        <r>
          <rPr>
            <sz val="9"/>
            <color indexed="81"/>
            <rFont val="Tahoma"/>
            <family val="2"/>
          </rPr>
          <t xml:space="preserve">
Enter amounts collected from participants to align with expense function.</t>
        </r>
      </text>
    </comment>
    <comment ref="E7" authorId="0" shapeId="0" xr:uid="{00000000-0006-0000-0400-000003000000}">
      <text>
        <r>
          <rPr>
            <b/>
            <sz val="9"/>
            <color indexed="81"/>
            <rFont val="Tahoma"/>
            <family val="2"/>
          </rPr>
          <t>Nancy Samuels:</t>
        </r>
        <r>
          <rPr>
            <sz val="9"/>
            <color indexed="81"/>
            <rFont val="Tahoma"/>
            <family val="2"/>
          </rPr>
          <t xml:space="preserve">
Enter any Grants / Donations received in line with expenditure functions</t>
        </r>
      </text>
    </comment>
    <comment ref="F7" authorId="0" shapeId="0" xr:uid="{00000000-0006-0000-0400-000004000000}">
      <text>
        <r>
          <rPr>
            <b/>
            <sz val="9"/>
            <color indexed="81"/>
            <rFont val="Tahoma"/>
            <family val="2"/>
          </rPr>
          <t>Nancy Samuels:</t>
        </r>
        <r>
          <rPr>
            <sz val="9"/>
            <color indexed="81"/>
            <rFont val="Tahoma"/>
            <family val="2"/>
          </rPr>
          <t xml:space="preserve">
PECO &amp; Charter School Capital Outlay should be entered in accordance with expenditure functions</t>
        </r>
      </text>
    </comment>
    <comment ref="D27" authorId="0" shapeId="0" xr:uid="{00000000-0006-0000-0400-000005000000}">
      <text>
        <r>
          <rPr>
            <b/>
            <sz val="9"/>
            <color indexed="81"/>
            <rFont val="Tahoma"/>
            <family val="2"/>
          </rPr>
          <t>Nancy Samuels:</t>
        </r>
        <r>
          <rPr>
            <sz val="9"/>
            <color indexed="81"/>
            <rFont val="Tahoma"/>
            <family val="2"/>
          </rPr>
          <t xml:space="preserve">
After School Fees, etc.</t>
        </r>
      </text>
    </comment>
    <comment ref="G45" authorId="0" shapeId="0" xr:uid="{00000000-0006-0000-0400-000006000000}">
      <text>
        <r>
          <rPr>
            <b/>
            <sz val="9"/>
            <color indexed="81"/>
            <rFont val="Tahoma"/>
            <family val="2"/>
          </rPr>
          <t>Nancy Samuels:</t>
        </r>
        <r>
          <rPr>
            <sz val="9"/>
            <color indexed="81"/>
            <rFont val="Tahoma"/>
            <family val="2"/>
          </rPr>
          <t xml:space="preserve">
FEFP Funds should be included here</t>
        </r>
      </text>
    </comment>
  </commentList>
</comments>
</file>

<file path=xl/sharedStrings.xml><?xml version="1.0" encoding="utf-8"?>
<sst xmlns="http://schemas.openxmlformats.org/spreadsheetml/2006/main" count="899" uniqueCount="515">
  <si>
    <t xml:space="preserve">ASSETS </t>
  </si>
  <si>
    <t>Investments</t>
  </si>
  <si>
    <t>Deposits Receivable</t>
  </si>
  <si>
    <t>Inventory</t>
  </si>
  <si>
    <t>LIABILITIES</t>
  </si>
  <si>
    <t>Payroll Deductions and Withholdings</t>
  </si>
  <si>
    <t>Accounts Payable</t>
  </si>
  <si>
    <t>Construction Contracts Payable</t>
  </si>
  <si>
    <t>Due to Fiscal Agent</t>
  </si>
  <si>
    <t>Deposits Payable</t>
  </si>
  <si>
    <t>Due to Other Agencies</t>
  </si>
  <si>
    <t>ESE 145</t>
  </si>
  <si>
    <t>Sales Tax Payable</t>
  </si>
  <si>
    <t>Primary Government</t>
  </si>
  <si>
    <t>Notes Payable</t>
  </si>
  <si>
    <t>Bonds Payable</t>
  </si>
  <si>
    <t>Obligations Under Capital Leases</t>
  </si>
  <si>
    <t>Estimated Liability for Long-Term Claims</t>
  </si>
  <si>
    <t>Total</t>
  </si>
  <si>
    <t>Liability for Compensated Absences</t>
  </si>
  <si>
    <t>Unrestricted</t>
  </si>
  <si>
    <t>Categorical Carryover Programs</t>
  </si>
  <si>
    <t>Debt Service</t>
  </si>
  <si>
    <t>Capital Projects</t>
  </si>
  <si>
    <t>Other Purposes</t>
  </si>
  <si>
    <t>STATEMENT OF ACTIVITIES</t>
  </si>
  <si>
    <t xml:space="preserve">Program Revenues          </t>
  </si>
  <si>
    <t>FUNCTIONS</t>
  </si>
  <si>
    <t>Expenses</t>
  </si>
  <si>
    <t>General Revenues:</t>
  </si>
  <si>
    <t>Taxes:</t>
  </si>
  <si>
    <t>Miscellaneous</t>
  </si>
  <si>
    <t>Transfers</t>
  </si>
  <si>
    <t>BALANCE SHEET</t>
  </si>
  <si>
    <t>GOVERNMENTAL FUNDS</t>
  </si>
  <si>
    <t xml:space="preserve"> </t>
  </si>
  <si>
    <t>General</t>
  </si>
  <si>
    <t>Cash and Cash Equivalents</t>
  </si>
  <si>
    <t>Taxes Receivable, Net</t>
  </si>
  <si>
    <t>Accounts Receivable, Net</t>
  </si>
  <si>
    <t>Prepaid Items</t>
  </si>
  <si>
    <t>Judgments Payable</t>
  </si>
  <si>
    <t>Accrued Interest Payable</t>
  </si>
  <si>
    <t>FUND BALANCES</t>
  </si>
  <si>
    <t xml:space="preserve">      </t>
  </si>
  <si>
    <t>REVENUES</t>
  </si>
  <si>
    <t>Federal Direct</t>
  </si>
  <si>
    <t>3100</t>
  </si>
  <si>
    <t>3200</t>
  </si>
  <si>
    <t>State Sources</t>
  </si>
  <si>
    <t>3300</t>
  </si>
  <si>
    <t>EXPENDITURES</t>
  </si>
  <si>
    <t>Current:</t>
  </si>
  <si>
    <t>5000</t>
  </si>
  <si>
    <t>6100</t>
  </si>
  <si>
    <t>6200</t>
  </si>
  <si>
    <t>6300</t>
  </si>
  <si>
    <t>6400</t>
  </si>
  <si>
    <t>7100</t>
  </si>
  <si>
    <t>7200</t>
  </si>
  <si>
    <t>7300</t>
  </si>
  <si>
    <t>7410</t>
  </si>
  <si>
    <t>7500</t>
  </si>
  <si>
    <t>7600</t>
  </si>
  <si>
    <t>7700</t>
  </si>
  <si>
    <t>7800</t>
  </si>
  <si>
    <t>7900</t>
  </si>
  <si>
    <t>8100</t>
  </si>
  <si>
    <t>9100</t>
  </si>
  <si>
    <t>Debt Service:  (Function 9200)</t>
  </si>
  <si>
    <t>720</t>
  </si>
  <si>
    <t>Capital Outlay:</t>
  </si>
  <si>
    <t>7420</t>
  </si>
  <si>
    <t>9300</t>
  </si>
  <si>
    <t>Excess (Deficiency) of Revenues Over (Under) Expenditures</t>
  </si>
  <si>
    <t>OTHER FINANCING SOURCES (USES)</t>
  </si>
  <si>
    <t>3710</t>
  </si>
  <si>
    <t>3715</t>
  </si>
  <si>
    <t>3720</t>
  </si>
  <si>
    <t>3730</t>
  </si>
  <si>
    <t>Loss Recoveries</t>
  </si>
  <si>
    <t>3740</t>
  </si>
  <si>
    <t>3750</t>
  </si>
  <si>
    <t>Proceeds of Forward Supply Contract</t>
  </si>
  <si>
    <t>3760</t>
  </si>
  <si>
    <t>Transfers In</t>
  </si>
  <si>
    <t>3600</t>
  </si>
  <si>
    <t>Transfers Out</t>
  </si>
  <si>
    <t>9700</t>
  </si>
  <si>
    <t>2800</t>
  </si>
  <si>
    <t>2700</t>
  </si>
  <si>
    <t>Bond proceeds provide current financial resources to governmental funds, but issuing debt</t>
  </si>
  <si>
    <t>GENERAL FUND</t>
  </si>
  <si>
    <t>Budgeted Amounts</t>
  </si>
  <si>
    <t>Original</t>
  </si>
  <si>
    <t>Final</t>
  </si>
  <si>
    <t>Pension</t>
  </si>
  <si>
    <t>Interest</t>
  </si>
  <si>
    <t>ASSETS</t>
  </si>
  <si>
    <t>AND CHANGES IN FUND BALANCES OF GOVERNMENTAL FUNDS TO THE</t>
  </si>
  <si>
    <t xml:space="preserve">Restricted For: </t>
  </si>
  <si>
    <t xml:space="preserve">RECONCILIATION OF THE GOVERNMENTAL FUNDS BALANCE SHEET </t>
  </si>
  <si>
    <t>Governmental Activities:</t>
  </si>
  <si>
    <t>Business-type Activities:</t>
  </si>
  <si>
    <t>Total Primary Government</t>
  </si>
  <si>
    <t>Grants and Contributions Not Restricted to Specific Programs</t>
  </si>
  <si>
    <t>Investment Earnings</t>
  </si>
  <si>
    <t>Special Items</t>
  </si>
  <si>
    <t>Extraordinary Items</t>
  </si>
  <si>
    <t>Total Fund Balances - Governmental Funds</t>
  </si>
  <si>
    <t>Special Revenue</t>
  </si>
  <si>
    <t>SPECIAL ITEMS</t>
  </si>
  <si>
    <t>__________________________________________</t>
  </si>
  <si>
    <t>EXTRAORDINARY ITEMS</t>
  </si>
  <si>
    <t>Permanent Fund</t>
  </si>
  <si>
    <t>Net Change in Fund Balances - Governmental Funds</t>
  </si>
  <si>
    <t>Federal Through State and Local</t>
  </si>
  <si>
    <t xml:space="preserve">Total Assets </t>
  </si>
  <si>
    <t>Total Liabilities</t>
  </si>
  <si>
    <t>Total Fund Balances</t>
  </si>
  <si>
    <t>Unearned Revenue</t>
  </si>
  <si>
    <t>Unavailable Revenue</t>
  </si>
  <si>
    <t>Instruction</t>
  </si>
  <si>
    <t>Instructional Media Services</t>
  </si>
  <si>
    <t>Instruction and Curriculum Development Services</t>
  </si>
  <si>
    <t>Instructional Staff Training Services</t>
  </si>
  <si>
    <t>General Administration</t>
  </si>
  <si>
    <t>School Administration</t>
  </si>
  <si>
    <t>Facilities Acquisition and Construction</t>
  </si>
  <si>
    <t>Fiscal Services</t>
  </si>
  <si>
    <t>Food Services</t>
  </si>
  <si>
    <t>Central Services</t>
  </si>
  <si>
    <t>Operation of Plant</t>
  </si>
  <si>
    <t>Maintenance of Plant</t>
  </si>
  <si>
    <t>Administrative Technology Services</t>
  </si>
  <si>
    <t>Community Services</t>
  </si>
  <si>
    <t>Total Governmental Activities</t>
  </si>
  <si>
    <t>Daycare Operations</t>
  </si>
  <si>
    <t>Property Taxes, Levied for Operational Purposes</t>
  </si>
  <si>
    <t>Property Taxes, Levied for Debt Service</t>
  </si>
  <si>
    <t>Property Taxes, Levied for Capital Projects</t>
  </si>
  <si>
    <t xml:space="preserve">Local Sales Taxes </t>
  </si>
  <si>
    <t>Total Revenues</t>
  </si>
  <si>
    <t>Land</t>
  </si>
  <si>
    <t>Construction in Progress</t>
  </si>
  <si>
    <t>Improvements Other Than Buildings</t>
  </si>
  <si>
    <t>Less Accumulated Depreciation</t>
  </si>
  <si>
    <t>Buildings and Fixed Equipment</t>
  </si>
  <si>
    <t>Furniture, Fixtures and Equipment</t>
  </si>
  <si>
    <t>Motor Vehicles</t>
  </si>
  <si>
    <t>Computer Software</t>
  </si>
  <si>
    <t>Less Accumulated Amortization</t>
  </si>
  <si>
    <t>Portion Due Within One Year:</t>
  </si>
  <si>
    <t>Portion Due After One Year:</t>
  </si>
  <si>
    <t xml:space="preserve">Instruction and Curriculum Development Services   </t>
  </si>
  <si>
    <t>Other Capital Outlay</t>
  </si>
  <si>
    <t>Total Expenditures</t>
  </si>
  <si>
    <t>Premium on Sale of Bonds</t>
  </si>
  <si>
    <t>Premium on Refunding Bonds</t>
  </si>
  <si>
    <t>Total Other Financing Sources (Uses)</t>
  </si>
  <si>
    <t xml:space="preserve">Net Change in Fund Balances </t>
  </si>
  <si>
    <t>Discount on Sale of Bonds</t>
  </si>
  <si>
    <t>Discount on Refunding Bonds</t>
  </si>
  <si>
    <t>Total Assets</t>
  </si>
  <si>
    <t>Total General Revenues, Special Items, Extraordinary Items and Transfers</t>
  </si>
  <si>
    <t>Local Sources:</t>
  </si>
  <si>
    <t>Other Local Revenue</t>
  </si>
  <si>
    <t>Total Local Sources</t>
  </si>
  <si>
    <t>Charges for Service - Food Service</t>
  </si>
  <si>
    <t>345X</t>
  </si>
  <si>
    <t>Impact Fees</t>
  </si>
  <si>
    <t>Matured Bonds Payable</t>
  </si>
  <si>
    <t>Matured Interest Payable</t>
  </si>
  <si>
    <t>GOVERNMENT-WIDE STATEMENT OF ACTIVITIES</t>
  </si>
  <si>
    <t>Nonspendable:</t>
  </si>
  <si>
    <t>Restricted for:</t>
  </si>
  <si>
    <t>Committed to:</t>
  </si>
  <si>
    <t>Economic Stabilization</t>
  </si>
  <si>
    <t>Assigned to:</t>
  </si>
  <si>
    <t>Prepaid Amounts</t>
  </si>
  <si>
    <t>Other Not in Spendable Form</t>
  </si>
  <si>
    <t>State Required Carryover Programs</t>
  </si>
  <si>
    <t>Restricted for _________________</t>
  </si>
  <si>
    <t>Committed for ________________</t>
  </si>
  <si>
    <t>Assigned for __________________</t>
  </si>
  <si>
    <t>Federal Required Carryover Programs</t>
  </si>
  <si>
    <t>Contractual Agreements</t>
  </si>
  <si>
    <t>Cash with Fiscal/Service Agents</t>
  </si>
  <si>
    <t>Local Sales Tax and Other Tax Levy</t>
  </si>
  <si>
    <t>Food Service</t>
  </si>
  <si>
    <t>Permanent Fund Principal</t>
  </si>
  <si>
    <t>Total Nonmajor Component Units</t>
  </si>
  <si>
    <t>Accrued Salaries and Benefits</t>
  </si>
  <si>
    <t xml:space="preserve">Board </t>
  </si>
  <si>
    <t>STATEMENT OF NET POSITION</t>
  </si>
  <si>
    <t>NET POSITION</t>
  </si>
  <si>
    <t>Total Capital Assets</t>
  </si>
  <si>
    <t>DEFERRED OUTFLOWS OF RESOURCES</t>
  </si>
  <si>
    <t>Total Deferred Outflows of Resources</t>
  </si>
  <si>
    <t>Due Within One Year</t>
  </si>
  <si>
    <t>Due in More than One Year</t>
  </si>
  <si>
    <t>DEFERRED INFLOWS OF RESOURCES</t>
  </si>
  <si>
    <t>Total Deferred Inflows of Resources</t>
  </si>
  <si>
    <t>Total Net Position</t>
  </si>
  <si>
    <t>Change in Net Position</t>
  </si>
  <si>
    <t>Total Net Position - Governmental Activities</t>
  </si>
  <si>
    <t>TO THE GOVERNMENT-WIDE STATEMENT OF NET POSITION</t>
  </si>
  <si>
    <t>3411, 3421, 3423</t>
  </si>
  <si>
    <t>3412, 3421, 3423</t>
  </si>
  <si>
    <t>3413, 3421, 3423</t>
  </si>
  <si>
    <t>Net Investment in Capital Assets</t>
  </si>
  <si>
    <t>Accumulated Increase in Fair Value of Hedging Derivatives</t>
  </si>
  <si>
    <t>Accumulated Decrease in Fair Value of Hedging Derivatives</t>
  </si>
  <si>
    <t>Total Long-Term Liabilities</t>
  </si>
  <si>
    <t>Total Assets and Deferred Outflows of Resources</t>
  </si>
  <si>
    <t>AND FUND BALANCES</t>
  </si>
  <si>
    <t>ASSETS AND DEFERRED OUTFLOWS OF RESOURCES</t>
  </si>
  <si>
    <t>Interest Receivable on Investments</t>
  </si>
  <si>
    <t>Audiovisual Materials</t>
  </si>
  <si>
    <t>Current Notes Payable</t>
  </si>
  <si>
    <t>Lease-Purchase Agreements Payable</t>
  </si>
  <si>
    <t>Student Transportation Services</t>
  </si>
  <si>
    <t>Interest on Long-Term Debt</t>
  </si>
  <si>
    <t>Self-Insurance Consortium</t>
  </si>
  <si>
    <t>Other Business-Type Activity</t>
  </si>
  <si>
    <t>Total Business-Type Activities</t>
  </si>
  <si>
    <t>Construction Contracts Payable - Retained Percentage</t>
  </si>
  <si>
    <t>Dues and Fees</t>
  </si>
  <si>
    <t xml:space="preserve">Issuance of Bonds </t>
  </si>
  <si>
    <t>Proceeds of Lease-Purchase Agreements</t>
  </si>
  <si>
    <t>Premium on Lease-Purchase Agreements</t>
  </si>
  <si>
    <t>Discount on Lease-Purchase Agreements</t>
  </si>
  <si>
    <t xml:space="preserve">Loans </t>
  </si>
  <si>
    <t>Sale of Capital Assets</t>
  </si>
  <si>
    <t xml:space="preserve">Face Value of Refunding Bonds </t>
  </si>
  <si>
    <t>Refunding Lease-Purchase Agreements</t>
  </si>
  <si>
    <t>Premium on Refunding Lease-Purchase Agreements</t>
  </si>
  <si>
    <t>Discount on Refunding Lease-Purchase Agreements</t>
  </si>
  <si>
    <t>Payments to Refunding Escrow Agent (Function 9299)</t>
  </si>
  <si>
    <t>Due From Budgetary Funds</t>
  </si>
  <si>
    <t>Due From Other Agencies</t>
  </si>
  <si>
    <t>Due to Budgetary Funds</t>
  </si>
  <si>
    <t xml:space="preserve">Due and Fees </t>
  </si>
  <si>
    <t xml:space="preserve">Loans   </t>
  </si>
  <si>
    <t>Face Value of Refunding Bonds</t>
  </si>
  <si>
    <t xml:space="preserve">Dues and Fees </t>
  </si>
  <si>
    <t xml:space="preserve">  FUND BALANCES - GOVERNMENTAL FUNDS</t>
  </si>
  <si>
    <t>3418, 3419</t>
  </si>
  <si>
    <t>3411, 3421,
3423</t>
  </si>
  <si>
    <t>3411, 3421, 
3423</t>
  </si>
  <si>
    <t>Cash Overdraft</t>
  </si>
  <si>
    <t>Prepaid Insurance Costs</t>
  </si>
  <si>
    <t>Net Carrying Amount of Debt Refunding</t>
  </si>
  <si>
    <t>Property Taxes Levied, Tax Redemptions and Excess Fees for Operational Purposes</t>
  </si>
  <si>
    <t>Property Taxes Levied, Tax Redemptions and Excess Fees for Capital Projects</t>
  </si>
  <si>
    <t>Property Taxes Levied, Tax Redemptions and Excess Fees for Debt Service</t>
  </si>
  <si>
    <t xml:space="preserve">STATEMENT OF REVENUES, EXPENDITURES AND CHANGES IN </t>
  </si>
  <si>
    <t>RECONCILIATION OF THE STATEMENT OF REVENUES, EXPENDITURES</t>
  </si>
  <si>
    <t>LIABILITIES, DEFERRED INFLOWS OF RESOURCES</t>
  </si>
  <si>
    <t>SCHEDULE OF REVENUES, EXPENDITURES AND CHANGES IN FUND BALANCES - BUDGET AND ACTUAL</t>
  </si>
  <si>
    <t>Other Long-Term Liabilities</t>
  </si>
  <si>
    <t>Capital Assets</t>
  </si>
  <si>
    <t>Long-Term Investments</t>
  </si>
  <si>
    <t>Net Pension Liability</t>
  </si>
  <si>
    <t>Unearned Revenues</t>
  </si>
  <si>
    <t>Noncurrent Liabilities</t>
  </si>
  <si>
    <t>Account Number</t>
  </si>
  <si>
    <t>Governmental Activities</t>
  </si>
  <si>
    <t>Business-Type Activities</t>
  </si>
  <si>
    <t>Account
Number</t>
  </si>
  <si>
    <t>Charges for
Services</t>
  </si>
  <si>
    <t>Operating
Grants and
Contributions</t>
  </si>
  <si>
    <t>Capital
Grants and
Contributions</t>
  </si>
  <si>
    <t>Variance with
Final Budget -
Positive (Negative)</t>
  </si>
  <si>
    <t>Actual
Amounts</t>
  </si>
  <si>
    <t>Total
Governmental
Funds</t>
  </si>
  <si>
    <t>Governmental
Activities</t>
  </si>
  <si>
    <t>Business-Type
Activities</t>
  </si>
  <si>
    <t>Component
Units</t>
  </si>
  <si>
    <t>Net (Expense) Revenue and Changes in Net Position</t>
  </si>
  <si>
    <t>The notes to financial statements are an integral part of this statement.</t>
  </si>
  <si>
    <t>Unallocated Depreciation/Amortization Expense</t>
  </si>
  <si>
    <t>Due From Internal Funds</t>
  </si>
  <si>
    <t>Due to Internal Funds</t>
  </si>
  <si>
    <t>Net Other Postemployment Benefits Obligation</t>
  </si>
  <si>
    <t>Student Support Services</t>
  </si>
  <si>
    <t>Pension Liability</t>
  </si>
  <si>
    <t>Due From Insurer</t>
  </si>
  <si>
    <t>Deferred Revenues</t>
  </si>
  <si>
    <t>Redemption of Principal</t>
  </si>
  <si>
    <t>Nondepreciable Capital Assets</t>
  </si>
  <si>
    <t>Depreciable Capital Assets, Net</t>
  </si>
  <si>
    <t>Total Nonspendable Fund Balances</t>
  </si>
  <si>
    <t>Total Restricted Fund Balances</t>
  </si>
  <si>
    <t>Total Committed Fund Balances</t>
  </si>
  <si>
    <t>Total Assigned Fund Balances</t>
  </si>
  <si>
    <t>Total Unassigned Fund Balances</t>
  </si>
  <si>
    <t>Adjustments to Fund Balances</t>
  </si>
  <si>
    <t>Adjustments to Net Position</t>
  </si>
  <si>
    <t>Total Liabilities, Deferred Inflows of
Resources and Fund Balances</t>
  </si>
  <si>
    <t>Instruction-Related Technology</t>
  </si>
  <si>
    <t>Other Postemployment Benefits Liability</t>
  </si>
  <si>
    <t>Proceeds from Special Facility Construction Account</t>
  </si>
  <si>
    <t>Other Postemployment Benefits</t>
  </si>
  <si>
    <t>Charter School Local Capital Improvement</t>
  </si>
  <si>
    <t>For the Fiscal Year Ended</t>
  </si>
  <si>
    <t>Beginning Fund Balances</t>
  </si>
  <si>
    <t>Ending Fund Balances</t>
  </si>
  <si>
    <t>Ending Net Position</t>
  </si>
  <si>
    <t>ABC Charter School</t>
  </si>
  <si>
    <t>Select District:</t>
  </si>
  <si>
    <t>PALM BEACH</t>
  </si>
  <si>
    <t>Select Year Ended June 30:</t>
  </si>
  <si>
    <t>Exhibit K-11</t>
  </si>
  <si>
    <t>FDOE Page 16</t>
  </si>
  <si>
    <t>Fund 601</t>
  </si>
  <si>
    <t>Governmental Activities Total Balance [1]</t>
  </si>
  <si>
    <t>Business-Type Activities Total Balance [1]</t>
  </si>
  <si>
    <t>Governmental Activities - Debt Principal Payments</t>
  </si>
  <si>
    <t>Governmental Activities - Principal Due Within One Year</t>
  </si>
  <si>
    <t>Governmental Activities - Debt Interest Payments</t>
  </si>
  <si>
    <t>Governmental Activities - Interest Due Within One Year</t>
  </si>
  <si>
    <t>Total Long-term Liabilities</t>
  </si>
  <si>
    <t>ESE  348</t>
  </si>
  <si>
    <t>SCHEDULE OF CATEGORICAL PROGRAMS</t>
  </si>
  <si>
    <t>REPORT OF EXPENDITURES AND AVAILABLE FUNDS</t>
  </si>
  <si>
    <t>Exhibit K-12</t>
  </si>
  <si>
    <t>FDOE Page 17</t>
  </si>
  <si>
    <t>CATEGORICAL PROGRAMS</t>
  </si>
  <si>
    <t>Grant
Number</t>
  </si>
  <si>
    <t>Unexpended</t>
  </si>
  <si>
    <t>Returned</t>
  </si>
  <si>
    <t>Revenues [1]</t>
  </si>
  <si>
    <t xml:space="preserve">Expenditures </t>
  </si>
  <si>
    <t>Flexibility [2]</t>
  </si>
  <si>
    <t>(Revenue Number)  [Footnote]</t>
  </si>
  <si>
    <t>To FDOE</t>
  </si>
  <si>
    <t xml:space="preserve">Class Size Reduction Operating Funds (3355) </t>
  </si>
  <si>
    <t>Excellent Teaching Program (3363)</t>
  </si>
  <si>
    <t>Florida Digital Classrooms (FEFP Earmark)</t>
  </si>
  <si>
    <t>Florida School Recognition Funds (3361)</t>
  </si>
  <si>
    <t>Instructional Materials (FEFP Earmark) [3]</t>
  </si>
  <si>
    <t>Library Media (FEFP Earmark) [3]</t>
  </si>
  <si>
    <t>Preschool Projects (3372)</t>
  </si>
  <si>
    <t>Research-Based Reading Instruction (FEFP Earmark) [4]</t>
  </si>
  <si>
    <t>Safe Schools (FEFP Earmark) [5]</t>
  </si>
  <si>
    <t>Mental Health Assistance (FEFP Earmark)</t>
  </si>
  <si>
    <t>Salary Bonus Outstanding Teachers in D and F Schools</t>
  </si>
  <si>
    <t xml:space="preserve">Student Transportation (FEFP Earmark)  </t>
  </si>
  <si>
    <t>Supplemental Academic Instruction (FEFP Earmark) [4]</t>
  </si>
  <si>
    <t>Teachers Classroom Supply Assistance (FEFP Earmark)</t>
  </si>
  <si>
    <t>Voluntary Prekindergarten - School Year Program (3371)</t>
  </si>
  <si>
    <t>Voluntary Prekindergarten - Summer Program (3371)</t>
  </si>
  <si>
    <t>[1]    Include both state and local revenue sources.</t>
  </si>
  <si>
    <t>[2]    Report the amount of funds transferred from each program to maintain board-specified academic classroom instruction.</t>
  </si>
  <si>
    <t>[3]    Report the Library Media portion of the Instructional Materials allocation on the line "Library Media."</t>
  </si>
  <si>
    <t>[4]    Expenditures for designated low-performing elementary schools should be included in expenditures.</t>
  </si>
  <si>
    <t>[5]    Combine all programs funded from the Safe Schools allocation on one line, "Safe Schools."</t>
  </si>
  <si>
    <t>ESE 348</t>
  </si>
  <si>
    <t>DISTRIBUTIONS TO MANAGEMENT CO</t>
  </si>
  <si>
    <t>Fund
Number</t>
  </si>
  <si>
    <t>Expenditures:</t>
  </si>
  <si>
    <t>General Fund</t>
  </si>
  <si>
    <t>DO NOT MAKE CHANGES TO THIS CODE</t>
  </si>
  <si>
    <t>Special Revenue Funds - Food Service</t>
  </si>
  <si>
    <t>Special Revenue Funds - Other Federal Programs</t>
  </si>
  <si>
    <t>Capital Projects Funds</t>
  </si>
  <si>
    <t>3XX</t>
  </si>
  <si>
    <t>Total Charter School Distributions</t>
  </si>
  <si>
    <t>Exhibit K-14</t>
  </si>
  <si>
    <t>VOLUNTARY PREKINDERGARTEN (VPK) PROGRAM</t>
  </si>
  <si>
    <t>FDOE Page 22</t>
  </si>
  <si>
    <t>Supplemental Schedule - Fund 100</t>
  </si>
  <si>
    <t>VOLUNTARY PREKINDERGARTEN PROGRAM [1]
GENERAL FUND EXPENDITURES</t>
  </si>
  <si>
    <t>Salaries</t>
  </si>
  <si>
    <t>Employee
Benefits</t>
  </si>
  <si>
    <t>Purchased
Services</t>
  </si>
  <si>
    <t>Energy
Services</t>
  </si>
  <si>
    <t>Materials
and Supplies</t>
  </si>
  <si>
    <t>Capital
Outlay</t>
  </si>
  <si>
    <t>Other</t>
  </si>
  <si>
    <t xml:space="preserve">Totals </t>
  </si>
  <si>
    <t>Prekindergarten</t>
  </si>
  <si>
    <t xml:space="preserve">Facilities Acquisition and Construction </t>
  </si>
  <si>
    <t xml:space="preserve">Interest </t>
  </si>
  <si>
    <t>[1]  Include expenditures for the summer program (section 1002.61, F.S.) and the school-year program (section 1002.63, F.S.).</t>
  </si>
  <si>
    <t>end</t>
  </si>
  <si>
    <t>School Logo</t>
  </si>
  <si>
    <t>Interim Financial Statements</t>
  </si>
  <si>
    <t>For the ___ months ended ______</t>
  </si>
  <si>
    <t>Prepared by:</t>
  </si>
  <si>
    <t>Table of Contents</t>
  </si>
  <si>
    <t>Page</t>
  </si>
  <si>
    <t>Government-wide Financial Statements Recommended but only Required in June</t>
  </si>
  <si>
    <t>Governmental Fund Financial Statements</t>
  </si>
  <si>
    <t>Notes</t>
  </si>
  <si>
    <t>Other Required Information per Rule 6A-1.0081, F.A.C.</t>
  </si>
  <si>
    <t>Other Required Information per Contract</t>
  </si>
  <si>
    <t>a</t>
  </si>
  <si>
    <t>Bank Reconciliations</t>
  </si>
  <si>
    <t>b</t>
  </si>
  <si>
    <t>General Leger</t>
  </si>
  <si>
    <t>NOTES</t>
  </si>
  <si>
    <t>MONTHLY</t>
  </si>
  <si>
    <t>6A-1.0081 (5) Notes to the monthly financial statement to include other information material to the monthly financial statement. Material is defined as when the magnitude of an omission or misstatement of accounting information that, in the light of surrounding circumstances, makes it probable that the judgment of a reasonable person relying on the information would have been changed or influenced by the omission or misstatement.</t>
  </si>
  <si>
    <t>(1) The modified accrual basis of accounting is utilized by all funds except for the proprietary funds and the interim</t>
  </si>
  <si>
    <t>financial statements are presented utilizing this basis of accounting.</t>
  </si>
  <si>
    <t>(a) Under the modified accrual basis of accounting, revenues are recognized in the accounting period in which</t>
  </si>
  <si>
    <t>they become available and measurable. "Measurable" means the amount of the transaction can be determined</t>
  </si>
  <si>
    <t>and "available" means collectible within the current period and available to liquidate current liabilities.</t>
  </si>
  <si>
    <t>(b) Expenditures are recognized in the accounting period in which the liability is incurred, if measurable, except for</t>
  </si>
  <si>
    <t>un-matured interest on general long-term debt, which is recognized when the interest is due.</t>
  </si>
  <si>
    <t>(2) Full accrual basis of accounting is utilized by government-wide financial statements which are required to be presented in June</t>
  </si>
  <si>
    <t>OTHER REQUIRED INFORMATION PER RULE 6A-1.0081, F.A.C.</t>
  </si>
  <si>
    <t>Projected enrollment</t>
  </si>
  <si>
    <t>Actual enrollment</t>
  </si>
  <si>
    <t>List of all employees and contracted staff that received compensation in excess of $8,333 for the month or $25,000 for the quarter for high performing charter schools or $100,000 per year:</t>
  </si>
  <si>
    <t>a.</t>
  </si>
  <si>
    <t>b.</t>
  </si>
  <si>
    <t>c.</t>
  </si>
  <si>
    <t>d.</t>
  </si>
  <si>
    <t>e.</t>
  </si>
  <si>
    <t>Definitions</t>
  </si>
  <si>
    <t>--Projected enrollment means for current school year upon which the school’s budget is based</t>
  </si>
  <si>
    <t>--Actual enrollment means at time statement is submitted</t>
  </si>
  <si>
    <t>--Compensation means any wages, salary, commissions and bonuses, disability benefits, annuity and retirement benefits, pensions, dividends, interest, royalties, trusts, and any other payments, made by the charter school or an affiliated company.</t>
  </si>
  <si>
    <t>OTHER REQUIRED INFORMATION PER CONTRACT</t>
  </si>
  <si>
    <t>Item 1:</t>
  </si>
  <si>
    <t>General Ledger (GL):</t>
  </si>
  <si>
    <t>Maintained at school, available upon request</t>
  </si>
  <si>
    <t>Item 2:</t>
  </si>
  <si>
    <t>Bank reconciliation - copy of bank statement, cancelled checks, and cash GL balances:</t>
  </si>
  <si>
    <t>Statement of Net Position (B-1)</t>
  </si>
  <si>
    <t>Reconciliation of the Governmental Funds Balance Sheet to the Government-Wide Statement of Position (C-2)</t>
  </si>
  <si>
    <t>Statement of Activities (B-2)</t>
  </si>
  <si>
    <t>Reconciliation of the Statement of Revenues, Expenditures, and Changes in Fund Balances to the Government-Wide statement of activities (C-4)</t>
  </si>
  <si>
    <t>Combined Balance Sheet - Governmental Funds (C-1)</t>
  </si>
  <si>
    <t>Combined Statement of Revenues, Expenditures, and Changes in Fund Balances (C-3)</t>
  </si>
  <si>
    <t>Schedule of Revenues, Expenditures, and Changes in Fund Balances - Budget to Actual - General Fund (E-1)</t>
  </si>
  <si>
    <t>Schedule of Revenues, Expenditures, and Changes in Fund Balances - Budget to Actual - Capital Projects Fund (G-3)</t>
  </si>
  <si>
    <t>Schedule K Excerpts</t>
  </si>
  <si>
    <t>For Fiscal Year Ended ______________________</t>
  </si>
  <si>
    <r>
      <t xml:space="preserve">Amounts reported for </t>
    </r>
    <r>
      <rPr>
        <i/>
        <sz val="10"/>
        <rFont val="Times New Roman"/>
        <family val="1"/>
      </rPr>
      <t>governmental activities</t>
    </r>
    <r>
      <rPr>
        <sz val="10"/>
        <rFont val="Times New Roman"/>
        <family val="1"/>
      </rPr>
      <t xml:space="preserve"> in the statement of net position are different because:</t>
    </r>
  </si>
  <si>
    <t>Capital assets used in governmental activities are not financial resources and therefore are not</t>
  </si>
  <si>
    <t>reported as assets in the governmental funds.</t>
  </si>
  <si>
    <t>Cost of Assets</t>
  </si>
  <si>
    <t>Accumulated Depreciation</t>
  </si>
  <si>
    <t>Expenditures for insurance extending over more than one accounting period not allocated between or</t>
  </si>
  <si>
    <t>among accounting periods, but accounted for as expenditures of the period of acquisition in the funds.</t>
  </si>
  <si>
    <t>Revenues that have been deferred or unearned in the governmental funds but are recognized as</t>
  </si>
  <si>
    <t>revenue in the governmental-wide financial statements.</t>
  </si>
  <si>
    <t>Long-term liabilities, including bonds payable, are not due and payable in the current period and</t>
  </si>
  <si>
    <t xml:space="preserve">therefore are not reported as liabilities in the governmental funds.  Long-term liabilities (net of </t>
  </si>
  <si>
    <t>discounts / premiums and deferred amounts on refundings) at year-end consist of:</t>
  </si>
  <si>
    <t>Compensated Absences Payable</t>
  </si>
  <si>
    <t>Long-term Claims Payable</t>
  </si>
  <si>
    <t>Accrued Interest on Long-term Debt</t>
  </si>
  <si>
    <t>The accompanying notes to financial statements are an integral part of this statement.</t>
  </si>
  <si>
    <t>Checkpoint - should be -0-  &gt;&gt;</t>
  </si>
  <si>
    <t>ANNUALLY</t>
  </si>
  <si>
    <r>
      <t xml:space="preserve">Amounts reported for </t>
    </r>
    <r>
      <rPr>
        <i/>
        <sz val="10"/>
        <rFont val="Times New Roman"/>
        <family val="1"/>
      </rPr>
      <t>governmental activities</t>
    </r>
    <r>
      <rPr>
        <sz val="10"/>
        <rFont val="Times New Roman"/>
        <family val="1"/>
      </rPr>
      <t xml:space="preserve"> in the statement of activities are different because:</t>
    </r>
  </si>
  <si>
    <t>Capital outlays are reported  in governmental funds as expenditures.  However, in the statement of</t>
  </si>
  <si>
    <t>activities, the cost of those assets is allocated over their estimated useful lives as depreciation expense.</t>
  </si>
  <si>
    <t xml:space="preserve">This is the amount of depreciation expense ($____________) in excess of capitalized capital outlay </t>
  </si>
  <si>
    <t>($______________) in the current period.</t>
  </si>
  <si>
    <t>Governmental funds report the effect of issuance costs, premiums, discounts and similar items when debt</t>
  </si>
  <si>
    <t>is first issued, whereas these amounts are deferred and amortized in the statement of activities:</t>
  </si>
  <si>
    <t>Issuance Cost Amortization</t>
  </si>
  <si>
    <t>Premium on Current Year Issuance</t>
  </si>
  <si>
    <t>Revenues reported in the statement of activities that do not provide current financial resources are not</t>
  </si>
  <si>
    <t>reported as revenues in the governmental funds.</t>
  </si>
  <si>
    <t>Revenues reported in the governmental funds that were reported as revenue in the statement of</t>
  </si>
  <si>
    <t>activities in the prior year under full accrual.</t>
  </si>
  <si>
    <t>Repayment of bond principal is an expenditure in the governmental funds, but the repayment reduces</t>
  </si>
  <si>
    <t>long-term liabilities in the statement of net position.</t>
  </si>
  <si>
    <t>increases long-term liabilities in the statement of net position</t>
  </si>
  <si>
    <t>The net effect of various miscellaneous transactions involving capital assets (sales, trade-ins, and</t>
  </si>
  <si>
    <t>donations) is to decrease net position.</t>
  </si>
  <si>
    <t>Expenses in the statement of activities that do not require the use of current financial resources are not</t>
  </si>
  <si>
    <t>reported in the governmental funds:</t>
  </si>
  <si>
    <t>Prepaid Insurance</t>
  </si>
  <si>
    <t>Compensated Absences</t>
  </si>
  <si>
    <t>Long-term claims payable</t>
  </si>
  <si>
    <t>Accrued interest on long-term debt</t>
  </si>
  <si>
    <t>Change in net position of governmental activities</t>
  </si>
  <si>
    <t>Should agree with B-1</t>
  </si>
  <si>
    <r>
      <t xml:space="preserve">Beginning Net Position - </t>
    </r>
    <r>
      <rPr>
        <sz val="12"/>
        <color rgb="FFFF0000"/>
        <rFont val="Times New Roman"/>
        <family val="1"/>
      </rPr>
      <t>Should agree with Prior Year Audited Financial Statements</t>
    </r>
  </si>
  <si>
    <t>Should be -0-</t>
  </si>
  <si>
    <t>Grants</t>
  </si>
  <si>
    <t xml:space="preserve">
Capital Projects</t>
  </si>
  <si>
    <t>CAPITAL PROJECTS FUND</t>
  </si>
  <si>
    <t>Should agree with C-1</t>
  </si>
  <si>
    <t>&lt;&lt; Please note Comments with red tags for additional assistance</t>
  </si>
  <si>
    <t>DISTRICT SCHOOL BOARD OF PALM BEACH COUNTY</t>
  </si>
  <si>
    <t>SCHEDULE OF LOANS OR TRANSFERS TO CHARTER SCHOOLS OR OTHER ENTITIES</t>
  </si>
  <si>
    <t>School # and Name</t>
  </si>
  <si>
    <t>County</t>
  </si>
  <si>
    <t>Terms</t>
  </si>
  <si>
    <t>SCHEDULE OF SHORT-TERM AND LONG-TERM LIABILITIES</t>
  </si>
  <si>
    <t xml:space="preserve">Short-term (ST) or </t>
  </si>
  <si>
    <t>Long-term (LT)</t>
  </si>
  <si>
    <t>Recoverable Grants</t>
  </si>
  <si>
    <t>23XX</t>
  </si>
  <si>
    <t>DISTRUBUTIONS TO MANAGEMENT COMPANIES</t>
  </si>
  <si>
    <t>Direct Payment to Management Company</t>
  </si>
  <si>
    <t>Budgeted Management Fee</t>
  </si>
  <si>
    <t>If amount paid to management company is higher or lower than amount budgeted please provide an explanation</t>
  </si>
  <si>
    <t xml:space="preserve">Basis of Fee (% of FEFP Revenue, Per Student, Flat Fee etc.) </t>
  </si>
  <si>
    <t>Fee Charged (4%, $450, etc.)</t>
  </si>
  <si>
    <t>Schedule of Expenditures of Federal Awards (SEFA)</t>
  </si>
  <si>
    <t>Safe Schools Expenditure Survey</t>
  </si>
  <si>
    <t>Research-Based Reading Instruction Alloction Survey (CRRP)</t>
  </si>
  <si>
    <t>Mental Health Assistance Allocation Outcomes and Expenditures Survey</t>
  </si>
  <si>
    <t>For the Fiscal Year Ended June 30, 2022</t>
  </si>
  <si>
    <t>June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</si>
</sst>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
    <numFmt numFmtId="165" formatCode="[$-409]mmmm\ d\,\ yyyy;@"/>
    <numFmt numFmtId="166" formatCode="General_)"/>
  </numFmts>
  <fonts count="42" x14ac:knownFonts="1">
    <font>
      <sz val="10"/>
      <name val="Arial"/>
    </font>
    <font>
      <sz val="11"/>
      <color theme="1"/>
      <name val="Calibri"/>
      <family val="2"/>
      <scheme val="minor"/>
    </font>
    <font>
      <sz val="10"/>
      <name val="Arial"/>
      <family val="2"/>
    </font>
    <font>
      <b/>
      <sz val="12"/>
      <color indexed="8"/>
      <name val="Times New Roman"/>
      <family val="1"/>
    </font>
    <font>
      <sz val="12"/>
      <color indexed="8"/>
      <name val="Times New Roman"/>
      <family val="1"/>
    </font>
    <font>
      <sz val="12"/>
      <name val="Times New Roman"/>
      <family val="1"/>
    </font>
    <font>
      <sz val="12"/>
      <color indexed="12"/>
      <name val="Times New Roman"/>
      <family val="1"/>
    </font>
    <font>
      <b/>
      <sz val="12"/>
      <name val="Times New Roman"/>
      <family val="1"/>
    </font>
    <font>
      <b/>
      <sz val="12"/>
      <color indexed="8"/>
      <name val="Times New Roman"/>
      <family val="1"/>
    </font>
    <font>
      <sz val="10"/>
      <name val="Times New Roman"/>
      <family val="1"/>
    </font>
    <font>
      <b/>
      <sz val="12"/>
      <name val="Times New Roman"/>
      <family val="1"/>
    </font>
    <font>
      <sz val="12"/>
      <name val="Times New Roman"/>
      <family val="1"/>
    </font>
    <font>
      <i/>
      <sz val="12"/>
      <name val="Times New Roman"/>
      <family val="1"/>
    </font>
    <font>
      <sz val="12"/>
      <name val="Arial"/>
      <family val="2"/>
    </font>
    <font>
      <sz val="8"/>
      <name val="Arial"/>
      <family val="2"/>
    </font>
    <font>
      <i/>
      <sz val="12"/>
      <color indexed="8"/>
      <name val="Times New Roman"/>
      <family val="1"/>
    </font>
    <font>
      <sz val="12"/>
      <color indexed="22"/>
      <name val="Times New Roman"/>
      <family val="1"/>
    </font>
    <font>
      <sz val="10"/>
      <color indexed="8"/>
      <name val="Times New Roman"/>
      <family val="1"/>
    </font>
    <font>
      <b/>
      <sz val="12"/>
      <color rgb="FFFF0000"/>
      <name val="Times New Roman"/>
      <family val="1"/>
    </font>
    <font>
      <sz val="12"/>
      <color rgb="FFFF0000"/>
      <name val="Times New Roman"/>
      <family val="1"/>
    </font>
    <font>
      <b/>
      <sz val="10"/>
      <color indexed="8"/>
      <name val="Times New Roman"/>
      <family val="1"/>
    </font>
    <font>
      <b/>
      <sz val="10"/>
      <name val="Times New Roman"/>
      <family val="1"/>
    </font>
    <font>
      <sz val="10"/>
      <color rgb="FF0000FF"/>
      <name val="Times New Roman"/>
      <family val="1"/>
    </font>
    <font>
      <sz val="10"/>
      <color indexed="12"/>
      <name val="Times New Roman"/>
      <family val="1"/>
    </font>
    <font>
      <sz val="10"/>
      <color indexed="39"/>
      <name val="Times New Roman"/>
      <family val="1"/>
    </font>
    <font>
      <i/>
      <sz val="10"/>
      <color indexed="8"/>
      <name val="Times New Roman"/>
      <family val="1"/>
    </font>
    <font>
      <b/>
      <sz val="10"/>
      <color indexed="10"/>
      <name val="Times New Roman"/>
      <family val="1"/>
    </font>
    <font>
      <b/>
      <sz val="14"/>
      <name val="Arial"/>
      <family val="2"/>
    </font>
    <font>
      <b/>
      <sz val="10"/>
      <name val="Arial"/>
      <family val="2"/>
    </font>
    <font>
      <b/>
      <sz val="12"/>
      <name val="Arial"/>
      <family val="2"/>
    </font>
    <font>
      <b/>
      <u/>
      <sz val="10"/>
      <name val="Arial"/>
      <family val="2"/>
    </font>
    <font>
      <b/>
      <sz val="12"/>
      <color theme="1"/>
      <name val="Times New Roman"/>
      <family val="1"/>
    </font>
    <font>
      <b/>
      <sz val="14"/>
      <color rgb="FF0070C0"/>
      <name val="Arial"/>
      <family val="2"/>
    </font>
    <font>
      <b/>
      <sz val="12"/>
      <color rgb="FF0070C0"/>
      <name val="Times New Roman"/>
      <family val="1"/>
    </font>
    <font>
      <i/>
      <sz val="10"/>
      <name val="Times New Roman"/>
      <family val="1"/>
    </font>
    <font>
      <sz val="9"/>
      <name val="Times New Roman"/>
      <family val="1"/>
    </font>
    <font>
      <sz val="12"/>
      <color rgb="FF0070C0"/>
      <name val="Times New Roman"/>
      <family val="1"/>
    </font>
    <font>
      <sz val="16"/>
      <color rgb="FF0070C0"/>
      <name val="Times New Roman"/>
      <family val="1"/>
    </font>
    <font>
      <sz val="8"/>
      <name val="Times New Roman"/>
      <family val="1"/>
    </font>
    <font>
      <b/>
      <sz val="9"/>
      <color indexed="81"/>
      <name val="Tahoma"/>
      <family val="2"/>
    </font>
    <font>
      <sz val="9"/>
      <color indexed="81"/>
      <name val="Tahoma"/>
      <family val="2"/>
    </font>
    <font>
      <sz val="10"/>
      <color rgb="FF000000"/>
      <name val="Times New Roman"/>
      <family val="1"/>
    </font>
  </fonts>
  <fills count="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lightUp">
        <bgColor indexed="9"/>
      </patternFill>
    </fill>
    <fill>
      <patternFill patternType="lightUp"/>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double">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rgb="FFFF0000"/>
      </right>
      <top/>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bottom/>
      <diagonal/>
    </border>
    <border>
      <left style="thin">
        <color indexed="64"/>
      </left>
      <right style="thin">
        <color indexed="64"/>
      </right>
      <top style="medium">
        <color indexed="64"/>
      </top>
      <bottom/>
      <diagonal/>
    </border>
  </borders>
  <cellStyleXfs count="9">
    <xf numFmtId="0" fontId="0"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9" fontId="2" fillId="0" borderId="0" applyFont="0" applyFill="0" applyBorder="0" applyAlignment="0" applyProtection="0"/>
    <xf numFmtId="0" fontId="41" fillId="0" borderId="0"/>
  </cellStyleXfs>
  <cellXfs count="585">
    <xf numFmtId="0" fontId="0" fillId="0" borderId="0" xfId="0"/>
    <xf numFmtId="164" fontId="4" fillId="2" borderId="1" xfId="0" applyNumberFormat="1" applyFont="1" applyFill="1" applyBorder="1" applyAlignment="1" applyProtection="1">
      <alignment horizontal="center"/>
    </xf>
    <xf numFmtId="39" fontId="6" fillId="3" borderId="3" xfId="0" applyNumberFormat="1" applyFont="1" applyFill="1" applyBorder="1" applyProtection="1"/>
    <xf numFmtId="39" fontId="5" fillId="3" borderId="3" xfId="0" applyNumberFormat="1" applyFont="1" applyFill="1" applyBorder="1" applyProtection="1"/>
    <xf numFmtId="39" fontId="5" fillId="2" borderId="4" xfId="0" applyNumberFormat="1" applyFont="1" applyFill="1" applyBorder="1" applyProtection="1"/>
    <xf numFmtId="39" fontId="5" fillId="2" borderId="3" xfId="0" applyNumberFormat="1" applyFont="1" applyFill="1" applyBorder="1" applyProtection="1"/>
    <xf numFmtId="39" fontId="6" fillId="2" borderId="3" xfId="0" applyNumberFormat="1" applyFont="1" applyFill="1" applyBorder="1" applyProtection="1"/>
    <xf numFmtId="39" fontId="6" fillId="2" borderId="4" xfId="0" applyNumberFormat="1" applyFont="1" applyFill="1" applyBorder="1" applyProtection="1"/>
    <xf numFmtId="39" fontId="5" fillId="2" borderId="5" xfId="0" applyNumberFormat="1" applyFont="1" applyFill="1" applyBorder="1" applyProtection="1"/>
    <xf numFmtId="39" fontId="5" fillId="2" borderId="6" xfId="0" applyNumberFormat="1" applyFont="1" applyFill="1" applyBorder="1" applyProtection="1"/>
    <xf numFmtId="164" fontId="4" fillId="2" borderId="6" xfId="0" applyNumberFormat="1" applyFont="1" applyFill="1" applyBorder="1" applyAlignment="1" applyProtection="1">
      <alignment horizontal="center"/>
    </xf>
    <xf numFmtId="39" fontId="6" fillId="2" borderId="2" xfId="0" applyNumberFormat="1" applyFont="1" applyFill="1" applyBorder="1" applyProtection="1"/>
    <xf numFmtId="39" fontId="5" fillId="2" borderId="2" xfId="0" applyNumberFormat="1" applyFont="1" applyFill="1" applyBorder="1" applyProtection="1"/>
    <xf numFmtId="39" fontId="6" fillId="2" borderId="6" xfId="0" applyNumberFormat="1" applyFont="1" applyFill="1" applyBorder="1" applyProtection="1"/>
    <xf numFmtId="39" fontId="5" fillId="2" borderId="8" xfId="0" applyNumberFormat="1" applyFont="1" applyFill="1" applyBorder="1" applyProtection="1"/>
    <xf numFmtId="39" fontId="3" fillId="2" borderId="6" xfId="0" applyNumberFormat="1" applyFont="1" applyFill="1" applyBorder="1" applyAlignment="1" applyProtection="1">
      <alignment horizontal="center"/>
    </xf>
    <xf numFmtId="39" fontId="4" fillId="2" borderId="4" xfId="0" applyNumberFormat="1" applyFont="1" applyFill="1" applyBorder="1" applyProtection="1"/>
    <xf numFmtId="39" fontId="5" fillId="2" borderId="9" xfId="0" applyNumberFormat="1" applyFont="1" applyFill="1" applyBorder="1" applyProtection="1"/>
    <xf numFmtId="39" fontId="5" fillId="2" borderId="1" xfId="0" applyNumberFormat="1" applyFont="1" applyFill="1" applyBorder="1" applyProtection="1"/>
    <xf numFmtId="40" fontId="4" fillId="2" borderId="0" xfId="0" applyNumberFormat="1" applyFont="1" applyFill="1" applyProtection="1"/>
    <xf numFmtId="40" fontId="3" fillId="2" borderId="0" xfId="0" applyNumberFormat="1" applyFont="1" applyFill="1" applyProtection="1"/>
    <xf numFmtId="40" fontId="3" fillId="2" borderId="0" xfId="0" applyNumberFormat="1" applyFont="1" applyFill="1" applyAlignment="1" applyProtection="1">
      <alignment horizontal="right"/>
    </xf>
    <xf numFmtId="39" fontId="6" fillId="2" borderId="2" xfId="0" applyNumberFormat="1" applyFont="1" applyFill="1" applyBorder="1" applyProtection="1">
      <protection locked="0"/>
    </xf>
    <xf numFmtId="39" fontId="6" fillId="2" borderId="1" xfId="0" applyNumberFormat="1" applyFont="1" applyFill="1" applyBorder="1" applyProtection="1">
      <protection locked="0"/>
    </xf>
    <xf numFmtId="39" fontId="7" fillId="2" borderId="6" xfId="0" applyNumberFormat="1" applyFont="1" applyFill="1" applyBorder="1" applyAlignment="1" applyProtection="1">
      <alignment horizontal="center"/>
    </xf>
    <xf numFmtId="39" fontId="6" fillId="2" borderId="3" xfId="0" applyNumberFormat="1" applyFont="1" applyFill="1" applyBorder="1" applyProtection="1">
      <protection locked="0"/>
    </xf>
    <xf numFmtId="40" fontId="6" fillId="2" borderId="1" xfId="0" applyNumberFormat="1" applyFont="1" applyFill="1" applyBorder="1" applyProtection="1">
      <protection locked="0"/>
    </xf>
    <xf numFmtId="39" fontId="6" fillId="2" borderId="10" xfId="0" applyNumberFormat="1" applyFont="1" applyFill="1" applyBorder="1" applyProtection="1">
      <protection locked="0"/>
    </xf>
    <xf numFmtId="39" fontId="6" fillId="2" borderId="4" xfId="0" applyNumberFormat="1" applyFont="1" applyFill="1" applyBorder="1" applyProtection="1">
      <protection locked="0"/>
    </xf>
    <xf numFmtId="39" fontId="6" fillId="2" borderId="7" xfId="0" applyNumberFormat="1" applyFont="1" applyFill="1" applyBorder="1" applyProtection="1">
      <protection locked="0"/>
    </xf>
    <xf numFmtId="39" fontId="6" fillId="2" borderId="11" xfId="0" applyNumberFormat="1" applyFont="1" applyFill="1" applyBorder="1" applyProtection="1">
      <protection locked="0"/>
    </xf>
    <xf numFmtId="39" fontId="5" fillId="2" borderId="0" xfId="0" applyNumberFormat="1" applyFont="1" applyFill="1" applyProtection="1"/>
    <xf numFmtId="39" fontId="4" fillId="2" borderId="0" xfId="0" applyNumberFormat="1" applyFont="1" applyFill="1" applyProtection="1"/>
    <xf numFmtId="0" fontId="4" fillId="2" borderId="0" xfId="0" applyFont="1" applyFill="1" applyProtection="1"/>
    <xf numFmtId="0" fontId="5" fillId="2" borderId="0" xfId="0" applyFont="1" applyFill="1"/>
    <xf numFmtId="0" fontId="7" fillId="2" borderId="0" xfId="0" applyFont="1" applyFill="1" applyAlignment="1" applyProtection="1">
      <alignment horizontal="left"/>
    </xf>
    <xf numFmtId="0" fontId="4" fillId="2" borderId="0" xfId="0" applyFont="1" applyFill="1" applyBorder="1" applyAlignment="1" applyProtection="1">
      <alignment horizontal="center"/>
    </xf>
    <xf numFmtId="0" fontId="4" fillId="2" borderId="0" xfId="0" applyFont="1" applyFill="1" applyBorder="1" applyProtection="1"/>
    <xf numFmtId="2" fontId="4" fillId="2" borderId="0" xfId="0" applyNumberFormat="1" applyFont="1" applyFill="1" applyAlignment="1" applyProtection="1">
      <alignment horizontal="left"/>
    </xf>
    <xf numFmtId="2" fontId="4" fillId="2" borderId="0" xfId="0" applyNumberFormat="1" applyFont="1" applyFill="1" applyProtection="1"/>
    <xf numFmtId="0" fontId="3" fillId="2" borderId="0" xfId="0" applyFont="1" applyFill="1" applyAlignment="1" applyProtection="1">
      <alignment horizontal="right"/>
    </xf>
    <xf numFmtId="165" fontId="3" fillId="2" borderId="0" xfId="0" applyNumberFormat="1" applyFont="1" applyFill="1" applyAlignment="1" applyProtection="1">
      <alignment horizontal="left"/>
    </xf>
    <xf numFmtId="0" fontId="5" fillId="2" borderId="0" xfId="0" applyFont="1" applyFill="1" applyProtection="1"/>
    <xf numFmtId="0" fontId="4" fillId="2" borderId="5" xfId="0" applyFont="1" applyFill="1" applyBorder="1" applyAlignment="1" applyProtection="1">
      <alignment horizontal="center"/>
    </xf>
    <xf numFmtId="0" fontId="5" fillId="2" borderId="6" xfId="0" applyFont="1" applyFill="1" applyBorder="1" applyAlignment="1" applyProtection="1">
      <alignment horizontal="center"/>
    </xf>
    <xf numFmtId="0" fontId="5" fillId="2" borderId="5" xfId="0" applyFont="1" applyFill="1" applyBorder="1" applyAlignment="1" applyProtection="1">
      <alignment horizontal="center"/>
    </xf>
    <xf numFmtId="0" fontId="4" fillId="2" borderId="7" xfId="0" applyFont="1" applyFill="1" applyBorder="1" applyAlignment="1" applyProtection="1">
      <alignment horizontal="center"/>
    </xf>
    <xf numFmtId="0" fontId="4" fillId="2" borderId="2" xfId="0" applyFont="1" applyFill="1" applyBorder="1" applyAlignment="1" applyProtection="1">
      <alignment horizontal="center"/>
    </xf>
    <xf numFmtId="39" fontId="4" fillId="2" borderId="5" xfId="0" applyNumberFormat="1" applyFont="1" applyFill="1" applyBorder="1" applyAlignment="1" applyProtection="1">
      <alignment horizontal="center"/>
    </xf>
    <xf numFmtId="39" fontId="5" fillId="2" borderId="4" xfId="0" applyNumberFormat="1" applyFont="1" applyFill="1" applyBorder="1" applyAlignment="1" applyProtection="1">
      <alignment horizontal="center"/>
    </xf>
    <xf numFmtId="0" fontId="4" fillId="2" borderId="2" xfId="0" applyFont="1" applyFill="1" applyBorder="1" applyAlignment="1" applyProtection="1">
      <alignment horizontal="left"/>
    </xf>
    <xf numFmtId="39" fontId="6" fillId="2" borderId="7" xfId="0" applyNumberFormat="1" applyFont="1" applyFill="1" applyBorder="1" applyProtection="1"/>
    <xf numFmtId="39" fontId="4" fillId="2" borderId="7" xfId="0" applyNumberFormat="1" applyFont="1" applyFill="1" applyBorder="1" applyProtection="1"/>
    <xf numFmtId="39" fontId="6" fillId="2" borderId="5" xfId="0" applyNumberFormat="1" applyFont="1" applyFill="1" applyBorder="1" applyProtection="1"/>
    <xf numFmtId="39" fontId="4" fillId="2" borderId="5" xfId="0" applyNumberFormat="1" applyFont="1" applyFill="1" applyBorder="1" applyProtection="1"/>
    <xf numFmtId="0" fontId="4" fillId="2" borderId="2" xfId="0" applyFont="1" applyFill="1" applyBorder="1" applyAlignment="1" applyProtection="1">
      <alignment horizontal="left" indent="1"/>
    </xf>
    <xf numFmtId="39" fontId="4" fillId="2" borderId="9" xfId="0" applyNumberFormat="1" applyFont="1" applyFill="1" applyBorder="1" applyProtection="1"/>
    <xf numFmtId="0" fontId="3" fillId="2" borderId="6" xfId="0" applyFont="1" applyFill="1" applyBorder="1" applyAlignment="1" applyProtection="1">
      <alignment horizontal="left"/>
    </xf>
    <xf numFmtId="39" fontId="4" fillId="2" borderId="6" xfId="0" applyNumberFormat="1" applyFont="1" applyFill="1" applyBorder="1" applyAlignment="1" applyProtection="1">
      <alignment horizontal="center"/>
    </xf>
    <xf numFmtId="0" fontId="4" fillId="2" borderId="1" xfId="0" applyFont="1" applyFill="1" applyBorder="1" applyAlignment="1" applyProtection="1">
      <alignment horizontal="left"/>
    </xf>
    <xf numFmtId="0" fontId="4" fillId="2" borderId="1" xfId="0" applyFont="1" applyFill="1" applyBorder="1" applyAlignment="1" applyProtection="1">
      <alignment horizontal="left" indent="1"/>
    </xf>
    <xf numFmtId="0" fontId="4" fillId="2" borderId="1" xfId="0" applyFont="1" applyFill="1" applyBorder="1" applyAlignment="1" applyProtection="1">
      <alignment horizontal="center"/>
    </xf>
    <xf numFmtId="39" fontId="6" fillId="2" borderId="1" xfId="0" applyNumberFormat="1" applyFont="1" applyFill="1" applyBorder="1" applyProtection="1"/>
    <xf numFmtId="39" fontId="4" fillId="2" borderId="1" xfId="0" applyNumberFormat="1" applyFont="1" applyFill="1" applyBorder="1" applyProtection="1"/>
    <xf numFmtId="0" fontId="15" fillId="2" borderId="3" xfId="0" applyFont="1" applyFill="1" applyBorder="1" applyAlignment="1" applyProtection="1">
      <alignment horizontal="left"/>
    </xf>
    <xf numFmtId="39" fontId="4" fillId="2" borderId="2" xfId="0" applyNumberFormat="1" applyFont="1" applyFill="1" applyBorder="1" applyProtection="1"/>
    <xf numFmtId="0" fontId="15" fillId="2" borderId="6" xfId="0" applyFont="1" applyFill="1" applyBorder="1" applyAlignment="1" applyProtection="1">
      <alignment horizontal="left"/>
    </xf>
    <xf numFmtId="0" fontId="11" fillId="2" borderId="0" xfId="0" applyFont="1" applyFill="1" applyAlignment="1" applyProtection="1">
      <alignment horizontal="center"/>
    </xf>
    <xf numFmtId="0" fontId="11" fillId="2" borderId="0" xfId="0" applyFont="1" applyFill="1" applyProtection="1"/>
    <xf numFmtId="15" fontId="7" fillId="2" borderId="0" xfId="0" applyNumberFormat="1" applyFont="1" applyFill="1" applyAlignment="1" applyProtection="1">
      <alignment horizontal="left"/>
    </xf>
    <xf numFmtId="0" fontId="11" fillId="2" borderId="3" xfId="0" applyFont="1" applyFill="1" applyBorder="1" applyAlignment="1" applyProtection="1">
      <alignment horizontal="center"/>
    </xf>
    <xf numFmtId="0" fontId="11" fillId="2" borderId="6"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2" xfId="0" applyFont="1" applyFill="1" applyBorder="1" applyAlignment="1" applyProtection="1">
      <alignment horizontal="center"/>
    </xf>
    <xf numFmtId="0" fontId="10" fillId="2" borderId="3" xfId="0" applyFont="1" applyFill="1" applyBorder="1" applyAlignment="1" applyProtection="1">
      <alignment horizontal="left"/>
    </xf>
    <xf numFmtId="0" fontId="11" fillId="2" borderId="2" xfId="0" applyFont="1" applyFill="1" applyBorder="1" applyAlignment="1" applyProtection="1">
      <alignment horizontal="left" vertical="center"/>
    </xf>
    <xf numFmtId="1" fontId="11" fillId="2" borderId="7" xfId="0" applyNumberFormat="1" applyFont="1" applyFill="1" applyBorder="1" applyAlignment="1" applyProtection="1">
      <alignment horizontal="center" vertical="center"/>
    </xf>
    <xf numFmtId="39" fontId="11" fillId="2" borderId="7" xfId="0" applyNumberFormat="1" applyFont="1" applyFill="1" applyBorder="1" applyProtection="1"/>
    <xf numFmtId="0" fontId="7" fillId="2" borderId="2" xfId="0" applyFont="1" applyFill="1" applyBorder="1" applyAlignment="1" applyProtection="1">
      <alignment horizontal="left" vertical="center"/>
    </xf>
    <xf numFmtId="0" fontId="10" fillId="2" borderId="6" xfId="0" applyFont="1" applyFill="1" applyBorder="1" applyAlignment="1" applyProtection="1">
      <alignment horizontal="left"/>
    </xf>
    <xf numFmtId="1" fontId="11" fillId="2" borderId="5" xfId="0" applyNumberFormat="1" applyFont="1" applyFill="1" applyBorder="1" applyAlignment="1" applyProtection="1">
      <alignment horizontal="center" vertical="center"/>
    </xf>
    <xf numFmtId="39" fontId="11" fillId="2" borderId="5" xfId="0" applyNumberFormat="1" applyFont="1" applyFill="1" applyBorder="1" applyAlignment="1" applyProtection="1">
      <alignment horizontal="left"/>
    </xf>
    <xf numFmtId="39" fontId="11" fillId="2" borderId="5" xfId="0" applyNumberFormat="1" applyFont="1" applyFill="1" applyBorder="1" applyProtection="1"/>
    <xf numFmtId="0" fontId="12" fillId="2" borderId="6" xfId="0" applyFont="1" applyFill="1" applyBorder="1" applyAlignment="1" applyProtection="1">
      <alignment horizontal="left"/>
    </xf>
    <xf numFmtId="39" fontId="11" fillId="2" borderId="6" xfId="0" applyNumberFormat="1" applyFont="1" applyFill="1" applyBorder="1" applyProtection="1"/>
    <xf numFmtId="0" fontId="11" fillId="2" borderId="2" xfId="0" applyFont="1" applyFill="1" applyBorder="1" applyAlignment="1" applyProtection="1">
      <alignment horizontal="left" vertical="center" indent="1"/>
    </xf>
    <xf numFmtId="0" fontId="12" fillId="2" borderId="6" xfId="0" applyFont="1" applyFill="1" applyBorder="1" applyAlignment="1" applyProtection="1">
      <alignment horizontal="left" vertical="center"/>
    </xf>
    <xf numFmtId="39" fontId="11" fillId="2" borderId="3" xfId="0" applyNumberFormat="1" applyFont="1" applyFill="1" applyBorder="1" applyProtection="1"/>
    <xf numFmtId="1" fontId="11" fillId="2" borderId="7" xfId="0" quotePrefix="1" applyNumberFormat="1" applyFont="1" applyFill="1" applyBorder="1" applyAlignment="1" applyProtection="1">
      <alignment horizontal="center" vertical="center"/>
    </xf>
    <xf numFmtId="0" fontId="7" fillId="2" borderId="2" xfId="0" applyFont="1" applyFill="1" applyBorder="1" applyAlignment="1" applyProtection="1">
      <alignment horizontal="left"/>
    </xf>
    <xf numFmtId="0" fontId="11" fillId="2" borderId="5" xfId="0" applyFont="1" applyFill="1" applyBorder="1" applyAlignment="1" applyProtection="1">
      <alignment horizontal="center"/>
    </xf>
    <xf numFmtId="39" fontId="11" fillId="2" borderId="5" xfId="1" applyNumberFormat="1" applyFont="1" applyFill="1" applyBorder="1" applyProtection="1"/>
    <xf numFmtId="0" fontId="5" fillId="2" borderId="2" xfId="0" applyFont="1" applyFill="1" applyBorder="1" applyAlignment="1" applyProtection="1">
      <alignment horizontal="left"/>
    </xf>
    <xf numFmtId="0" fontId="11" fillId="2" borderId="2" xfId="0" applyFont="1" applyFill="1" applyBorder="1" applyAlignment="1" applyProtection="1">
      <alignment horizontal="left"/>
    </xf>
    <xf numFmtId="0" fontId="7" fillId="2" borderId="1" xfId="0" applyFont="1" applyFill="1" applyBorder="1" applyAlignment="1" applyProtection="1">
      <alignment horizontal="left"/>
    </xf>
    <xf numFmtId="0" fontId="11" fillId="2" borderId="10" xfId="0" applyFont="1" applyFill="1" applyBorder="1" applyAlignment="1" applyProtection="1">
      <alignment horizontal="center"/>
    </xf>
    <xf numFmtId="0" fontId="5" fillId="2" borderId="3" xfId="0" applyFont="1" applyFill="1" applyBorder="1" applyAlignment="1" applyProtection="1">
      <alignment horizontal="left"/>
    </xf>
    <xf numFmtId="39" fontId="11" fillId="2" borderId="7" xfId="1" applyNumberFormat="1" applyFont="1" applyFill="1" applyBorder="1" applyProtection="1"/>
    <xf numFmtId="39" fontId="11" fillId="2" borderId="0" xfId="0" applyNumberFormat="1" applyFont="1" applyFill="1" applyProtection="1"/>
    <xf numFmtId="0" fontId="11" fillId="2" borderId="0" xfId="0" applyFont="1" applyFill="1" applyAlignment="1" applyProtection="1">
      <alignment horizontal="left"/>
    </xf>
    <xf numFmtId="39" fontId="11" fillId="2" borderId="0" xfId="0" applyNumberFormat="1" applyFont="1" applyFill="1" applyAlignment="1" applyProtection="1">
      <alignment horizontal="center"/>
    </xf>
    <xf numFmtId="0" fontId="5" fillId="2" borderId="3" xfId="0" applyFont="1" applyFill="1" applyBorder="1" applyAlignment="1" applyProtection="1">
      <alignment horizontal="center"/>
    </xf>
    <xf numFmtId="1" fontId="5" fillId="2" borderId="3" xfId="0" applyNumberFormat="1" applyFont="1" applyFill="1" applyBorder="1" applyAlignment="1" applyProtection="1">
      <alignment horizontal="center" vertical="center"/>
    </xf>
    <xf numFmtId="0" fontId="4" fillId="2" borderId="6" xfId="0" applyFont="1" applyFill="1" applyBorder="1" applyAlignment="1" applyProtection="1">
      <alignment horizontal="left" indent="1"/>
    </xf>
    <xf numFmtId="0" fontId="3" fillId="2" borderId="1" xfId="0" applyFont="1" applyFill="1" applyBorder="1" applyAlignment="1" applyProtection="1">
      <alignment horizontal="left"/>
    </xf>
    <xf numFmtId="39" fontId="11" fillId="2" borderId="2" xfId="0" applyNumberFormat="1" applyFont="1" applyFill="1" applyBorder="1" applyProtection="1"/>
    <xf numFmtId="0" fontId="5" fillId="2" borderId="4" xfId="0" applyFont="1" applyFill="1" applyBorder="1" applyAlignment="1" applyProtection="1">
      <alignment horizontal="center"/>
    </xf>
    <xf numFmtId="0" fontId="5" fillId="2" borderId="7" xfId="0" applyFont="1" applyFill="1" applyBorder="1" applyAlignment="1" applyProtection="1">
      <alignment horizontal="center"/>
    </xf>
    <xf numFmtId="0" fontId="5" fillId="2" borderId="2" xfId="0" applyFont="1" applyFill="1" applyBorder="1" applyAlignment="1" applyProtection="1">
      <alignment horizontal="center"/>
    </xf>
    <xf numFmtId="0" fontId="7" fillId="2" borderId="3" xfId="0" applyFont="1" applyFill="1" applyBorder="1" applyAlignment="1" applyProtection="1">
      <alignment horizontal="left"/>
    </xf>
    <xf numFmtId="39" fontId="5" fillId="2" borderId="3" xfId="0" applyNumberFormat="1" applyFont="1" applyFill="1" applyBorder="1" applyAlignment="1" applyProtection="1">
      <alignment horizontal="center"/>
    </xf>
    <xf numFmtId="0" fontId="5" fillId="2" borderId="2" xfId="0" applyFont="1" applyFill="1" applyBorder="1" applyAlignment="1" applyProtection="1">
      <alignment horizontal="left" vertical="center"/>
    </xf>
    <xf numFmtId="1" fontId="5" fillId="2" borderId="7" xfId="0" applyNumberFormat="1" applyFont="1" applyFill="1" applyBorder="1" applyAlignment="1" applyProtection="1">
      <alignment horizontal="center" vertical="center"/>
    </xf>
    <xf numFmtId="39" fontId="6" fillId="2" borderId="11" xfId="0" applyNumberFormat="1" applyFont="1" applyFill="1" applyBorder="1" applyAlignment="1" applyProtection="1">
      <alignment horizontal="right"/>
      <protection locked="0"/>
    </xf>
    <xf numFmtId="39" fontId="6" fillId="2" borderId="2" xfId="0" applyNumberFormat="1" applyFont="1" applyFill="1" applyBorder="1" applyAlignment="1" applyProtection="1">
      <alignment horizontal="right"/>
      <protection locked="0"/>
    </xf>
    <xf numFmtId="39" fontId="5" fillId="2" borderId="2" xfId="0" applyNumberFormat="1" applyFont="1" applyFill="1" applyBorder="1" applyAlignment="1" applyProtection="1">
      <alignment horizontal="right"/>
    </xf>
    <xf numFmtId="0" fontId="7" fillId="2" borderId="6" xfId="0" applyFont="1" applyFill="1" applyBorder="1" applyAlignment="1" applyProtection="1">
      <alignment horizontal="left"/>
    </xf>
    <xf numFmtId="1" fontId="5" fillId="2" borderId="5" xfId="0" applyNumberFormat="1" applyFont="1" applyFill="1" applyBorder="1" applyAlignment="1">
      <alignment horizontal="center" vertical="center"/>
    </xf>
    <xf numFmtId="39" fontId="5" fillId="2" borderId="5" xfId="0" applyNumberFormat="1" applyFont="1" applyFill="1" applyBorder="1" applyAlignment="1" applyProtection="1">
      <alignment horizontal="left"/>
    </xf>
    <xf numFmtId="39" fontId="5" fillId="2" borderId="5" xfId="0" applyNumberFormat="1" applyFont="1" applyFill="1" applyBorder="1"/>
    <xf numFmtId="0" fontId="5" fillId="2" borderId="2" xfId="0" applyFont="1" applyFill="1" applyBorder="1" applyAlignment="1" applyProtection="1">
      <alignment horizontal="left" vertical="center" indent="1"/>
    </xf>
    <xf numFmtId="39" fontId="6" fillId="2" borderId="7" xfId="0" applyNumberFormat="1" applyFont="1" applyFill="1" applyBorder="1" applyAlignment="1" applyProtection="1">
      <alignment horizontal="right"/>
      <protection locked="0"/>
    </xf>
    <xf numFmtId="39" fontId="5" fillId="2" borderId="4" xfId="0" applyNumberFormat="1" applyFont="1" applyFill="1" applyBorder="1"/>
    <xf numFmtId="1" fontId="5" fillId="2" borderId="7" xfId="0" quotePrefix="1" applyNumberFormat="1" applyFont="1" applyFill="1" applyBorder="1" applyAlignment="1" applyProtection="1">
      <alignment horizontal="center" vertical="center"/>
    </xf>
    <xf numFmtId="39" fontId="6" fillId="2" borderId="5" xfId="0" applyNumberFormat="1" applyFont="1" applyFill="1" applyBorder="1" applyAlignment="1" applyProtection="1">
      <alignment horizontal="left"/>
    </xf>
    <xf numFmtId="0" fontId="5" fillId="2" borderId="7" xfId="0" applyFont="1" applyFill="1" applyBorder="1" applyAlignment="1" applyProtection="1">
      <alignment horizontal="center" vertical="center"/>
    </xf>
    <xf numFmtId="39" fontId="6" fillId="2" borderId="7" xfId="1" applyNumberFormat="1" applyFont="1" applyFill="1" applyBorder="1" applyProtection="1">
      <protection locked="0"/>
    </xf>
    <xf numFmtId="39" fontId="6" fillId="2" borderId="5" xfId="1" applyNumberFormat="1" applyFont="1" applyFill="1" applyBorder="1" applyProtection="1"/>
    <xf numFmtId="39" fontId="6" fillId="2" borderId="2" xfId="1" applyNumberFormat="1" applyFont="1" applyFill="1" applyBorder="1" applyProtection="1">
      <protection locked="0"/>
    </xf>
    <xf numFmtId="0" fontId="5" fillId="2" borderId="12" xfId="0" applyFont="1" applyFill="1" applyBorder="1" applyAlignment="1">
      <alignment horizontal="center"/>
    </xf>
    <xf numFmtId="0" fontId="5" fillId="2" borderId="3" xfId="0" applyFont="1" applyFill="1" applyBorder="1" applyAlignment="1">
      <alignment horizontal="center"/>
    </xf>
    <xf numFmtId="0" fontId="5" fillId="2" borderId="6" xfId="0" applyFont="1" applyFill="1" applyBorder="1" applyAlignment="1">
      <alignment horizontal="center"/>
    </xf>
    <xf numFmtId="0" fontId="5" fillId="2" borderId="5" xfId="0" applyFont="1" applyFill="1" applyBorder="1" applyAlignment="1">
      <alignment horizontal="center"/>
    </xf>
    <xf numFmtId="0" fontId="5" fillId="2" borderId="2" xfId="0" applyFont="1" applyFill="1" applyBorder="1" applyAlignment="1">
      <alignment horizontal="center"/>
    </xf>
    <xf numFmtId="39" fontId="5" fillId="2" borderId="0" xfId="0" applyNumberFormat="1" applyFont="1" applyFill="1"/>
    <xf numFmtId="39" fontId="5" fillId="2" borderId="7" xfId="0" applyNumberFormat="1" applyFont="1" applyFill="1" applyBorder="1" applyProtection="1"/>
    <xf numFmtId="39" fontId="11" fillId="2" borderId="1" xfId="0" applyNumberFormat="1" applyFont="1" applyFill="1" applyBorder="1" applyProtection="1"/>
    <xf numFmtId="1" fontId="5" fillId="2" borderId="5" xfId="0" applyNumberFormat="1" applyFont="1" applyFill="1" applyBorder="1" applyAlignment="1" applyProtection="1">
      <alignment horizontal="center" vertical="center"/>
    </xf>
    <xf numFmtId="2" fontId="5" fillId="2" borderId="0" xfId="0" applyNumberFormat="1" applyFont="1" applyFill="1" applyProtection="1"/>
    <xf numFmtId="2" fontId="3" fillId="2" borderId="0" xfId="0" applyNumberFormat="1" applyFont="1" applyFill="1" applyAlignment="1" applyProtection="1">
      <alignment horizontal="left"/>
    </xf>
    <xf numFmtId="0" fontId="5" fillId="2" borderId="7" xfId="0" applyFont="1" applyFill="1" applyBorder="1" applyAlignment="1">
      <alignment horizontal="center"/>
    </xf>
    <xf numFmtId="39" fontId="5" fillId="2" borderId="1" xfId="0" applyNumberFormat="1" applyFont="1" applyFill="1" applyBorder="1" applyAlignment="1" applyProtection="1">
      <alignment horizontal="right"/>
    </xf>
    <xf numFmtId="0" fontId="12" fillId="2" borderId="3" xfId="0" applyFont="1" applyFill="1" applyBorder="1" applyAlignment="1" applyProtection="1">
      <alignment horizontal="left" vertical="center"/>
    </xf>
    <xf numFmtId="39" fontId="5" fillId="2" borderId="3" xfId="0" applyNumberFormat="1" applyFont="1" applyFill="1" applyBorder="1" applyAlignment="1" applyProtection="1">
      <alignment horizontal="right"/>
    </xf>
    <xf numFmtId="2" fontId="4" fillId="2" borderId="0" xfId="0" applyNumberFormat="1" applyFont="1" applyFill="1" applyAlignment="1" applyProtection="1">
      <alignment horizontal="right"/>
    </xf>
    <xf numFmtId="39" fontId="10" fillId="0" borderId="0" xfId="0" applyNumberFormat="1" applyFont="1" applyFill="1" applyAlignment="1" applyProtection="1">
      <alignment horizontal="left"/>
    </xf>
    <xf numFmtId="0" fontId="10" fillId="0" borderId="0" xfId="0" applyFont="1" applyFill="1" applyAlignment="1" applyProtection="1">
      <alignment horizontal="left"/>
    </xf>
    <xf numFmtId="15" fontId="7" fillId="0" borderId="0" xfId="0" applyNumberFormat="1" applyFont="1" applyFill="1" applyAlignment="1" applyProtection="1">
      <alignment horizontal="left"/>
    </xf>
    <xf numFmtId="39" fontId="5" fillId="0" borderId="0" xfId="0" applyNumberFormat="1" applyFont="1" applyFill="1" applyAlignment="1" applyProtection="1">
      <alignment horizontal="right"/>
      <protection locked="0"/>
    </xf>
    <xf numFmtId="0" fontId="11" fillId="0" borderId="0" xfId="0" applyFont="1" applyFill="1" applyAlignment="1" applyProtection="1">
      <alignment horizontal="center"/>
      <protection locked="0"/>
    </xf>
    <xf numFmtId="0" fontId="5" fillId="0" borderId="0" xfId="0" applyFont="1" applyFill="1" applyAlignment="1" applyProtection="1">
      <alignment horizontal="right"/>
      <protection locked="0"/>
    </xf>
    <xf numFmtId="0" fontId="5" fillId="0" borderId="0" xfId="0" applyFont="1" applyFill="1" applyProtection="1">
      <protection locked="0"/>
    </xf>
    <xf numFmtId="0" fontId="9" fillId="0" borderId="0" xfId="0" applyFont="1" applyFill="1" applyProtection="1">
      <protection locked="0"/>
    </xf>
    <xf numFmtId="0" fontId="9" fillId="0" borderId="0" xfId="0" applyFont="1" applyFill="1" applyAlignment="1" applyProtection="1">
      <alignment horizontal="right"/>
      <protection locked="0"/>
    </xf>
    <xf numFmtId="39" fontId="5" fillId="0" borderId="0" xfId="0" applyNumberFormat="1" applyFont="1" applyFill="1" applyProtection="1">
      <protection locked="0"/>
    </xf>
    <xf numFmtId="0" fontId="13" fillId="2" borderId="0" xfId="0" applyFont="1" applyFill="1"/>
    <xf numFmtId="2" fontId="3" fillId="2" borderId="11" xfId="0" applyNumberFormat="1" applyFont="1" applyFill="1" applyBorder="1" applyAlignment="1" applyProtection="1">
      <alignment horizontal="left"/>
    </xf>
    <xf numFmtId="2" fontId="3" fillId="2" borderId="7" xfId="0" applyNumberFormat="1" applyFont="1" applyFill="1" applyBorder="1" applyAlignment="1" applyProtection="1">
      <alignment horizontal="center"/>
    </xf>
    <xf numFmtId="2" fontId="15" fillId="2" borderId="14" xfId="0" applyNumberFormat="1" applyFont="1" applyFill="1" applyBorder="1" applyAlignment="1" applyProtection="1">
      <alignment horizontal="left"/>
    </xf>
    <xf numFmtId="2" fontId="4" fillId="2" borderId="6" xfId="0" applyNumberFormat="1" applyFont="1" applyFill="1" applyBorder="1" applyAlignment="1" applyProtection="1">
      <alignment horizontal="center"/>
    </xf>
    <xf numFmtId="39" fontId="4" fillId="2" borderId="5" xfId="0" applyNumberFormat="1" applyFont="1" applyFill="1" applyBorder="1" applyAlignment="1" applyProtection="1">
      <alignment horizontal="right"/>
    </xf>
    <xf numFmtId="39" fontId="5" fillId="2" borderId="5" xfId="0" applyNumberFormat="1" applyFont="1" applyFill="1" applyBorder="1" applyAlignment="1" applyProtection="1">
      <alignment horizontal="right"/>
    </xf>
    <xf numFmtId="2" fontId="4" fillId="2" borderId="11" xfId="0" applyNumberFormat="1" applyFont="1" applyFill="1" applyBorder="1" applyAlignment="1" applyProtection="1">
      <alignment horizontal="left" indent="1"/>
    </xf>
    <xf numFmtId="1" fontId="4" fillId="2" borderId="2" xfId="0" applyNumberFormat="1" applyFont="1" applyFill="1" applyBorder="1" applyAlignment="1" applyProtection="1">
      <alignment horizontal="center"/>
    </xf>
    <xf numFmtId="2" fontId="4" fillId="2" borderId="1" xfId="0" applyNumberFormat="1" applyFont="1" applyFill="1" applyBorder="1" applyAlignment="1" applyProtection="1">
      <alignment horizontal="left" indent="1"/>
    </xf>
    <xf numFmtId="2" fontId="4" fillId="2" borderId="2" xfId="0" applyNumberFormat="1" applyFont="1" applyFill="1" applyBorder="1" applyAlignment="1" applyProtection="1">
      <alignment horizontal="center"/>
    </xf>
    <xf numFmtId="39" fontId="6" fillId="4" borderId="7" xfId="0" applyNumberFormat="1" applyFont="1" applyFill="1" applyBorder="1" applyAlignment="1" applyProtection="1">
      <alignment horizontal="right"/>
    </xf>
    <xf numFmtId="2" fontId="3" fillId="2" borderId="1" xfId="0" applyNumberFormat="1" applyFont="1" applyFill="1" applyBorder="1" applyAlignment="1" applyProtection="1">
      <alignment horizontal="left"/>
    </xf>
    <xf numFmtId="2" fontId="4" fillId="2" borderId="10" xfId="0" applyNumberFormat="1" applyFont="1" applyFill="1" applyBorder="1" applyAlignment="1" applyProtection="1">
      <alignment horizontal="center"/>
    </xf>
    <xf numFmtId="2" fontId="7" fillId="2" borderId="0" xfId="0" applyNumberFormat="1" applyFont="1" applyFill="1" applyProtection="1"/>
    <xf numFmtId="2" fontId="12" fillId="2" borderId="0" xfId="0" applyNumberFormat="1" applyFont="1" applyFill="1" applyProtection="1"/>
    <xf numFmtId="39" fontId="5" fillId="2" borderId="15" xfId="0" applyNumberFormat="1" applyFont="1" applyFill="1" applyBorder="1" applyProtection="1"/>
    <xf numFmtId="2" fontId="5" fillId="2" borderId="0" xfId="0" applyNumberFormat="1" applyFont="1" applyFill="1" applyAlignment="1" applyProtection="1">
      <alignment horizontal="left" indent="1"/>
    </xf>
    <xf numFmtId="2" fontId="7" fillId="2" borderId="0" xfId="0" applyNumberFormat="1" applyFont="1" applyFill="1" applyAlignment="1" applyProtection="1">
      <alignment horizontal="left"/>
    </xf>
    <xf numFmtId="2" fontId="5" fillId="2" borderId="0" xfId="0" applyNumberFormat="1" applyFont="1" applyFill="1"/>
    <xf numFmtId="39" fontId="6" fillId="2" borderId="2" xfId="0" applyNumberFormat="1" applyFont="1" applyFill="1" applyBorder="1" applyAlignment="1" applyProtection="1">
      <alignment horizontal="right"/>
    </xf>
    <xf numFmtId="39" fontId="4" fillId="2" borderId="7" xfId="0" applyNumberFormat="1" applyFont="1" applyFill="1" applyBorder="1" applyAlignment="1" applyProtection="1">
      <alignment horizontal="right"/>
    </xf>
    <xf numFmtId="39" fontId="4" fillId="2" borderId="1" xfId="0" applyNumberFormat="1" applyFont="1" applyFill="1" applyBorder="1" applyAlignment="1" applyProtection="1">
      <alignment horizontal="right"/>
    </xf>
    <xf numFmtId="39" fontId="6" fillId="4" borderId="2" xfId="0" applyNumberFormat="1" applyFont="1" applyFill="1" applyBorder="1" applyAlignment="1" applyProtection="1">
      <alignment horizontal="right"/>
    </xf>
    <xf numFmtId="39" fontId="6" fillId="4" borderId="1" xfId="0" applyNumberFormat="1" applyFont="1" applyFill="1" applyBorder="1" applyAlignment="1" applyProtection="1">
      <alignment horizontal="right"/>
    </xf>
    <xf numFmtId="39" fontId="16" fillId="4" borderId="7" xfId="0" applyNumberFormat="1" applyFont="1" applyFill="1" applyBorder="1" applyAlignment="1" applyProtection="1">
      <alignment horizontal="right"/>
    </xf>
    <xf numFmtId="39" fontId="4" fillId="2" borderId="6" xfId="0" quotePrefix="1" applyNumberFormat="1" applyFont="1" applyFill="1" applyBorder="1" applyAlignment="1" applyProtection="1">
      <alignment horizontal="right"/>
    </xf>
    <xf numFmtId="39" fontId="4" fillId="2" borderId="5" xfId="0" quotePrefix="1" applyNumberFormat="1" applyFont="1" applyFill="1" applyBorder="1" applyAlignment="1" applyProtection="1">
      <alignment horizontal="right"/>
    </xf>
    <xf numFmtId="39" fontId="6" fillId="2" borderId="5" xfId="0" applyNumberFormat="1" applyFont="1" applyFill="1" applyBorder="1" applyAlignment="1" applyProtection="1">
      <alignment horizontal="right"/>
    </xf>
    <xf numFmtId="39" fontId="6" fillId="2" borderId="6" xfId="0" applyNumberFormat="1" applyFont="1" applyFill="1" applyBorder="1" applyAlignment="1" applyProtection="1">
      <alignment horizontal="right"/>
    </xf>
    <xf numFmtId="2" fontId="4" fillId="2" borderId="2" xfId="0" quotePrefix="1" applyNumberFormat="1" applyFont="1" applyFill="1" applyBorder="1" applyAlignment="1" applyProtection="1">
      <alignment horizontal="center"/>
    </xf>
    <xf numFmtId="39" fontId="6" fillId="2" borderId="2" xfId="0" quotePrefix="1" applyNumberFormat="1" applyFont="1" applyFill="1" applyBorder="1" applyAlignment="1" applyProtection="1">
      <alignment horizontal="right"/>
      <protection locked="0"/>
    </xf>
    <xf numFmtId="39" fontId="6" fillId="2" borderId="7" xfId="0" quotePrefix="1" applyNumberFormat="1" applyFont="1" applyFill="1" applyBorder="1" applyAlignment="1" applyProtection="1">
      <alignment horizontal="right"/>
      <protection locked="0"/>
    </xf>
    <xf numFmtId="39" fontId="6" fillId="2" borderId="11" xfId="0" quotePrefix="1" applyNumberFormat="1" applyFont="1" applyFill="1" applyBorder="1" applyAlignment="1" applyProtection="1">
      <alignment horizontal="right"/>
      <protection locked="0"/>
    </xf>
    <xf numFmtId="39" fontId="6" fillId="2" borderId="5" xfId="0" quotePrefix="1" applyNumberFormat="1" applyFont="1" applyFill="1" applyBorder="1" applyAlignment="1" applyProtection="1">
      <alignment horizontal="right"/>
      <protection locked="0"/>
    </xf>
    <xf numFmtId="39" fontId="4" fillId="2" borderId="1" xfId="0" quotePrefix="1" applyNumberFormat="1" applyFont="1" applyFill="1" applyBorder="1" applyAlignment="1" applyProtection="1">
      <alignment horizontal="right"/>
    </xf>
    <xf numFmtId="39" fontId="4" fillId="4" borderId="2" xfId="0" applyNumberFormat="1" applyFont="1" applyFill="1" applyBorder="1" applyAlignment="1" applyProtection="1">
      <alignment horizontal="right"/>
    </xf>
    <xf numFmtId="39" fontId="4" fillId="2" borderId="2" xfId="0" applyNumberFormat="1" applyFont="1" applyFill="1" applyBorder="1" applyAlignment="1" applyProtection="1">
      <alignment horizontal="right"/>
    </xf>
    <xf numFmtId="39" fontId="4" fillId="4" borderId="1" xfId="0" quotePrefix="1" applyNumberFormat="1" applyFont="1" applyFill="1" applyBorder="1" applyAlignment="1" applyProtection="1">
      <alignment horizontal="right"/>
    </xf>
    <xf numFmtId="39" fontId="6" fillId="4" borderId="1" xfId="0" quotePrefix="1" applyNumberFormat="1" applyFont="1" applyFill="1" applyBorder="1" applyAlignment="1" applyProtection="1">
      <alignment horizontal="right"/>
    </xf>
    <xf numFmtId="2" fontId="3" fillId="2" borderId="1" xfId="0" applyNumberFormat="1" applyFont="1" applyFill="1" applyBorder="1" applyProtection="1"/>
    <xf numFmtId="2" fontId="4" fillId="2" borderId="1" xfId="0" applyNumberFormat="1" applyFont="1" applyFill="1" applyBorder="1" applyAlignment="1" applyProtection="1">
      <alignment horizontal="center"/>
    </xf>
    <xf numFmtId="39" fontId="6" fillId="2" borderId="1" xfId="0" applyNumberFormat="1" applyFont="1" applyFill="1" applyBorder="1" applyAlignment="1" applyProtection="1">
      <alignment horizontal="right"/>
      <protection locked="0"/>
    </xf>
    <xf numFmtId="39" fontId="5" fillId="2" borderId="5" xfId="1" applyNumberFormat="1" applyFont="1" applyFill="1" applyBorder="1"/>
    <xf numFmtId="0" fontId="5" fillId="2" borderId="2" xfId="0" applyFont="1" applyFill="1" applyBorder="1" applyAlignment="1" applyProtection="1">
      <alignment horizontal="left" indent="1"/>
    </xf>
    <xf numFmtId="1" fontId="5" fillId="2" borderId="7" xfId="0" applyNumberFormat="1" applyFont="1" applyFill="1" applyBorder="1" applyAlignment="1" applyProtection="1">
      <alignment horizontal="center"/>
    </xf>
    <xf numFmtId="0" fontId="5" fillId="2" borderId="10" xfId="0" applyFont="1" applyFill="1" applyBorder="1" applyAlignment="1" applyProtection="1">
      <alignment horizontal="center"/>
    </xf>
    <xf numFmtId="39" fontId="5" fillId="2" borderId="5" xfId="1" applyNumberFormat="1" applyFont="1" applyFill="1" applyBorder="1" applyProtection="1"/>
    <xf numFmtId="39" fontId="5" fillId="2" borderId="7" xfId="1" applyNumberFormat="1" applyFont="1" applyFill="1" applyBorder="1"/>
    <xf numFmtId="0" fontId="5" fillId="2" borderId="0" xfId="0" applyFont="1" applyFill="1" applyAlignment="1">
      <alignment horizontal="center"/>
    </xf>
    <xf numFmtId="0" fontId="5" fillId="2" borderId="0" xfId="0" applyFont="1" applyFill="1" applyAlignment="1" applyProtection="1">
      <alignment horizontal="left"/>
    </xf>
    <xf numFmtId="0" fontId="11" fillId="0" borderId="0" xfId="0" applyFont="1" applyFill="1" applyAlignment="1" applyProtection="1">
      <alignment horizontal="right"/>
      <protection locked="0"/>
    </xf>
    <xf numFmtId="0" fontId="11" fillId="0" borderId="0" xfId="0" applyFont="1" applyFill="1" applyProtection="1">
      <protection locked="0"/>
    </xf>
    <xf numFmtId="0" fontId="3" fillId="2" borderId="0" xfId="0" applyFont="1" applyFill="1" applyAlignment="1" applyProtection="1">
      <alignment horizontal="left"/>
    </xf>
    <xf numFmtId="0" fontId="7" fillId="2" borderId="0" xfId="0" applyFont="1" applyFill="1" applyAlignment="1" applyProtection="1">
      <alignment horizontal="left"/>
      <protection locked="0"/>
    </xf>
    <xf numFmtId="40" fontId="8" fillId="0" borderId="0" xfId="0" applyNumberFormat="1" applyFont="1" applyFill="1" applyProtection="1">
      <protection locked="0"/>
    </xf>
    <xf numFmtId="0" fontId="10" fillId="0" borderId="0" xfId="0" applyFont="1" applyFill="1" applyProtection="1"/>
    <xf numFmtId="39" fontId="6" fillId="2" borderId="10" xfId="0" applyNumberFormat="1" applyFont="1" applyFill="1" applyBorder="1" applyProtection="1"/>
    <xf numFmtId="39" fontId="6" fillId="2" borderId="7" xfId="1" applyNumberFormat="1" applyFont="1" applyFill="1" applyBorder="1" applyProtection="1"/>
    <xf numFmtId="39" fontId="5" fillId="2" borderId="7" xfId="1" applyNumberFormat="1" applyFont="1" applyFill="1" applyBorder="1" applyProtection="1"/>
    <xf numFmtId="0" fontId="11" fillId="0" borderId="0" xfId="0" applyFont="1" applyFill="1" applyProtection="1"/>
    <xf numFmtId="0" fontId="9" fillId="0" borderId="0" xfId="0" applyFont="1" applyFill="1" applyProtection="1"/>
    <xf numFmtId="0" fontId="5" fillId="0" borderId="0" xfId="0" applyFont="1" applyFill="1" applyProtection="1"/>
    <xf numFmtId="39" fontId="5" fillId="2" borderId="0" xfId="0" applyNumberFormat="1" applyFont="1" applyFill="1" applyAlignment="1" applyProtection="1">
      <alignment horizontal="center"/>
    </xf>
    <xf numFmtId="0" fontId="5" fillId="2" borderId="0" xfId="0" applyFont="1" applyFill="1" applyAlignment="1" applyProtection="1">
      <alignment horizontal="center"/>
    </xf>
    <xf numFmtId="40" fontId="5" fillId="2" borderId="0" xfId="0" applyNumberFormat="1" applyFont="1" applyFill="1" applyProtection="1"/>
    <xf numFmtId="39" fontId="5" fillId="2" borderId="0" xfId="0" applyNumberFormat="1" applyFont="1" applyFill="1" applyBorder="1" applyProtection="1"/>
    <xf numFmtId="2" fontId="3" fillId="2" borderId="0" xfId="0" applyNumberFormat="1" applyFont="1" applyFill="1" applyBorder="1" applyProtection="1"/>
    <xf numFmtId="2" fontId="5" fillId="2" borderId="0" xfId="0" applyNumberFormat="1" applyFont="1" applyFill="1" applyBorder="1" applyProtection="1"/>
    <xf numFmtId="39" fontId="11" fillId="2" borderId="6" xfId="0" applyNumberFormat="1" applyFont="1" applyFill="1" applyBorder="1" applyAlignment="1" applyProtection="1">
      <alignment horizontal="left"/>
    </xf>
    <xf numFmtId="39" fontId="11" fillId="2" borderId="6" xfId="1" applyNumberFormat="1" applyFont="1" applyFill="1" applyBorder="1" applyProtection="1"/>
    <xf numFmtId="39" fontId="11" fillId="2" borderId="2" xfId="1" applyNumberFormat="1" applyFont="1" applyFill="1" applyBorder="1" applyProtection="1"/>
    <xf numFmtId="0" fontId="13" fillId="2" borderId="0" xfId="0" applyFont="1" applyFill="1" applyAlignment="1">
      <alignment horizontal="center"/>
    </xf>
    <xf numFmtId="39" fontId="6" fillId="2" borderId="1" xfId="0" quotePrefix="1" applyNumberFormat="1" applyFont="1" applyFill="1" applyBorder="1" applyAlignment="1" applyProtection="1">
      <alignment horizontal="right"/>
      <protection locked="0"/>
    </xf>
    <xf numFmtId="39" fontId="6" fillId="2" borderId="1" xfId="0" applyNumberFormat="1" applyFont="1" applyFill="1" applyBorder="1" applyAlignment="1" applyProtection="1">
      <alignment horizontal="right"/>
    </xf>
    <xf numFmtId="0" fontId="5" fillId="2" borderId="11" xfId="0" applyFont="1" applyFill="1" applyBorder="1" applyAlignment="1">
      <alignment horizontal="center"/>
    </xf>
    <xf numFmtId="0" fontId="5" fillId="2" borderId="1" xfId="0" applyFont="1" applyFill="1" applyBorder="1" applyAlignment="1">
      <alignment horizontal="center"/>
    </xf>
    <xf numFmtId="0" fontId="3" fillId="0" borderId="6" xfId="0" applyFont="1" applyFill="1" applyBorder="1" applyAlignment="1" applyProtection="1">
      <alignment horizontal="left"/>
    </xf>
    <xf numFmtId="0" fontId="15" fillId="2" borderId="1" xfId="0" applyFont="1" applyFill="1" applyBorder="1" applyAlignment="1" applyProtection="1">
      <alignment horizontal="left" indent="2"/>
    </xf>
    <xf numFmtId="0" fontId="12" fillId="2" borderId="1" xfId="0" applyFont="1" applyFill="1" applyBorder="1" applyAlignment="1" applyProtection="1">
      <alignment horizontal="left" indent="2"/>
    </xf>
    <xf numFmtId="39" fontId="5" fillId="2" borderId="1" xfId="0" applyNumberFormat="1" applyFont="1" applyFill="1" applyBorder="1" applyAlignment="1" applyProtection="1"/>
    <xf numFmtId="39" fontId="4" fillId="2" borderId="6" xfId="0" applyNumberFormat="1" applyFont="1" applyFill="1" applyBorder="1" applyProtection="1"/>
    <xf numFmtId="0" fontId="7" fillId="0" borderId="0" xfId="0" applyFont="1" applyFill="1" applyAlignment="1" applyProtection="1">
      <alignment horizontal="left"/>
    </xf>
    <xf numFmtId="39" fontId="6" fillId="3" borderId="1" xfId="0" applyNumberFormat="1" applyFont="1" applyFill="1" applyBorder="1" applyProtection="1">
      <protection locked="0"/>
    </xf>
    <xf numFmtId="39" fontId="5" fillId="3" borderId="1" xfId="0" applyNumberFormat="1" applyFont="1" applyFill="1" applyBorder="1" applyProtection="1"/>
    <xf numFmtId="39" fontId="6" fillId="3" borderId="1" xfId="0" applyNumberFormat="1" applyFont="1" applyFill="1" applyBorder="1" applyProtection="1"/>
    <xf numFmtId="39" fontId="11" fillId="2" borderId="10" xfId="0" applyNumberFormat="1" applyFont="1" applyFill="1" applyBorder="1" applyProtection="1"/>
    <xf numFmtId="39" fontId="5" fillId="2" borderId="1" xfId="1" applyNumberFormat="1" applyFont="1" applyFill="1" applyBorder="1" applyAlignment="1" applyProtection="1">
      <alignment horizontal="right"/>
    </xf>
    <xf numFmtId="39" fontId="5" fillId="2" borderId="10" xfId="0" applyNumberFormat="1" applyFont="1" applyFill="1" applyBorder="1" applyProtection="1"/>
    <xf numFmtId="39" fontId="5" fillId="2" borderId="1" xfId="1" applyNumberFormat="1" applyFont="1" applyFill="1" applyBorder="1" applyProtection="1"/>
    <xf numFmtId="39" fontId="5" fillId="2" borderId="10" xfId="1" applyNumberFormat="1" applyFont="1" applyFill="1" applyBorder="1" applyProtection="1"/>
    <xf numFmtId="0" fontId="7" fillId="2" borderId="1" xfId="0" applyFont="1" applyFill="1" applyBorder="1" applyAlignment="1" applyProtection="1">
      <alignment horizontal="left" vertical="center"/>
    </xf>
    <xf numFmtId="0" fontId="5" fillId="2" borderId="6" xfId="0" applyFont="1" applyFill="1" applyBorder="1" applyAlignment="1" applyProtection="1">
      <alignment horizontal="left"/>
    </xf>
    <xf numFmtId="1" fontId="11" fillId="2" borderId="10" xfId="0" applyNumberFormat="1"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39" fontId="11" fillId="2" borderId="10" xfId="1" applyNumberFormat="1" applyFont="1" applyFill="1" applyBorder="1" applyProtection="1"/>
    <xf numFmtId="39" fontId="11" fillId="2" borderId="1" xfId="1" applyNumberFormat="1" applyFont="1" applyFill="1" applyBorder="1" applyProtection="1"/>
    <xf numFmtId="2" fontId="4" fillId="2" borderId="6" xfId="0" quotePrefix="1" applyNumberFormat="1" applyFont="1" applyFill="1" applyBorder="1" applyAlignment="1" applyProtection="1">
      <alignment horizontal="center"/>
    </xf>
    <xf numFmtId="39" fontId="6" fillId="4" borderId="10" xfId="0" applyNumberFormat="1" applyFont="1" applyFill="1" applyBorder="1" applyAlignment="1" applyProtection="1">
      <alignment horizontal="right"/>
    </xf>
    <xf numFmtId="0" fontId="3" fillId="2" borderId="6" xfId="0" applyFont="1" applyFill="1" applyBorder="1" applyAlignment="1" applyProtection="1">
      <alignment horizontal="left" wrapText="1"/>
    </xf>
    <xf numFmtId="0" fontId="5" fillId="2" borderId="2" xfId="0" applyFont="1" applyFill="1" applyBorder="1" applyAlignment="1" applyProtection="1">
      <alignment horizontal="left" vertical="center" wrapText="1" indent="1"/>
    </xf>
    <xf numFmtId="164" fontId="4" fillId="0" borderId="7" xfId="0" applyNumberFormat="1" applyFont="1" applyFill="1" applyBorder="1" applyAlignment="1" applyProtection="1">
      <alignment horizontal="center"/>
    </xf>
    <xf numFmtId="164" fontId="4" fillId="0" borderId="1" xfId="0" applyNumberFormat="1" applyFont="1" applyFill="1" applyBorder="1" applyAlignment="1" applyProtection="1">
      <alignment horizontal="center"/>
    </xf>
    <xf numFmtId="40" fontId="4" fillId="0" borderId="1" xfId="0" applyNumberFormat="1" applyFont="1" applyFill="1" applyBorder="1" applyAlignment="1" applyProtection="1">
      <alignment horizontal="left" indent="1"/>
    </xf>
    <xf numFmtId="40" fontId="4" fillId="0" borderId="2" xfId="0" applyNumberFormat="1" applyFont="1" applyFill="1" applyBorder="1" applyAlignment="1" applyProtection="1">
      <alignment horizontal="left" indent="1"/>
    </xf>
    <xf numFmtId="39" fontId="5" fillId="2" borderId="6" xfId="0" applyNumberFormat="1" applyFont="1" applyFill="1" applyBorder="1" applyAlignment="1" applyProtection="1">
      <alignment horizontal="center"/>
    </xf>
    <xf numFmtId="0" fontId="3" fillId="2" borderId="6" xfId="0" applyFont="1" applyFill="1" applyBorder="1" applyAlignment="1" applyProtection="1">
      <alignment horizontal="left" wrapText="1" indent="1"/>
    </xf>
    <xf numFmtId="2" fontId="4" fillId="0" borderId="11" xfId="0" applyNumberFormat="1" applyFont="1" applyFill="1" applyBorder="1" applyAlignment="1" applyProtection="1">
      <alignment horizontal="left" indent="1"/>
    </xf>
    <xf numFmtId="0" fontId="5" fillId="0" borderId="2" xfId="0" applyFont="1" applyFill="1" applyBorder="1" applyAlignment="1" applyProtection="1">
      <alignment horizontal="left" vertical="center" indent="1"/>
    </xf>
    <xf numFmtId="1" fontId="5" fillId="2" borderId="2" xfId="0" applyNumberFormat="1" applyFont="1" applyFill="1" applyBorder="1" applyAlignment="1" applyProtection="1">
      <alignment horizontal="center" vertical="center" wrapText="1"/>
    </xf>
    <xf numFmtId="1" fontId="5" fillId="2" borderId="7" xfId="0" applyNumberFormat="1" applyFont="1" applyFill="1" applyBorder="1" applyAlignment="1" applyProtection="1">
      <alignment horizontal="center" vertical="center" wrapText="1"/>
    </xf>
    <xf numFmtId="0" fontId="5" fillId="0" borderId="2" xfId="0" applyFont="1" applyFill="1" applyBorder="1" applyAlignment="1" applyProtection="1">
      <alignment horizontal="left"/>
    </xf>
    <xf numFmtId="0" fontId="5" fillId="0" borderId="7" xfId="0" applyFont="1" applyFill="1" applyBorder="1" applyAlignment="1" applyProtection="1">
      <alignment horizontal="center"/>
    </xf>
    <xf numFmtId="0" fontId="5" fillId="0" borderId="2" xfId="0" applyFont="1" applyFill="1" applyBorder="1" applyAlignment="1" applyProtection="1">
      <alignment horizontal="left" indent="1"/>
    </xf>
    <xf numFmtId="1" fontId="5" fillId="0" borderId="7" xfId="0" applyNumberFormat="1" applyFont="1" applyFill="1" applyBorder="1" applyAlignment="1" applyProtection="1">
      <alignment horizontal="center"/>
    </xf>
    <xf numFmtId="0" fontId="7" fillId="0" borderId="1" xfId="0" applyFont="1" applyFill="1" applyBorder="1" applyAlignment="1" applyProtection="1">
      <alignment horizontal="left"/>
    </xf>
    <xf numFmtId="0" fontId="5" fillId="0" borderId="10" xfId="0" applyFont="1" applyFill="1" applyBorder="1" applyAlignment="1" applyProtection="1">
      <alignment horizontal="center"/>
    </xf>
    <xf numFmtId="0" fontId="4" fillId="0" borderId="2" xfId="0" applyFont="1" applyFill="1" applyBorder="1" applyAlignment="1" applyProtection="1">
      <alignment horizontal="center"/>
    </xf>
    <xf numFmtId="165" fontId="3" fillId="0" borderId="0" xfId="0" applyNumberFormat="1" applyFont="1" applyFill="1" applyAlignment="1" applyProtection="1">
      <alignment horizontal="left"/>
    </xf>
    <xf numFmtId="164" fontId="4" fillId="0" borderId="3" xfId="0" applyNumberFormat="1" applyFont="1" applyFill="1" applyBorder="1" applyAlignment="1" applyProtection="1">
      <alignment horizontal="center"/>
    </xf>
    <xf numFmtId="164" fontId="4" fillId="0" borderId="2" xfId="0" applyNumberFormat="1" applyFont="1" applyFill="1" applyBorder="1" applyAlignment="1" applyProtection="1">
      <alignment horizontal="center"/>
    </xf>
    <xf numFmtId="40" fontId="3" fillId="0" borderId="2" xfId="0" applyNumberFormat="1" applyFont="1" applyFill="1" applyBorder="1" applyAlignment="1" applyProtection="1">
      <alignment horizontal="left"/>
    </xf>
    <xf numFmtId="0" fontId="3" fillId="0" borderId="1" xfId="0" applyFont="1" applyFill="1" applyBorder="1" applyAlignment="1" applyProtection="1">
      <alignment horizontal="left"/>
    </xf>
    <xf numFmtId="40" fontId="3" fillId="0" borderId="3" xfId="0" applyNumberFormat="1" applyFont="1" applyFill="1" applyBorder="1" applyAlignment="1" applyProtection="1">
      <alignment horizontal="left"/>
    </xf>
    <xf numFmtId="40" fontId="3" fillId="0" borderId="1" xfId="0" applyNumberFormat="1" applyFont="1" applyFill="1" applyBorder="1" applyAlignment="1" applyProtection="1">
      <alignment horizontal="left"/>
    </xf>
    <xf numFmtId="40" fontId="3" fillId="0" borderId="6" xfId="0" applyNumberFormat="1" applyFont="1" applyFill="1" applyBorder="1" applyAlignment="1" applyProtection="1">
      <alignment horizontal="left"/>
    </xf>
    <xf numFmtId="40" fontId="4" fillId="0" borderId="2" xfId="0" applyNumberFormat="1" applyFont="1" applyFill="1" applyBorder="1" applyAlignment="1" applyProtection="1">
      <alignment horizontal="left"/>
    </xf>
    <xf numFmtId="0" fontId="4" fillId="0" borderId="1" xfId="0" applyFont="1" applyFill="1" applyBorder="1" applyAlignment="1" applyProtection="1">
      <alignment horizontal="center"/>
    </xf>
    <xf numFmtId="0" fontId="4" fillId="0" borderId="10" xfId="0" applyFont="1" applyFill="1" applyBorder="1" applyAlignment="1" applyProtection="1">
      <alignment horizontal="center"/>
    </xf>
    <xf numFmtId="39" fontId="4" fillId="0" borderId="1" xfId="0" applyNumberFormat="1" applyFont="1" applyFill="1" applyBorder="1" applyProtection="1"/>
    <xf numFmtId="39" fontId="4" fillId="0" borderId="5" xfId="0" applyNumberFormat="1" applyFont="1" applyFill="1" applyBorder="1" applyProtection="1"/>
    <xf numFmtId="0" fontId="5" fillId="2" borderId="0" xfId="0" quotePrefix="1" applyFont="1" applyFill="1" applyAlignment="1" applyProtection="1">
      <alignment horizontal="left"/>
    </xf>
    <xf numFmtId="165" fontId="3" fillId="0" borderId="0" xfId="0" quotePrefix="1" applyNumberFormat="1" applyFont="1" applyFill="1" applyBorder="1" applyAlignment="1" applyProtection="1">
      <alignment horizontal="left"/>
    </xf>
    <xf numFmtId="2" fontId="3" fillId="0" borderId="0" xfId="0" applyNumberFormat="1" applyFont="1" applyFill="1" applyAlignment="1" applyProtection="1">
      <alignment horizontal="left"/>
    </xf>
    <xf numFmtId="2" fontId="5" fillId="0" borderId="0" xfId="0" applyNumberFormat="1" applyFont="1" applyFill="1" applyProtection="1"/>
    <xf numFmtId="39" fontId="5" fillId="0" borderId="0" xfId="0" applyNumberFormat="1" applyFont="1" applyFill="1" applyProtection="1"/>
    <xf numFmtId="0" fontId="5" fillId="0" borderId="1" xfId="0" applyFont="1" applyFill="1" applyBorder="1" applyAlignment="1" applyProtection="1">
      <alignment horizontal="left"/>
    </xf>
    <xf numFmtId="0" fontId="4" fillId="0" borderId="2" xfId="0" applyFont="1" applyFill="1" applyBorder="1" applyAlignment="1" applyProtection="1">
      <alignment horizontal="left"/>
    </xf>
    <xf numFmtId="0" fontId="4" fillId="0" borderId="1" xfId="0" applyFont="1" applyFill="1" applyBorder="1" applyAlignment="1" applyProtection="1">
      <alignment horizontal="left"/>
    </xf>
    <xf numFmtId="40" fontId="4" fillId="0" borderId="1" xfId="0" applyNumberFormat="1" applyFont="1" applyFill="1" applyBorder="1" applyAlignment="1" applyProtection="1">
      <alignment horizontal="left"/>
    </xf>
    <xf numFmtId="39" fontId="4" fillId="2" borderId="0" xfId="0" applyNumberFormat="1" applyFont="1" applyFill="1" applyBorder="1" applyProtection="1"/>
    <xf numFmtId="39" fontId="4" fillId="2" borderId="3" xfId="0" applyNumberFormat="1" applyFont="1" applyFill="1" applyBorder="1" applyAlignment="1" applyProtection="1"/>
    <xf numFmtId="40" fontId="3" fillId="2" borderId="3" xfId="0" applyNumberFormat="1" applyFont="1" applyFill="1" applyBorder="1" applyAlignment="1" applyProtection="1">
      <alignment horizontal="center" wrapText="1"/>
    </xf>
    <xf numFmtId="0" fontId="4" fillId="2" borderId="11" xfId="0" applyFont="1" applyFill="1" applyBorder="1" applyAlignment="1" applyProtection="1">
      <alignment horizontal="left"/>
    </xf>
    <xf numFmtId="0" fontId="5" fillId="2" borderId="3" xfId="0" applyFont="1" applyFill="1" applyBorder="1" applyAlignment="1" applyProtection="1">
      <alignment horizontal="center" wrapText="1"/>
    </xf>
    <xf numFmtId="0" fontId="4" fillId="2" borderId="3" xfId="0" applyFont="1" applyFill="1" applyBorder="1" applyAlignment="1" applyProtection="1">
      <alignment horizontal="center" wrapText="1"/>
    </xf>
    <xf numFmtId="40" fontId="3" fillId="2" borderId="0" xfId="0" applyNumberFormat="1" applyFont="1" applyFill="1" applyAlignment="1" applyProtection="1">
      <alignment wrapText="1"/>
    </xf>
    <xf numFmtId="2" fontId="4" fillId="2" borderId="0" xfId="0" applyNumberFormat="1" applyFont="1" applyFill="1" applyBorder="1" applyProtection="1"/>
    <xf numFmtId="2" fontId="3" fillId="2" borderId="2" xfId="0" applyNumberFormat="1" applyFont="1" applyFill="1" applyBorder="1" applyAlignment="1" applyProtection="1">
      <alignment horizontal="center" wrapText="1"/>
    </xf>
    <xf numFmtId="15" fontId="7" fillId="2" borderId="0" xfId="0" quotePrefix="1" applyNumberFormat="1" applyFont="1" applyFill="1" applyBorder="1" applyAlignment="1" applyProtection="1">
      <alignment horizontal="left"/>
    </xf>
    <xf numFmtId="0" fontId="5" fillId="2" borderId="0" xfId="0" applyFont="1" applyFill="1" applyBorder="1" applyAlignment="1" applyProtection="1">
      <alignment horizontal="center"/>
    </xf>
    <xf numFmtId="0" fontId="5" fillId="2" borderId="0" xfId="0" applyFont="1" applyFill="1" applyBorder="1" applyProtection="1"/>
    <xf numFmtId="0" fontId="5" fillId="2" borderId="1" xfId="0" applyFont="1" applyFill="1" applyBorder="1" applyAlignment="1" applyProtection="1">
      <alignment horizontal="center"/>
    </xf>
    <xf numFmtId="2" fontId="3" fillId="2" borderId="7" xfId="0" applyNumberFormat="1" applyFont="1" applyFill="1" applyBorder="1" applyAlignment="1" applyProtection="1">
      <alignment horizontal="center" wrapText="1"/>
    </xf>
    <xf numFmtId="0" fontId="13" fillId="0" borderId="0" xfId="0" applyFont="1"/>
    <xf numFmtId="39" fontId="5" fillId="2" borderId="0" xfId="1" applyNumberFormat="1" applyFont="1" applyFill="1" applyBorder="1" applyProtection="1"/>
    <xf numFmtId="0" fontId="3" fillId="2" borderId="0" xfId="0" applyFont="1" applyFill="1" applyBorder="1" applyAlignment="1" applyProtection="1">
      <alignment horizontal="left" wrapText="1" indent="1"/>
    </xf>
    <xf numFmtId="0" fontId="5" fillId="2" borderId="0" xfId="0" applyFont="1" applyFill="1" applyAlignment="1" applyProtection="1">
      <alignment horizontal="left" indent="1"/>
    </xf>
    <xf numFmtId="0" fontId="5" fillId="2" borderId="0" xfId="0" quotePrefix="1" applyFont="1" applyFill="1" applyBorder="1" applyAlignment="1" applyProtection="1"/>
    <xf numFmtId="0" fontId="11" fillId="2" borderId="1" xfId="0" applyFont="1" applyFill="1" applyBorder="1" applyAlignment="1" applyProtection="1">
      <alignment horizontal="left" vertical="center"/>
    </xf>
    <xf numFmtId="1" fontId="11" fillId="2" borderId="1" xfId="0" applyNumberFormat="1" applyFont="1" applyFill="1" applyBorder="1" applyAlignment="1" applyProtection="1">
      <alignment horizontal="center" vertical="center"/>
    </xf>
    <xf numFmtId="1" fontId="11" fillId="2" borderId="2" xfId="0" applyNumberFormat="1" applyFont="1" applyFill="1" applyBorder="1" applyAlignment="1" applyProtection="1">
      <alignment horizontal="center" vertical="center"/>
    </xf>
    <xf numFmtId="39" fontId="11" fillId="2" borderId="3" xfId="0" applyNumberFormat="1" applyFont="1" applyFill="1" applyBorder="1" applyAlignment="1" applyProtection="1">
      <alignment horizontal="center"/>
    </xf>
    <xf numFmtId="39" fontId="6" fillId="0" borderId="2" xfId="0" applyNumberFormat="1" applyFont="1" applyFill="1" applyBorder="1" applyProtection="1"/>
    <xf numFmtId="0" fontId="3" fillId="2" borderId="2" xfId="0" applyFont="1" applyFill="1" applyBorder="1" applyAlignment="1" applyProtection="1">
      <alignment horizontal="left" wrapText="1"/>
    </xf>
    <xf numFmtId="40" fontId="3" fillId="2" borderId="10" xfId="0" applyNumberFormat="1" applyFont="1" applyFill="1" applyBorder="1" applyAlignment="1" applyProtection="1">
      <alignment horizontal="center"/>
    </xf>
    <xf numFmtId="0" fontId="5" fillId="2" borderId="3" xfId="0" applyFont="1" applyFill="1" applyBorder="1" applyAlignment="1" applyProtection="1">
      <alignment horizontal="center" wrapText="1"/>
    </xf>
    <xf numFmtId="0" fontId="17" fillId="0" borderId="0" xfId="0" applyFont="1" applyFill="1" applyProtection="1"/>
    <xf numFmtId="0" fontId="17" fillId="0" borderId="0" xfId="0" applyFont="1" applyFill="1" applyAlignment="1" applyProtection="1">
      <alignment horizontal="center"/>
    </xf>
    <xf numFmtId="0" fontId="18" fillId="0" borderId="19" xfId="0" applyFont="1" applyFill="1" applyBorder="1" applyAlignment="1">
      <alignment horizontal="right"/>
    </xf>
    <xf numFmtId="0" fontId="19" fillId="0" borderId="20" xfId="0" applyFont="1" applyFill="1" applyBorder="1" applyAlignment="1" applyProtection="1">
      <alignment horizontal="center"/>
      <protection locked="0"/>
    </xf>
    <xf numFmtId="0" fontId="19" fillId="0" borderId="0" xfId="0" applyFont="1" applyFill="1" applyBorder="1"/>
    <xf numFmtId="1" fontId="17" fillId="0" borderId="0" xfId="0" applyNumberFormat="1" applyFont="1" applyFill="1" applyProtection="1"/>
    <xf numFmtId="0" fontId="20" fillId="0" borderId="0" xfId="0" applyFont="1" applyFill="1" applyAlignment="1" applyProtection="1">
      <alignment horizontal="left"/>
    </xf>
    <xf numFmtId="166" fontId="17" fillId="0" borderId="0" xfId="0" applyNumberFormat="1" applyFont="1" applyFill="1" applyAlignment="1" applyProtection="1">
      <alignment horizontal="right"/>
    </xf>
    <xf numFmtId="0" fontId="18" fillId="0" borderId="0" xfId="0" applyFont="1" applyFill="1" applyBorder="1" applyAlignment="1">
      <alignment horizontal="right"/>
    </xf>
    <xf numFmtId="1" fontId="19" fillId="0" borderId="21" xfId="0" applyNumberFormat="1" applyFont="1" applyFill="1" applyBorder="1" applyAlignment="1" applyProtection="1">
      <alignment horizontal="center"/>
      <protection locked="0"/>
    </xf>
    <xf numFmtId="0" fontId="19" fillId="0" borderId="22" xfId="0" applyFont="1" applyFill="1" applyBorder="1"/>
    <xf numFmtId="1" fontId="17" fillId="0" borderId="0" xfId="0" quotePrefix="1" applyNumberFormat="1" applyFont="1" applyFill="1" applyProtection="1"/>
    <xf numFmtId="0" fontId="17" fillId="0" borderId="0" xfId="0" applyFont="1" applyFill="1" applyAlignment="1" applyProtection="1">
      <alignment horizontal="right"/>
    </xf>
    <xf numFmtId="0" fontId="9" fillId="0" borderId="0" xfId="0" applyFont="1" applyFill="1" applyAlignment="1" applyProtection="1">
      <alignment horizontal="center"/>
    </xf>
    <xf numFmtId="0" fontId="9" fillId="0" borderId="0" xfId="0" applyFont="1" applyFill="1"/>
    <xf numFmtId="0" fontId="9" fillId="0" borderId="0" xfId="0" applyFont="1" applyFill="1" applyAlignment="1" applyProtection="1">
      <alignment horizontal="right"/>
    </xf>
    <xf numFmtId="1" fontId="17" fillId="0" borderId="0" xfId="0" applyNumberFormat="1" applyFont="1" applyFill="1" applyAlignment="1" applyProtection="1">
      <alignment horizontal="center" vertical="center"/>
    </xf>
    <xf numFmtId="0" fontId="17" fillId="0" borderId="0" xfId="0" applyFont="1" applyFill="1" applyAlignment="1" applyProtection="1">
      <alignment horizontal="center" vertical="center"/>
    </xf>
    <xf numFmtId="0" fontId="21" fillId="0" borderId="0" xfId="0" applyFont="1" applyFill="1" applyAlignment="1" applyProtection="1">
      <alignment horizontal="left"/>
    </xf>
    <xf numFmtId="2" fontId="9" fillId="0" borderId="0" xfId="0" applyNumberFormat="1" applyFont="1" applyFill="1" applyAlignment="1" applyProtection="1">
      <alignment horizontal="left"/>
    </xf>
    <xf numFmtId="0" fontId="21" fillId="0" borderId="0" xfId="0" applyFont="1" applyFill="1" applyAlignment="1" applyProtection="1">
      <alignment horizontal="right"/>
    </xf>
    <xf numFmtId="0" fontId="9" fillId="0" borderId="3" xfId="0" applyFont="1" applyFill="1" applyBorder="1" applyAlignment="1">
      <alignment horizontal="center" vertical="center" wrapText="1"/>
    </xf>
    <xf numFmtId="0" fontId="9" fillId="0" borderId="0" xfId="0" applyFont="1" applyFill="1" applyAlignment="1">
      <alignment horizontal="center" vertical="center"/>
    </xf>
    <xf numFmtId="0" fontId="9" fillId="0" borderId="2" xfId="0" applyFont="1" applyFill="1" applyBorder="1" applyAlignment="1">
      <alignment horizontal="center" vertical="center" wrapText="1"/>
    </xf>
    <xf numFmtId="0" fontId="9" fillId="0" borderId="5" xfId="0" applyNumberFormat="1" applyFont="1" applyFill="1" applyBorder="1" applyAlignment="1" applyProtection="1">
      <alignment horizontal="center"/>
    </xf>
    <xf numFmtId="39" fontId="9" fillId="0" borderId="5" xfId="0" applyNumberFormat="1" applyFont="1" applyFill="1" applyBorder="1" applyAlignment="1" applyProtection="1"/>
    <xf numFmtId="0" fontId="9" fillId="0" borderId="2" xfId="0" applyFont="1" applyFill="1" applyBorder="1" applyAlignment="1" applyProtection="1">
      <alignment horizontal="left"/>
    </xf>
    <xf numFmtId="0" fontId="9" fillId="0" borderId="7" xfId="0" applyNumberFormat="1" applyFont="1" applyFill="1" applyBorder="1" applyAlignment="1" applyProtection="1">
      <alignment horizontal="center"/>
    </xf>
    <xf numFmtId="39" fontId="22" fillId="0" borderId="7" xfId="0" applyNumberFormat="1" applyFont="1" applyFill="1" applyBorder="1" applyAlignment="1" applyProtection="1">
      <protection locked="0"/>
    </xf>
    <xf numFmtId="39" fontId="23" fillId="0" borderId="2" xfId="0" applyNumberFormat="1" applyFont="1" applyFill="1" applyBorder="1" applyAlignment="1" applyProtection="1">
      <protection locked="0"/>
    </xf>
    <xf numFmtId="39" fontId="9" fillId="0" borderId="7" xfId="0" applyNumberFormat="1" applyFont="1" applyFill="1" applyBorder="1" applyAlignment="1" applyProtection="1"/>
    <xf numFmtId="39" fontId="22" fillId="0" borderId="2" xfId="0" applyNumberFormat="1" applyFont="1" applyFill="1" applyBorder="1" applyProtection="1">
      <protection locked="0"/>
    </xf>
    <xf numFmtId="0" fontId="9" fillId="0" borderId="6" xfId="0" applyFont="1" applyFill="1" applyBorder="1" applyAlignment="1" applyProtection="1">
      <alignment horizontal="left"/>
    </xf>
    <xf numFmtId="39" fontId="23" fillId="0" borderId="5" xfId="0" applyNumberFormat="1" applyFont="1" applyFill="1" applyBorder="1" applyAlignment="1" applyProtection="1">
      <protection locked="0"/>
    </xf>
    <xf numFmtId="39" fontId="23" fillId="0" borderId="6" xfId="0" applyNumberFormat="1" applyFont="1" applyFill="1" applyBorder="1" applyAlignment="1" applyProtection="1">
      <protection locked="0"/>
    </xf>
    <xf numFmtId="39" fontId="22" fillId="0" borderId="1" xfId="0" applyNumberFormat="1" applyFont="1" applyFill="1" applyBorder="1" applyProtection="1">
      <protection locked="0"/>
    </xf>
    <xf numFmtId="39" fontId="9" fillId="0" borderId="2" xfId="0" applyNumberFormat="1" applyFont="1" applyFill="1" applyBorder="1" applyAlignment="1" applyProtection="1"/>
    <xf numFmtId="0" fontId="9" fillId="0" borderId="1" xfId="0" applyNumberFormat="1" applyFont="1" applyFill="1" applyBorder="1" applyAlignment="1" applyProtection="1">
      <alignment horizontal="center"/>
    </xf>
    <xf numFmtId="39" fontId="23" fillId="0" borderId="1" xfId="0" applyNumberFormat="1" applyFont="1" applyFill="1" applyBorder="1" applyAlignment="1" applyProtection="1">
      <protection locked="0"/>
    </xf>
    <xf numFmtId="39" fontId="9" fillId="0" borderId="1" xfId="0" applyNumberFormat="1" applyFont="1" applyFill="1" applyBorder="1" applyAlignment="1" applyProtection="1"/>
    <xf numFmtId="39" fontId="9" fillId="0" borderId="1" xfId="0" applyNumberFormat="1" applyFont="1" applyFill="1" applyBorder="1"/>
    <xf numFmtId="0" fontId="9" fillId="0" borderId="1" xfId="0" applyFont="1" applyFill="1" applyBorder="1" applyAlignment="1" applyProtection="1">
      <alignment horizontal="left"/>
    </xf>
    <xf numFmtId="0" fontId="9" fillId="0" borderId="10" xfId="0" applyNumberFormat="1" applyFont="1" applyFill="1" applyBorder="1" applyAlignment="1" applyProtection="1">
      <alignment horizontal="center"/>
    </xf>
    <xf numFmtId="39" fontId="23" fillId="0" borderId="10" xfId="0" applyNumberFormat="1" applyFont="1" applyFill="1" applyBorder="1" applyAlignment="1" applyProtection="1">
      <protection locked="0"/>
    </xf>
    <xf numFmtId="39" fontId="24" fillId="0" borderId="16" xfId="0" applyNumberFormat="1" applyFont="1" applyFill="1" applyBorder="1" applyAlignment="1" applyProtection="1">
      <protection locked="0"/>
    </xf>
    <xf numFmtId="39" fontId="9" fillId="5" borderId="1" xfId="0" applyNumberFormat="1" applyFont="1" applyFill="1" applyBorder="1" applyProtection="1"/>
    <xf numFmtId="39" fontId="23" fillId="0" borderId="7" xfId="0" applyNumberFormat="1" applyFont="1" applyFill="1" applyBorder="1" applyAlignment="1" applyProtection="1">
      <protection locked="0"/>
    </xf>
    <xf numFmtId="0" fontId="21" fillId="0" borderId="2" xfId="0" applyFont="1" applyFill="1" applyBorder="1" applyAlignment="1" applyProtection="1">
      <alignment horizontal="left"/>
    </xf>
    <xf numFmtId="0" fontId="9" fillId="0" borderId="0" xfId="0" applyFont="1" applyFill="1" applyBorder="1" applyAlignment="1" applyProtection="1">
      <alignment horizontal="left"/>
    </xf>
    <xf numFmtId="0" fontId="9" fillId="0" borderId="0" xfId="0" applyNumberFormat="1" applyFont="1" applyFill="1" applyBorder="1" applyAlignment="1" applyProtection="1">
      <alignment horizontal="center"/>
    </xf>
    <xf numFmtId="39" fontId="23" fillId="0" borderId="0" xfId="0" applyNumberFormat="1" applyFont="1" applyFill="1" applyBorder="1" applyProtection="1"/>
    <xf numFmtId="0" fontId="9" fillId="0" borderId="0" xfId="0" applyFont="1" applyFill="1" applyAlignment="1" applyProtection="1">
      <alignment horizontal="left"/>
    </xf>
    <xf numFmtId="0" fontId="23" fillId="0" borderId="0" xfId="0" applyFont="1" applyFill="1" applyProtection="1"/>
    <xf numFmtId="165" fontId="9" fillId="0" borderId="0" xfId="0" applyNumberFormat="1" applyFont="1" applyFill="1" applyAlignment="1" applyProtection="1">
      <alignment horizontal="left"/>
    </xf>
    <xf numFmtId="0" fontId="21" fillId="0" borderId="3"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0" xfId="0" applyFont="1" applyFill="1" applyAlignment="1" applyProtection="1">
      <alignment horizontal="center" vertical="center"/>
    </xf>
    <xf numFmtId="165" fontId="9" fillId="0" borderId="7" xfId="0" quotePrefix="1" applyNumberFormat="1"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2" xfId="0" applyNumberFormat="1" applyFont="1" applyFill="1" applyBorder="1" applyAlignment="1" applyProtection="1">
      <alignment horizontal="center" vertical="center"/>
    </xf>
    <xf numFmtId="1" fontId="9" fillId="0" borderId="7" xfId="0" applyNumberFormat="1" applyFont="1" applyFill="1" applyBorder="1" applyAlignment="1" applyProtection="1">
      <alignment horizontal="center"/>
    </xf>
    <xf numFmtId="39" fontId="23" fillId="5" borderId="7" xfId="0" applyNumberFormat="1" applyFont="1" applyFill="1" applyBorder="1" applyAlignment="1" applyProtection="1"/>
    <xf numFmtId="0" fontId="9" fillId="0" borderId="7" xfId="0" applyFont="1" applyFill="1" applyBorder="1" applyAlignment="1" applyProtection="1">
      <alignment horizontal="center"/>
    </xf>
    <xf numFmtId="1" fontId="9" fillId="0" borderId="0" xfId="0" applyNumberFormat="1" applyFont="1" applyFill="1" applyBorder="1" applyAlignment="1" applyProtection="1">
      <alignment horizontal="center"/>
    </xf>
    <xf numFmtId="166" fontId="17" fillId="0" borderId="0" xfId="0" applyNumberFormat="1" applyFont="1" applyFill="1" applyAlignment="1" applyProtection="1">
      <alignment horizontal="left"/>
    </xf>
    <xf numFmtId="0" fontId="17" fillId="0" borderId="0" xfId="0" applyFont="1" applyFill="1" applyAlignment="1" applyProtection="1">
      <alignment horizontal="left"/>
    </xf>
    <xf numFmtId="0" fontId="17" fillId="0" borderId="0" xfId="0" applyFont="1" applyFill="1" applyBorder="1" applyProtection="1"/>
    <xf numFmtId="0" fontId="17" fillId="0" borderId="3" xfId="0" applyNumberFormat="1" applyFont="1" applyFill="1" applyBorder="1" applyAlignment="1" applyProtection="1">
      <alignment horizontal="center" vertical="center" wrapText="1"/>
    </xf>
    <xf numFmtId="39" fontId="9" fillId="0" borderId="3" xfId="0" applyNumberFormat="1" applyFont="1" applyFill="1" applyBorder="1" applyAlignment="1" applyProtection="1">
      <alignment horizontal="center" vertical="center" wrapText="1"/>
    </xf>
    <xf numFmtId="39" fontId="9" fillId="0" borderId="0" xfId="0" applyNumberFormat="1" applyFont="1" applyFill="1" applyBorder="1" applyAlignment="1" applyProtection="1">
      <alignment horizontal="center" vertical="center"/>
    </xf>
    <xf numFmtId="39" fontId="9" fillId="0" borderId="0" xfId="0" applyNumberFormat="1" applyFont="1" applyFill="1" applyBorder="1" applyProtection="1"/>
    <xf numFmtId="0" fontId="9" fillId="0" borderId="0" xfId="0" applyFont="1" applyFill="1" applyBorder="1" applyProtection="1"/>
    <xf numFmtId="1" fontId="17" fillId="0" borderId="0" xfId="0" applyNumberFormat="1" applyFont="1" applyFill="1" applyBorder="1" applyProtection="1"/>
    <xf numFmtId="0" fontId="25" fillId="0" borderId="3" xfId="0" applyFont="1" applyFill="1" applyBorder="1" applyAlignment="1" applyProtection="1">
      <alignment vertical="center" wrapText="1"/>
    </xf>
    <xf numFmtId="0" fontId="17" fillId="0" borderId="2" xfId="0" applyFont="1" applyFill="1" applyBorder="1" applyAlignment="1" applyProtection="1">
      <alignment horizontal="left" indent="1"/>
    </xf>
    <xf numFmtId="0" fontId="17" fillId="0" borderId="2" xfId="0" applyNumberFormat="1" applyFont="1" applyFill="1" applyBorder="1" applyAlignment="1" applyProtection="1">
      <alignment horizontal="center"/>
    </xf>
    <xf numFmtId="39" fontId="22" fillId="0" borderId="2" xfId="0" applyNumberFormat="1" applyFont="1" applyFill="1" applyBorder="1" applyAlignment="1" applyProtection="1">
      <protection locked="0"/>
    </xf>
    <xf numFmtId="39" fontId="9" fillId="0" borderId="0" xfId="0" applyNumberFormat="1" applyFont="1" applyFill="1" applyBorder="1" applyAlignment="1" applyProtection="1"/>
    <xf numFmtId="0" fontId="26" fillId="0" borderId="0" xfId="0" applyFont="1" applyFill="1" applyBorder="1" applyProtection="1"/>
    <xf numFmtId="0" fontId="17" fillId="0" borderId="11" xfId="0" applyFont="1" applyFill="1" applyBorder="1" applyAlignment="1" applyProtection="1">
      <alignment horizontal="left" indent="1"/>
    </xf>
    <xf numFmtId="0" fontId="17" fillId="0" borderId="16" xfId="0" applyFont="1" applyFill="1" applyBorder="1" applyAlignment="1" applyProtection="1">
      <alignment horizontal="left" indent="1"/>
    </xf>
    <xf numFmtId="0" fontId="17" fillId="0" borderId="1" xfId="0" applyNumberFormat="1" applyFont="1" applyFill="1" applyBorder="1" applyAlignment="1" applyProtection="1">
      <alignment horizontal="center"/>
    </xf>
    <xf numFmtId="39" fontId="22" fillId="0" borderId="1" xfId="0" applyNumberFormat="1" applyFont="1" applyFill="1" applyBorder="1" applyAlignment="1" applyProtection="1">
      <protection locked="0"/>
    </xf>
    <xf numFmtId="0" fontId="20" fillId="0" borderId="2" xfId="0" applyFont="1" applyFill="1" applyBorder="1" applyAlignment="1" applyProtection="1">
      <alignment horizontal="left"/>
    </xf>
    <xf numFmtId="0" fontId="17" fillId="0" borderId="2" xfId="0" quotePrefix="1" applyNumberFormat="1" applyFont="1" applyFill="1" applyBorder="1" applyAlignment="1" applyProtection="1">
      <alignment horizontal="center"/>
    </xf>
    <xf numFmtId="0" fontId="17" fillId="0" borderId="0" xfId="0" applyFont="1" applyFill="1" applyBorder="1" applyAlignment="1" applyProtection="1">
      <alignment horizontal="left"/>
    </xf>
    <xf numFmtId="0" fontId="17" fillId="0" borderId="0" xfId="0" applyNumberFormat="1" applyFont="1" applyFill="1" applyBorder="1" applyAlignment="1" applyProtection="1">
      <alignment horizontal="center"/>
    </xf>
    <xf numFmtId="39" fontId="17" fillId="0" borderId="0" xfId="0" applyNumberFormat="1" applyFont="1" applyFill="1" applyBorder="1" applyProtection="1"/>
    <xf numFmtId="0" fontId="20" fillId="0" borderId="0" xfId="0" applyFont="1" applyFill="1" applyBorder="1" applyAlignment="1" applyProtection="1">
      <alignment horizontal="left"/>
    </xf>
    <xf numFmtId="0" fontId="21" fillId="0" borderId="0" xfId="0" applyFont="1" applyFill="1" applyProtection="1"/>
    <xf numFmtId="0" fontId="20" fillId="0" borderId="0" xfId="0" applyFont="1" applyFill="1" applyAlignment="1" applyProtection="1">
      <alignment horizontal="right"/>
    </xf>
    <xf numFmtId="0" fontId="17" fillId="0" borderId="4" xfId="0" applyFont="1" applyFill="1" applyBorder="1" applyAlignment="1" applyProtection="1">
      <alignment horizontal="center"/>
    </xf>
    <xf numFmtId="0" fontId="17" fillId="0" borderId="4" xfId="0" applyFont="1" applyFill="1" applyBorder="1" applyAlignment="1" applyProtection="1">
      <alignment horizontal="center" wrapText="1"/>
    </xf>
    <xf numFmtId="0" fontId="25" fillId="0" borderId="12" xfId="0" applyFont="1" applyFill="1" applyBorder="1" applyAlignment="1" applyProtection="1">
      <alignment horizontal="left"/>
    </xf>
    <xf numFmtId="0" fontId="17" fillId="0" borderId="3" xfId="0" applyFont="1" applyFill="1" applyBorder="1" applyAlignment="1" applyProtection="1">
      <alignment horizontal="center"/>
    </xf>
    <xf numFmtId="0" fontId="17" fillId="0" borderId="4" xfId="0" applyFont="1" applyFill="1" applyBorder="1" applyAlignment="1" applyProtection="1"/>
    <xf numFmtId="39" fontId="17" fillId="0" borderId="7" xfId="0" applyNumberFormat="1" applyFont="1" applyFill="1" applyBorder="1" applyAlignment="1" applyProtection="1"/>
    <xf numFmtId="0" fontId="9" fillId="0" borderId="11" xfId="0" applyFont="1" applyFill="1" applyBorder="1" applyAlignment="1" applyProtection="1">
      <alignment horizontal="left" indent="1"/>
    </xf>
    <xf numFmtId="0" fontId="25" fillId="0" borderId="14" xfId="0" applyFont="1" applyFill="1" applyBorder="1" applyAlignment="1" applyProtection="1">
      <alignment horizontal="left"/>
    </xf>
    <xf numFmtId="0" fontId="17" fillId="0" borderId="6" xfId="0" applyNumberFormat="1" applyFont="1" applyFill="1" applyBorder="1" applyAlignment="1" applyProtection="1">
      <alignment horizontal="center"/>
    </xf>
    <xf numFmtId="39" fontId="17" fillId="5" borderId="5" xfId="0" applyNumberFormat="1" applyFont="1" applyFill="1" applyBorder="1" applyAlignment="1" applyProtection="1"/>
    <xf numFmtId="39" fontId="17" fillId="0" borderId="5" xfId="0" applyNumberFormat="1" applyFont="1" applyFill="1" applyBorder="1" applyAlignment="1" applyProtection="1"/>
    <xf numFmtId="39" fontId="17" fillId="0" borderId="3" xfId="0" applyNumberFormat="1" applyFont="1" applyFill="1" applyBorder="1" applyAlignment="1" applyProtection="1"/>
    <xf numFmtId="39" fontId="17" fillId="5" borderId="7" xfId="0" applyNumberFormat="1" applyFont="1" applyFill="1" applyBorder="1" applyAlignment="1" applyProtection="1"/>
    <xf numFmtId="0" fontId="20" fillId="0" borderId="11" xfId="0" applyFont="1" applyFill="1" applyBorder="1" applyAlignment="1" applyProtection="1">
      <alignment horizontal="left"/>
    </xf>
    <xf numFmtId="39" fontId="17" fillId="0" borderId="1" xfId="0" applyNumberFormat="1" applyFont="1" applyFill="1" applyBorder="1" applyAlignment="1" applyProtection="1"/>
    <xf numFmtId="39" fontId="17" fillId="0" borderId="10" xfId="0" applyNumberFormat="1" applyFont="1" applyFill="1" applyBorder="1" applyAlignment="1" applyProtection="1"/>
    <xf numFmtId="0" fontId="7" fillId="0" borderId="0" xfId="0" applyFont="1" applyFill="1" applyAlignment="1" applyProtection="1">
      <alignment horizontal="center"/>
    </xf>
    <xf numFmtId="0" fontId="17" fillId="0" borderId="0" xfId="0" applyFont="1" applyFill="1" applyBorder="1" applyAlignment="1" applyProtection="1">
      <alignment horizontal="left" indent="1"/>
    </xf>
    <xf numFmtId="39" fontId="3" fillId="2" borderId="23" xfId="0" applyNumberFormat="1" applyFont="1" applyFill="1" applyBorder="1" applyAlignment="1" applyProtection="1">
      <alignment horizontal="center"/>
    </xf>
    <xf numFmtId="0" fontId="2" fillId="0" borderId="0" xfId="2"/>
    <xf numFmtId="0" fontId="27" fillId="0" borderId="0" xfId="2" applyFont="1" applyAlignment="1">
      <alignment horizontal="centerContinuous"/>
    </xf>
    <xf numFmtId="0" fontId="27" fillId="0" borderId="0" xfId="2" applyFont="1" applyAlignment="1">
      <alignment horizontal="center"/>
    </xf>
    <xf numFmtId="0" fontId="27" fillId="0" borderId="0" xfId="2" applyFont="1"/>
    <xf numFmtId="0" fontId="28" fillId="0" borderId="0" xfId="2" applyFont="1"/>
    <xf numFmtId="0" fontId="29" fillId="0" borderId="0" xfId="2" applyFont="1" applyAlignment="1">
      <alignment horizontal="centerContinuous"/>
    </xf>
    <xf numFmtId="0" fontId="28" fillId="0" borderId="0" xfId="2" applyFont="1" applyAlignment="1">
      <alignment horizontal="centerContinuous"/>
    </xf>
    <xf numFmtId="0" fontId="28" fillId="0" borderId="0" xfId="2" applyFont="1" applyAlignment="1">
      <alignment horizontal="center"/>
    </xf>
    <xf numFmtId="0" fontId="30" fillId="0" borderId="0" xfId="2" applyFont="1" applyAlignment="1">
      <alignment horizontal="center"/>
    </xf>
    <xf numFmtId="0" fontId="2" fillId="0" borderId="0" xfId="2" applyAlignment="1">
      <alignment horizontal="left" indent="1"/>
    </xf>
    <xf numFmtId="0" fontId="2" fillId="0" borderId="0" xfId="2" applyFont="1" applyAlignment="1">
      <alignment horizontal="center"/>
    </xf>
    <xf numFmtId="0" fontId="2" fillId="0" borderId="0" xfId="2" applyAlignment="1">
      <alignment horizontal="center"/>
    </xf>
    <xf numFmtId="0" fontId="2" fillId="0" borderId="0" xfId="2" applyAlignment="1">
      <alignment horizontal="right"/>
    </xf>
    <xf numFmtId="15" fontId="31" fillId="2" borderId="0" xfId="2" applyNumberFormat="1" applyFont="1" applyFill="1" applyAlignment="1" applyProtection="1">
      <alignment horizontal="left"/>
    </xf>
    <xf numFmtId="40" fontId="31" fillId="2" borderId="0" xfId="2" applyNumberFormat="1" applyFont="1" applyFill="1" applyAlignment="1" applyProtection="1">
      <alignment horizontal="left"/>
    </xf>
    <xf numFmtId="0" fontId="18" fillId="2" borderId="0" xfId="2" applyFont="1" applyFill="1" applyProtection="1"/>
    <xf numFmtId="0" fontId="2" fillId="0" borderId="0" xfId="2" applyAlignment="1"/>
    <xf numFmtId="0" fontId="9" fillId="0" borderId="0" xfId="2" applyFont="1"/>
    <xf numFmtId="0" fontId="9" fillId="0" borderId="0" xfId="2" applyFont="1" applyAlignment="1">
      <alignment horizontal="left" indent="1"/>
    </xf>
    <xf numFmtId="0" fontId="7" fillId="0" borderId="0" xfId="2" applyFont="1" applyFill="1" applyAlignment="1" applyProtection="1">
      <alignment horizontal="left"/>
    </xf>
    <xf numFmtId="0" fontId="2" fillId="0" borderId="0" xfId="2" applyAlignment="1">
      <alignment horizontal="left"/>
    </xf>
    <xf numFmtId="0" fontId="2" fillId="0" borderId="15" xfId="2" applyBorder="1"/>
    <xf numFmtId="0" fontId="28" fillId="0" borderId="15" xfId="2" applyFont="1" applyBorder="1"/>
    <xf numFmtId="0" fontId="2" fillId="0" borderId="15" xfId="2" applyFont="1" applyBorder="1"/>
    <xf numFmtId="0" fontId="2" fillId="0" borderId="0" xfId="2" applyFont="1"/>
    <xf numFmtId="0" fontId="2" fillId="0" borderId="0" xfId="2" quotePrefix="1"/>
    <xf numFmtId="0" fontId="2" fillId="0" borderId="0" xfId="2" applyBorder="1"/>
    <xf numFmtId="0" fontId="2" fillId="0" borderId="0" xfId="2" applyAlignment="1">
      <alignment horizontal="center"/>
    </xf>
    <xf numFmtId="0" fontId="9" fillId="0" borderId="3"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20" fillId="0" borderId="3" xfId="0" applyFont="1" applyFill="1" applyBorder="1" applyAlignment="1" applyProtection="1">
      <alignment horizontal="center" vertical="center" wrapText="1"/>
    </xf>
    <xf numFmtId="40" fontId="3" fillId="0" borderId="0" xfId="0" applyNumberFormat="1" applyFont="1" applyFill="1" applyBorder="1" applyProtection="1"/>
    <xf numFmtId="164" fontId="4" fillId="0" borderId="0" xfId="0" applyNumberFormat="1" applyFont="1" applyFill="1" applyBorder="1" applyProtection="1"/>
    <xf numFmtId="40" fontId="3" fillId="0" borderId="0" xfId="0" applyNumberFormat="1" applyFont="1" applyFill="1" applyAlignment="1" applyProtection="1">
      <alignment horizontal="left"/>
    </xf>
    <xf numFmtId="164" fontId="4" fillId="0" borderId="0" xfId="0" applyNumberFormat="1" applyFont="1" applyFill="1" applyProtection="1"/>
    <xf numFmtId="40" fontId="3" fillId="0" borderId="0" xfId="0" applyNumberFormat="1" applyFont="1" applyFill="1" applyBorder="1" applyAlignment="1" applyProtection="1">
      <alignment horizontal="left"/>
    </xf>
    <xf numFmtId="40" fontId="3" fillId="0" borderId="3" xfId="0" applyNumberFormat="1" applyFont="1" applyFill="1" applyBorder="1" applyAlignment="1" applyProtection="1">
      <alignment horizontal="left" wrapText="1"/>
    </xf>
    <xf numFmtId="164" fontId="3" fillId="0" borderId="3" xfId="0" applyNumberFormat="1" applyFont="1" applyFill="1" applyBorder="1" applyAlignment="1" applyProtection="1">
      <alignment horizontal="center" wrapText="1"/>
    </xf>
    <xf numFmtId="40" fontId="5" fillId="0" borderId="1" xfId="0" applyNumberFormat="1" applyFont="1" applyFill="1" applyBorder="1" applyAlignment="1" applyProtection="1">
      <alignment horizontal="left" indent="1"/>
    </xf>
    <xf numFmtId="164" fontId="5" fillId="0" borderId="1" xfId="0" applyNumberFormat="1" applyFont="1" applyFill="1" applyBorder="1" applyAlignment="1" applyProtection="1">
      <alignment horizontal="center"/>
    </xf>
    <xf numFmtId="40" fontId="15" fillId="0" borderId="3" xfId="0" applyNumberFormat="1" applyFont="1" applyFill="1" applyBorder="1" applyAlignment="1" applyProtection="1">
      <alignment horizontal="left"/>
    </xf>
    <xf numFmtId="40" fontId="5" fillId="0" borderId="2" xfId="0" applyNumberFormat="1" applyFont="1" applyFill="1" applyBorder="1" applyAlignment="1" applyProtection="1">
      <alignment horizontal="left" indent="2"/>
    </xf>
    <xf numFmtId="164" fontId="5" fillId="0" borderId="7" xfId="0" applyNumberFormat="1" applyFont="1" applyFill="1" applyBorder="1" applyAlignment="1" applyProtection="1">
      <alignment horizontal="center"/>
    </xf>
    <xf numFmtId="40" fontId="4" fillId="0" borderId="2" xfId="0" applyNumberFormat="1" applyFont="1" applyFill="1" applyBorder="1" applyAlignment="1" applyProtection="1">
      <alignment horizontal="left" indent="2"/>
    </xf>
    <xf numFmtId="40" fontId="4" fillId="0" borderId="1" xfId="0" applyNumberFormat="1" applyFont="1" applyFill="1" applyBorder="1" applyAlignment="1" applyProtection="1">
      <alignment horizontal="left" indent="2"/>
    </xf>
    <xf numFmtId="0" fontId="5" fillId="0" borderId="2" xfId="0" applyFont="1" applyFill="1" applyBorder="1" applyAlignment="1" applyProtection="1">
      <alignment horizontal="left" indent="3"/>
    </xf>
    <xf numFmtId="164" fontId="4" fillId="0" borderId="1" xfId="0" applyNumberFormat="1" applyFont="1" applyFill="1" applyBorder="1" applyAlignment="1" applyProtection="1">
      <alignment horizontal="right"/>
    </xf>
    <xf numFmtId="164" fontId="4" fillId="0" borderId="6" xfId="0" applyNumberFormat="1" applyFont="1" applyFill="1" applyBorder="1" applyAlignment="1" applyProtection="1">
      <alignment horizontal="center"/>
    </xf>
    <xf numFmtId="40" fontId="12" fillId="0" borderId="6" xfId="0" applyNumberFormat="1" applyFont="1" applyFill="1" applyBorder="1" applyAlignment="1" applyProtection="1">
      <alignment horizontal="left"/>
    </xf>
    <xf numFmtId="40" fontId="12" fillId="0" borderId="6" xfId="0" applyNumberFormat="1" applyFont="1" applyFill="1" applyBorder="1" applyAlignment="1" applyProtection="1">
      <alignment horizontal="left" indent="1"/>
    </xf>
    <xf numFmtId="40" fontId="5" fillId="0" borderId="1" xfId="0" applyNumberFormat="1" applyFont="1" applyFill="1" applyBorder="1" applyAlignment="1" applyProtection="1">
      <alignment horizontal="left" indent="2"/>
    </xf>
    <xf numFmtId="40" fontId="15" fillId="0" borderId="3" xfId="0" applyNumberFormat="1" applyFont="1" applyFill="1" applyBorder="1" applyAlignment="1" applyProtection="1">
      <alignment horizontal="left" indent="1"/>
    </xf>
    <xf numFmtId="164" fontId="4" fillId="0" borderId="3" xfId="0" applyNumberFormat="1" applyFont="1" applyFill="1" applyBorder="1" applyProtection="1"/>
    <xf numFmtId="40" fontId="4" fillId="0" borderId="3" xfId="0" applyNumberFormat="1" applyFont="1" applyFill="1" applyBorder="1" applyAlignment="1" applyProtection="1">
      <alignment horizontal="left" indent="2"/>
    </xf>
    <xf numFmtId="40" fontId="5" fillId="0" borderId="1" xfId="0" applyNumberFormat="1" applyFont="1" applyFill="1" applyBorder="1" applyAlignment="1" applyProtection="1">
      <alignment horizontal="left" indent="3"/>
    </xf>
    <xf numFmtId="164" fontId="4" fillId="0" borderId="1" xfId="0" applyNumberFormat="1" applyFont="1" applyFill="1" applyBorder="1" applyAlignment="1" applyProtection="1">
      <alignment horizontal="left" indent="1"/>
    </xf>
    <xf numFmtId="164" fontId="4" fillId="0" borderId="0" xfId="0" applyNumberFormat="1" applyFont="1" applyFill="1" applyBorder="1" applyAlignment="1" applyProtection="1"/>
    <xf numFmtId="40" fontId="4" fillId="0" borderId="0" xfId="0" applyNumberFormat="1" applyFont="1" applyFill="1" applyAlignment="1" applyProtection="1">
      <alignment horizontal="left"/>
    </xf>
    <xf numFmtId="40" fontId="4" fillId="0" borderId="0" xfId="0" applyNumberFormat="1" applyFont="1" applyFill="1" applyProtection="1"/>
    <xf numFmtId="0" fontId="32" fillId="0" borderId="0" xfId="2" applyFont="1" applyAlignment="1">
      <alignment horizontal="centerContinuous"/>
    </xf>
    <xf numFmtId="165" fontId="33" fillId="0" borderId="0" xfId="0" quotePrefix="1" applyNumberFormat="1" applyFont="1" applyFill="1" applyBorder="1" applyAlignment="1" applyProtection="1">
      <alignment horizontal="left"/>
    </xf>
    <xf numFmtId="0" fontId="21" fillId="0" borderId="0" xfId="0" applyFont="1" applyFill="1" applyProtection="1">
      <protection locked="0"/>
    </xf>
    <xf numFmtId="44" fontId="9" fillId="0" borderId="0" xfId="3" applyFont="1" applyFill="1" applyAlignment="1" applyProtection="1">
      <alignment horizontal="right"/>
      <protection locked="0"/>
    </xf>
    <xf numFmtId="39" fontId="9" fillId="0" borderId="0" xfId="0" applyNumberFormat="1" applyFont="1" applyFill="1" applyAlignment="1" applyProtection="1">
      <alignment horizontal="right"/>
      <protection locked="0"/>
    </xf>
    <xf numFmtId="0" fontId="9" fillId="0" borderId="0" xfId="0" applyFont="1" applyFill="1" applyAlignment="1" applyProtection="1">
      <alignment horizontal="left" indent="1"/>
      <protection locked="0"/>
    </xf>
    <xf numFmtId="0" fontId="9" fillId="0" borderId="0" xfId="0" applyFont="1" applyFill="1" applyAlignment="1" applyProtection="1">
      <alignment horizontal="left" indent="2"/>
      <protection locked="0"/>
    </xf>
    <xf numFmtId="0" fontId="9" fillId="0" borderId="0" xfId="0" applyFont="1" applyFill="1" applyAlignment="1" applyProtection="1">
      <alignment horizontal="left" indent="9"/>
      <protection locked="0"/>
    </xf>
    <xf numFmtId="39" fontId="9" fillId="0" borderId="15" xfId="0" applyNumberFormat="1" applyFont="1" applyFill="1" applyBorder="1" applyAlignment="1" applyProtection="1">
      <alignment horizontal="right"/>
      <protection locked="0"/>
    </xf>
    <xf numFmtId="39" fontId="9" fillId="0" borderId="0" xfId="0" applyNumberFormat="1" applyFont="1" applyFill="1" applyBorder="1" applyAlignment="1" applyProtection="1">
      <alignment horizontal="right"/>
      <protection locked="0"/>
    </xf>
    <xf numFmtId="44" fontId="9" fillId="0" borderId="13" xfId="3" applyFont="1" applyFill="1" applyBorder="1" applyAlignment="1" applyProtection="1">
      <alignment horizontal="right"/>
      <protection locked="0"/>
    </xf>
    <xf numFmtId="0" fontId="0" fillId="0" borderId="0" xfId="0" applyFont="1"/>
    <xf numFmtId="39" fontId="9" fillId="0" borderId="0" xfId="0" applyNumberFormat="1" applyFont="1" applyFill="1" applyAlignment="1" applyProtection="1">
      <alignment horizontal="right"/>
    </xf>
    <xf numFmtId="43" fontId="9" fillId="0" borderId="0" xfId="1" applyFont="1" applyFill="1" applyProtection="1"/>
    <xf numFmtId="39" fontId="35" fillId="0" borderId="0" xfId="0" applyNumberFormat="1" applyFont="1" applyFill="1" applyAlignment="1" applyProtection="1">
      <alignment horizontal="right"/>
    </xf>
    <xf numFmtId="43" fontId="4" fillId="2" borderId="0" xfId="1" applyFont="1" applyFill="1" applyProtection="1"/>
    <xf numFmtId="40" fontId="36" fillId="2" borderId="0" xfId="0" applyNumberFormat="1" applyFont="1" applyFill="1" applyProtection="1"/>
    <xf numFmtId="164" fontId="37" fillId="0" borderId="0" xfId="0" applyNumberFormat="1" applyFont="1" applyFill="1" applyProtection="1"/>
    <xf numFmtId="40" fontId="37" fillId="0" borderId="0" xfId="0" applyNumberFormat="1" applyFont="1" applyFill="1" applyProtection="1"/>
    <xf numFmtId="2" fontId="37" fillId="0" borderId="0" xfId="0" applyNumberFormat="1" applyFont="1" applyFill="1" applyProtection="1"/>
    <xf numFmtId="40" fontId="36" fillId="0" borderId="0" xfId="0" applyNumberFormat="1" applyFont="1" applyFill="1" applyProtection="1"/>
    <xf numFmtId="39" fontId="9" fillId="0" borderId="0" xfId="0" applyNumberFormat="1" applyFont="1" applyFill="1" applyProtection="1">
      <protection locked="0"/>
    </xf>
    <xf numFmtId="0" fontId="9" fillId="0" borderId="0" xfId="0" applyFont="1" applyFill="1" applyAlignment="1" applyProtection="1">
      <alignment horizontal="left" indent="7"/>
      <protection locked="0"/>
    </xf>
    <xf numFmtId="43" fontId="9" fillId="0" borderId="0" xfId="4" applyFont="1" applyFill="1" applyAlignment="1" applyProtection="1">
      <alignment horizontal="left" indent="2"/>
      <protection locked="0"/>
    </xf>
    <xf numFmtId="43" fontId="9" fillId="0" borderId="15" xfId="4" applyFont="1" applyFill="1" applyBorder="1" applyAlignment="1" applyProtection="1">
      <alignment horizontal="left" indent="2"/>
      <protection locked="0"/>
    </xf>
    <xf numFmtId="0" fontId="0" fillId="0" borderId="0" xfId="0" applyFont="1" applyFill="1"/>
    <xf numFmtId="43" fontId="9" fillId="0" borderId="0" xfId="4" applyFont="1" applyFill="1" applyBorder="1" applyAlignment="1" applyProtection="1">
      <alignment horizontal="left" indent="2"/>
      <protection locked="0"/>
    </xf>
    <xf numFmtId="0" fontId="21" fillId="0" borderId="0" xfId="0" applyFont="1" applyFill="1" applyAlignment="1" applyProtection="1">
      <alignment horizontal="left" indent="1"/>
      <protection locked="0"/>
    </xf>
    <xf numFmtId="0" fontId="9" fillId="0" borderId="0" xfId="0" applyFont="1" applyFill="1" applyAlignment="1" applyProtection="1">
      <alignment horizontal="left"/>
      <protection locked="0"/>
    </xf>
    <xf numFmtId="43" fontId="38" fillId="0" borderId="0" xfId="1" applyFont="1" applyFill="1" applyProtection="1"/>
    <xf numFmtId="39" fontId="7" fillId="0" borderId="0" xfId="0" applyNumberFormat="1" applyFont="1" applyFill="1" applyAlignment="1" applyProtection="1">
      <alignment horizontal="left"/>
    </xf>
    <xf numFmtId="15" fontId="7" fillId="0" borderId="0" xfId="2" applyNumberFormat="1" applyFont="1" applyFill="1" applyProtection="1">
      <protection locked="0"/>
    </xf>
    <xf numFmtId="0" fontId="19" fillId="2" borderId="0" xfId="0" applyFont="1" applyFill="1" applyProtection="1"/>
    <xf numFmtId="0" fontId="13" fillId="2" borderId="0" xfId="0" applyFont="1" applyFill="1" applyAlignment="1">
      <alignment horizontal="right"/>
    </xf>
    <xf numFmtId="39" fontId="13" fillId="2" borderId="0" xfId="0" applyNumberFormat="1" applyFont="1" applyFill="1"/>
    <xf numFmtId="39" fontId="6" fillId="2" borderId="14" xfId="0" quotePrefix="1" applyNumberFormat="1" applyFont="1" applyFill="1" applyBorder="1" applyAlignment="1" applyProtection="1">
      <alignment horizontal="right"/>
      <protection locked="0"/>
    </xf>
    <xf numFmtId="39" fontId="6" fillId="2" borderId="10" xfId="0" quotePrefix="1" applyNumberFormat="1" applyFont="1" applyFill="1" applyBorder="1" applyAlignment="1" applyProtection="1">
      <alignment horizontal="right"/>
      <protection locked="0"/>
    </xf>
    <xf numFmtId="0" fontId="2" fillId="0" borderId="0" xfId="2" applyAlignment="1">
      <alignment horizontal="center"/>
    </xf>
    <xf numFmtId="1" fontId="19" fillId="0" borderId="0" xfId="0" applyNumberFormat="1" applyFont="1" applyFill="1" applyBorder="1" applyAlignment="1" applyProtection="1">
      <alignment horizontal="center"/>
      <protection locked="0"/>
    </xf>
    <xf numFmtId="166" fontId="17" fillId="0" borderId="0" xfId="0" applyNumberFormat="1" applyFont="1" applyFill="1" applyAlignment="1" applyProtection="1">
      <alignment horizontal="center"/>
    </xf>
    <xf numFmtId="0" fontId="22" fillId="0" borderId="2" xfId="0" applyNumberFormat="1" applyFont="1" applyFill="1" applyBorder="1" applyAlignment="1" applyProtection="1">
      <protection locked="0"/>
    </xf>
    <xf numFmtId="0" fontId="22" fillId="0" borderId="1" xfId="0" applyNumberFormat="1" applyFont="1" applyFill="1" applyBorder="1" applyAlignment="1" applyProtection="1">
      <protection locked="0"/>
    </xf>
    <xf numFmtId="49" fontId="9" fillId="0" borderId="2" xfId="0" applyNumberFormat="1" applyFont="1" applyFill="1" applyBorder="1" applyAlignment="1" applyProtection="1">
      <alignment horizontal="center" vertical="center" wrapText="1"/>
    </xf>
    <xf numFmtId="0" fontId="2" fillId="0" borderId="0" xfId="2" applyAlignment="1">
      <alignment horizontal="center"/>
    </xf>
    <xf numFmtId="0" fontId="27" fillId="0" borderId="0" xfId="2" applyFont="1" applyAlignment="1">
      <alignment horizontal="center"/>
    </xf>
    <xf numFmtId="0" fontId="32" fillId="0" borderId="0" xfId="2" applyFont="1" applyAlignment="1">
      <alignment horizontal="center"/>
    </xf>
    <xf numFmtId="0" fontId="2" fillId="0" borderId="0" xfId="2" applyAlignment="1">
      <alignment horizontal="left" wrapText="1" indent="1"/>
    </xf>
    <xf numFmtId="0" fontId="29" fillId="0" borderId="0" xfId="2" applyFont="1" applyAlignment="1">
      <alignment horizontal="center"/>
    </xf>
    <xf numFmtId="0" fontId="30" fillId="0" borderId="0" xfId="2" applyFont="1" applyAlignment="1">
      <alignment horizontal="center"/>
    </xf>
    <xf numFmtId="40" fontId="3" fillId="2" borderId="16" xfId="0" applyNumberFormat="1" applyFont="1" applyFill="1" applyBorder="1" applyAlignment="1" applyProtection="1">
      <alignment horizontal="center"/>
    </xf>
    <xf numFmtId="40" fontId="3" fillId="2" borderId="17" xfId="0" applyNumberFormat="1" applyFont="1" applyFill="1" applyBorder="1" applyAlignment="1" applyProtection="1">
      <alignment horizontal="center"/>
    </xf>
    <xf numFmtId="40" fontId="3" fillId="2" borderId="10" xfId="0" applyNumberFormat="1" applyFont="1" applyFill="1" applyBorder="1" applyAlignment="1" applyProtection="1">
      <alignment horizontal="center"/>
    </xf>
    <xf numFmtId="164" fontId="3" fillId="0" borderId="1" xfId="0" applyNumberFormat="1" applyFont="1" applyFill="1" applyBorder="1" applyAlignment="1" applyProtection="1">
      <alignment horizontal="center" wrapText="1"/>
    </xf>
    <xf numFmtId="40" fontId="3" fillId="0" borderId="1" xfId="0" applyNumberFormat="1" applyFont="1" applyFill="1" applyBorder="1" applyAlignment="1" applyProtection="1">
      <alignment horizontal="left" wrapText="1"/>
    </xf>
    <xf numFmtId="2" fontId="3" fillId="2" borderId="12" xfId="0" applyNumberFormat="1" applyFont="1" applyFill="1" applyBorder="1" applyAlignment="1" applyProtection="1">
      <alignment horizontal="center"/>
    </xf>
    <xf numFmtId="2" fontId="3" fillId="2" borderId="18" xfId="0" applyNumberFormat="1" applyFont="1" applyFill="1" applyBorder="1" applyAlignment="1" applyProtection="1">
      <alignment horizontal="center"/>
    </xf>
    <xf numFmtId="2" fontId="3" fillId="2" borderId="4" xfId="0" applyNumberFormat="1" applyFont="1" applyFill="1" applyBorder="1" applyAlignment="1" applyProtection="1">
      <alignment horizontal="center"/>
    </xf>
    <xf numFmtId="2" fontId="3" fillId="2" borderId="16" xfId="0" applyNumberFormat="1" applyFont="1" applyFill="1" applyBorder="1" applyAlignment="1" applyProtection="1">
      <alignment horizontal="center"/>
    </xf>
    <xf numFmtId="2" fontId="3" fillId="2" borderId="17" xfId="0" applyNumberFormat="1" applyFont="1" applyFill="1" applyBorder="1" applyAlignment="1" applyProtection="1">
      <alignment horizontal="center"/>
    </xf>
    <xf numFmtId="2" fontId="3" fillId="2" borderId="10" xfId="0" applyNumberFormat="1" applyFont="1" applyFill="1" applyBorder="1" applyAlignment="1" applyProtection="1">
      <alignment horizontal="center"/>
    </xf>
    <xf numFmtId="2" fontId="3" fillId="2" borderId="1" xfId="0" applyNumberFormat="1" applyFont="1" applyFill="1" applyBorder="1" applyAlignment="1" applyProtection="1">
      <alignment horizontal="center"/>
    </xf>
    <xf numFmtId="2" fontId="7" fillId="2" borderId="3" xfId="0" applyNumberFormat="1" applyFont="1" applyFill="1" applyBorder="1" applyAlignment="1" applyProtection="1">
      <alignment horizontal="center" wrapText="1"/>
    </xf>
    <xf numFmtId="2" fontId="7" fillId="2" borderId="2" xfId="0" applyNumberFormat="1" applyFont="1" applyFill="1" applyBorder="1" applyAlignment="1" applyProtection="1">
      <alignment horizontal="center" wrapText="1"/>
    </xf>
    <xf numFmtId="2" fontId="3" fillId="2" borderId="3" xfId="0" applyNumberFormat="1" applyFont="1" applyFill="1" applyBorder="1" applyAlignment="1" applyProtection="1">
      <alignment horizontal="left"/>
    </xf>
    <xf numFmtId="2" fontId="3" fillId="2" borderId="6" xfId="0" applyNumberFormat="1" applyFont="1" applyFill="1" applyBorder="1" applyAlignment="1" applyProtection="1">
      <alignment horizontal="left"/>
    </xf>
    <xf numFmtId="2" fontId="3" fillId="2" borderId="2" xfId="0" applyNumberFormat="1" applyFont="1" applyFill="1" applyBorder="1" applyAlignment="1" applyProtection="1">
      <alignment horizontal="left"/>
    </xf>
    <xf numFmtId="2" fontId="3" fillId="2" borderId="3" xfId="0" applyNumberFormat="1" applyFont="1" applyFill="1" applyBorder="1" applyAlignment="1" applyProtection="1">
      <alignment horizontal="center" wrapText="1"/>
    </xf>
    <xf numFmtId="2" fontId="3" fillId="2" borderId="6" xfId="0" applyNumberFormat="1" applyFont="1" applyFill="1" applyBorder="1" applyAlignment="1" applyProtection="1">
      <alignment horizontal="center" wrapText="1"/>
    </xf>
    <xf numFmtId="2" fontId="3" fillId="2" borderId="2" xfId="0" applyNumberFormat="1" applyFont="1" applyFill="1" applyBorder="1" applyAlignment="1" applyProtection="1">
      <alignment horizontal="center" wrapText="1"/>
    </xf>
    <xf numFmtId="2" fontId="3" fillId="2" borderId="1" xfId="0" applyNumberFormat="1" applyFont="1" applyFill="1" applyBorder="1" applyAlignment="1" applyProtection="1">
      <alignment horizontal="center" wrapText="1"/>
    </xf>
    <xf numFmtId="0" fontId="9" fillId="0" borderId="1" xfId="0" applyNumberFormat="1" applyFont="1" applyFill="1" applyBorder="1" applyAlignment="1" applyProtection="1">
      <alignment horizontal="center"/>
    </xf>
    <xf numFmtId="0" fontId="9" fillId="0" borderId="3"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20" fillId="0" borderId="3"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17" fillId="0" borderId="3" xfId="0"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wrapText="1"/>
    </xf>
    <xf numFmtId="15" fontId="7" fillId="2" borderId="3" xfId="0" quotePrefix="1" applyNumberFormat="1" applyFont="1" applyFill="1" applyBorder="1" applyAlignment="1" applyProtection="1">
      <alignment horizontal="center"/>
    </xf>
    <xf numFmtId="15" fontId="7" fillId="2" borderId="2" xfId="0" quotePrefix="1" applyNumberFormat="1" applyFont="1" applyFill="1" applyBorder="1" applyAlignment="1" applyProtection="1">
      <alignment horizontal="center"/>
    </xf>
    <xf numFmtId="0" fontId="5" fillId="2" borderId="3" xfId="0" applyFont="1" applyFill="1" applyBorder="1" applyAlignment="1" applyProtection="1">
      <alignment horizontal="center" wrapText="1"/>
    </xf>
    <xf numFmtId="0" fontId="5" fillId="2" borderId="2" xfId="0" applyFont="1" applyFill="1" applyBorder="1" applyAlignment="1" applyProtection="1">
      <alignment horizontal="center" wrapText="1"/>
    </xf>
    <xf numFmtId="0" fontId="5" fillId="2" borderId="1" xfId="0" applyFont="1" applyFill="1" applyBorder="1" applyAlignment="1" applyProtection="1">
      <alignment horizontal="center" wrapText="1"/>
    </xf>
    <xf numFmtId="0" fontId="5" fillId="2" borderId="0" xfId="0" applyFont="1" applyFill="1" applyBorder="1" applyAlignment="1" applyProtection="1">
      <alignment horizontal="center"/>
    </xf>
    <xf numFmtId="0" fontId="5" fillId="2" borderId="1" xfId="0" applyFont="1" applyFill="1" applyBorder="1" applyAlignment="1" applyProtection="1">
      <alignment horizontal="center"/>
    </xf>
    <xf numFmtId="15" fontId="7" fillId="2" borderId="1" xfId="0" quotePrefix="1" applyNumberFormat="1" applyFont="1" applyFill="1" applyBorder="1" applyAlignment="1" applyProtection="1">
      <alignment horizontal="center"/>
    </xf>
    <xf numFmtId="0" fontId="9" fillId="0" borderId="0" xfId="2" applyFont="1" applyAlignment="1">
      <alignment wrapText="1"/>
    </xf>
    <xf numFmtId="0" fontId="2" fillId="0" borderId="0" xfId="2" applyAlignment="1">
      <alignment wrapText="1"/>
    </xf>
    <xf numFmtId="0" fontId="2" fillId="0" borderId="0" xfId="2" quotePrefix="1" applyAlignment="1">
      <alignment wrapText="1"/>
    </xf>
    <xf numFmtId="0" fontId="2" fillId="0" borderId="0" xfId="2" applyFont="1" applyAlignment="1">
      <alignment wrapText="1"/>
    </xf>
  </cellXfs>
  <cellStyles count="9">
    <cellStyle name="Comma" xfId="1" builtinId="3"/>
    <cellStyle name="Comma 2" xfId="4" xr:uid="{00000000-0005-0000-0000-000001000000}"/>
    <cellStyle name="Comma 2 2" xfId="6" xr:uid="{00000000-0005-0000-0000-000002000000}"/>
    <cellStyle name="Currency 2" xfId="3" xr:uid="{00000000-0005-0000-0000-000003000000}"/>
    <cellStyle name="Normal" xfId="0" builtinId="0"/>
    <cellStyle name="Normal 2" xfId="2" xr:uid="{00000000-0005-0000-0000-000005000000}"/>
    <cellStyle name="Normal 2 2" xfId="5" xr:uid="{00000000-0005-0000-0000-000006000000}"/>
    <cellStyle name="Normal 3" xfId="8" xr:uid="{00000000-0005-0000-0000-000007000000}"/>
    <cellStyle name="Percent 2"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8:I41"/>
  <sheetViews>
    <sheetView showGridLines="0" tabSelected="1" zoomScaleNormal="100" zoomScalePageLayoutView="50" workbookViewId="0">
      <selection activeCell="Q47" sqref="Q47"/>
    </sheetView>
  </sheetViews>
  <sheetFormatPr defaultColWidth="8.85546875" defaultRowHeight="12.75" x14ac:dyDescent="0.2"/>
  <cols>
    <col min="1" max="1" width="4.5703125" style="432" customWidth="1"/>
    <col min="2" max="2" width="11.5703125" style="432" bestFit="1" customWidth="1"/>
    <col min="3" max="16384" width="8.85546875" style="432"/>
  </cols>
  <sheetData>
    <row r="8" spans="2:9" x14ac:dyDescent="0.2">
      <c r="B8" s="536" t="s">
        <v>387</v>
      </c>
      <c r="C8" s="536"/>
      <c r="D8" s="536"/>
      <c r="E8" s="536"/>
      <c r="F8" s="536"/>
      <c r="G8" s="536"/>
      <c r="H8" s="536"/>
      <c r="I8" s="536"/>
    </row>
    <row r="14" spans="2:9" ht="18" x14ac:dyDescent="0.25">
      <c r="B14" s="493" t="s">
        <v>309</v>
      </c>
      <c r="C14" s="433"/>
      <c r="D14" s="433"/>
      <c r="E14" s="433"/>
      <c r="F14" s="433"/>
      <c r="G14" s="433"/>
      <c r="H14" s="433"/>
      <c r="I14" s="433"/>
    </row>
    <row r="15" spans="2:9" ht="18" x14ac:dyDescent="0.25">
      <c r="B15" s="434"/>
      <c r="C15" s="434"/>
      <c r="D15" s="434"/>
      <c r="E15" s="434"/>
      <c r="F15" s="434"/>
      <c r="G15" s="434"/>
      <c r="H15" s="434"/>
      <c r="I15" s="434"/>
    </row>
    <row r="16" spans="2:9" ht="18" x14ac:dyDescent="0.25">
      <c r="B16" s="434"/>
      <c r="C16" s="434"/>
      <c r="D16" s="434"/>
      <c r="E16" s="434"/>
      <c r="F16" s="434"/>
      <c r="G16" s="434"/>
      <c r="H16" s="434"/>
      <c r="I16" s="434"/>
    </row>
    <row r="17" spans="2:9" ht="18" x14ac:dyDescent="0.25">
      <c r="B17" s="434"/>
      <c r="C17" s="434"/>
      <c r="D17" s="434"/>
      <c r="E17" s="434"/>
      <c r="F17" s="434"/>
      <c r="G17" s="434"/>
      <c r="H17" s="434"/>
      <c r="I17" s="434"/>
    </row>
    <row r="18" spans="2:9" ht="18" x14ac:dyDescent="0.25">
      <c r="B18" s="435"/>
      <c r="C18" s="435"/>
      <c r="D18" s="435"/>
      <c r="E18" s="435"/>
      <c r="F18" s="435"/>
      <c r="G18" s="435"/>
      <c r="H18" s="435"/>
      <c r="I18" s="435"/>
    </row>
    <row r="19" spans="2:9" ht="18" x14ac:dyDescent="0.25">
      <c r="B19" s="537" t="s">
        <v>388</v>
      </c>
      <c r="C19" s="537"/>
      <c r="D19" s="537"/>
      <c r="E19" s="537"/>
      <c r="F19" s="537"/>
      <c r="G19" s="537"/>
      <c r="H19" s="537"/>
      <c r="I19" s="537"/>
    </row>
    <row r="20" spans="2:9" ht="18" x14ac:dyDescent="0.25">
      <c r="B20" s="538" t="s">
        <v>389</v>
      </c>
      <c r="C20" s="538"/>
      <c r="D20" s="538"/>
      <c r="E20" s="538"/>
      <c r="F20" s="538"/>
      <c r="G20" s="538"/>
      <c r="H20" s="538"/>
      <c r="I20" s="538"/>
    </row>
    <row r="21" spans="2:9" x14ac:dyDescent="0.2">
      <c r="B21" s="436"/>
      <c r="C21" s="436"/>
      <c r="D21" s="436"/>
      <c r="E21" s="436"/>
      <c r="F21" s="436"/>
      <c r="G21" s="436"/>
      <c r="H21" s="436"/>
      <c r="I21" s="436"/>
    </row>
    <row r="41" spans="2:2" x14ac:dyDescent="0.2">
      <c r="B41" s="436" t="s">
        <v>390</v>
      </c>
    </row>
  </sheetData>
  <customSheetViews>
    <customSheetView guid="{451200E5-5EDA-4489-BE6E-B285D74FE2B3}" showGridLines="0">
      <selection activeCell="B20" sqref="B20:I20"/>
      <pageMargins left="0.5" right="0.5" top="0.5" bottom="0.25" header="0.25" footer="0"/>
      <printOptions horizontalCentered="1"/>
      <pageSetup orientation="portrait" horizontalDpi="72" verticalDpi="72" r:id="rId1"/>
    </customSheetView>
  </customSheetViews>
  <mergeCells count="3">
    <mergeCell ref="B8:I8"/>
    <mergeCell ref="B19:I19"/>
    <mergeCell ref="B20:I20"/>
  </mergeCells>
  <printOptions horizontalCentered="1"/>
  <pageMargins left="0.5" right="0.5" top="0.5" bottom="0.25" header="0.25" footer="0"/>
  <pageSetup orientation="portrait" horizontalDpi="72" verticalDpi="72"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tabColor rgb="FFFF0000"/>
    <pageSetUpPr fitToPage="1"/>
  </sheetPr>
  <dimension ref="A1:F86"/>
  <sheetViews>
    <sheetView showGridLines="0" zoomScale="75" zoomScaleNormal="75" workbookViewId="0">
      <pane xSplit="2" ySplit="9" topLeftCell="C67" activePane="bottomRight" state="frozen"/>
      <selection activeCell="B3" sqref="B3"/>
      <selection pane="topRight" activeCell="B3" sqref="B3"/>
      <selection pane="bottomLeft" activeCell="B3" sqref="B3"/>
      <selection pane="bottomRight" activeCell="D86" sqref="D86:E86"/>
    </sheetView>
  </sheetViews>
  <sheetFormatPr defaultColWidth="9.140625" defaultRowHeight="15.75" x14ac:dyDescent="0.25"/>
  <cols>
    <col min="1" max="1" width="60.7109375" style="34" customWidth="1"/>
    <col min="2" max="2" width="14.7109375" style="34" customWidth="1"/>
    <col min="3" max="4" width="25.7109375" style="34" customWidth="1"/>
    <col min="5" max="5" width="25.7109375" style="42" customWidth="1"/>
    <col min="6" max="6" width="25.7109375" style="34" customWidth="1"/>
    <col min="7" max="16384" width="9.140625" style="34"/>
  </cols>
  <sheetData>
    <row r="1" spans="1:6" s="42" customFormat="1" x14ac:dyDescent="0.25">
      <c r="A1" s="523" t="str">
        <f>+'B-1-Stmt Net Pos (1)'!A1</f>
        <v>ABC Charter School</v>
      </c>
      <c r="F1" s="20"/>
    </row>
    <row r="2" spans="1:6" s="42" customFormat="1" x14ac:dyDescent="0.25">
      <c r="A2" s="35" t="s">
        <v>259</v>
      </c>
      <c r="F2" s="20"/>
    </row>
    <row r="3" spans="1:6" s="42" customFormat="1" x14ac:dyDescent="0.25">
      <c r="A3" s="35" t="s">
        <v>92</v>
      </c>
    </row>
    <row r="4" spans="1:6" s="42" customFormat="1" x14ac:dyDescent="0.25">
      <c r="A4" s="69" t="str">
        <f>+TOC!B6</f>
        <v>For the ___ months ended ______</v>
      </c>
      <c r="C4" s="525" t="s">
        <v>403</v>
      </c>
    </row>
    <row r="5" spans="1:6" s="42" customFormat="1" x14ac:dyDescent="0.25">
      <c r="A5" s="69"/>
    </row>
    <row r="6" spans="1:6" s="42" customFormat="1" x14ac:dyDescent="0.25">
      <c r="A6" s="69"/>
    </row>
    <row r="7" spans="1:6" s="42" customFormat="1" x14ac:dyDescent="0.25">
      <c r="A7" s="304"/>
      <c r="B7" s="305"/>
      <c r="C7" s="578"/>
      <c r="D7" s="578"/>
      <c r="E7" s="305"/>
      <c r="F7" s="305"/>
    </row>
    <row r="8" spans="1:6" s="42" customFormat="1" x14ac:dyDescent="0.25">
      <c r="A8" s="580"/>
      <c r="B8" s="577" t="s">
        <v>269</v>
      </c>
      <c r="C8" s="579" t="s">
        <v>93</v>
      </c>
      <c r="D8" s="579"/>
      <c r="E8" s="577" t="s">
        <v>274</v>
      </c>
      <c r="F8" s="577" t="s">
        <v>273</v>
      </c>
    </row>
    <row r="9" spans="1:6" s="42" customFormat="1" ht="31.5" customHeight="1" x14ac:dyDescent="0.25">
      <c r="A9" s="580"/>
      <c r="B9" s="577"/>
      <c r="C9" s="307" t="s">
        <v>94</v>
      </c>
      <c r="D9" s="307" t="s">
        <v>95</v>
      </c>
      <c r="E9" s="577"/>
      <c r="F9" s="577"/>
    </row>
    <row r="10" spans="1:6" s="42" customFormat="1" x14ac:dyDescent="0.25">
      <c r="A10" s="109" t="s">
        <v>45</v>
      </c>
      <c r="B10" s="106"/>
      <c r="C10" s="49"/>
      <c r="D10" s="110"/>
      <c r="E10" s="49"/>
      <c r="F10" s="49"/>
    </row>
    <row r="11" spans="1:6" x14ac:dyDescent="0.25">
      <c r="A11" s="111" t="s">
        <v>46</v>
      </c>
      <c r="B11" s="112" t="s">
        <v>47</v>
      </c>
      <c r="C11" s="29"/>
      <c r="D11" s="113"/>
      <c r="E11" s="175">
        <f>'C-3-Rev&amp;Exp-Govt (7)'!C11</f>
        <v>0</v>
      </c>
      <c r="F11" s="115">
        <f>E11-D11</f>
        <v>0</v>
      </c>
    </row>
    <row r="12" spans="1:6" x14ac:dyDescent="0.25">
      <c r="A12" s="111" t="s">
        <v>116</v>
      </c>
      <c r="B12" s="112" t="s">
        <v>48</v>
      </c>
      <c r="C12" s="29"/>
      <c r="D12" s="29"/>
      <c r="E12" s="51">
        <f>'C-3-Rev&amp;Exp-Govt (7)'!C12</f>
        <v>0</v>
      </c>
      <c r="F12" s="115">
        <f>E12-D12</f>
        <v>0</v>
      </c>
    </row>
    <row r="13" spans="1:6" x14ac:dyDescent="0.25">
      <c r="A13" s="111" t="s">
        <v>49</v>
      </c>
      <c r="B13" s="112" t="s">
        <v>50</v>
      </c>
      <c r="C13" s="29"/>
      <c r="D13" s="29"/>
      <c r="E13" s="51">
        <f>'C-3-Rev&amp;Exp-Govt (7)'!C13</f>
        <v>0</v>
      </c>
      <c r="F13" s="115">
        <f>E13-D13</f>
        <v>0</v>
      </c>
    </row>
    <row r="14" spans="1:6" s="42" customFormat="1" x14ac:dyDescent="0.25">
      <c r="A14" s="142" t="s">
        <v>165</v>
      </c>
      <c r="B14" s="102"/>
      <c r="C14" s="6"/>
      <c r="D14" s="6"/>
      <c r="E14" s="6"/>
      <c r="F14" s="143"/>
    </row>
    <row r="15" spans="1:6" ht="31.5" x14ac:dyDescent="0.25">
      <c r="A15" s="255" t="s">
        <v>253</v>
      </c>
      <c r="B15" s="264" t="s">
        <v>249</v>
      </c>
      <c r="C15" s="22"/>
      <c r="D15" s="22"/>
      <c r="E15" s="11">
        <f>'C-3-Rev&amp;Exp-Govt (7)'!C15</f>
        <v>0</v>
      </c>
      <c r="F15" s="115">
        <f t="shared" ref="F15:F23" si="0">E15-D15</f>
        <v>0</v>
      </c>
    </row>
    <row r="16" spans="1:6" ht="31.5" x14ac:dyDescent="0.25">
      <c r="A16" s="255" t="s">
        <v>255</v>
      </c>
      <c r="B16" s="265" t="s">
        <v>208</v>
      </c>
      <c r="C16" s="22"/>
      <c r="D16" s="22"/>
      <c r="E16" s="11">
        <f>'C-3-Rev&amp;Exp-Govt (7)'!C16</f>
        <v>0</v>
      </c>
      <c r="F16" s="115">
        <f t="shared" si="0"/>
        <v>0</v>
      </c>
    </row>
    <row r="17" spans="1:6" ht="31.5" x14ac:dyDescent="0.25">
      <c r="A17" s="255" t="s">
        <v>254</v>
      </c>
      <c r="B17" s="265" t="s">
        <v>209</v>
      </c>
      <c r="C17" s="23"/>
      <c r="D17" s="23"/>
      <c r="E17" s="62">
        <f>'C-3-Rev&amp;Exp-Govt (7)'!C17</f>
        <v>0</v>
      </c>
      <c r="F17" s="141">
        <f t="shared" si="0"/>
        <v>0</v>
      </c>
    </row>
    <row r="18" spans="1:6" x14ac:dyDescent="0.25">
      <c r="A18" s="120" t="s">
        <v>141</v>
      </c>
      <c r="B18" s="112" t="s">
        <v>247</v>
      </c>
      <c r="C18" s="23"/>
      <c r="D18" s="23"/>
      <c r="E18" s="62">
        <f>'C-3-Rev&amp;Exp-Govt (7)'!C18</f>
        <v>0</v>
      </c>
      <c r="F18" s="141">
        <f t="shared" si="0"/>
        <v>0</v>
      </c>
    </row>
    <row r="19" spans="1:6" x14ac:dyDescent="0.25">
      <c r="A19" s="120" t="s">
        <v>168</v>
      </c>
      <c r="B19" s="112" t="s">
        <v>169</v>
      </c>
      <c r="C19" s="23"/>
      <c r="D19" s="23"/>
      <c r="E19" s="62">
        <f>'C-3-Rev&amp;Exp-Govt (7)'!C19</f>
        <v>0</v>
      </c>
      <c r="F19" s="141">
        <f t="shared" si="0"/>
        <v>0</v>
      </c>
    </row>
    <row r="20" spans="1:6" x14ac:dyDescent="0.25">
      <c r="A20" s="120" t="s">
        <v>170</v>
      </c>
      <c r="B20" s="112">
        <v>3496</v>
      </c>
      <c r="C20" s="23"/>
      <c r="D20" s="23"/>
      <c r="E20" s="62">
        <f>'C-3-Rev&amp;Exp-Govt (7)'!C20</f>
        <v>0</v>
      </c>
      <c r="F20" s="141">
        <f t="shared" si="0"/>
        <v>0</v>
      </c>
    </row>
    <row r="21" spans="1:6" x14ac:dyDescent="0.25">
      <c r="A21" s="120" t="s">
        <v>166</v>
      </c>
      <c r="B21" s="112"/>
      <c r="C21" s="23"/>
      <c r="D21" s="23"/>
      <c r="E21" s="62">
        <f>'C-3-Rev&amp;Exp-Govt (7)'!C21</f>
        <v>0</v>
      </c>
      <c r="F21" s="141">
        <f t="shared" si="0"/>
        <v>0</v>
      </c>
    </row>
    <row r="22" spans="1:6" s="42" customFormat="1" x14ac:dyDescent="0.25">
      <c r="A22" s="120" t="s">
        <v>167</v>
      </c>
      <c r="B22" s="112">
        <v>3400</v>
      </c>
      <c r="C22" s="18">
        <f>SUM(C15:C21)</f>
        <v>0</v>
      </c>
      <c r="D22" s="18">
        <f>SUM(D15:D21)</f>
        <v>0</v>
      </c>
      <c r="E22" s="18">
        <f>SUM(E15:E21)</f>
        <v>0</v>
      </c>
      <c r="F22" s="141">
        <f t="shared" si="0"/>
        <v>0</v>
      </c>
    </row>
    <row r="23" spans="1:6" x14ac:dyDescent="0.25">
      <c r="A23" s="78" t="s">
        <v>142</v>
      </c>
      <c r="B23" s="112" t="s">
        <v>35</v>
      </c>
      <c r="C23" s="18">
        <f>SUM(C11:C13)+C22</f>
        <v>0</v>
      </c>
      <c r="D23" s="18">
        <f>SUM(D11:D13)+D22</f>
        <v>0</v>
      </c>
      <c r="E23" s="18">
        <f>SUM(E11:E13)+E22</f>
        <v>0</v>
      </c>
      <c r="F23" s="18">
        <f t="shared" si="0"/>
        <v>0</v>
      </c>
    </row>
    <row r="24" spans="1:6" x14ac:dyDescent="0.25">
      <c r="A24" s="116" t="s">
        <v>51</v>
      </c>
      <c r="B24" s="117"/>
      <c r="C24" s="118"/>
      <c r="D24" s="9"/>
      <c r="E24" s="8"/>
      <c r="F24" s="8"/>
    </row>
    <row r="25" spans="1:6" x14ac:dyDescent="0.25">
      <c r="A25" s="83" t="s">
        <v>52</v>
      </c>
      <c r="B25" s="117"/>
      <c r="C25" s="119"/>
      <c r="D25" s="9"/>
      <c r="E25" s="8"/>
      <c r="F25" s="8"/>
    </row>
    <row r="26" spans="1:6" x14ac:dyDescent="0.25">
      <c r="A26" s="120" t="s">
        <v>122</v>
      </c>
      <c r="B26" s="112" t="s">
        <v>53</v>
      </c>
      <c r="C26" s="29"/>
      <c r="D26" s="29"/>
      <c r="E26" s="51">
        <f>'C-3-Rev&amp;Exp-Govt (7)'!C26</f>
        <v>0</v>
      </c>
      <c r="F26" s="115">
        <f t="shared" ref="F26:F43" si="1">D26-E26</f>
        <v>0</v>
      </c>
    </row>
    <row r="27" spans="1:6" x14ac:dyDescent="0.25">
      <c r="A27" s="120" t="s">
        <v>285</v>
      </c>
      <c r="B27" s="112" t="s">
        <v>54</v>
      </c>
      <c r="C27" s="29"/>
      <c r="D27" s="29"/>
      <c r="E27" s="51">
        <f>'C-3-Rev&amp;Exp-Govt (7)'!C27</f>
        <v>0</v>
      </c>
      <c r="F27" s="115">
        <f t="shared" si="1"/>
        <v>0</v>
      </c>
    </row>
    <row r="28" spans="1:6" x14ac:dyDescent="0.25">
      <c r="A28" s="120" t="s">
        <v>123</v>
      </c>
      <c r="B28" s="112" t="s">
        <v>55</v>
      </c>
      <c r="C28" s="29"/>
      <c r="D28" s="29"/>
      <c r="E28" s="51">
        <f>'C-3-Rev&amp;Exp-Govt (7)'!C28</f>
        <v>0</v>
      </c>
      <c r="F28" s="115">
        <f t="shared" si="1"/>
        <v>0</v>
      </c>
    </row>
    <row r="29" spans="1:6" x14ac:dyDescent="0.25">
      <c r="A29" s="120" t="s">
        <v>154</v>
      </c>
      <c r="B29" s="112" t="s">
        <v>56</v>
      </c>
      <c r="C29" s="29"/>
      <c r="D29" s="29"/>
      <c r="E29" s="51">
        <f>'C-3-Rev&amp;Exp-Govt (7)'!C29</f>
        <v>0</v>
      </c>
      <c r="F29" s="115">
        <f t="shared" si="1"/>
        <v>0</v>
      </c>
    </row>
    <row r="30" spans="1:6" x14ac:dyDescent="0.25">
      <c r="A30" s="120" t="s">
        <v>125</v>
      </c>
      <c r="B30" s="112" t="s">
        <v>57</v>
      </c>
      <c r="C30" s="29"/>
      <c r="D30" s="29"/>
      <c r="E30" s="51">
        <f>'C-3-Rev&amp;Exp-Govt (7)'!C30</f>
        <v>0</v>
      </c>
      <c r="F30" s="115">
        <f t="shared" si="1"/>
        <v>0</v>
      </c>
    </row>
    <row r="31" spans="1:6" x14ac:dyDescent="0.25">
      <c r="A31" s="120" t="s">
        <v>300</v>
      </c>
      <c r="B31" s="112">
        <v>6500</v>
      </c>
      <c r="C31" s="29"/>
      <c r="D31" s="29"/>
      <c r="E31" s="51">
        <f>'C-3-Rev&amp;Exp-Govt (7)'!C31</f>
        <v>0</v>
      </c>
      <c r="F31" s="115">
        <f t="shared" si="1"/>
        <v>0</v>
      </c>
    </row>
    <row r="32" spans="1:6" x14ac:dyDescent="0.25">
      <c r="A32" s="120" t="s">
        <v>193</v>
      </c>
      <c r="B32" s="112" t="s">
        <v>58</v>
      </c>
      <c r="C32" s="29"/>
      <c r="D32" s="29"/>
      <c r="E32" s="51">
        <f>'C-3-Rev&amp;Exp-Govt (7)'!C32</f>
        <v>0</v>
      </c>
      <c r="F32" s="115">
        <f t="shared" si="1"/>
        <v>0</v>
      </c>
    </row>
    <row r="33" spans="1:6" x14ac:dyDescent="0.25">
      <c r="A33" s="120" t="s">
        <v>126</v>
      </c>
      <c r="B33" s="112" t="s">
        <v>59</v>
      </c>
      <c r="C33" s="29"/>
      <c r="D33" s="29"/>
      <c r="E33" s="51">
        <f>'C-3-Rev&amp;Exp-Govt (7)'!C33</f>
        <v>0</v>
      </c>
      <c r="F33" s="115">
        <f t="shared" si="1"/>
        <v>0</v>
      </c>
    </row>
    <row r="34" spans="1:6" x14ac:dyDescent="0.25">
      <c r="A34" s="120" t="s">
        <v>127</v>
      </c>
      <c r="B34" s="112" t="s">
        <v>60</v>
      </c>
      <c r="C34" s="29"/>
      <c r="D34" s="29"/>
      <c r="E34" s="51">
        <f>'C-3-Rev&amp;Exp-Govt (7)'!C34</f>
        <v>0</v>
      </c>
      <c r="F34" s="115">
        <f t="shared" si="1"/>
        <v>0</v>
      </c>
    </row>
    <row r="35" spans="1:6" x14ac:dyDescent="0.25">
      <c r="A35" s="120" t="s">
        <v>128</v>
      </c>
      <c r="B35" s="112" t="s">
        <v>61</v>
      </c>
      <c r="C35" s="29"/>
      <c r="D35" s="23"/>
      <c r="E35" s="212">
        <f>'C-3-Rev&amp;Exp-Govt (7)'!C35</f>
        <v>0</v>
      </c>
      <c r="F35" s="115">
        <f t="shared" si="1"/>
        <v>0</v>
      </c>
    </row>
    <row r="36" spans="1:6" x14ac:dyDescent="0.25">
      <c r="A36" s="120" t="s">
        <v>129</v>
      </c>
      <c r="B36" s="112" t="s">
        <v>62</v>
      </c>
      <c r="C36" s="29"/>
      <c r="D36" s="23"/>
      <c r="E36" s="212">
        <f>'C-3-Rev&amp;Exp-Govt (7)'!C36</f>
        <v>0</v>
      </c>
      <c r="F36" s="115">
        <f t="shared" si="1"/>
        <v>0</v>
      </c>
    </row>
    <row r="37" spans="1:6" x14ac:dyDescent="0.25">
      <c r="A37" s="120" t="s">
        <v>130</v>
      </c>
      <c r="B37" s="112" t="s">
        <v>63</v>
      </c>
      <c r="C37" s="121"/>
      <c r="D37" s="29"/>
      <c r="E37" s="51">
        <f>'C-3-Rev&amp;Exp-Govt (7)'!C37</f>
        <v>0</v>
      </c>
      <c r="F37" s="115">
        <f t="shared" si="1"/>
        <v>0</v>
      </c>
    </row>
    <row r="38" spans="1:6" x14ac:dyDescent="0.25">
      <c r="A38" s="120" t="s">
        <v>131</v>
      </c>
      <c r="B38" s="112" t="s">
        <v>64</v>
      </c>
      <c r="C38" s="29"/>
      <c r="D38" s="29"/>
      <c r="E38" s="51">
        <f>'C-3-Rev&amp;Exp-Govt (7)'!C38</f>
        <v>0</v>
      </c>
      <c r="F38" s="115">
        <f t="shared" si="1"/>
        <v>0</v>
      </c>
    </row>
    <row r="39" spans="1:6" x14ac:dyDescent="0.25">
      <c r="A39" s="120" t="s">
        <v>221</v>
      </c>
      <c r="B39" s="112" t="s">
        <v>65</v>
      </c>
      <c r="C39" s="29"/>
      <c r="D39" s="29"/>
      <c r="E39" s="51">
        <f>'C-3-Rev&amp;Exp-Govt (7)'!C39</f>
        <v>0</v>
      </c>
      <c r="F39" s="115">
        <f t="shared" si="1"/>
        <v>0</v>
      </c>
    </row>
    <row r="40" spans="1:6" x14ac:dyDescent="0.25">
      <c r="A40" s="120" t="s">
        <v>132</v>
      </c>
      <c r="B40" s="112" t="s">
        <v>66</v>
      </c>
      <c r="C40" s="29"/>
      <c r="D40" s="29"/>
      <c r="E40" s="51">
        <f>'C-3-Rev&amp;Exp-Govt (7)'!C40</f>
        <v>0</v>
      </c>
      <c r="F40" s="115">
        <f t="shared" si="1"/>
        <v>0</v>
      </c>
    </row>
    <row r="41" spans="1:6" x14ac:dyDescent="0.25">
      <c r="A41" s="120" t="s">
        <v>133</v>
      </c>
      <c r="B41" s="112" t="s">
        <v>67</v>
      </c>
      <c r="C41" s="29"/>
      <c r="D41" s="29"/>
      <c r="E41" s="51">
        <f>'C-3-Rev&amp;Exp-Govt (7)'!C41</f>
        <v>0</v>
      </c>
      <c r="F41" s="115">
        <f t="shared" si="1"/>
        <v>0</v>
      </c>
    </row>
    <row r="42" spans="1:6" x14ac:dyDescent="0.25">
      <c r="A42" s="120" t="s">
        <v>134</v>
      </c>
      <c r="B42" s="112">
        <v>8200</v>
      </c>
      <c r="C42" s="29"/>
      <c r="D42" s="29"/>
      <c r="E42" s="51">
        <f>'C-3-Rev&amp;Exp-Govt (7)'!C42</f>
        <v>0</v>
      </c>
      <c r="F42" s="115">
        <f t="shared" si="1"/>
        <v>0</v>
      </c>
    </row>
    <row r="43" spans="1:6" x14ac:dyDescent="0.25">
      <c r="A43" s="120" t="s">
        <v>135</v>
      </c>
      <c r="B43" s="112" t="s">
        <v>68</v>
      </c>
      <c r="C43" s="29"/>
      <c r="D43" s="29"/>
      <c r="E43" s="51">
        <f>'C-3-Rev&amp;Exp-Govt (7)'!C43</f>
        <v>0</v>
      </c>
      <c r="F43" s="115">
        <f t="shared" si="1"/>
        <v>0</v>
      </c>
    </row>
    <row r="44" spans="1:6" x14ac:dyDescent="0.25">
      <c r="A44" s="86" t="s">
        <v>69</v>
      </c>
      <c r="B44" s="117"/>
      <c r="C44" s="53"/>
      <c r="D44" s="6"/>
      <c r="E44" s="7"/>
      <c r="F44" s="122"/>
    </row>
    <row r="45" spans="1:6" x14ac:dyDescent="0.25">
      <c r="A45" s="120" t="s">
        <v>289</v>
      </c>
      <c r="B45" s="112">
        <v>710</v>
      </c>
      <c r="C45" s="22"/>
      <c r="D45" s="29"/>
      <c r="E45" s="51">
        <f>'C-3-Rev&amp;Exp-Govt (7)'!C45</f>
        <v>0</v>
      </c>
      <c r="F45" s="115">
        <f>D45-E45</f>
        <v>0</v>
      </c>
    </row>
    <row r="46" spans="1:6" x14ac:dyDescent="0.25">
      <c r="A46" s="120" t="s">
        <v>97</v>
      </c>
      <c r="B46" s="112" t="s">
        <v>70</v>
      </c>
      <c r="C46" s="23"/>
      <c r="D46" s="29"/>
      <c r="E46" s="51">
        <f>'C-3-Rev&amp;Exp-Govt (7)'!C46</f>
        <v>0</v>
      </c>
      <c r="F46" s="115">
        <f>D46-E46</f>
        <v>0</v>
      </c>
    </row>
    <row r="47" spans="1:6" x14ac:dyDescent="0.25">
      <c r="A47" s="120" t="s">
        <v>242</v>
      </c>
      <c r="B47" s="123">
        <v>730</v>
      </c>
      <c r="C47" s="23"/>
      <c r="D47" s="29"/>
      <c r="E47" s="51">
        <f>'C-3-Rev&amp;Exp-Govt (7)'!C47</f>
        <v>0</v>
      </c>
      <c r="F47" s="115">
        <f>D47-E47</f>
        <v>0</v>
      </c>
    </row>
    <row r="48" spans="1:6" x14ac:dyDescent="0.25">
      <c r="A48" s="120" t="s">
        <v>31</v>
      </c>
      <c r="B48" s="123">
        <v>790</v>
      </c>
      <c r="C48" s="23"/>
      <c r="D48" s="29"/>
      <c r="E48" s="51">
        <f>'C-3-Rev&amp;Exp-Govt (7)'!C48</f>
        <v>0</v>
      </c>
      <c r="F48" s="115">
        <f>D48-E48</f>
        <v>0</v>
      </c>
    </row>
    <row r="49" spans="1:6" x14ac:dyDescent="0.25">
      <c r="A49" s="86" t="s">
        <v>71</v>
      </c>
      <c r="B49" s="117"/>
      <c r="C49" s="124"/>
      <c r="D49" s="6"/>
      <c r="E49" s="7"/>
      <c r="F49" s="122"/>
    </row>
    <row r="50" spans="1:6" x14ac:dyDescent="0.25">
      <c r="A50" s="120" t="s">
        <v>128</v>
      </c>
      <c r="B50" s="112" t="s">
        <v>72</v>
      </c>
      <c r="C50" s="29"/>
      <c r="D50" s="29"/>
      <c r="E50" s="51">
        <f>'C-3-Rev&amp;Exp-Govt (7)'!C50</f>
        <v>0</v>
      </c>
      <c r="F50" s="115">
        <f>D50-E50</f>
        <v>0</v>
      </c>
    </row>
    <row r="51" spans="1:6" x14ac:dyDescent="0.25">
      <c r="A51" s="120" t="s">
        <v>155</v>
      </c>
      <c r="B51" s="112" t="s">
        <v>73</v>
      </c>
      <c r="C51" s="29"/>
      <c r="D51" s="29"/>
      <c r="E51" s="51">
        <f>'C-3-Rev&amp;Exp-Govt (7)'!C52</f>
        <v>0</v>
      </c>
      <c r="F51" s="115">
        <f>D51-E51</f>
        <v>0</v>
      </c>
    </row>
    <row r="52" spans="1:6" x14ac:dyDescent="0.25">
      <c r="A52" s="78" t="s">
        <v>156</v>
      </c>
      <c r="B52" s="125" t="s">
        <v>35</v>
      </c>
      <c r="C52" s="18">
        <f>SUM(C26:C51)</f>
        <v>0</v>
      </c>
      <c r="D52" s="243">
        <f>SUM(D26:D51)</f>
        <v>0</v>
      </c>
      <c r="E52" s="243">
        <f>SUM(E26:E51)</f>
        <v>0</v>
      </c>
      <c r="F52" s="243">
        <f>SUM(F26:F51)</f>
        <v>0</v>
      </c>
    </row>
    <row r="53" spans="1:6" x14ac:dyDescent="0.25">
      <c r="A53" s="89" t="s">
        <v>74</v>
      </c>
      <c r="B53" s="107" t="s">
        <v>35</v>
      </c>
      <c r="C53" s="244">
        <f>C23-C52</f>
        <v>0</v>
      </c>
      <c r="D53" s="245">
        <f>D23-D52</f>
        <v>0</v>
      </c>
      <c r="E53" s="245">
        <f>E23-E52</f>
        <v>0</v>
      </c>
      <c r="F53" s="245">
        <f>F23+F52</f>
        <v>0</v>
      </c>
    </row>
    <row r="54" spans="1:6" x14ac:dyDescent="0.25">
      <c r="A54" s="116" t="s">
        <v>75</v>
      </c>
      <c r="B54" s="132"/>
      <c r="C54" s="198"/>
      <c r="D54" s="198"/>
      <c r="E54" s="202"/>
      <c r="F54" s="198"/>
    </row>
    <row r="55" spans="1:6" x14ac:dyDescent="0.25">
      <c r="A55" s="266" t="s">
        <v>228</v>
      </c>
      <c r="B55" s="267" t="s">
        <v>76</v>
      </c>
      <c r="C55" s="126"/>
      <c r="D55" s="126"/>
      <c r="E55" s="213">
        <f>'C-3-Rev&amp;Exp-Govt (7)'!C56</f>
        <v>0</v>
      </c>
      <c r="F55" s="115">
        <f>E55-D55</f>
        <v>0</v>
      </c>
    </row>
    <row r="56" spans="1:6" x14ac:dyDescent="0.25">
      <c r="A56" s="268" t="s">
        <v>157</v>
      </c>
      <c r="B56" s="267">
        <v>3791</v>
      </c>
      <c r="C56" s="126"/>
      <c r="D56" s="126"/>
      <c r="E56" s="213">
        <f>'C-3-Rev&amp;Exp-Govt (7)'!C57</f>
        <v>0</v>
      </c>
      <c r="F56" s="115">
        <f>E56-D56</f>
        <v>0</v>
      </c>
    </row>
    <row r="57" spans="1:6" x14ac:dyDescent="0.25">
      <c r="A57" s="268" t="s">
        <v>161</v>
      </c>
      <c r="B57" s="267">
        <v>891</v>
      </c>
      <c r="C57" s="126"/>
      <c r="D57" s="126"/>
      <c r="E57" s="213">
        <f>'C-3-Rev&amp;Exp-Govt (7)'!C58</f>
        <v>0</v>
      </c>
      <c r="F57" s="115">
        <f>-(D57-E57)</f>
        <v>0</v>
      </c>
    </row>
    <row r="58" spans="1:6" x14ac:dyDescent="0.25">
      <c r="A58" s="266" t="s">
        <v>229</v>
      </c>
      <c r="B58" s="267">
        <v>3750</v>
      </c>
      <c r="C58" s="126"/>
      <c r="D58" s="126"/>
      <c r="E58" s="213">
        <f>'C-3-Rev&amp;Exp-Govt (7)'!C59</f>
        <v>0</v>
      </c>
      <c r="F58" s="115">
        <f>E58-D58</f>
        <v>0</v>
      </c>
    </row>
    <row r="59" spans="1:6" x14ac:dyDescent="0.25">
      <c r="A59" s="268" t="s">
        <v>230</v>
      </c>
      <c r="B59" s="267">
        <v>3793</v>
      </c>
      <c r="C59" s="126"/>
      <c r="D59" s="126"/>
      <c r="E59" s="213">
        <f>'C-3-Rev&amp;Exp-Govt (7)'!C60</f>
        <v>0</v>
      </c>
      <c r="F59" s="115">
        <f>E59-D59</f>
        <v>0</v>
      </c>
    </row>
    <row r="60" spans="1:6" x14ac:dyDescent="0.25">
      <c r="A60" s="268" t="s">
        <v>231</v>
      </c>
      <c r="B60" s="267">
        <v>893</v>
      </c>
      <c r="C60" s="126"/>
      <c r="D60" s="126"/>
      <c r="E60" s="213">
        <f>'C-3-Rev&amp;Exp-Govt (7)'!C61</f>
        <v>0</v>
      </c>
      <c r="F60" s="115">
        <f>-(D60-E60)</f>
        <v>0</v>
      </c>
    </row>
    <row r="61" spans="1:6" x14ac:dyDescent="0.25">
      <c r="A61" s="266" t="s">
        <v>243</v>
      </c>
      <c r="B61" s="267">
        <v>3720</v>
      </c>
      <c r="C61" s="126"/>
      <c r="D61" s="126"/>
      <c r="E61" s="213">
        <f>'C-3-Rev&amp;Exp-Govt (7)'!C62</f>
        <v>0</v>
      </c>
      <c r="F61" s="115">
        <f t="shared" ref="F61:F66" si="2">E61-D61</f>
        <v>0</v>
      </c>
    </row>
    <row r="62" spans="1:6" x14ac:dyDescent="0.25">
      <c r="A62" s="266" t="s">
        <v>233</v>
      </c>
      <c r="B62" s="267" t="s">
        <v>79</v>
      </c>
      <c r="C62" s="126"/>
      <c r="D62" s="126"/>
      <c r="E62" s="213">
        <f>'C-3-Rev&amp;Exp-Govt (7)'!C63</f>
        <v>0</v>
      </c>
      <c r="F62" s="115">
        <f t="shared" si="2"/>
        <v>0</v>
      </c>
    </row>
    <row r="63" spans="1:6" x14ac:dyDescent="0.25">
      <c r="A63" s="266" t="s">
        <v>80</v>
      </c>
      <c r="B63" s="267" t="s">
        <v>81</v>
      </c>
      <c r="C63" s="126"/>
      <c r="D63" s="126"/>
      <c r="E63" s="213">
        <f>'C-3-Rev&amp;Exp-Govt (7)'!C64</f>
        <v>0</v>
      </c>
      <c r="F63" s="115">
        <f t="shared" si="2"/>
        <v>0</v>
      </c>
    </row>
    <row r="64" spans="1:6" x14ac:dyDescent="0.25">
      <c r="A64" s="266" t="s">
        <v>83</v>
      </c>
      <c r="B64" s="267" t="s">
        <v>84</v>
      </c>
      <c r="C64" s="126"/>
      <c r="D64" s="126"/>
      <c r="E64" s="213">
        <f>'C-3-Rev&amp;Exp-Govt (7)'!C65</f>
        <v>0</v>
      </c>
      <c r="F64" s="115">
        <f t="shared" si="2"/>
        <v>0</v>
      </c>
    </row>
    <row r="65" spans="1:6" x14ac:dyDescent="0.25">
      <c r="A65" s="266" t="s">
        <v>244</v>
      </c>
      <c r="B65" s="267">
        <v>3715</v>
      </c>
      <c r="C65" s="126"/>
      <c r="D65" s="126"/>
      <c r="E65" s="213">
        <f>'C-3-Rev&amp;Exp-Govt (7)'!C67</f>
        <v>0</v>
      </c>
      <c r="F65" s="115">
        <f t="shared" si="2"/>
        <v>0</v>
      </c>
    </row>
    <row r="66" spans="1:6" x14ac:dyDescent="0.25">
      <c r="A66" s="268" t="s">
        <v>158</v>
      </c>
      <c r="B66" s="267">
        <v>3792</v>
      </c>
      <c r="C66" s="126"/>
      <c r="D66" s="126"/>
      <c r="E66" s="213">
        <f>'C-3-Rev&amp;Exp-Govt (7)'!C68</f>
        <v>0</v>
      </c>
      <c r="F66" s="115">
        <f t="shared" si="2"/>
        <v>0</v>
      </c>
    </row>
    <row r="67" spans="1:6" x14ac:dyDescent="0.25">
      <c r="A67" s="268" t="s">
        <v>162</v>
      </c>
      <c r="B67" s="267">
        <v>892</v>
      </c>
      <c r="C67" s="126"/>
      <c r="D67" s="126"/>
      <c r="E67" s="213">
        <f>'C-3-Rev&amp;Exp-Govt (7)'!C69</f>
        <v>0</v>
      </c>
      <c r="F67" s="115">
        <f>-(D67-E67)</f>
        <v>0</v>
      </c>
    </row>
    <row r="68" spans="1:6" x14ac:dyDescent="0.25">
      <c r="A68" s="266" t="s">
        <v>235</v>
      </c>
      <c r="B68" s="267">
        <v>3755</v>
      </c>
      <c r="C68" s="126"/>
      <c r="D68" s="126"/>
      <c r="E68" s="213">
        <f>'C-3-Rev&amp;Exp-Govt (7)'!C70</f>
        <v>0</v>
      </c>
      <c r="F68" s="115">
        <f>E68-D68</f>
        <v>0</v>
      </c>
    </row>
    <row r="69" spans="1:6" x14ac:dyDescent="0.25">
      <c r="A69" s="268" t="s">
        <v>236</v>
      </c>
      <c r="B69" s="267">
        <v>3794</v>
      </c>
      <c r="C69" s="126"/>
      <c r="D69" s="126"/>
      <c r="E69" s="213">
        <f>'C-3-Rev&amp;Exp-Govt (7)'!C71</f>
        <v>0</v>
      </c>
      <c r="F69" s="115">
        <f>E69-D69</f>
        <v>0</v>
      </c>
    </row>
    <row r="70" spans="1:6" x14ac:dyDescent="0.25">
      <c r="A70" s="268" t="s">
        <v>237</v>
      </c>
      <c r="B70" s="267">
        <v>894</v>
      </c>
      <c r="C70" s="126"/>
      <c r="D70" s="126"/>
      <c r="E70" s="213">
        <f>'C-3-Rev&amp;Exp-Govt (7)'!C72</f>
        <v>0</v>
      </c>
      <c r="F70" s="115">
        <f>-(D70-E70)</f>
        <v>0</v>
      </c>
    </row>
    <row r="71" spans="1:6" x14ac:dyDescent="0.25">
      <c r="A71" s="266" t="s">
        <v>238</v>
      </c>
      <c r="B71" s="269">
        <v>760</v>
      </c>
      <c r="C71" s="126"/>
      <c r="D71" s="126"/>
      <c r="E71" s="213">
        <f>'C-3-Rev&amp;Exp-Govt (7)'!C73</f>
        <v>0</v>
      </c>
      <c r="F71" s="115">
        <f>-(D71-E71)</f>
        <v>0</v>
      </c>
    </row>
    <row r="72" spans="1:6" x14ac:dyDescent="0.25">
      <c r="A72" s="266" t="s">
        <v>85</v>
      </c>
      <c r="B72" s="267" t="s">
        <v>86</v>
      </c>
      <c r="C72" s="126"/>
      <c r="D72" s="126"/>
      <c r="E72" s="213">
        <f>'C-3-Rev&amp;Exp-Govt (7)'!C74</f>
        <v>0</v>
      </c>
      <c r="F72" s="115">
        <f>E72-D72</f>
        <v>0</v>
      </c>
    </row>
    <row r="73" spans="1:6" x14ac:dyDescent="0.25">
      <c r="A73" s="266" t="s">
        <v>87</v>
      </c>
      <c r="B73" s="267" t="s">
        <v>88</v>
      </c>
      <c r="C73" s="126"/>
      <c r="D73" s="126"/>
      <c r="E73" s="213">
        <f>'C-3-Rev&amp;Exp-Govt (7)'!C75</f>
        <v>0</v>
      </c>
      <c r="F73" s="115">
        <f>-(D73-E73)</f>
        <v>0</v>
      </c>
    </row>
    <row r="74" spans="1:6" x14ac:dyDescent="0.25">
      <c r="A74" s="270" t="s">
        <v>159</v>
      </c>
      <c r="B74" s="271" t="s">
        <v>35</v>
      </c>
      <c r="C74" s="244">
        <f>SUM(C55:C73)</f>
        <v>0</v>
      </c>
      <c r="D74" s="245">
        <f>SUM(D55:D73)</f>
        <v>0</v>
      </c>
      <c r="E74" s="245">
        <f>SUM(E55:E73)</f>
        <v>0</v>
      </c>
      <c r="F74" s="245">
        <f>SUM(F55:F73)</f>
        <v>0</v>
      </c>
    </row>
    <row r="75" spans="1:6" x14ac:dyDescent="0.25">
      <c r="A75" s="96" t="s">
        <v>111</v>
      </c>
      <c r="B75" s="45"/>
      <c r="C75" s="127"/>
      <c r="D75" s="127"/>
      <c r="E75" s="127"/>
      <c r="F75" s="202"/>
    </row>
    <row r="76" spans="1:6" x14ac:dyDescent="0.25">
      <c r="A76" s="92" t="s">
        <v>112</v>
      </c>
      <c r="B76" s="107"/>
      <c r="C76" s="128"/>
      <c r="D76" s="126"/>
      <c r="E76" s="213">
        <f>'C-3-Rev&amp;Exp-Govt (7)'!C78</f>
        <v>0</v>
      </c>
      <c r="F76" s="115">
        <f>E76-D76</f>
        <v>0</v>
      </c>
    </row>
    <row r="77" spans="1:6" x14ac:dyDescent="0.25">
      <c r="A77" s="96" t="s">
        <v>113</v>
      </c>
      <c r="B77" s="44"/>
      <c r="C77" s="127"/>
      <c r="D77" s="127"/>
      <c r="E77" s="127"/>
      <c r="F77" s="202"/>
    </row>
    <row r="78" spans="1:6" x14ac:dyDescent="0.25">
      <c r="A78" s="92" t="s">
        <v>112</v>
      </c>
      <c r="B78" s="107"/>
      <c r="C78" s="128"/>
      <c r="D78" s="126"/>
      <c r="E78" s="213">
        <f>'C-3-Rev&amp;Exp-Govt (7)'!C80</f>
        <v>0</v>
      </c>
      <c r="F78" s="115">
        <f>E78-D78</f>
        <v>0</v>
      </c>
    </row>
    <row r="79" spans="1:6" x14ac:dyDescent="0.25">
      <c r="A79" s="89" t="s">
        <v>160</v>
      </c>
      <c r="B79" s="140"/>
      <c r="C79" s="203">
        <f>C53+C74+C76+C78</f>
        <v>0</v>
      </c>
      <c r="D79" s="203">
        <f>D53+D74+D76+D78</f>
        <v>0</v>
      </c>
      <c r="E79" s="214">
        <f>E53+E74+E76+E78</f>
        <v>0</v>
      </c>
      <c r="F79" s="203">
        <f>F53+F74+F76+F78</f>
        <v>0</v>
      </c>
    </row>
    <row r="80" spans="1:6" x14ac:dyDescent="0.25">
      <c r="A80" s="92" t="s">
        <v>306</v>
      </c>
      <c r="B80" s="107" t="s">
        <v>89</v>
      </c>
      <c r="C80" s="128"/>
      <c r="D80" s="126"/>
      <c r="E80" s="213">
        <f>'C-3-Rev&amp;Exp-Govt (7)'!C82</f>
        <v>0</v>
      </c>
      <c r="F80" s="115">
        <f>E80-D80</f>
        <v>0</v>
      </c>
    </row>
    <row r="81" spans="1:6" x14ac:dyDescent="0.25">
      <c r="A81" s="92" t="s">
        <v>297</v>
      </c>
      <c r="B81" s="107">
        <v>2891</v>
      </c>
      <c r="C81" s="126"/>
      <c r="D81" s="126"/>
      <c r="E81" s="213">
        <f>'C-3-Rev&amp;Exp-Govt (7)'!C83</f>
        <v>0</v>
      </c>
      <c r="F81" s="115">
        <f>E81-D81</f>
        <v>0</v>
      </c>
    </row>
    <row r="82" spans="1:6" x14ac:dyDescent="0.25">
      <c r="A82" s="92" t="s">
        <v>307</v>
      </c>
      <c r="B82" s="107" t="s">
        <v>90</v>
      </c>
      <c r="C82" s="244">
        <f>SUM(C79:C81)</f>
        <v>0</v>
      </c>
      <c r="D82" s="245">
        <f>SUM(D79:D81)</f>
        <v>0</v>
      </c>
      <c r="E82" s="245">
        <f>SUM(E79:E81)</f>
        <v>0</v>
      </c>
      <c r="F82" s="141">
        <f>E82-D82</f>
        <v>0</v>
      </c>
    </row>
    <row r="83" spans="1:6" x14ac:dyDescent="0.25">
      <c r="B83" s="204"/>
      <c r="C83" s="134"/>
      <c r="D83" s="134"/>
      <c r="E83" s="31"/>
      <c r="F83" s="134"/>
    </row>
    <row r="84" spans="1:6" x14ac:dyDescent="0.25">
      <c r="A84" s="205"/>
      <c r="B84" s="204"/>
      <c r="C84" s="134"/>
      <c r="D84" s="134"/>
      <c r="E84" s="31"/>
      <c r="F84" s="218"/>
    </row>
    <row r="85" spans="1:6" x14ac:dyDescent="0.25">
      <c r="A85" s="205" t="s">
        <v>11</v>
      </c>
      <c r="B85" s="204"/>
      <c r="C85" s="134"/>
      <c r="D85" s="134"/>
      <c r="E85" s="31"/>
      <c r="F85" s="134"/>
    </row>
    <row r="86" spans="1:6" x14ac:dyDescent="0.25">
      <c r="D86" s="526" t="s">
        <v>491</v>
      </c>
      <c r="E86" s="527">
        <f>+E82-'C-1-Balance Sheet-Govt (6)'!C91</f>
        <v>0</v>
      </c>
    </row>
  </sheetData>
  <customSheetViews>
    <customSheetView guid="{451200E5-5EDA-4489-BE6E-B285D74FE2B3}" scale="75" showGridLines="0" fitToPage="1">
      <pane xSplit="2" ySplit="9" topLeftCell="C67" activePane="bottomRight" state="frozen"/>
      <selection pane="bottomRight" activeCell="D86" sqref="D86:E86"/>
      <pageMargins left="0" right="0" top="0.5" bottom="0" header="0" footer="0"/>
      <printOptions horizontalCentered="1"/>
      <pageSetup scale="54" orientation="portrait" r:id="rId1"/>
      <headerFooter alignWithMargins="0">
        <oddHeader>&amp;R&amp;"Times New Roman,Regular"&amp;12Exhibit E-1
Page 21</oddHeader>
      </headerFooter>
    </customSheetView>
  </customSheetViews>
  <mergeCells count="6">
    <mergeCell ref="F8:F9"/>
    <mergeCell ref="C7:D7"/>
    <mergeCell ref="C8:D8"/>
    <mergeCell ref="A8:A9"/>
    <mergeCell ref="B8:B9"/>
    <mergeCell ref="E8:E9"/>
  </mergeCells>
  <phoneticPr fontId="14" type="noConversion"/>
  <dataValidations count="2">
    <dataValidation type="decimal" operator="lessThanOrEqual" allowBlank="1" showInputMessage="1" showErrorMessage="1" errorTitle="Value Error" error="Value in this cell must be negative." sqref="C71:D71 C60:D60 C73:D73 C57:D57" xr:uid="{00000000-0002-0000-0900-000000000000}">
      <formula1>0</formula1>
    </dataValidation>
    <dataValidation type="decimal" operator="lessThanOrEqual" allowBlank="1" showInputMessage="1" showErrorMessage="1" sqref="C67:D67 C70:D70" xr:uid="{00000000-0002-0000-0900-000001000000}">
      <formula1>0</formula1>
    </dataValidation>
  </dataValidations>
  <printOptions horizontalCentered="1"/>
  <pageMargins left="0" right="0" top="0.5" bottom="0" header="0" footer="0"/>
  <pageSetup scale="54" orientation="portrait" r:id="rId2"/>
  <headerFooter alignWithMargins="0">
    <oddHeader>&amp;R&amp;"Times New Roman,Regular"&amp;12Exhibit E-1
Page 21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1">
    <tabColor rgb="FFFF0000"/>
    <pageSetUpPr fitToPage="1"/>
  </sheetPr>
  <dimension ref="A1:F88"/>
  <sheetViews>
    <sheetView showGridLines="0" zoomScale="75" workbookViewId="0">
      <pane xSplit="2" ySplit="9" topLeftCell="C10" activePane="bottomRight" state="frozen"/>
      <selection activeCell="B3" sqref="B3"/>
      <selection pane="topRight" activeCell="B3" sqref="B3"/>
      <selection pane="bottomLeft" activeCell="B3" sqref="B3"/>
      <selection pane="bottomRight" activeCell="E89" sqref="E89"/>
    </sheetView>
  </sheetViews>
  <sheetFormatPr defaultColWidth="9.140625" defaultRowHeight="15.75" x14ac:dyDescent="0.25"/>
  <cols>
    <col min="1" max="1" width="60.7109375" style="42" customWidth="1"/>
    <col min="2" max="2" width="14.7109375" style="42" customWidth="1"/>
    <col min="3" max="6" width="25.7109375" style="34" customWidth="1"/>
    <col min="7" max="16384" width="9.140625" style="34"/>
  </cols>
  <sheetData>
    <row r="1" spans="1:6" x14ac:dyDescent="0.25">
      <c r="A1" s="523" t="str">
        <f>+'B-1-Stmt Net Pos (1)'!A1</f>
        <v>ABC Charter School</v>
      </c>
      <c r="F1" s="20"/>
    </row>
    <row r="2" spans="1:6" x14ac:dyDescent="0.25">
      <c r="A2" s="35" t="s">
        <v>259</v>
      </c>
      <c r="F2" s="20"/>
    </row>
    <row r="3" spans="1:6" x14ac:dyDescent="0.25">
      <c r="A3" s="209" t="s">
        <v>490</v>
      </c>
    </row>
    <row r="4" spans="1:6" x14ac:dyDescent="0.25">
      <c r="A4" s="69" t="str">
        <f>+TOC!B6</f>
        <v>For the ___ months ended ______</v>
      </c>
      <c r="C4" s="525" t="s">
        <v>403</v>
      </c>
    </row>
    <row r="5" spans="1:6" x14ac:dyDescent="0.25">
      <c r="A5" s="69"/>
    </row>
    <row r="6" spans="1:6" x14ac:dyDescent="0.25">
      <c r="A6" s="69"/>
      <c r="C6" s="42"/>
      <c r="D6" s="42"/>
      <c r="E6" s="42"/>
      <c r="F6" s="42"/>
    </row>
    <row r="7" spans="1:6" x14ac:dyDescent="0.25">
      <c r="A7" s="304"/>
      <c r="B7" s="305"/>
      <c r="C7" s="578"/>
      <c r="D7" s="578"/>
      <c r="E7" s="305"/>
      <c r="F7" s="305"/>
    </row>
    <row r="8" spans="1:6" x14ac:dyDescent="0.25">
      <c r="A8" s="580"/>
      <c r="B8" s="577" t="s">
        <v>269</v>
      </c>
      <c r="C8" s="579" t="s">
        <v>93</v>
      </c>
      <c r="D8" s="579"/>
      <c r="E8" s="577" t="s">
        <v>274</v>
      </c>
      <c r="F8" s="577" t="s">
        <v>273</v>
      </c>
    </row>
    <row r="9" spans="1:6" ht="31.5" customHeight="1" x14ac:dyDescent="0.25">
      <c r="A9" s="580"/>
      <c r="B9" s="577"/>
      <c r="C9" s="307" t="s">
        <v>94</v>
      </c>
      <c r="D9" s="307" t="s">
        <v>95</v>
      </c>
      <c r="E9" s="577"/>
      <c r="F9" s="577"/>
    </row>
    <row r="10" spans="1:6" x14ac:dyDescent="0.25">
      <c r="A10" s="109" t="s">
        <v>45</v>
      </c>
      <c r="B10" s="106"/>
      <c r="C10" s="49"/>
      <c r="D10" s="110"/>
      <c r="E10" s="49"/>
      <c r="F10" s="49"/>
    </row>
    <row r="11" spans="1:6" x14ac:dyDescent="0.25">
      <c r="A11" s="111" t="s">
        <v>46</v>
      </c>
      <c r="B11" s="112" t="s">
        <v>47</v>
      </c>
      <c r="C11" s="29"/>
      <c r="D11" s="113"/>
      <c r="E11" s="114">
        <f>+'C-3-Rev&amp;Exp-Govt (7)'!F11</f>
        <v>0</v>
      </c>
      <c r="F11" s="115">
        <f>E11-D11</f>
        <v>0</v>
      </c>
    </row>
    <row r="12" spans="1:6" x14ac:dyDescent="0.25">
      <c r="A12" s="111" t="s">
        <v>116</v>
      </c>
      <c r="B12" s="112" t="s">
        <v>48</v>
      </c>
      <c r="C12" s="29"/>
      <c r="D12" s="29"/>
      <c r="E12" s="29">
        <f>+'C-3-Rev&amp;Exp-Govt (7)'!F12</f>
        <v>0</v>
      </c>
      <c r="F12" s="115">
        <f>E12-D12</f>
        <v>0</v>
      </c>
    </row>
    <row r="13" spans="1:6" x14ac:dyDescent="0.25">
      <c r="A13" s="111" t="s">
        <v>49</v>
      </c>
      <c r="B13" s="112" t="s">
        <v>50</v>
      </c>
      <c r="C13" s="29"/>
      <c r="D13" s="29"/>
      <c r="E13" s="29">
        <f>+'C-3-Rev&amp;Exp-Govt (7)'!F13</f>
        <v>0</v>
      </c>
      <c r="F13" s="115">
        <f>E13-D13</f>
        <v>0</v>
      </c>
    </row>
    <row r="14" spans="1:6" s="42" customFormat="1" x14ac:dyDescent="0.25">
      <c r="A14" s="142" t="s">
        <v>165</v>
      </c>
      <c r="B14" s="102"/>
      <c r="C14" s="6"/>
      <c r="D14" s="6"/>
      <c r="E14" s="6"/>
      <c r="F14" s="143"/>
    </row>
    <row r="15" spans="1:6" ht="31.5" x14ac:dyDescent="0.25">
      <c r="A15" s="255" t="s">
        <v>253</v>
      </c>
      <c r="B15" s="264" t="s">
        <v>207</v>
      </c>
      <c r="C15" s="22"/>
      <c r="D15" s="22"/>
      <c r="E15" s="22">
        <f>+'C-3-Rev&amp;Exp-Govt (7)'!F15</f>
        <v>0</v>
      </c>
      <c r="F15" s="115">
        <f t="shared" ref="F15:F22" si="0">E15-D15</f>
        <v>0</v>
      </c>
    </row>
    <row r="16" spans="1:6" ht="31.5" x14ac:dyDescent="0.25">
      <c r="A16" s="255" t="s">
        <v>255</v>
      </c>
      <c r="B16" s="265" t="s">
        <v>208</v>
      </c>
      <c r="C16" s="22"/>
      <c r="D16" s="22"/>
      <c r="E16" s="29">
        <f>+'C-3-Rev&amp;Exp-Govt (7)'!F16</f>
        <v>0</v>
      </c>
      <c r="F16" s="115">
        <f t="shared" si="0"/>
        <v>0</v>
      </c>
    </row>
    <row r="17" spans="1:6" ht="31.5" x14ac:dyDescent="0.25">
      <c r="A17" s="255" t="s">
        <v>254</v>
      </c>
      <c r="B17" s="265" t="s">
        <v>209</v>
      </c>
      <c r="C17" s="23"/>
      <c r="D17" s="23"/>
      <c r="E17" s="29">
        <f>+'C-3-Rev&amp;Exp-Govt (7)'!F17</f>
        <v>0</v>
      </c>
      <c r="F17" s="115">
        <f t="shared" si="0"/>
        <v>0</v>
      </c>
    </row>
    <row r="18" spans="1:6" x14ac:dyDescent="0.25">
      <c r="A18" s="120" t="s">
        <v>141</v>
      </c>
      <c r="B18" s="112" t="s">
        <v>247</v>
      </c>
      <c r="C18" s="23"/>
      <c r="D18" s="23"/>
      <c r="E18" s="29">
        <f>+'C-3-Rev&amp;Exp-Govt (7)'!F18</f>
        <v>0</v>
      </c>
      <c r="F18" s="115">
        <f t="shared" si="0"/>
        <v>0</v>
      </c>
    </row>
    <row r="19" spans="1:6" x14ac:dyDescent="0.25">
      <c r="A19" s="120" t="s">
        <v>168</v>
      </c>
      <c r="B19" s="112" t="s">
        <v>169</v>
      </c>
      <c r="C19" s="23"/>
      <c r="D19" s="23"/>
      <c r="E19" s="29">
        <f>+'C-3-Rev&amp;Exp-Govt (7)'!F19</f>
        <v>0</v>
      </c>
      <c r="F19" s="115">
        <f t="shared" si="0"/>
        <v>0</v>
      </c>
    </row>
    <row r="20" spans="1:6" x14ac:dyDescent="0.25">
      <c r="A20" s="120" t="s">
        <v>170</v>
      </c>
      <c r="B20" s="112">
        <v>3496</v>
      </c>
      <c r="C20" s="23"/>
      <c r="D20" s="23"/>
      <c r="E20" s="29">
        <f>+'C-3-Rev&amp;Exp-Govt (7)'!F20</f>
        <v>0</v>
      </c>
      <c r="F20" s="115">
        <f t="shared" si="0"/>
        <v>0</v>
      </c>
    </row>
    <row r="21" spans="1:6" x14ac:dyDescent="0.25">
      <c r="A21" s="120" t="s">
        <v>166</v>
      </c>
      <c r="B21" s="112"/>
      <c r="C21" s="23"/>
      <c r="D21" s="23"/>
      <c r="E21" s="29">
        <f>+'C-3-Rev&amp;Exp-Govt (7)'!F21</f>
        <v>0</v>
      </c>
      <c r="F21" s="115">
        <f t="shared" si="0"/>
        <v>0</v>
      </c>
    </row>
    <row r="22" spans="1:6" s="42" customFormat="1" x14ac:dyDescent="0.25">
      <c r="A22" s="120" t="s">
        <v>167</v>
      </c>
      <c r="B22" s="112">
        <v>3400</v>
      </c>
      <c r="C22" s="18">
        <f>SUM(C15:C21)</f>
        <v>0</v>
      </c>
      <c r="D22" s="18">
        <f>SUM(D15:D21)</f>
        <v>0</v>
      </c>
      <c r="E22" s="18">
        <f>SUM(E15:E21)</f>
        <v>0</v>
      </c>
      <c r="F22" s="115">
        <f t="shared" si="0"/>
        <v>0</v>
      </c>
    </row>
    <row r="23" spans="1:6" x14ac:dyDescent="0.25">
      <c r="A23" s="78" t="s">
        <v>142</v>
      </c>
      <c r="B23" s="112" t="s">
        <v>35</v>
      </c>
      <c r="C23" s="18">
        <f>SUM(C11:C13)+C22</f>
        <v>0</v>
      </c>
      <c r="D23" s="18">
        <f>SUM(D11:D13)+D22</f>
        <v>0</v>
      </c>
      <c r="E23" s="18">
        <f>SUM(E11:E13)+E22</f>
        <v>0</v>
      </c>
      <c r="F23" s="18">
        <f>SUM(F11:F13)+F22</f>
        <v>0</v>
      </c>
    </row>
    <row r="24" spans="1:6" x14ac:dyDescent="0.25">
      <c r="A24" s="116" t="s">
        <v>51</v>
      </c>
      <c r="B24" s="137"/>
      <c r="C24" s="118"/>
      <c r="D24" s="9"/>
      <c r="E24" s="8"/>
      <c r="F24" s="8"/>
    </row>
    <row r="25" spans="1:6" x14ac:dyDescent="0.25">
      <c r="A25" s="83" t="s">
        <v>52</v>
      </c>
      <c r="B25" s="137"/>
      <c r="C25" s="119"/>
      <c r="D25" s="9"/>
      <c r="E25" s="8"/>
      <c r="F25" s="8"/>
    </row>
    <row r="26" spans="1:6" x14ac:dyDescent="0.25">
      <c r="A26" s="120" t="s">
        <v>122</v>
      </c>
      <c r="B26" s="112" t="s">
        <v>53</v>
      </c>
      <c r="C26" s="29"/>
      <c r="D26" s="29"/>
      <c r="E26" s="29">
        <f>+'C-3-Rev&amp;Exp-Govt (7)'!F26</f>
        <v>0</v>
      </c>
      <c r="F26" s="115">
        <f t="shared" ref="F26:F43" si="1">D26-E26</f>
        <v>0</v>
      </c>
    </row>
    <row r="27" spans="1:6" x14ac:dyDescent="0.25">
      <c r="A27" s="120" t="s">
        <v>285</v>
      </c>
      <c r="B27" s="112" t="s">
        <v>54</v>
      </c>
      <c r="C27" s="29"/>
      <c r="D27" s="29"/>
      <c r="E27" s="29">
        <f>+'C-3-Rev&amp;Exp-Govt (7)'!F27</f>
        <v>0</v>
      </c>
      <c r="F27" s="115">
        <f t="shared" si="1"/>
        <v>0</v>
      </c>
    </row>
    <row r="28" spans="1:6" x14ac:dyDescent="0.25">
      <c r="A28" s="120" t="s">
        <v>123</v>
      </c>
      <c r="B28" s="112" t="s">
        <v>55</v>
      </c>
      <c r="C28" s="29"/>
      <c r="D28" s="29"/>
      <c r="E28" s="29">
        <f>+'C-3-Rev&amp;Exp-Govt (7)'!F28</f>
        <v>0</v>
      </c>
      <c r="F28" s="115">
        <f t="shared" si="1"/>
        <v>0</v>
      </c>
    </row>
    <row r="29" spans="1:6" x14ac:dyDescent="0.25">
      <c r="A29" s="120" t="s">
        <v>154</v>
      </c>
      <c r="B29" s="112" t="s">
        <v>56</v>
      </c>
      <c r="C29" s="29"/>
      <c r="D29" s="29"/>
      <c r="E29" s="29">
        <f>+'C-3-Rev&amp;Exp-Govt (7)'!F29</f>
        <v>0</v>
      </c>
      <c r="F29" s="115">
        <f t="shared" si="1"/>
        <v>0</v>
      </c>
    </row>
    <row r="30" spans="1:6" x14ac:dyDescent="0.25">
      <c r="A30" s="120" t="s">
        <v>125</v>
      </c>
      <c r="B30" s="112" t="s">
        <v>57</v>
      </c>
      <c r="C30" s="29"/>
      <c r="D30" s="29"/>
      <c r="E30" s="29">
        <f>+'C-3-Rev&amp;Exp-Govt (7)'!F30</f>
        <v>0</v>
      </c>
      <c r="F30" s="115">
        <f t="shared" si="1"/>
        <v>0</v>
      </c>
    </row>
    <row r="31" spans="1:6" x14ac:dyDescent="0.25">
      <c r="A31" s="120" t="s">
        <v>300</v>
      </c>
      <c r="B31" s="112">
        <v>6500</v>
      </c>
      <c r="C31" s="29"/>
      <c r="D31" s="29"/>
      <c r="E31" s="29">
        <f>+'C-3-Rev&amp;Exp-Govt (7)'!F31</f>
        <v>0</v>
      </c>
      <c r="F31" s="115">
        <f t="shared" si="1"/>
        <v>0</v>
      </c>
    </row>
    <row r="32" spans="1:6" x14ac:dyDescent="0.25">
      <c r="A32" s="120" t="s">
        <v>193</v>
      </c>
      <c r="B32" s="112" t="s">
        <v>58</v>
      </c>
      <c r="C32" s="29"/>
      <c r="D32" s="29"/>
      <c r="E32" s="29">
        <f>+'C-3-Rev&amp;Exp-Govt (7)'!F32</f>
        <v>0</v>
      </c>
      <c r="F32" s="115">
        <f t="shared" si="1"/>
        <v>0</v>
      </c>
    </row>
    <row r="33" spans="1:6" x14ac:dyDescent="0.25">
      <c r="A33" s="120" t="s">
        <v>126</v>
      </c>
      <c r="B33" s="112" t="s">
        <v>59</v>
      </c>
      <c r="C33" s="29"/>
      <c r="D33" s="29"/>
      <c r="E33" s="29">
        <f>+'C-3-Rev&amp;Exp-Govt (7)'!F33</f>
        <v>0</v>
      </c>
      <c r="F33" s="115">
        <f t="shared" si="1"/>
        <v>0</v>
      </c>
    </row>
    <row r="34" spans="1:6" x14ac:dyDescent="0.25">
      <c r="A34" s="120" t="s">
        <v>127</v>
      </c>
      <c r="B34" s="112" t="s">
        <v>60</v>
      </c>
      <c r="C34" s="29"/>
      <c r="D34" s="29"/>
      <c r="E34" s="29">
        <f>+'C-3-Rev&amp;Exp-Govt (7)'!F34</f>
        <v>0</v>
      </c>
      <c r="F34" s="115">
        <f t="shared" si="1"/>
        <v>0</v>
      </c>
    </row>
    <row r="35" spans="1:6" x14ac:dyDescent="0.25">
      <c r="A35" s="120" t="s">
        <v>128</v>
      </c>
      <c r="B35" s="112" t="s">
        <v>61</v>
      </c>
      <c r="C35" s="29"/>
      <c r="D35" s="23"/>
      <c r="E35" s="27">
        <f>+'C-3-Rev&amp;Exp-Govt (7)'!F35</f>
        <v>0</v>
      </c>
      <c r="F35" s="115">
        <f t="shared" si="1"/>
        <v>0</v>
      </c>
    </row>
    <row r="36" spans="1:6" x14ac:dyDescent="0.25">
      <c r="A36" s="120" t="s">
        <v>129</v>
      </c>
      <c r="B36" s="112" t="s">
        <v>62</v>
      </c>
      <c r="C36" s="29"/>
      <c r="D36" s="23"/>
      <c r="E36" s="27">
        <f>+'C-3-Rev&amp;Exp-Govt (7)'!F36</f>
        <v>0</v>
      </c>
      <c r="F36" s="115">
        <f t="shared" si="1"/>
        <v>0</v>
      </c>
    </row>
    <row r="37" spans="1:6" x14ac:dyDescent="0.25">
      <c r="A37" s="120" t="s">
        <v>130</v>
      </c>
      <c r="B37" s="112" t="s">
        <v>63</v>
      </c>
      <c r="C37" s="121"/>
      <c r="D37" s="29"/>
      <c r="E37" s="29">
        <f>+'C-3-Rev&amp;Exp-Govt (7)'!F37</f>
        <v>0</v>
      </c>
      <c r="F37" s="115">
        <f t="shared" si="1"/>
        <v>0</v>
      </c>
    </row>
    <row r="38" spans="1:6" x14ac:dyDescent="0.25">
      <c r="A38" s="120" t="s">
        <v>131</v>
      </c>
      <c r="B38" s="112" t="s">
        <v>64</v>
      </c>
      <c r="C38" s="29"/>
      <c r="D38" s="29"/>
      <c r="E38" s="29">
        <f>+'C-3-Rev&amp;Exp-Govt (7)'!F38</f>
        <v>0</v>
      </c>
      <c r="F38" s="115">
        <f t="shared" si="1"/>
        <v>0</v>
      </c>
    </row>
    <row r="39" spans="1:6" x14ac:dyDescent="0.25">
      <c r="A39" s="120" t="s">
        <v>221</v>
      </c>
      <c r="B39" s="112" t="s">
        <v>65</v>
      </c>
      <c r="C39" s="29"/>
      <c r="D39" s="29"/>
      <c r="E39" s="29">
        <f>+'C-3-Rev&amp;Exp-Govt (7)'!F39</f>
        <v>0</v>
      </c>
      <c r="F39" s="115">
        <f t="shared" si="1"/>
        <v>0</v>
      </c>
    </row>
    <row r="40" spans="1:6" x14ac:dyDescent="0.25">
      <c r="A40" s="120" t="s">
        <v>132</v>
      </c>
      <c r="B40" s="112" t="s">
        <v>66</v>
      </c>
      <c r="C40" s="29"/>
      <c r="D40" s="29"/>
      <c r="E40" s="29">
        <f>+'C-3-Rev&amp;Exp-Govt (7)'!F40</f>
        <v>0</v>
      </c>
      <c r="F40" s="115">
        <f t="shared" si="1"/>
        <v>0</v>
      </c>
    </row>
    <row r="41" spans="1:6" x14ac:dyDescent="0.25">
      <c r="A41" s="120" t="s">
        <v>133</v>
      </c>
      <c r="B41" s="112" t="s">
        <v>67</v>
      </c>
      <c r="C41" s="29"/>
      <c r="D41" s="29"/>
      <c r="E41" s="29">
        <f>+'C-3-Rev&amp;Exp-Govt (7)'!F41</f>
        <v>0</v>
      </c>
      <c r="F41" s="115">
        <f t="shared" si="1"/>
        <v>0</v>
      </c>
    </row>
    <row r="42" spans="1:6" x14ac:dyDescent="0.25">
      <c r="A42" s="120" t="s">
        <v>134</v>
      </c>
      <c r="B42" s="112">
        <v>8200</v>
      </c>
      <c r="C42" s="29"/>
      <c r="D42" s="29"/>
      <c r="E42" s="29">
        <f>+'C-3-Rev&amp;Exp-Govt (7)'!F42</f>
        <v>0</v>
      </c>
      <c r="F42" s="115">
        <f t="shared" si="1"/>
        <v>0</v>
      </c>
    </row>
    <row r="43" spans="1:6" x14ac:dyDescent="0.25">
      <c r="A43" s="120" t="s">
        <v>135</v>
      </c>
      <c r="B43" s="112" t="s">
        <v>68</v>
      </c>
      <c r="C43" s="29"/>
      <c r="D43" s="29"/>
      <c r="E43" s="29">
        <f>+'C-3-Rev&amp;Exp-Govt (7)'!F43</f>
        <v>0</v>
      </c>
      <c r="F43" s="115">
        <f t="shared" si="1"/>
        <v>0</v>
      </c>
    </row>
    <row r="44" spans="1:6" x14ac:dyDescent="0.25">
      <c r="A44" s="86" t="s">
        <v>69</v>
      </c>
      <c r="B44" s="137"/>
      <c r="C44" s="53"/>
      <c r="D44" s="6"/>
      <c r="E44" s="7"/>
      <c r="F44" s="122"/>
    </row>
    <row r="45" spans="1:6" x14ac:dyDescent="0.25">
      <c r="A45" s="120" t="s">
        <v>289</v>
      </c>
      <c r="B45" s="112">
        <v>710</v>
      </c>
      <c r="C45" s="22"/>
      <c r="D45" s="29"/>
      <c r="E45" s="29">
        <f>+'C-3-Rev&amp;Exp-Govt (7)'!F45</f>
        <v>0</v>
      </c>
      <c r="F45" s="115">
        <f>D45-E45</f>
        <v>0</v>
      </c>
    </row>
    <row r="46" spans="1:6" x14ac:dyDescent="0.25">
      <c r="A46" s="120" t="s">
        <v>97</v>
      </c>
      <c r="B46" s="112" t="s">
        <v>70</v>
      </c>
      <c r="C46" s="23"/>
      <c r="D46" s="29"/>
      <c r="E46" s="29">
        <f>+'C-3-Rev&amp;Exp-Govt (7)'!F46</f>
        <v>0</v>
      </c>
      <c r="F46" s="115">
        <f>D46-E46</f>
        <v>0</v>
      </c>
    </row>
    <row r="47" spans="1:6" x14ac:dyDescent="0.25">
      <c r="A47" s="120" t="s">
        <v>245</v>
      </c>
      <c r="B47" s="123">
        <v>730</v>
      </c>
      <c r="C47" s="23"/>
      <c r="D47" s="29"/>
      <c r="E47" s="29">
        <f>+'C-3-Rev&amp;Exp-Govt (7)'!F47</f>
        <v>0</v>
      </c>
      <c r="F47" s="115">
        <f>D47-E47</f>
        <v>0</v>
      </c>
    </row>
    <row r="48" spans="1:6" x14ac:dyDescent="0.25">
      <c r="A48" s="120" t="s">
        <v>31</v>
      </c>
      <c r="B48" s="123">
        <v>790</v>
      </c>
      <c r="C48" s="23"/>
      <c r="D48" s="29"/>
      <c r="E48" s="29">
        <f>+'C-3-Rev&amp;Exp-Govt (7)'!F48</f>
        <v>0</v>
      </c>
      <c r="F48" s="115">
        <f>D48-E48</f>
        <v>0</v>
      </c>
    </row>
    <row r="49" spans="1:6" x14ac:dyDescent="0.25">
      <c r="A49" s="86" t="s">
        <v>71</v>
      </c>
      <c r="B49" s="137"/>
      <c r="C49" s="124"/>
      <c r="D49" s="6"/>
      <c r="E49" s="7"/>
      <c r="F49" s="122"/>
    </row>
    <row r="50" spans="1:6" x14ac:dyDescent="0.25">
      <c r="A50" s="120" t="s">
        <v>128</v>
      </c>
      <c r="B50" s="112" t="s">
        <v>72</v>
      </c>
      <c r="C50" s="29"/>
      <c r="D50" s="29"/>
      <c r="E50" s="29">
        <f>+'C-3-Rev&amp;Exp-Govt (7)'!F50</f>
        <v>0</v>
      </c>
      <c r="F50" s="115">
        <f>D50-E50</f>
        <v>0</v>
      </c>
    </row>
    <row r="51" spans="1:6" x14ac:dyDescent="0.25">
      <c r="A51" s="120" t="s">
        <v>304</v>
      </c>
      <c r="B51" s="112">
        <v>7430</v>
      </c>
      <c r="C51" s="29"/>
      <c r="D51" s="29"/>
      <c r="E51" s="29">
        <f>+'C-3-Rev&amp;Exp-Govt (7)'!F51</f>
        <v>0</v>
      </c>
      <c r="F51" s="115">
        <f>D51-E51</f>
        <v>0</v>
      </c>
    </row>
    <row r="52" spans="1:6" x14ac:dyDescent="0.25">
      <c r="A52" s="120" t="s">
        <v>155</v>
      </c>
      <c r="B52" s="112" t="s">
        <v>73</v>
      </c>
      <c r="C52" s="29"/>
      <c r="D52" s="29"/>
      <c r="E52" s="29">
        <f>+'C-3-Rev&amp;Exp-Govt (7)'!F52</f>
        <v>0</v>
      </c>
      <c r="F52" s="115">
        <f>D52-E52</f>
        <v>0</v>
      </c>
    </row>
    <row r="53" spans="1:6" x14ac:dyDescent="0.25">
      <c r="A53" s="78" t="s">
        <v>156</v>
      </c>
      <c r="B53" s="125" t="s">
        <v>35</v>
      </c>
      <c r="C53" s="18">
        <f>SUM(C26:C52)</f>
        <v>0</v>
      </c>
      <c r="D53" s="243">
        <f>SUM(D26:D52)</f>
        <v>0</v>
      </c>
      <c r="E53" s="243">
        <f>SUM(E26:E52)</f>
        <v>0</v>
      </c>
      <c r="F53" s="243">
        <f>SUM(F26:F52)</f>
        <v>0</v>
      </c>
    </row>
    <row r="54" spans="1:6" x14ac:dyDescent="0.25">
      <c r="A54" s="89" t="s">
        <v>74</v>
      </c>
      <c r="B54" s="107" t="s">
        <v>35</v>
      </c>
      <c r="C54" s="244">
        <f>C23-C53</f>
        <v>0</v>
      </c>
      <c r="D54" s="245">
        <f>D23-D53</f>
        <v>0</v>
      </c>
      <c r="E54" s="245">
        <f>E23-E53</f>
        <v>0</v>
      </c>
      <c r="F54" s="245">
        <f>F23+F53</f>
        <v>0</v>
      </c>
    </row>
    <row r="55" spans="1:6" x14ac:dyDescent="0.25">
      <c r="A55" s="116" t="s">
        <v>75</v>
      </c>
      <c r="B55" s="45"/>
      <c r="C55" s="198"/>
      <c r="D55" s="198"/>
      <c r="E55" s="198"/>
      <c r="F55" s="198"/>
    </row>
    <row r="56" spans="1:6" x14ac:dyDescent="0.25">
      <c r="A56" s="266" t="s">
        <v>228</v>
      </c>
      <c r="B56" s="267" t="s">
        <v>76</v>
      </c>
      <c r="C56" s="126"/>
      <c r="D56" s="126"/>
      <c r="E56" s="126">
        <f>+'C-3-Rev&amp;Exp-Govt (7)'!F56</f>
        <v>0</v>
      </c>
      <c r="F56" s="115">
        <f>E56-D56</f>
        <v>0</v>
      </c>
    </row>
    <row r="57" spans="1:6" x14ac:dyDescent="0.25">
      <c r="A57" s="268" t="s">
        <v>157</v>
      </c>
      <c r="B57" s="267">
        <v>3791</v>
      </c>
      <c r="C57" s="126"/>
      <c r="D57" s="126"/>
      <c r="E57" s="126">
        <f>+'C-3-Rev&amp;Exp-Govt (7)'!F57</f>
        <v>0</v>
      </c>
      <c r="F57" s="115">
        <f>E57-D57</f>
        <v>0</v>
      </c>
    </row>
    <row r="58" spans="1:6" x14ac:dyDescent="0.25">
      <c r="A58" s="268" t="s">
        <v>161</v>
      </c>
      <c r="B58" s="267">
        <v>891</v>
      </c>
      <c r="C58" s="126"/>
      <c r="D58" s="126"/>
      <c r="E58" s="126">
        <f>+'C-3-Rev&amp;Exp-Govt (7)'!F58</f>
        <v>0</v>
      </c>
      <c r="F58" s="115">
        <f>-(D58-E58)</f>
        <v>0</v>
      </c>
    </row>
    <row r="59" spans="1:6" x14ac:dyDescent="0.25">
      <c r="A59" s="266" t="s">
        <v>229</v>
      </c>
      <c r="B59" s="267">
        <v>3750</v>
      </c>
      <c r="C59" s="126"/>
      <c r="D59" s="126"/>
      <c r="E59" s="126">
        <f>+'C-3-Rev&amp;Exp-Govt (7)'!F59</f>
        <v>0</v>
      </c>
      <c r="F59" s="115">
        <f>E59-D59</f>
        <v>0</v>
      </c>
    </row>
    <row r="60" spans="1:6" x14ac:dyDescent="0.25">
      <c r="A60" s="268" t="s">
        <v>230</v>
      </c>
      <c r="B60" s="267">
        <v>3793</v>
      </c>
      <c r="C60" s="126"/>
      <c r="D60" s="126"/>
      <c r="E60" s="126">
        <f>+'C-3-Rev&amp;Exp-Govt (7)'!F60</f>
        <v>0</v>
      </c>
      <c r="F60" s="115">
        <f>E60-D60</f>
        <v>0</v>
      </c>
    </row>
    <row r="61" spans="1:6" x14ac:dyDescent="0.25">
      <c r="A61" s="268" t="s">
        <v>231</v>
      </c>
      <c r="B61" s="267">
        <v>893</v>
      </c>
      <c r="C61" s="126"/>
      <c r="D61" s="126"/>
      <c r="E61" s="126">
        <f>+'C-3-Rev&amp;Exp-Govt (7)'!F61</f>
        <v>0</v>
      </c>
      <c r="F61" s="115">
        <f>-(D61-E61)</f>
        <v>0</v>
      </c>
    </row>
    <row r="62" spans="1:6" x14ac:dyDescent="0.25">
      <c r="A62" s="266" t="s">
        <v>243</v>
      </c>
      <c r="B62" s="267">
        <v>3720</v>
      </c>
      <c r="C62" s="126"/>
      <c r="D62" s="126"/>
      <c r="E62" s="126">
        <f>+'C-3-Rev&amp;Exp-Govt (7)'!F62</f>
        <v>0</v>
      </c>
      <c r="F62" s="115">
        <f t="shared" ref="F62:F68" si="2">E62-D62</f>
        <v>0</v>
      </c>
    </row>
    <row r="63" spans="1:6" x14ac:dyDescent="0.25">
      <c r="A63" s="266" t="s">
        <v>233</v>
      </c>
      <c r="B63" s="267" t="s">
        <v>79</v>
      </c>
      <c r="C63" s="126"/>
      <c r="D63" s="126"/>
      <c r="E63" s="126">
        <f>+'C-3-Rev&amp;Exp-Govt (7)'!F63</f>
        <v>0</v>
      </c>
      <c r="F63" s="115">
        <f t="shared" si="2"/>
        <v>0</v>
      </c>
    </row>
    <row r="64" spans="1:6" x14ac:dyDescent="0.25">
      <c r="A64" s="266" t="s">
        <v>80</v>
      </c>
      <c r="B64" s="267" t="s">
        <v>81</v>
      </c>
      <c r="C64" s="126"/>
      <c r="D64" s="126"/>
      <c r="E64" s="126">
        <f>+'C-3-Rev&amp;Exp-Govt (7)'!F64</f>
        <v>0</v>
      </c>
      <c r="F64" s="115">
        <f t="shared" si="2"/>
        <v>0</v>
      </c>
    </row>
    <row r="65" spans="1:6" x14ac:dyDescent="0.25">
      <c r="A65" s="266" t="s">
        <v>83</v>
      </c>
      <c r="B65" s="267" t="s">
        <v>84</v>
      </c>
      <c r="C65" s="126"/>
      <c r="D65" s="126"/>
      <c r="E65" s="126">
        <f>+'C-3-Rev&amp;Exp-Govt (7)'!F65</f>
        <v>0</v>
      </c>
      <c r="F65" s="115">
        <f t="shared" si="2"/>
        <v>0</v>
      </c>
    </row>
    <row r="66" spans="1:6" x14ac:dyDescent="0.25">
      <c r="A66" s="266" t="s">
        <v>302</v>
      </c>
      <c r="B66" s="267">
        <v>3770</v>
      </c>
      <c r="C66" s="126"/>
      <c r="D66" s="126"/>
      <c r="E66" s="126">
        <f>+'C-3-Rev&amp;Exp-Govt (7)'!F66</f>
        <v>0</v>
      </c>
      <c r="F66" s="115">
        <f t="shared" si="2"/>
        <v>0</v>
      </c>
    </row>
    <row r="67" spans="1:6" x14ac:dyDescent="0.25">
      <c r="A67" s="266" t="s">
        <v>244</v>
      </c>
      <c r="B67" s="267">
        <v>3715</v>
      </c>
      <c r="C67" s="126"/>
      <c r="D67" s="126"/>
      <c r="E67" s="126">
        <f>+'C-3-Rev&amp;Exp-Govt (7)'!F67</f>
        <v>0</v>
      </c>
      <c r="F67" s="115">
        <f t="shared" si="2"/>
        <v>0</v>
      </c>
    </row>
    <row r="68" spans="1:6" x14ac:dyDescent="0.25">
      <c r="A68" s="268" t="s">
        <v>158</v>
      </c>
      <c r="B68" s="267">
        <v>3792</v>
      </c>
      <c r="C68" s="126"/>
      <c r="D68" s="126"/>
      <c r="E68" s="126">
        <f>+'C-3-Rev&amp;Exp-Govt (7)'!F68</f>
        <v>0</v>
      </c>
      <c r="F68" s="115">
        <f t="shared" si="2"/>
        <v>0</v>
      </c>
    </row>
    <row r="69" spans="1:6" x14ac:dyDescent="0.25">
      <c r="A69" s="268" t="s">
        <v>162</v>
      </c>
      <c r="B69" s="267">
        <v>892</v>
      </c>
      <c r="C69" s="126"/>
      <c r="D69" s="126"/>
      <c r="E69" s="126">
        <f>+'C-3-Rev&amp;Exp-Govt (7)'!F69</f>
        <v>0</v>
      </c>
      <c r="F69" s="115">
        <f>-(D69-E69)</f>
        <v>0</v>
      </c>
    </row>
    <row r="70" spans="1:6" x14ac:dyDescent="0.25">
      <c r="A70" s="266" t="s">
        <v>235</v>
      </c>
      <c r="B70" s="267">
        <v>3755</v>
      </c>
      <c r="C70" s="126"/>
      <c r="D70" s="126"/>
      <c r="E70" s="126">
        <f>+'C-3-Rev&amp;Exp-Govt (7)'!F70</f>
        <v>0</v>
      </c>
      <c r="F70" s="115">
        <f>E70-D70</f>
        <v>0</v>
      </c>
    </row>
    <row r="71" spans="1:6" x14ac:dyDescent="0.25">
      <c r="A71" s="268" t="s">
        <v>236</v>
      </c>
      <c r="B71" s="267">
        <v>3794</v>
      </c>
      <c r="C71" s="126"/>
      <c r="D71" s="126"/>
      <c r="E71" s="126">
        <f>+'C-3-Rev&amp;Exp-Govt (7)'!F71</f>
        <v>0</v>
      </c>
      <c r="F71" s="115">
        <f>E71-D71</f>
        <v>0</v>
      </c>
    </row>
    <row r="72" spans="1:6" x14ac:dyDescent="0.25">
      <c r="A72" s="268" t="s">
        <v>237</v>
      </c>
      <c r="B72" s="267">
        <v>894</v>
      </c>
      <c r="C72" s="126"/>
      <c r="D72" s="126"/>
      <c r="E72" s="126">
        <f>+'C-3-Rev&amp;Exp-Govt (7)'!F72</f>
        <v>0</v>
      </c>
      <c r="F72" s="115">
        <f>-(D72-E72)</f>
        <v>0</v>
      </c>
    </row>
    <row r="73" spans="1:6" x14ac:dyDescent="0.25">
      <c r="A73" s="266" t="s">
        <v>238</v>
      </c>
      <c r="B73" s="269">
        <v>760</v>
      </c>
      <c r="C73" s="126"/>
      <c r="D73" s="126"/>
      <c r="E73" s="126">
        <f>+'C-3-Rev&amp;Exp-Govt (7)'!F73</f>
        <v>0</v>
      </c>
      <c r="F73" s="115">
        <f>-(D73-E73)</f>
        <v>0</v>
      </c>
    </row>
    <row r="74" spans="1:6" x14ac:dyDescent="0.25">
      <c r="A74" s="92" t="s">
        <v>85</v>
      </c>
      <c r="B74" s="107" t="s">
        <v>86</v>
      </c>
      <c r="C74" s="126"/>
      <c r="D74" s="126"/>
      <c r="E74" s="126">
        <f>+'C-3-Rev&amp;Exp-Govt (7)'!F74</f>
        <v>0</v>
      </c>
      <c r="F74" s="115">
        <f>E74-D74</f>
        <v>0</v>
      </c>
    </row>
    <row r="75" spans="1:6" x14ac:dyDescent="0.25">
      <c r="A75" s="92" t="s">
        <v>87</v>
      </c>
      <c r="B75" s="107" t="s">
        <v>88</v>
      </c>
      <c r="C75" s="126"/>
      <c r="D75" s="126"/>
      <c r="E75" s="126">
        <f>+'C-3-Rev&amp;Exp-Govt (7)'!F75</f>
        <v>0</v>
      </c>
      <c r="F75" s="115">
        <f>-(D75-E75)</f>
        <v>0</v>
      </c>
    </row>
    <row r="76" spans="1:6" x14ac:dyDescent="0.25">
      <c r="A76" s="94" t="s">
        <v>159</v>
      </c>
      <c r="B76" s="201" t="s">
        <v>35</v>
      </c>
      <c r="C76" s="244">
        <f>SUM(C56:C75)</f>
        <v>0</v>
      </c>
      <c r="D76" s="245">
        <f>SUM(D56:D75)</f>
        <v>0</v>
      </c>
      <c r="E76" s="245">
        <f>SUM(E56:E75)</f>
        <v>0</v>
      </c>
      <c r="F76" s="245">
        <f>SUM(F56:F75)</f>
        <v>0</v>
      </c>
    </row>
    <row r="77" spans="1:6" x14ac:dyDescent="0.25">
      <c r="A77" s="96" t="s">
        <v>111</v>
      </c>
      <c r="B77" s="45"/>
      <c r="C77" s="127"/>
      <c r="D77" s="127"/>
      <c r="E77" s="127"/>
      <c r="F77" s="202"/>
    </row>
    <row r="78" spans="1:6" x14ac:dyDescent="0.25">
      <c r="A78" s="92" t="s">
        <v>112</v>
      </c>
      <c r="B78" s="107"/>
      <c r="C78" s="128"/>
      <c r="D78" s="126"/>
      <c r="E78" s="126"/>
      <c r="F78" s="115">
        <f>E78-D78</f>
        <v>0</v>
      </c>
    </row>
    <row r="79" spans="1:6" x14ac:dyDescent="0.25">
      <c r="A79" s="96" t="s">
        <v>113</v>
      </c>
      <c r="B79" s="44"/>
      <c r="C79" s="127"/>
      <c r="D79" s="127"/>
      <c r="E79" s="127"/>
      <c r="F79" s="202"/>
    </row>
    <row r="80" spans="1:6" x14ac:dyDescent="0.25">
      <c r="A80" s="92" t="s">
        <v>112</v>
      </c>
      <c r="B80" s="107"/>
      <c r="C80" s="128"/>
      <c r="D80" s="126"/>
      <c r="E80" s="126"/>
      <c r="F80" s="115">
        <f>E80-D80</f>
        <v>0</v>
      </c>
    </row>
    <row r="81" spans="1:6" x14ac:dyDescent="0.25">
      <c r="A81" s="89" t="s">
        <v>160</v>
      </c>
      <c r="B81" s="107"/>
      <c r="C81" s="203">
        <f>C54+C76+C78+C80</f>
        <v>0</v>
      </c>
      <c r="D81" s="203">
        <f>D54+D76+D78+D80</f>
        <v>0</v>
      </c>
      <c r="E81" s="203">
        <f>E54+E76+E78+E80</f>
        <v>0</v>
      </c>
      <c r="F81" s="203">
        <f>F54+F76+F78+F80</f>
        <v>0</v>
      </c>
    </row>
    <row r="82" spans="1:6" x14ac:dyDescent="0.25">
      <c r="A82" s="92" t="s">
        <v>306</v>
      </c>
      <c r="B82" s="107" t="s">
        <v>89</v>
      </c>
      <c r="C82" s="128"/>
      <c r="D82" s="126"/>
      <c r="E82" s="126"/>
      <c r="F82" s="115">
        <f>E82-D82</f>
        <v>0</v>
      </c>
    </row>
    <row r="83" spans="1:6" x14ac:dyDescent="0.25">
      <c r="A83" s="92" t="s">
        <v>297</v>
      </c>
      <c r="B83" s="107">
        <v>2891</v>
      </c>
      <c r="C83" s="126"/>
      <c r="D83" s="126"/>
      <c r="E83" s="126"/>
      <c r="F83" s="115">
        <f>E83-D83</f>
        <v>0</v>
      </c>
    </row>
    <row r="84" spans="1:6" x14ac:dyDescent="0.25">
      <c r="A84" s="92" t="s">
        <v>307</v>
      </c>
      <c r="B84" s="107" t="s">
        <v>90</v>
      </c>
      <c r="C84" s="244">
        <f>SUM(C81:C83)</f>
        <v>0</v>
      </c>
      <c r="D84" s="245">
        <f>SUM(D81:D83)</f>
        <v>0</v>
      </c>
      <c r="E84" s="245">
        <f>SUM(E81:E83)</f>
        <v>0</v>
      </c>
      <c r="F84" s="141">
        <f>E84-D84</f>
        <v>0</v>
      </c>
    </row>
    <row r="85" spans="1:6" x14ac:dyDescent="0.25">
      <c r="B85" s="219"/>
      <c r="C85" s="134"/>
      <c r="D85" s="134"/>
      <c r="E85" s="134"/>
      <c r="F85" s="134"/>
    </row>
    <row r="86" spans="1:6" x14ac:dyDescent="0.25">
      <c r="A86" s="205"/>
      <c r="B86" s="219"/>
      <c r="C86" s="134"/>
      <c r="D86" s="134"/>
      <c r="E86" s="134"/>
      <c r="F86" s="134"/>
    </row>
    <row r="87" spans="1:6" x14ac:dyDescent="0.25">
      <c r="A87" s="205" t="s">
        <v>11</v>
      </c>
      <c r="B87" s="219"/>
      <c r="C87" s="134"/>
      <c r="D87" s="134"/>
      <c r="E87" s="134"/>
      <c r="F87" s="134"/>
    </row>
    <row r="88" spans="1:6" x14ac:dyDescent="0.25">
      <c r="D88" s="526" t="s">
        <v>491</v>
      </c>
      <c r="E88" s="527">
        <f>+E84-'C-1-Balance Sheet-Govt (6)'!F91</f>
        <v>0</v>
      </c>
    </row>
  </sheetData>
  <customSheetViews>
    <customSheetView guid="{451200E5-5EDA-4489-BE6E-B285D74FE2B3}" scale="75" showGridLines="0" fitToPage="1">
      <pane xSplit="2" ySplit="9" topLeftCell="C10" activePane="bottomRight" state="frozen"/>
      <selection pane="bottomRight" activeCell="E89" sqref="E89"/>
      <pageMargins left="0" right="0" top="0.5" bottom="0" header="0" footer="0"/>
      <printOptions horizontalCentered="1"/>
      <pageSetup scale="53" orientation="portrait" r:id="rId1"/>
      <headerFooter alignWithMargins="0">
        <oddHeader>&amp;R&amp;"Times New Roman,Regular"&amp;12Exhibit G-3
Page 35</oddHeader>
      </headerFooter>
    </customSheetView>
  </customSheetViews>
  <mergeCells count="6">
    <mergeCell ref="F8:F9"/>
    <mergeCell ref="C7:D7"/>
    <mergeCell ref="C8:D8"/>
    <mergeCell ref="A8:A9"/>
    <mergeCell ref="B8:B9"/>
    <mergeCell ref="E8:E9"/>
  </mergeCells>
  <phoneticPr fontId="14" type="noConversion"/>
  <dataValidations count="3">
    <dataValidation type="decimal" operator="lessThanOrEqual" allowBlank="1" showInputMessage="1" showErrorMessage="1" errorTitle="Value Error" error="Value in this cell must be negative." sqref="C75:D75 C61:D61 C58:D58 C73:D73" xr:uid="{00000000-0002-0000-0A00-000000000000}">
      <formula1>0</formula1>
    </dataValidation>
    <dataValidation allowBlank="1" showInputMessage="1" showErrorMessage="1" promptTitle="Fund Name" prompt="Change the title of the cell to the actual nonmajor capital projects fund name." sqref="A3" xr:uid="{00000000-0002-0000-0A00-000001000000}"/>
    <dataValidation type="decimal" operator="lessThanOrEqual" allowBlank="1" showInputMessage="1" showErrorMessage="1" sqref="C69:D69 C72:D72" xr:uid="{00000000-0002-0000-0A00-000002000000}">
      <formula1>0</formula1>
    </dataValidation>
  </dataValidations>
  <printOptions horizontalCentered="1"/>
  <pageMargins left="0" right="0" top="0.5" bottom="0" header="0" footer="0"/>
  <pageSetup scale="53" orientation="portrait" r:id="rId2"/>
  <headerFooter alignWithMargins="0">
    <oddHeader>&amp;R&amp;"Times New Roman,Regular"&amp;12Exhibit G-3
Page 35</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L22"/>
  <sheetViews>
    <sheetView zoomScaleNormal="100" workbookViewId="0">
      <selection activeCell="A2" sqref="A2"/>
    </sheetView>
  </sheetViews>
  <sheetFormatPr defaultColWidth="8.85546875" defaultRowHeight="12.75" x14ac:dyDescent="0.2"/>
  <cols>
    <col min="1" max="1" width="4.5703125" style="432" customWidth="1"/>
    <col min="2" max="10" width="10" style="432" customWidth="1"/>
    <col min="11" max="11" width="2.140625" style="432" customWidth="1"/>
    <col min="12" max="16384" width="8.85546875" style="432"/>
  </cols>
  <sheetData>
    <row r="1" spans="1:12" ht="15.75" x14ac:dyDescent="0.25">
      <c r="A1" s="445" t="str">
        <f>+'G-3-Bud Sch-Cap Proj (9)'!A1</f>
        <v>ABC Charter School</v>
      </c>
    </row>
    <row r="2" spans="1:12" ht="15.75" x14ac:dyDescent="0.25">
      <c r="A2" s="446" t="s">
        <v>402</v>
      </c>
      <c r="E2" s="447" t="s">
        <v>403</v>
      </c>
    </row>
    <row r="3" spans="1:12" ht="15.75" x14ac:dyDescent="0.25">
      <c r="A3" s="69" t="str">
        <f>+'C-1-Balance Sheet-Govt (6)'!A4</f>
        <v>For the ___ months ended ______</v>
      </c>
    </row>
    <row r="6" spans="1:12" x14ac:dyDescent="0.2">
      <c r="B6" s="581" t="s">
        <v>404</v>
      </c>
      <c r="C6" s="582"/>
      <c r="D6" s="582"/>
      <c r="E6" s="582"/>
      <c r="F6" s="582"/>
      <c r="G6" s="582"/>
      <c r="H6" s="582"/>
      <c r="I6" s="582"/>
      <c r="J6" s="582"/>
      <c r="K6" s="448"/>
      <c r="L6" s="448"/>
    </row>
    <row r="7" spans="1:12" x14ac:dyDescent="0.2">
      <c r="B7" s="582"/>
      <c r="C7" s="582"/>
      <c r="D7" s="582"/>
      <c r="E7" s="582"/>
      <c r="F7" s="582"/>
      <c r="G7" s="582"/>
      <c r="H7" s="582"/>
      <c r="I7" s="582"/>
      <c r="J7" s="582"/>
      <c r="K7" s="448"/>
      <c r="L7" s="448"/>
    </row>
    <row r="8" spans="1:12" x14ac:dyDescent="0.2">
      <c r="B8" s="582"/>
      <c r="C8" s="582"/>
      <c r="D8" s="582"/>
      <c r="E8" s="582"/>
      <c r="F8" s="582"/>
      <c r="G8" s="582"/>
      <c r="H8" s="582"/>
      <c r="I8" s="582"/>
      <c r="J8" s="582"/>
      <c r="K8" s="448"/>
      <c r="L8" s="448"/>
    </row>
    <row r="9" spans="1:12" x14ac:dyDescent="0.2">
      <c r="B9" s="582"/>
      <c r="C9" s="582"/>
      <c r="D9" s="582"/>
      <c r="E9" s="582"/>
      <c r="F9" s="582"/>
      <c r="G9" s="582"/>
      <c r="H9" s="582"/>
      <c r="I9" s="582"/>
      <c r="J9" s="582"/>
      <c r="K9" s="448"/>
      <c r="L9" s="448"/>
    </row>
    <row r="10" spans="1:12" x14ac:dyDescent="0.2">
      <c r="B10" s="582"/>
      <c r="C10" s="582"/>
      <c r="D10" s="582"/>
      <c r="E10" s="582"/>
      <c r="F10" s="582"/>
      <c r="G10" s="582"/>
      <c r="H10" s="582"/>
      <c r="I10" s="582"/>
      <c r="J10" s="582"/>
    </row>
    <row r="12" spans="1:12" ht="12.75" customHeight="1" x14ac:dyDescent="0.2">
      <c r="B12" s="449" t="s">
        <v>405</v>
      </c>
      <c r="C12" s="449"/>
      <c r="D12" s="449"/>
      <c r="E12" s="449"/>
      <c r="F12" s="449"/>
      <c r="G12" s="449"/>
      <c r="H12" s="449"/>
      <c r="I12" s="449"/>
      <c r="J12" s="449"/>
      <c r="K12" s="449"/>
    </row>
    <row r="13" spans="1:12" ht="12.75" customHeight="1" x14ac:dyDescent="0.2">
      <c r="B13" s="449" t="s">
        <v>406</v>
      </c>
      <c r="C13" s="449"/>
      <c r="D13" s="449"/>
      <c r="E13" s="449"/>
      <c r="F13" s="449"/>
      <c r="G13" s="449"/>
      <c r="H13" s="449"/>
      <c r="I13" s="449"/>
      <c r="J13" s="449"/>
      <c r="K13" s="449"/>
    </row>
    <row r="14" spans="1:12" ht="12.75" customHeight="1" x14ac:dyDescent="0.2">
      <c r="B14" s="450" t="s">
        <v>407</v>
      </c>
      <c r="C14" s="449"/>
      <c r="D14" s="449"/>
      <c r="E14" s="449"/>
      <c r="F14" s="449"/>
      <c r="G14" s="449"/>
      <c r="H14" s="449"/>
      <c r="I14" s="449"/>
      <c r="J14" s="449"/>
      <c r="K14" s="449"/>
    </row>
    <row r="15" spans="1:12" ht="12.75" customHeight="1" x14ac:dyDescent="0.2">
      <c r="B15" s="450" t="s">
        <v>408</v>
      </c>
      <c r="C15" s="449"/>
      <c r="D15" s="449"/>
      <c r="E15" s="449"/>
      <c r="F15" s="449"/>
      <c r="G15" s="449"/>
      <c r="H15" s="449"/>
      <c r="I15" s="449"/>
      <c r="J15" s="449"/>
      <c r="K15" s="449"/>
    </row>
    <row r="16" spans="1:12" ht="12.75" customHeight="1" x14ac:dyDescent="0.2">
      <c r="B16" s="450" t="s">
        <v>409</v>
      </c>
      <c r="C16" s="449"/>
      <c r="D16" s="449"/>
      <c r="E16" s="449"/>
      <c r="F16" s="449"/>
      <c r="G16" s="449"/>
      <c r="H16" s="449"/>
      <c r="I16" s="449"/>
      <c r="J16" s="449"/>
      <c r="K16" s="449"/>
    </row>
    <row r="17" spans="2:11" ht="12.75" customHeight="1" x14ac:dyDescent="0.2">
      <c r="B17" s="450" t="s">
        <v>410</v>
      </c>
      <c r="C17" s="449"/>
      <c r="D17" s="449"/>
      <c r="E17" s="449"/>
      <c r="F17" s="449"/>
      <c r="G17" s="449"/>
      <c r="H17" s="449"/>
      <c r="I17" s="449"/>
      <c r="J17" s="449"/>
      <c r="K17" s="449"/>
    </row>
    <row r="18" spans="2:11" ht="12.75" customHeight="1" x14ac:dyDescent="0.2">
      <c r="B18" s="450" t="s">
        <v>411</v>
      </c>
      <c r="C18" s="449"/>
      <c r="D18" s="449"/>
      <c r="E18" s="449"/>
      <c r="F18" s="449"/>
      <c r="G18" s="449"/>
      <c r="H18" s="449"/>
      <c r="I18" s="449"/>
      <c r="J18" s="449"/>
      <c r="K18" s="449"/>
    </row>
    <row r="19" spans="2:11" x14ac:dyDescent="0.2">
      <c r="B19" s="449"/>
      <c r="C19" s="449"/>
      <c r="D19" s="449"/>
      <c r="E19" s="449"/>
      <c r="F19" s="449"/>
      <c r="G19" s="449"/>
      <c r="H19" s="449"/>
      <c r="I19" s="449"/>
      <c r="J19" s="449"/>
      <c r="K19" s="449"/>
    </row>
    <row r="20" spans="2:11" ht="12.75" customHeight="1" x14ac:dyDescent="0.2">
      <c r="B20" s="581" t="s">
        <v>412</v>
      </c>
      <c r="C20" s="581"/>
      <c r="D20" s="581"/>
      <c r="E20" s="581"/>
      <c r="F20" s="581"/>
      <c r="G20" s="581"/>
      <c r="H20" s="581"/>
      <c r="I20" s="581"/>
      <c r="J20" s="581"/>
      <c r="K20" s="581"/>
    </row>
    <row r="21" spans="2:11" x14ac:dyDescent="0.2">
      <c r="B21" s="581"/>
      <c r="C21" s="581"/>
      <c r="D21" s="581"/>
      <c r="E21" s="581"/>
      <c r="F21" s="581"/>
      <c r="G21" s="581"/>
      <c r="H21" s="581"/>
      <c r="I21" s="581"/>
      <c r="J21" s="581"/>
      <c r="K21" s="581"/>
    </row>
    <row r="22" spans="2:11" x14ac:dyDescent="0.2">
      <c r="B22" s="449"/>
      <c r="C22" s="449"/>
      <c r="D22" s="449"/>
      <c r="E22" s="449"/>
      <c r="F22" s="449"/>
      <c r="G22" s="449"/>
      <c r="H22" s="449"/>
      <c r="I22" s="449"/>
      <c r="J22" s="449"/>
      <c r="K22" s="449"/>
    </row>
  </sheetData>
  <customSheetViews>
    <customSheetView guid="{451200E5-5EDA-4489-BE6E-B285D74FE2B3}" fitToPage="1">
      <selection activeCell="A2" sqref="A2"/>
      <pageMargins left="0.25" right="0.25" top="0.5" bottom="0.25" header="0.25" footer="0"/>
      <printOptions horizontalCentered="1"/>
      <pageSetup orientation="portrait" r:id="rId1"/>
      <headerFooter>
        <oddHeader>&amp;RPage 9</oddHeader>
      </headerFooter>
    </customSheetView>
  </customSheetViews>
  <mergeCells count="2">
    <mergeCell ref="B6:J10"/>
    <mergeCell ref="B20:K21"/>
  </mergeCells>
  <printOptions horizontalCentered="1"/>
  <pageMargins left="0.25" right="0.25" top="0.5" bottom="0.25" header="0.25" footer="0"/>
  <pageSetup orientation="portrait" r:id="rId2"/>
  <headerFooter>
    <oddHeader>&amp;RPage 9</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J29"/>
  <sheetViews>
    <sheetView zoomScaleNormal="100" workbookViewId="0">
      <selection activeCell="F3" sqref="F3"/>
    </sheetView>
  </sheetViews>
  <sheetFormatPr defaultColWidth="8.85546875" defaultRowHeight="12.75" x14ac:dyDescent="0.2"/>
  <cols>
    <col min="1" max="1" width="4.5703125" style="432" customWidth="1"/>
    <col min="2" max="2" width="18.85546875" style="432" customWidth="1"/>
    <col min="3" max="8" width="10.28515625" style="432" customWidth="1"/>
    <col min="9" max="16384" width="8.85546875" style="432"/>
  </cols>
  <sheetData>
    <row r="1" spans="1:10" ht="15.75" x14ac:dyDescent="0.25">
      <c r="A1" s="523" t="str">
        <f>+'B-1-Stmt Net Pos (1)'!A1</f>
        <v>ABC Charter School</v>
      </c>
    </row>
    <row r="2" spans="1:10" ht="15.75" x14ac:dyDescent="0.25">
      <c r="A2" s="451" t="s">
        <v>413</v>
      </c>
    </row>
    <row r="3" spans="1:10" ht="15.75" x14ac:dyDescent="0.25">
      <c r="A3" s="524" t="str">
        <f>+'Notes (10)'!A3</f>
        <v>For the ___ months ended ______</v>
      </c>
      <c r="F3" s="525" t="s">
        <v>403</v>
      </c>
    </row>
    <row r="7" spans="1:10" x14ac:dyDescent="0.2">
      <c r="A7" s="452">
        <v>1</v>
      </c>
      <c r="B7" s="432" t="s">
        <v>414</v>
      </c>
      <c r="C7" s="453"/>
    </row>
    <row r="8" spans="1:10" x14ac:dyDescent="0.2">
      <c r="A8" s="452"/>
    </row>
    <row r="9" spans="1:10" x14ac:dyDescent="0.2">
      <c r="A9" s="452">
        <v>2</v>
      </c>
      <c r="B9" s="432" t="s">
        <v>415</v>
      </c>
      <c r="C9" s="453"/>
    </row>
    <row r="10" spans="1:10" x14ac:dyDescent="0.2">
      <c r="A10" s="452"/>
    </row>
    <row r="11" spans="1:10" x14ac:dyDescent="0.2">
      <c r="A11" s="452">
        <v>3</v>
      </c>
      <c r="B11" s="582" t="s">
        <v>416</v>
      </c>
      <c r="C11" s="582"/>
      <c r="D11" s="582"/>
      <c r="E11" s="582"/>
      <c r="F11" s="582"/>
      <c r="G11" s="582"/>
      <c r="H11" s="582"/>
      <c r="I11" s="448"/>
      <c r="J11" s="448"/>
    </row>
    <row r="12" spans="1:10" x14ac:dyDescent="0.2">
      <c r="B12" s="582"/>
      <c r="C12" s="582"/>
      <c r="D12" s="582"/>
      <c r="E12" s="582"/>
      <c r="F12" s="582"/>
      <c r="G12" s="582"/>
      <c r="H12" s="582"/>
      <c r="I12" s="448"/>
      <c r="J12" s="448"/>
    </row>
    <row r="13" spans="1:10" x14ac:dyDescent="0.2">
      <c r="A13" s="444" t="s">
        <v>417</v>
      </c>
      <c r="B13" s="453"/>
      <c r="C13" s="453"/>
    </row>
    <row r="14" spans="1:10" x14ac:dyDescent="0.2">
      <c r="A14" s="444" t="s">
        <v>418</v>
      </c>
      <c r="B14" s="453"/>
      <c r="C14" s="453"/>
    </row>
    <row r="15" spans="1:10" x14ac:dyDescent="0.2">
      <c r="A15" s="444" t="s">
        <v>419</v>
      </c>
      <c r="B15" s="453"/>
      <c r="C15" s="453"/>
    </row>
    <row r="16" spans="1:10" x14ac:dyDescent="0.2">
      <c r="A16" s="444" t="s">
        <v>420</v>
      </c>
      <c r="B16" s="453"/>
      <c r="C16" s="453"/>
    </row>
    <row r="17" spans="1:8" x14ac:dyDescent="0.2">
      <c r="A17" s="444" t="s">
        <v>421</v>
      </c>
      <c r="B17" s="453"/>
      <c r="C17" s="453"/>
    </row>
    <row r="20" spans="1:8" x14ac:dyDescent="0.2">
      <c r="B20" s="454" t="s">
        <v>422</v>
      </c>
      <c r="C20" s="455"/>
      <c r="D20" s="455"/>
      <c r="E20" s="455"/>
      <c r="F20" s="455"/>
      <c r="G20" s="455"/>
      <c r="H20" s="455"/>
    </row>
    <row r="21" spans="1:8" x14ac:dyDescent="0.2">
      <c r="B21" s="583" t="s">
        <v>423</v>
      </c>
      <c r="C21" s="584"/>
      <c r="D21" s="584"/>
      <c r="E21" s="584"/>
      <c r="F21" s="584"/>
      <c r="G21" s="584"/>
      <c r="H21" s="584"/>
    </row>
    <row r="22" spans="1:8" x14ac:dyDescent="0.2">
      <c r="B22" s="584"/>
      <c r="C22" s="584"/>
      <c r="D22" s="584"/>
      <c r="E22" s="584"/>
      <c r="F22" s="584"/>
      <c r="G22" s="584"/>
      <c r="H22" s="584"/>
    </row>
    <row r="23" spans="1:8" x14ac:dyDescent="0.2">
      <c r="B23" s="456"/>
      <c r="C23" s="456"/>
      <c r="D23" s="456"/>
      <c r="E23" s="456"/>
      <c r="F23" s="456"/>
      <c r="G23" s="456"/>
      <c r="H23" s="456"/>
    </row>
    <row r="24" spans="1:8" x14ac:dyDescent="0.2">
      <c r="B24" s="457" t="s">
        <v>424</v>
      </c>
      <c r="C24" s="456"/>
      <c r="D24" s="456"/>
      <c r="E24" s="456"/>
      <c r="F24" s="456"/>
      <c r="G24" s="456"/>
      <c r="H24" s="456"/>
    </row>
    <row r="25" spans="1:8" x14ac:dyDescent="0.2">
      <c r="B25" s="456"/>
      <c r="C25" s="456"/>
      <c r="D25" s="456"/>
      <c r="E25" s="456"/>
      <c r="F25" s="456"/>
      <c r="G25" s="456"/>
      <c r="H25" s="456"/>
    </row>
    <row r="26" spans="1:8" x14ac:dyDescent="0.2">
      <c r="B26" s="583" t="s">
        <v>425</v>
      </c>
      <c r="C26" s="582"/>
      <c r="D26" s="582"/>
      <c r="E26" s="582"/>
      <c r="F26" s="582"/>
      <c r="G26" s="582"/>
      <c r="H26" s="582"/>
    </row>
    <row r="27" spans="1:8" x14ac:dyDescent="0.2">
      <c r="B27" s="582"/>
      <c r="C27" s="582"/>
      <c r="D27" s="582"/>
      <c r="E27" s="582"/>
      <c r="F27" s="582"/>
      <c r="G27" s="582"/>
      <c r="H27" s="582"/>
    </row>
    <row r="28" spans="1:8" x14ac:dyDescent="0.2">
      <c r="B28" s="582"/>
      <c r="C28" s="582"/>
      <c r="D28" s="582"/>
      <c r="E28" s="582"/>
      <c r="F28" s="582"/>
      <c r="G28" s="582"/>
      <c r="H28" s="582"/>
    </row>
    <row r="29" spans="1:8" x14ac:dyDescent="0.2">
      <c r="B29" s="448"/>
      <c r="C29" s="448"/>
      <c r="D29" s="448"/>
      <c r="E29" s="448"/>
      <c r="F29" s="448"/>
      <c r="G29" s="448"/>
      <c r="H29" s="448"/>
    </row>
  </sheetData>
  <customSheetViews>
    <customSheetView guid="{451200E5-5EDA-4489-BE6E-B285D74FE2B3}" fitToPage="1">
      <selection activeCell="F3" sqref="F3"/>
      <pageMargins left="0.25" right="0.25" top="0.5" bottom="0.25" header="0.25" footer="0"/>
      <printOptions horizontalCentered="1"/>
      <pageSetup orientation="portrait" r:id="rId1"/>
      <headerFooter>
        <oddHeader>&amp;RPage 10</oddHeader>
      </headerFooter>
    </customSheetView>
  </customSheetViews>
  <mergeCells count="3">
    <mergeCell ref="B11:H12"/>
    <mergeCell ref="B21:H22"/>
    <mergeCell ref="B26:H28"/>
  </mergeCells>
  <printOptions horizontalCentered="1"/>
  <pageMargins left="0.25" right="0.25" top="0.5" bottom="0.25" header="0.25" footer="0"/>
  <pageSetup orientation="portrait" r:id="rId2"/>
  <headerFooter>
    <oddHeader>&amp;RPage 10</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G11"/>
  <sheetViews>
    <sheetView workbookViewId="0">
      <selection activeCell="G31" sqref="G31"/>
    </sheetView>
  </sheetViews>
  <sheetFormatPr defaultColWidth="8.85546875" defaultRowHeight="12.75" x14ac:dyDescent="0.2"/>
  <cols>
    <col min="1" max="1" width="4.5703125" style="432" customWidth="1"/>
    <col min="2" max="16384" width="8.85546875" style="432"/>
  </cols>
  <sheetData>
    <row r="1" spans="1:7" ht="15.75" x14ac:dyDescent="0.25">
      <c r="A1" s="523" t="str">
        <f>+'B-1-Stmt Net Pos (1)'!A1</f>
        <v>ABC Charter School</v>
      </c>
    </row>
    <row r="2" spans="1:7" ht="15.75" x14ac:dyDescent="0.25">
      <c r="A2" s="451" t="s">
        <v>426</v>
      </c>
    </row>
    <row r="3" spans="1:7" ht="15.75" x14ac:dyDescent="0.25">
      <c r="A3" s="524" t="str">
        <f>+'Notes (10)'!A3</f>
        <v>For the ___ months ended ______</v>
      </c>
      <c r="G3" s="525" t="s">
        <v>403</v>
      </c>
    </row>
    <row r="7" spans="1:7" x14ac:dyDescent="0.2">
      <c r="B7" s="432" t="s">
        <v>427</v>
      </c>
      <c r="C7" s="432" t="s">
        <v>428</v>
      </c>
      <c r="E7" s="432" t="s">
        <v>429</v>
      </c>
    </row>
    <row r="8" spans="1:7" x14ac:dyDescent="0.2">
      <c r="C8" s="458"/>
      <c r="D8" s="458"/>
      <c r="E8" s="458"/>
      <c r="F8" s="458"/>
    </row>
    <row r="10" spans="1:7" x14ac:dyDescent="0.2">
      <c r="B10" s="432" t="s">
        <v>430</v>
      </c>
      <c r="C10" s="432" t="s">
        <v>431</v>
      </c>
    </row>
    <row r="11" spans="1:7" x14ac:dyDescent="0.2">
      <c r="C11" s="458" t="s">
        <v>429</v>
      </c>
      <c r="D11" s="458"/>
      <c r="E11" s="458"/>
      <c r="F11" s="458"/>
    </row>
  </sheetData>
  <customSheetViews>
    <customSheetView guid="{451200E5-5EDA-4489-BE6E-B285D74FE2B3}" fitToPage="1">
      <selection activeCell="G31" sqref="G31"/>
      <pageMargins left="0.25" right="0.25" top="0.5" bottom="0.25" header="0.25" footer="0"/>
      <printOptions horizontalCentered="1"/>
      <pageSetup orientation="portrait" r:id="rId1"/>
      <headerFooter>
        <oddHeader>&amp;RPage 11</oddHeader>
      </headerFooter>
    </customSheetView>
  </customSheetViews>
  <printOptions horizontalCentered="1"/>
  <pageMargins left="0.25" right="0.25" top="0.5" bottom="0.25" header="0.25" footer="0"/>
  <pageSetup orientation="portrait" r:id="rId2"/>
  <headerFooter>
    <oddHeader>&amp;RPage 11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52"/>
  <sheetViews>
    <sheetView zoomScaleNormal="100" workbookViewId="0">
      <selection activeCell="B6" sqref="B6:I6"/>
    </sheetView>
  </sheetViews>
  <sheetFormatPr defaultColWidth="8.85546875" defaultRowHeight="12.75" x14ac:dyDescent="0.2"/>
  <cols>
    <col min="1" max="1" width="2.7109375" style="432" customWidth="1"/>
    <col min="2" max="8" width="8.85546875" style="432"/>
    <col min="9" max="9" width="16.140625" style="432" customWidth="1"/>
    <col min="10" max="16384" width="8.85546875" style="432"/>
  </cols>
  <sheetData>
    <row r="2" spans="2:10" ht="15.75" x14ac:dyDescent="0.25">
      <c r="B2" s="437" t="str">
        <f>+'Cover Page'!B14</f>
        <v>ABC Charter School</v>
      </c>
      <c r="C2" s="438"/>
      <c r="D2" s="438"/>
      <c r="E2" s="438"/>
      <c r="F2" s="438"/>
      <c r="G2" s="438"/>
      <c r="H2" s="438"/>
      <c r="I2" s="438"/>
    </row>
    <row r="5" spans="2:10" ht="15.75" x14ac:dyDescent="0.25">
      <c r="B5" s="540" t="s">
        <v>388</v>
      </c>
      <c r="C5" s="540"/>
      <c r="D5" s="540"/>
      <c r="E5" s="540"/>
      <c r="F5" s="540"/>
      <c r="G5" s="540"/>
      <c r="H5" s="540"/>
      <c r="I5" s="540"/>
    </row>
    <row r="6" spans="2:10" ht="15.75" x14ac:dyDescent="0.25">
      <c r="B6" s="540" t="str">
        <f>+'Cover Page'!B20:I20</f>
        <v>For the ___ months ended ______</v>
      </c>
      <c r="C6" s="540"/>
      <c r="D6" s="540"/>
      <c r="E6" s="540"/>
      <c r="F6" s="540"/>
      <c r="G6" s="540"/>
      <c r="H6" s="540"/>
      <c r="I6" s="540"/>
    </row>
    <row r="9" spans="2:10" x14ac:dyDescent="0.2">
      <c r="B9" s="541" t="s">
        <v>391</v>
      </c>
      <c r="C9" s="541"/>
      <c r="D9" s="541"/>
      <c r="E9" s="541"/>
      <c r="F9" s="541"/>
      <c r="G9" s="541"/>
      <c r="H9" s="541"/>
      <c r="I9" s="541"/>
    </row>
    <row r="10" spans="2:10" x14ac:dyDescent="0.2">
      <c r="J10" s="439"/>
    </row>
    <row r="11" spans="2:10" x14ac:dyDescent="0.2">
      <c r="J11" s="440" t="s">
        <v>392</v>
      </c>
    </row>
    <row r="12" spans="2:10" x14ac:dyDescent="0.2">
      <c r="B12" s="436" t="s">
        <v>393</v>
      </c>
      <c r="J12" s="440"/>
    </row>
    <row r="13" spans="2:10" x14ac:dyDescent="0.2">
      <c r="J13" s="440"/>
    </row>
    <row r="14" spans="2:10" x14ac:dyDescent="0.2">
      <c r="B14" s="441" t="s">
        <v>432</v>
      </c>
      <c r="C14" s="441"/>
      <c r="D14" s="441"/>
      <c r="E14" s="441"/>
      <c r="F14" s="441"/>
      <c r="G14" s="441"/>
      <c r="H14" s="441"/>
      <c r="I14" s="441"/>
      <c r="J14" s="442">
        <v>1</v>
      </c>
    </row>
    <row r="15" spans="2:10" x14ac:dyDescent="0.2">
      <c r="B15" s="441"/>
      <c r="C15" s="441"/>
      <c r="D15" s="441"/>
      <c r="E15" s="441"/>
      <c r="F15" s="441"/>
      <c r="G15" s="441"/>
      <c r="H15" s="441"/>
      <c r="I15" s="441"/>
      <c r="J15" s="442"/>
    </row>
    <row r="16" spans="2:10" x14ac:dyDescent="0.2">
      <c r="B16" s="539" t="s">
        <v>433</v>
      </c>
      <c r="C16" s="539"/>
      <c r="D16" s="539"/>
      <c r="E16" s="539"/>
      <c r="F16" s="539"/>
      <c r="G16" s="539"/>
      <c r="H16" s="539"/>
      <c r="I16" s="539"/>
      <c r="J16" s="442"/>
    </row>
    <row r="17" spans="2:10" x14ac:dyDescent="0.2">
      <c r="B17" s="539"/>
      <c r="C17" s="539"/>
      <c r="D17" s="539"/>
      <c r="E17" s="539"/>
      <c r="F17" s="539"/>
      <c r="G17" s="539"/>
      <c r="H17" s="539"/>
      <c r="I17" s="539"/>
      <c r="J17" s="442">
        <v>2</v>
      </c>
    </row>
    <row r="18" spans="2:10" x14ac:dyDescent="0.2">
      <c r="B18" s="441"/>
      <c r="C18" s="441"/>
      <c r="D18" s="441"/>
      <c r="E18" s="441"/>
      <c r="F18" s="441"/>
      <c r="G18" s="441"/>
      <c r="H18" s="441"/>
      <c r="I18" s="441"/>
      <c r="J18" s="442"/>
    </row>
    <row r="19" spans="2:10" x14ac:dyDescent="0.2">
      <c r="B19" s="441" t="s">
        <v>434</v>
      </c>
      <c r="C19" s="441"/>
      <c r="D19" s="441"/>
      <c r="E19" s="441"/>
      <c r="F19" s="441"/>
      <c r="G19" s="441"/>
      <c r="H19" s="441"/>
      <c r="I19" s="441"/>
      <c r="J19" s="442">
        <v>3</v>
      </c>
    </row>
    <row r="20" spans="2:10" x14ac:dyDescent="0.2">
      <c r="B20" s="441"/>
      <c r="C20" s="441"/>
      <c r="D20" s="441"/>
      <c r="E20" s="441"/>
      <c r="F20" s="441"/>
      <c r="G20" s="441"/>
      <c r="H20" s="441"/>
      <c r="I20" s="441"/>
      <c r="J20" s="442"/>
    </row>
    <row r="21" spans="2:10" x14ac:dyDescent="0.2">
      <c r="B21" s="539" t="s">
        <v>435</v>
      </c>
      <c r="C21" s="539"/>
      <c r="D21" s="539"/>
      <c r="E21" s="539"/>
      <c r="F21" s="539"/>
      <c r="G21" s="539"/>
      <c r="H21" s="539"/>
      <c r="I21" s="539"/>
      <c r="J21" s="442"/>
    </row>
    <row r="22" spans="2:10" x14ac:dyDescent="0.2">
      <c r="B22" s="539"/>
      <c r="C22" s="539"/>
      <c r="D22" s="539"/>
      <c r="E22" s="539"/>
      <c r="F22" s="539"/>
      <c r="G22" s="539"/>
      <c r="H22" s="539"/>
      <c r="I22" s="539"/>
      <c r="J22" s="442">
        <v>4</v>
      </c>
    </row>
    <row r="23" spans="2:10" x14ac:dyDescent="0.2">
      <c r="J23" s="440"/>
    </row>
    <row r="24" spans="2:10" x14ac:dyDescent="0.2">
      <c r="B24" s="441" t="s">
        <v>440</v>
      </c>
      <c r="C24" s="441"/>
      <c r="D24" s="441"/>
      <c r="E24" s="441"/>
      <c r="F24" s="441"/>
      <c r="G24" s="441"/>
      <c r="H24" s="441"/>
      <c r="I24" s="441"/>
      <c r="J24" s="443">
        <v>5</v>
      </c>
    </row>
    <row r="25" spans="2:10" x14ac:dyDescent="0.2">
      <c r="B25" s="441"/>
      <c r="C25" s="441"/>
      <c r="D25" s="441"/>
      <c r="E25" s="441"/>
      <c r="F25" s="441"/>
      <c r="G25" s="441"/>
      <c r="H25" s="441"/>
      <c r="I25" s="441"/>
      <c r="J25" s="443"/>
    </row>
    <row r="26" spans="2:10" ht="12.75" customHeight="1" x14ac:dyDescent="0.2">
      <c r="B26" s="436" t="s">
        <v>394</v>
      </c>
      <c r="J26" s="440"/>
    </row>
    <row r="27" spans="2:10" x14ac:dyDescent="0.2">
      <c r="J27" s="440"/>
    </row>
    <row r="28" spans="2:10" ht="12.75" customHeight="1" x14ac:dyDescent="0.2">
      <c r="B28" s="441" t="s">
        <v>436</v>
      </c>
      <c r="C28" s="441"/>
      <c r="D28" s="441"/>
      <c r="E28" s="441"/>
      <c r="F28" s="441"/>
      <c r="G28" s="441"/>
      <c r="H28" s="441"/>
      <c r="I28" s="441"/>
      <c r="J28" s="443">
        <v>6</v>
      </c>
    </row>
    <row r="29" spans="2:10" x14ac:dyDescent="0.2">
      <c r="B29" s="441"/>
      <c r="C29" s="441"/>
      <c r="D29" s="441"/>
      <c r="E29" s="441"/>
      <c r="F29" s="441"/>
      <c r="G29" s="441"/>
      <c r="H29" s="441"/>
      <c r="I29" s="441"/>
      <c r="J29" s="443"/>
    </row>
    <row r="30" spans="2:10" x14ac:dyDescent="0.2">
      <c r="B30" s="441" t="s">
        <v>437</v>
      </c>
      <c r="C30" s="441"/>
      <c r="D30" s="441"/>
      <c r="E30" s="441"/>
      <c r="F30" s="441"/>
      <c r="G30" s="441"/>
      <c r="H30" s="441"/>
      <c r="I30" s="441"/>
      <c r="J30" s="443">
        <v>7</v>
      </c>
    </row>
    <row r="31" spans="2:10" x14ac:dyDescent="0.2">
      <c r="B31" s="441"/>
      <c r="C31" s="441"/>
      <c r="D31" s="441"/>
      <c r="E31" s="441"/>
      <c r="F31" s="441"/>
      <c r="G31" s="441"/>
      <c r="H31" s="441"/>
      <c r="I31" s="441"/>
      <c r="J31" s="443"/>
    </row>
    <row r="32" spans="2:10" x14ac:dyDescent="0.2">
      <c r="B32" s="539" t="s">
        <v>438</v>
      </c>
      <c r="C32" s="539"/>
      <c r="D32" s="539"/>
      <c r="E32" s="539"/>
      <c r="F32" s="539"/>
      <c r="G32" s="539"/>
      <c r="H32" s="539"/>
      <c r="I32" s="539"/>
      <c r="J32" s="443"/>
    </row>
    <row r="33" spans="2:10" x14ac:dyDescent="0.2">
      <c r="B33" s="539"/>
      <c r="C33" s="539"/>
      <c r="D33" s="539"/>
      <c r="E33" s="539"/>
      <c r="F33" s="539"/>
      <c r="G33" s="539"/>
      <c r="H33" s="539"/>
      <c r="I33" s="539"/>
      <c r="J33" s="443">
        <v>8</v>
      </c>
    </row>
    <row r="34" spans="2:10" x14ac:dyDescent="0.2">
      <c r="B34" s="441"/>
      <c r="C34" s="441"/>
      <c r="D34" s="441"/>
      <c r="E34" s="441"/>
      <c r="F34" s="441"/>
      <c r="G34" s="441"/>
      <c r="H34" s="441"/>
      <c r="I34" s="441"/>
      <c r="J34" s="443"/>
    </row>
    <row r="35" spans="2:10" x14ac:dyDescent="0.2">
      <c r="B35" s="539" t="s">
        <v>439</v>
      </c>
      <c r="C35" s="539"/>
      <c r="D35" s="539"/>
      <c r="E35" s="539"/>
      <c r="F35" s="539"/>
      <c r="G35" s="539"/>
      <c r="H35" s="539"/>
      <c r="I35" s="539"/>
      <c r="J35" s="443"/>
    </row>
    <row r="36" spans="2:10" x14ac:dyDescent="0.2">
      <c r="B36" s="539"/>
      <c r="C36" s="539"/>
      <c r="D36" s="539"/>
      <c r="E36" s="539"/>
      <c r="F36" s="539"/>
      <c r="G36" s="539"/>
      <c r="H36" s="539"/>
      <c r="I36" s="539"/>
      <c r="J36" s="443">
        <v>9</v>
      </c>
    </row>
    <row r="37" spans="2:10" x14ac:dyDescent="0.2">
      <c r="B37" s="441"/>
      <c r="C37" s="441"/>
      <c r="D37" s="441"/>
      <c r="E37" s="441"/>
      <c r="F37" s="441"/>
      <c r="G37" s="441"/>
      <c r="H37" s="441"/>
      <c r="I37" s="441"/>
      <c r="J37" s="443"/>
    </row>
    <row r="38" spans="2:10" x14ac:dyDescent="0.2">
      <c r="B38" s="441" t="s">
        <v>395</v>
      </c>
      <c r="C38" s="441"/>
      <c r="D38" s="441"/>
      <c r="E38" s="441"/>
      <c r="F38" s="441"/>
      <c r="G38" s="441"/>
      <c r="H38" s="441"/>
      <c r="I38" s="441"/>
      <c r="J38" s="443">
        <v>10</v>
      </c>
    </row>
    <row r="39" spans="2:10" x14ac:dyDescent="0.2">
      <c r="B39" s="441"/>
      <c r="C39" s="441"/>
      <c r="D39" s="441"/>
      <c r="E39" s="441"/>
      <c r="F39" s="441"/>
      <c r="G39" s="441"/>
      <c r="H39" s="441"/>
      <c r="I39" s="441"/>
      <c r="J39" s="443"/>
    </row>
    <row r="40" spans="2:10" x14ac:dyDescent="0.2">
      <c r="B40" s="441" t="s">
        <v>396</v>
      </c>
      <c r="C40" s="441"/>
      <c r="D40" s="441"/>
      <c r="E40" s="441"/>
      <c r="F40" s="441"/>
      <c r="G40" s="441"/>
      <c r="H40" s="441"/>
      <c r="I40" s="441"/>
      <c r="J40" s="443">
        <v>11</v>
      </c>
    </row>
    <row r="41" spans="2:10" x14ac:dyDescent="0.2">
      <c r="B41" s="441"/>
      <c r="C41" s="441"/>
      <c r="D41" s="441"/>
      <c r="E41" s="441"/>
      <c r="F41" s="441"/>
      <c r="G41" s="441"/>
      <c r="H41" s="441"/>
      <c r="I41" s="441"/>
      <c r="J41" s="443"/>
    </row>
    <row r="42" spans="2:10" x14ac:dyDescent="0.2">
      <c r="B42" s="441" t="s">
        <v>397</v>
      </c>
      <c r="C42" s="441"/>
      <c r="D42" s="441"/>
      <c r="E42" s="441"/>
      <c r="F42" s="441"/>
      <c r="G42" s="441"/>
      <c r="H42" s="441"/>
      <c r="I42" s="441"/>
      <c r="J42" s="443">
        <v>12</v>
      </c>
    </row>
    <row r="43" spans="2:10" x14ac:dyDescent="0.2">
      <c r="B43" s="444" t="s">
        <v>398</v>
      </c>
      <c r="C43" s="432" t="s">
        <v>399</v>
      </c>
      <c r="J43" s="443"/>
    </row>
    <row r="44" spans="2:10" x14ac:dyDescent="0.2">
      <c r="B44" s="444" t="s">
        <v>400</v>
      </c>
      <c r="C44" s="432" t="s">
        <v>401</v>
      </c>
      <c r="J44" s="443"/>
    </row>
    <row r="46" spans="2:10" x14ac:dyDescent="0.2">
      <c r="B46" s="441" t="s">
        <v>509</v>
      </c>
      <c r="C46" s="441"/>
      <c r="D46" s="441"/>
      <c r="E46" s="441"/>
      <c r="F46" s="441"/>
      <c r="G46" s="441"/>
      <c r="H46" s="441"/>
      <c r="I46" s="441"/>
      <c r="J46" s="459">
        <v>13</v>
      </c>
    </row>
    <row r="47" spans="2:10" x14ac:dyDescent="0.2">
      <c r="B47" s="441"/>
      <c r="C47" s="441"/>
      <c r="D47" s="441"/>
      <c r="E47" s="441"/>
      <c r="F47" s="441"/>
      <c r="G47" s="441"/>
      <c r="H47" s="441"/>
      <c r="I47" s="441"/>
      <c r="J47" s="459"/>
    </row>
    <row r="48" spans="2:10" x14ac:dyDescent="0.2">
      <c r="B48" s="441" t="s">
        <v>510</v>
      </c>
      <c r="C48" s="441"/>
      <c r="D48" s="441"/>
      <c r="E48" s="441"/>
      <c r="F48" s="441"/>
      <c r="G48" s="441"/>
      <c r="H48" s="441"/>
      <c r="I48" s="441"/>
      <c r="J48" s="459">
        <v>14</v>
      </c>
    </row>
    <row r="49" spans="2:10" x14ac:dyDescent="0.2">
      <c r="B49" s="441"/>
      <c r="C49" s="441"/>
      <c r="D49" s="441"/>
      <c r="E49" s="441"/>
      <c r="F49" s="441"/>
      <c r="G49" s="441"/>
      <c r="H49" s="441"/>
      <c r="I49" s="441"/>
      <c r="J49" s="459"/>
    </row>
    <row r="50" spans="2:10" x14ac:dyDescent="0.2">
      <c r="B50" s="441" t="s">
        <v>512</v>
      </c>
      <c r="C50" s="441"/>
      <c r="D50" s="441"/>
      <c r="E50" s="441"/>
      <c r="F50" s="441"/>
      <c r="G50" s="441"/>
      <c r="H50" s="441"/>
      <c r="I50" s="441"/>
      <c r="J50" s="530">
        <v>15</v>
      </c>
    </row>
    <row r="51" spans="2:10" x14ac:dyDescent="0.2">
      <c r="B51" s="441"/>
      <c r="C51" s="441"/>
      <c r="D51" s="441"/>
      <c r="E51" s="441"/>
      <c r="F51" s="441"/>
      <c r="G51" s="441"/>
      <c r="H51" s="441"/>
      <c r="I51" s="441"/>
      <c r="J51" s="530"/>
    </row>
    <row r="52" spans="2:10" x14ac:dyDescent="0.2">
      <c r="B52" s="441" t="s">
        <v>511</v>
      </c>
      <c r="C52" s="441"/>
      <c r="D52" s="441"/>
      <c r="E52" s="441"/>
      <c r="F52" s="441"/>
      <c r="G52" s="441"/>
      <c r="H52" s="441"/>
      <c r="I52" s="441"/>
      <c r="J52" s="459">
        <v>16</v>
      </c>
    </row>
  </sheetData>
  <customSheetViews>
    <customSheetView guid="{451200E5-5EDA-4489-BE6E-B285D74FE2B3}" printArea="1">
      <selection activeCell="B2" sqref="B2"/>
      <pageMargins left="0.5" right="0.5" top="0.5" bottom="0.25" header="0.25" footer="0"/>
      <printOptions horizontalCentered="1"/>
      <pageSetup orientation="portrait" r:id="rId1"/>
    </customSheetView>
  </customSheetViews>
  <mergeCells count="7">
    <mergeCell ref="B35:I36"/>
    <mergeCell ref="B5:I5"/>
    <mergeCell ref="B6:I6"/>
    <mergeCell ref="B9:I9"/>
    <mergeCell ref="B16:I17"/>
    <mergeCell ref="B21:I22"/>
    <mergeCell ref="B32:I33"/>
  </mergeCells>
  <printOptions horizontalCentered="1"/>
  <pageMargins left="0.5" right="0.5" top="0.5" bottom="0.25" header="0.25" footer="0"/>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3"/>
    <pageSetUpPr fitToPage="1"/>
  </sheetPr>
  <dimension ref="A1:F92"/>
  <sheetViews>
    <sheetView showGridLines="0" zoomScale="90" zoomScaleNormal="90" workbookViewId="0">
      <pane xSplit="2" ySplit="7" topLeftCell="C8" activePane="bottomRight" state="frozen"/>
      <selection activeCell="B33" sqref="A33:XFD33"/>
      <selection pane="topRight" activeCell="B33" sqref="A33:XFD33"/>
      <selection pane="bottomLeft" activeCell="B33" sqref="A33:XFD33"/>
      <selection pane="bottomRight" activeCell="C92" sqref="C92"/>
    </sheetView>
  </sheetViews>
  <sheetFormatPr defaultColWidth="23.5703125" defaultRowHeight="15.75" outlineLevelRow="1" x14ac:dyDescent="0.25"/>
  <cols>
    <col min="1" max="1" width="60.7109375" style="492" customWidth="1"/>
    <col min="2" max="2" width="14.7109375" style="468" customWidth="1"/>
    <col min="3" max="6" width="25.7109375" style="19" customWidth="1"/>
    <col min="7" max="16384" width="23.5703125" style="19"/>
  </cols>
  <sheetData>
    <row r="1" spans="1:6" x14ac:dyDescent="0.25">
      <c r="A1" s="465" t="str">
        <f>+'Cover Page'!B14</f>
        <v>ABC Charter School</v>
      </c>
      <c r="B1" s="466"/>
      <c r="C1" s="309"/>
      <c r="F1" s="20"/>
    </row>
    <row r="2" spans="1:6" x14ac:dyDescent="0.25">
      <c r="A2" s="467" t="s">
        <v>194</v>
      </c>
      <c r="F2" s="21"/>
    </row>
    <row r="3" spans="1:6" ht="20.25" x14ac:dyDescent="0.3">
      <c r="A3" s="494" t="s">
        <v>441</v>
      </c>
      <c r="B3" s="510"/>
      <c r="C3" s="509" t="s">
        <v>459</v>
      </c>
      <c r="F3" s="21"/>
    </row>
    <row r="4" spans="1:6" x14ac:dyDescent="0.25">
      <c r="A4" s="287"/>
      <c r="F4" s="21"/>
    </row>
    <row r="5" spans="1:6" x14ac:dyDescent="0.25">
      <c r="A5" s="469"/>
    </row>
    <row r="6" spans="1:6" x14ac:dyDescent="0.25">
      <c r="A6" s="546"/>
      <c r="B6" s="545" t="s">
        <v>266</v>
      </c>
      <c r="C6" s="542" t="s">
        <v>13</v>
      </c>
      <c r="D6" s="543"/>
      <c r="E6" s="544"/>
      <c r="F6" s="320"/>
    </row>
    <row r="7" spans="1:6" s="301" customFormat="1" ht="31.5" x14ac:dyDescent="0.25">
      <c r="A7" s="546"/>
      <c r="B7" s="545"/>
      <c r="C7" s="297" t="s">
        <v>267</v>
      </c>
      <c r="D7" s="297" t="s">
        <v>268</v>
      </c>
      <c r="E7" s="297" t="s">
        <v>18</v>
      </c>
      <c r="F7" s="297" t="s">
        <v>191</v>
      </c>
    </row>
    <row r="8" spans="1:6" s="301" customFormat="1" x14ac:dyDescent="0.25">
      <c r="A8" s="470" t="s">
        <v>0</v>
      </c>
      <c r="B8" s="471"/>
      <c r="C8" s="297"/>
      <c r="D8" s="297"/>
      <c r="E8" s="297"/>
      <c r="F8" s="297"/>
    </row>
    <row r="9" spans="1:6" x14ac:dyDescent="0.25">
      <c r="A9" s="259" t="s">
        <v>37</v>
      </c>
      <c r="B9" s="275">
        <v>1110</v>
      </c>
      <c r="C9" s="22"/>
      <c r="D9" s="22"/>
      <c r="E9" s="12">
        <f>SUM(C9:D9)</f>
        <v>0</v>
      </c>
      <c r="F9" s="11">
        <v>0</v>
      </c>
    </row>
    <row r="10" spans="1:6" x14ac:dyDescent="0.25">
      <c r="A10" s="258" t="s">
        <v>1</v>
      </c>
      <c r="B10" s="257">
        <v>1160</v>
      </c>
      <c r="C10" s="23"/>
      <c r="D10" s="23"/>
      <c r="E10" s="18">
        <f t="shared" ref="E10:E13" si="0">SUM(C10:D10)</f>
        <v>0</v>
      </c>
      <c r="F10" s="62">
        <v>0</v>
      </c>
    </row>
    <row r="11" spans="1:6" x14ac:dyDescent="0.25">
      <c r="A11" s="259" t="s">
        <v>38</v>
      </c>
      <c r="B11" s="256">
        <v>1120</v>
      </c>
      <c r="C11" s="23"/>
      <c r="D11" s="23"/>
      <c r="E11" s="18">
        <f t="shared" si="0"/>
        <v>0</v>
      </c>
      <c r="F11" s="62">
        <v>0</v>
      </c>
    </row>
    <row r="12" spans="1:6" x14ac:dyDescent="0.25">
      <c r="A12" s="259" t="s">
        <v>39</v>
      </c>
      <c r="B12" s="256">
        <v>1131</v>
      </c>
      <c r="C12" s="23"/>
      <c r="D12" s="23"/>
      <c r="E12" s="18">
        <f t="shared" si="0"/>
        <v>0</v>
      </c>
      <c r="F12" s="62">
        <v>0</v>
      </c>
    </row>
    <row r="13" spans="1:6" x14ac:dyDescent="0.25">
      <c r="A13" s="259" t="s">
        <v>217</v>
      </c>
      <c r="B13" s="256">
        <v>1170</v>
      </c>
      <c r="C13" s="23"/>
      <c r="D13" s="23"/>
      <c r="E13" s="18">
        <f t="shared" si="0"/>
        <v>0</v>
      </c>
      <c r="F13" s="62">
        <v>0</v>
      </c>
    </row>
    <row r="14" spans="1:6" x14ac:dyDescent="0.25">
      <c r="A14" s="259" t="s">
        <v>240</v>
      </c>
      <c r="B14" s="256">
        <v>1220</v>
      </c>
      <c r="C14" s="23"/>
      <c r="D14" s="23"/>
      <c r="E14" s="18">
        <f>SUM(C14:D14)</f>
        <v>0</v>
      </c>
      <c r="F14" s="62">
        <v>0</v>
      </c>
    </row>
    <row r="15" spans="1:6" x14ac:dyDescent="0.25">
      <c r="A15" s="259" t="s">
        <v>187</v>
      </c>
      <c r="B15" s="275">
        <v>1114</v>
      </c>
      <c r="C15" s="238"/>
      <c r="D15" s="238"/>
      <c r="E15" s="18">
        <f t="shared" ref="E15:E18" si="1">SUM(C15:D15)</f>
        <v>0</v>
      </c>
      <c r="F15" s="240">
        <v>0</v>
      </c>
    </row>
    <row r="16" spans="1:6" x14ac:dyDescent="0.25">
      <c r="A16" s="258" t="s">
        <v>3</v>
      </c>
      <c r="B16" s="257">
        <v>1150</v>
      </c>
      <c r="C16" s="23"/>
      <c r="D16" s="23"/>
      <c r="E16" s="18">
        <f t="shared" si="1"/>
        <v>0</v>
      </c>
      <c r="F16" s="62">
        <v>0</v>
      </c>
    </row>
    <row r="17" spans="1:6" x14ac:dyDescent="0.25">
      <c r="A17" s="258" t="s">
        <v>40</v>
      </c>
      <c r="B17" s="256">
        <v>1230</v>
      </c>
      <c r="C17" s="23"/>
      <c r="D17" s="23"/>
      <c r="E17" s="18">
        <f t="shared" si="1"/>
        <v>0</v>
      </c>
      <c r="F17" s="62">
        <v>0</v>
      </c>
    </row>
    <row r="18" spans="1:6" x14ac:dyDescent="0.25">
      <c r="A18" s="472" t="s">
        <v>251</v>
      </c>
      <c r="B18" s="473">
        <v>1430</v>
      </c>
      <c r="C18" s="238"/>
      <c r="D18" s="238"/>
      <c r="E18" s="239">
        <f t="shared" si="1"/>
        <v>0</v>
      </c>
      <c r="F18" s="240">
        <v>0</v>
      </c>
    </row>
    <row r="19" spans="1:6" x14ac:dyDescent="0.25">
      <c r="A19" s="474" t="s">
        <v>261</v>
      </c>
      <c r="B19" s="274"/>
      <c r="C19" s="2"/>
      <c r="D19" s="2"/>
      <c r="E19" s="3"/>
      <c r="F19" s="2"/>
    </row>
    <row r="20" spans="1:6" outlineLevel="1" x14ac:dyDescent="0.25">
      <c r="A20" s="259" t="s">
        <v>143</v>
      </c>
      <c r="B20" s="275">
        <v>1310</v>
      </c>
      <c r="C20" s="22"/>
      <c r="D20" s="22"/>
      <c r="E20" s="12">
        <f t="shared" ref="E20:E38" si="2">SUM(C20:D20)</f>
        <v>0</v>
      </c>
      <c r="F20" s="11">
        <v>0</v>
      </c>
    </row>
    <row r="21" spans="1:6" outlineLevel="1" x14ac:dyDescent="0.25">
      <c r="A21" s="259" t="s">
        <v>144</v>
      </c>
      <c r="B21" s="256">
        <v>1360</v>
      </c>
      <c r="C21" s="22"/>
      <c r="D21" s="22"/>
      <c r="E21" s="12">
        <f t="shared" si="2"/>
        <v>0</v>
      </c>
      <c r="F21" s="11">
        <v>0</v>
      </c>
    </row>
    <row r="22" spans="1:6" s="220" customFormat="1" x14ac:dyDescent="0.25">
      <c r="A22" s="475" t="s">
        <v>290</v>
      </c>
      <c r="B22" s="476"/>
      <c r="C22" s="12">
        <f>SUM(C20:C21)</f>
        <v>0</v>
      </c>
      <c r="D22" s="12">
        <f>SUM(D20:D21)</f>
        <v>0</v>
      </c>
      <c r="E22" s="12">
        <f t="shared" si="2"/>
        <v>0</v>
      </c>
      <c r="F22" s="12">
        <f>SUM(F20:F21)</f>
        <v>0</v>
      </c>
    </row>
    <row r="23" spans="1:6" outlineLevel="1" x14ac:dyDescent="0.25">
      <c r="A23" s="259" t="s">
        <v>145</v>
      </c>
      <c r="B23" s="256">
        <v>1320</v>
      </c>
      <c r="C23" s="22"/>
      <c r="D23" s="22"/>
      <c r="E23" s="12">
        <f t="shared" si="2"/>
        <v>0</v>
      </c>
      <c r="F23" s="62">
        <v>0</v>
      </c>
    </row>
    <row r="24" spans="1:6" outlineLevel="1" x14ac:dyDescent="0.25">
      <c r="A24" s="477" t="s">
        <v>146</v>
      </c>
      <c r="B24" s="256">
        <v>1329</v>
      </c>
      <c r="C24" s="22"/>
      <c r="D24" s="22"/>
      <c r="E24" s="12">
        <f t="shared" si="2"/>
        <v>0</v>
      </c>
      <c r="F24" s="62">
        <v>0</v>
      </c>
    </row>
    <row r="25" spans="1:6" outlineLevel="1" x14ac:dyDescent="0.25">
      <c r="A25" s="259" t="s">
        <v>147</v>
      </c>
      <c r="B25" s="256">
        <v>1330</v>
      </c>
      <c r="C25" s="22"/>
      <c r="D25" s="22"/>
      <c r="E25" s="12">
        <f t="shared" si="2"/>
        <v>0</v>
      </c>
      <c r="F25" s="62">
        <v>0</v>
      </c>
    </row>
    <row r="26" spans="1:6" outlineLevel="1" x14ac:dyDescent="0.25">
      <c r="A26" s="477" t="s">
        <v>146</v>
      </c>
      <c r="B26" s="256">
        <v>1339</v>
      </c>
      <c r="C26" s="22"/>
      <c r="D26" s="22"/>
      <c r="E26" s="12">
        <f t="shared" si="2"/>
        <v>0</v>
      </c>
      <c r="F26" s="62">
        <v>0</v>
      </c>
    </row>
    <row r="27" spans="1:6" outlineLevel="1" x14ac:dyDescent="0.25">
      <c r="A27" s="259" t="s">
        <v>148</v>
      </c>
      <c r="B27" s="256">
        <v>1340</v>
      </c>
      <c r="C27" s="22"/>
      <c r="D27" s="22"/>
      <c r="E27" s="12">
        <f t="shared" si="2"/>
        <v>0</v>
      </c>
      <c r="F27" s="62">
        <v>0</v>
      </c>
    </row>
    <row r="28" spans="1:6" outlineLevel="1" x14ac:dyDescent="0.25">
      <c r="A28" s="477" t="s">
        <v>146</v>
      </c>
      <c r="B28" s="256">
        <v>1349</v>
      </c>
      <c r="C28" s="22"/>
      <c r="D28" s="22"/>
      <c r="E28" s="12">
        <f t="shared" si="2"/>
        <v>0</v>
      </c>
      <c r="F28" s="62">
        <v>0</v>
      </c>
    </row>
    <row r="29" spans="1:6" outlineLevel="1" x14ac:dyDescent="0.25">
      <c r="A29" s="259" t="s">
        <v>149</v>
      </c>
      <c r="B29" s="256">
        <v>1350</v>
      </c>
      <c r="C29" s="22"/>
      <c r="D29" s="22"/>
      <c r="E29" s="12">
        <f t="shared" si="2"/>
        <v>0</v>
      </c>
      <c r="F29" s="62">
        <v>0</v>
      </c>
    </row>
    <row r="30" spans="1:6" outlineLevel="1" x14ac:dyDescent="0.25">
      <c r="A30" s="477" t="s">
        <v>146</v>
      </c>
      <c r="B30" s="256">
        <v>1359</v>
      </c>
      <c r="C30" s="22"/>
      <c r="D30" s="22"/>
      <c r="E30" s="12">
        <f t="shared" si="2"/>
        <v>0</v>
      </c>
      <c r="F30" s="62">
        <v>0</v>
      </c>
    </row>
    <row r="31" spans="1:6" outlineLevel="1" x14ac:dyDescent="0.25">
      <c r="A31" s="259" t="s">
        <v>218</v>
      </c>
      <c r="B31" s="256">
        <v>1381</v>
      </c>
      <c r="C31" s="22"/>
      <c r="D31" s="23"/>
      <c r="E31" s="12">
        <f t="shared" si="2"/>
        <v>0</v>
      </c>
      <c r="F31" s="62">
        <v>0</v>
      </c>
    </row>
    <row r="32" spans="1:6" outlineLevel="1" x14ac:dyDescent="0.25">
      <c r="A32" s="477" t="s">
        <v>146</v>
      </c>
      <c r="B32" s="256">
        <v>1388</v>
      </c>
      <c r="C32" s="22"/>
      <c r="D32" s="23"/>
      <c r="E32" s="12">
        <f t="shared" si="2"/>
        <v>0</v>
      </c>
      <c r="F32" s="62">
        <v>0</v>
      </c>
    </row>
    <row r="33" spans="1:6" outlineLevel="1" x14ac:dyDescent="0.25">
      <c r="A33" s="477" t="s">
        <v>286</v>
      </c>
      <c r="B33" s="256"/>
      <c r="C33" s="22"/>
      <c r="D33" s="23"/>
      <c r="E33" s="12"/>
      <c r="F33" s="62"/>
    </row>
    <row r="34" spans="1:6" outlineLevel="1" x14ac:dyDescent="0.25">
      <c r="A34" s="259" t="s">
        <v>150</v>
      </c>
      <c r="B34" s="256">
        <v>1382</v>
      </c>
      <c r="C34" s="22"/>
      <c r="D34" s="23"/>
      <c r="E34" s="12">
        <f t="shared" si="2"/>
        <v>0</v>
      </c>
      <c r="F34" s="62">
        <v>0</v>
      </c>
    </row>
    <row r="35" spans="1:6" outlineLevel="1" x14ac:dyDescent="0.25">
      <c r="A35" s="477" t="s">
        <v>151</v>
      </c>
      <c r="B35" s="256">
        <v>1389</v>
      </c>
      <c r="C35" s="22"/>
      <c r="D35" s="23"/>
      <c r="E35" s="12">
        <f t="shared" si="2"/>
        <v>0</v>
      </c>
      <c r="F35" s="62">
        <v>0</v>
      </c>
    </row>
    <row r="36" spans="1:6" x14ac:dyDescent="0.25">
      <c r="A36" s="478" t="s">
        <v>291</v>
      </c>
      <c r="B36" s="257"/>
      <c r="C36" s="18">
        <f>SUM(C23:C35)</f>
        <v>0</v>
      </c>
      <c r="D36" s="18">
        <f>SUM(D23:D35)</f>
        <v>0</v>
      </c>
      <c r="E36" s="12">
        <f t="shared" si="2"/>
        <v>0</v>
      </c>
      <c r="F36" s="18">
        <f>SUM(F23:F35)</f>
        <v>0</v>
      </c>
    </row>
    <row r="37" spans="1:6" s="220" customFormat="1" x14ac:dyDescent="0.25">
      <c r="A37" s="479" t="s">
        <v>196</v>
      </c>
      <c r="B37" s="476"/>
      <c r="C37" s="9">
        <f>SUM(C20:C21)+C36</f>
        <v>0</v>
      </c>
      <c r="D37" s="9">
        <f>+D22+D36</f>
        <v>0</v>
      </c>
      <c r="E37" s="12">
        <f t="shared" si="2"/>
        <v>0</v>
      </c>
      <c r="F37" s="9">
        <f>+F22+F36</f>
        <v>0</v>
      </c>
    </row>
    <row r="38" spans="1:6" ht="16.5" thickBot="1" x14ac:dyDescent="0.3">
      <c r="A38" s="279" t="s">
        <v>117</v>
      </c>
      <c r="B38" s="480"/>
      <c r="C38" s="17">
        <f>ROUND(SUM(C9:C18)+C37,2)</f>
        <v>0</v>
      </c>
      <c r="D38" s="56">
        <f>ROUND(SUM(D9:D18)+D37,2)</f>
        <v>0</v>
      </c>
      <c r="E38" s="17">
        <f t="shared" si="2"/>
        <v>0</v>
      </c>
      <c r="F38" s="56">
        <f>ROUND(SUM(F9:F18)+F37,2)</f>
        <v>0</v>
      </c>
    </row>
    <row r="39" spans="1:6" x14ac:dyDescent="0.25">
      <c r="A39" s="280" t="s">
        <v>197</v>
      </c>
      <c r="B39" s="481"/>
      <c r="C39" s="15"/>
      <c r="D39" s="15"/>
      <c r="E39" s="24"/>
      <c r="F39" s="15"/>
    </row>
    <row r="40" spans="1:6" x14ac:dyDescent="0.25">
      <c r="A40" s="294" t="s">
        <v>252</v>
      </c>
      <c r="B40" s="257">
        <v>1920</v>
      </c>
      <c r="C40" s="23"/>
      <c r="D40" s="23"/>
      <c r="E40" s="18">
        <f>SUM(C40:D40)</f>
        <v>0</v>
      </c>
      <c r="F40" s="62">
        <v>0</v>
      </c>
    </row>
    <row r="41" spans="1:6" x14ac:dyDescent="0.25">
      <c r="A41" s="294" t="s">
        <v>96</v>
      </c>
      <c r="B41" s="257">
        <v>1940</v>
      </c>
      <c r="C41" s="23"/>
      <c r="D41" s="23"/>
      <c r="E41" s="18">
        <f>SUM(C41:D41)</f>
        <v>0</v>
      </c>
      <c r="F41" s="62">
        <v>0</v>
      </c>
    </row>
    <row r="42" spans="1:6" ht="16.5" thickBot="1" x14ac:dyDescent="0.3">
      <c r="A42" s="276" t="s">
        <v>198</v>
      </c>
      <c r="B42" s="256"/>
      <c r="C42" s="17">
        <f>SUM(C40:C41)</f>
        <v>0</v>
      </c>
      <c r="D42" s="17">
        <f>+D38-'B-1-Stmt Net Pos (1)'!C87</f>
        <v>0</v>
      </c>
      <c r="E42" s="17">
        <f>SUM(C42:D42)</f>
        <v>0</v>
      </c>
      <c r="F42" s="17">
        <f>SUM(F40:F41)</f>
        <v>0</v>
      </c>
    </row>
    <row r="43" spans="1:6" x14ac:dyDescent="0.25">
      <c r="A43" s="280" t="s">
        <v>4</v>
      </c>
      <c r="B43" s="481"/>
      <c r="C43" s="15"/>
      <c r="D43" s="431"/>
      <c r="E43" s="24"/>
      <c r="F43" s="15"/>
    </row>
    <row r="44" spans="1:6" x14ac:dyDescent="0.25">
      <c r="A44" s="259" t="s">
        <v>192</v>
      </c>
      <c r="B44" s="275">
        <v>2110</v>
      </c>
      <c r="C44" s="22"/>
      <c r="D44" s="22"/>
      <c r="E44" s="12">
        <f>SUM(C44:D44)</f>
        <v>0</v>
      </c>
      <c r="F44" s="11">
        <v>0</v>
      </c>
    </row>
    <row r="45" spans="1:6" x14ac:dyDescent="0.25">
      <c r="A45" s="258" t="s">
        <v>5</v>
      </c>
      <c r="B45" s="256">
        <v>2170</v>
      </c>
      <c r="C45" s="22"/>
      <c r="D45" s="22"/>
      <c r="E45" s="12">
        <f>SUM(C45:D45)</f>
        <v>0</v>
      </c>
      <c r="F45" s="11">
        <v>0</v>
      </c>
    </row>
    <row r="46" spans="1:6" x14ac:dyDescent="0.25">
      <c r="A46" s="259" t="s">
        <v>6</v>
      </c>
      <c r="B46" s="256">
        <v>2120</v>
      </c>
      <c r="C46" s="23"/>
      <c r="D46" s="23"/>
      <c r="E46" s="12">
        <f>SUM(C46:D46)</f>
        <v>0</v>
      </c>
      <c r="F46" s="11">
        <v>0</v>
      </c>
    </row>
    <row r="47" spans="1:6" x14ac:dyDescent="0.25">
      <c r="A47" s="472" t="s">
        <v>12</v>
      </c>
      <c r="B47" s="257">
        <v>2260</v>
      </c>
      <c r="C47" s="23"/>
      <c r="D47" s="23"/>
      <c r="E47" s="12">
        <f t="shared" ref="E47:E51" si="3">SUM(C47:D47)</f>
        <v>0</v>
      </c>
      <c r="F47" s="11">
        <v>0</v>
      </c>
    </row>
    <row r="48" spans="1:6" x14ac:dyDescent="0.25">
      <c r="A48" s="259" t="s">
        <v>219</v>
      </c>
      <c r="B48" s="275">
        <v>2250</v>
      </c>
      <c r="C48" s="22"/>
      <c r="D48" s="22"/>
      <c r="E48" s="12">
        <f t="shared" si="3"/>
        <v>0</v>
      </c>
      <c r="F48" s="11">
        <v>0</v>
      </c>
    </row>
    <row r="49" spans="1:6" x14ac:dyDescent="0.25">
      <c r="A49" s="259" t="s">
        <v>42</v>
      </c>
      <c r="B49" s="256">
        <v>2210</v>
      </c>
      <c r="C49" s="23"/>
      <c r="D49" s="23"/>
      <c r="E49" s="12">
        <f t="shared" si="3"/>
        <v>0</v>
      </c>
      <c r="F49" s="11">
        <v>0</v>
      </c>
    </row>
    <row r="50" spans="1:6" x14ac:dyDescent="0.25">
      <c r="A50" s="259" t="s">
        <v>9</v>
      </c>
      <c r="B50" s="256">
        <v>2220</v>
      </c>
      <c r="C50" s="23"/>
      <c r="D50" s="23"/>
      <c r="E50" s="12">
        <f t="shared" si="3"/>
        <v>0</v>
      </c>
      <c r="F50" s="11">
        <v>0</v>
      </c>
    </row>
    <row r="51" spans="1:6" x14ac:dyDescent="0.25">
      <c r="A51" s="258" t="s">
        <v>8</v>
      </c>
      <c r="B51" s="257">
        <v>2240</v>
      </c>
      <c r="C51" s="23"/>
      <c r="D51" s="23"/>
      <c r="E51" s="12">
        <f t="shared" si="3"/>
        <v>0</v>
      </c>
      <c r="F51" s="11">
        <v>0</v>
      </c>
    </row>
    <row r="52" spans="1:6" x14ac:dyDescent="0.25">
      <c r="A52" s="259" t="s">
        <v>7</v>
      </c>
      <c r="B52" s="256">
        <v>2140</v>
      </c>
      <c r="C52" s="23"/>
      <c r="D52" s="23"/>
      <c r="E52" s="12">
        <f t="shared" ref="E52:E54" si="4">SUM(C52:D52)</f>
        <v>0</v>
      </c>
      <c r="F52" s="11">
        <v>0</v>
      </c>
    </row>
    <row r="53" spans="1:6" x14ac:dyDescent="0.25">
      <c r="A53" s="259" t="s">
        <v>226</v>
      </c>
      <c r="B53" s="256">
        <v>2150</v>
      </c>
      <c r="C53" s="23"/>
      <c r="D53" s="23"/>
      <c r="E53" s="12">
        <f t="shared" si="4"/>
        <v>0</v>
      </c>
      <c r="F53" s="11">
        <v>0</v>
      </c>
    </row>
    <row r="54" spans="1:6" x14ac:dyDescent="0.25">
      <c r="A54" s="472" t="s">
        <v>264</v>
      </c>
      <c r="B54" s="257">
        <v>2410</v>
      </c>
      <c r="C54" s="23"/>
      <c r="D54" s="23"/>
      <c r="E54" s="12">
        <f t="shared" si="4"/>
        <v>0</v>
      </c>
      <c r="F54" s="11">
        <v>0</v>
      </c>
    </row>
    <row r="55" spans="1:6" x14ac:dyDescent="0.25">
      <c r="A55" s="482" t="s">
        <v>265</v>
      </c>
      <c r="B55" s="481"/>
      <c r="C55" s="13"/>
      <c r="D55" s="13"/>
      <c r="E55" s="9"/>
      <c r="F55" s="13"/>
    </row>
    <row r="56" spans="1:6" outlineLevel="1" x14ac:dyDescent="0.25">
      <c r="A56" s="483" t="s">
        <v>152</v>
      </c>
      <c r="B56" s="481"/>
      <c r="C56" s="13"/>
      <c r="D56" s="13"/>
      <c r="E56" s="9"/>
      <c r="F56" s="13"/>
    </row>
    <row r="57" spans="1:6" outlineLevel="1" x14ac:dyDescent="0.25">
      <c r="A57" s="477" t="s">
        <v>14</v>
      </c>
      <c r="B57" s="256">
        <v>2310</v>
      </c>
      <c r="C57" s="22"/>
      <c r="D57" s="22"/>
      <c r="E57" s="12">
        <f t="shared" ref="E57:E62" si="5">SUM(C57:D57)</f>
        <v>0</v>
      </c>
      <c r="F57" s="11">
        <v>0</v>
      </c>
    </row>
    <row r="58" spans="1:6" outlineLevel="1" x14ac:dyDescent="0.25">
      <c r="A58" s="477" t="s">
        <v>15</v>
      </c>
      <c r="B58" s="256">
        <v>2320</v>
      </c>
      <c r="C58" s="23"/>
      <c r="D58" s="23"/>
      <c r="E58" s="12">
        <f t="shared" si="5"/>
        <v>0</v>
      </c>
      <c r="F58" s="11">
        <v>0</v>
      </c>
    </row>
    <row r="59" spans="1:6" outlineLevel="1" x14ac:dyDescent="0.25">
      <c r="A59" s="475" t="s">
        <v>19</v>
      </c>
      <c r="B59" s="256">
        <v>2330</v>
      </c>
      <c r="C59" s="23"/>
      <c r="D59" s="26"/>
      <c r="E59" s="12">
        <f t="shared" si="5"/>
        <v>0</v>
      </c>
      <c r="F59" s="11">
        <v>0</v>
      </c>
    </row>
    <row r="60" spans="1:6" outlineLevel="1" x14ac:dyDescent="0.25">
      <c r="A60" s="478" t="s">
        <v>220</v>
      </c>
      <c r="B60" s="256">
        <v>2340</v>
      </c>
      <c r="C60" s="23"/>
      <c r="D60" s="23"/>
      <c r="E60" s="12">
        <f t="shared" si="5"/>
        <v>0</v>
      </c>
      <c r="F60" s="11">
        <v>0</v>
      </c>
    </row>
    <row r="61" spans="1:6" outlineLevel="1" x14ac:dyDescent="0.25">
      <c r="A61" s="484" t="s">
        <v>17</v>
      </c>
      <c r="B61" s="476">
        <v>2350</v>
      </c>
      <c r="C61" s="23"/>
      <c r="D61" s="26"/>
      <c r="E61" s="12">
        <f t="shared" si="5"/>
        <v>0</v>
      </c>
      <c r="F61" s="11">
        <v>0</v>
      </c>
    </row>
    <row r="62" spans="1:6" x14ac:dyDescent="0.25">
      <c r="A62" s="484" t="s">
        <v>199</v>
      </c>
      <c r="B62" s="473"/>
      <c r="C62" s="235">
        <f>SUM(C57:C61)</f>
        <v>0</v>
      </c>
      <c r="D62" s="235">
        <f>SUM(D57:D61)</f>
        <v>0</v>
      </c>
      <c r="E62" s="18">
        <f t="shared" si="5"/>
        <v>0</v>
      </c>
      <c r="F62" s="235">
        <f>SUM(F57:F61)</f>
        <v>0</v>
      </c>
    </row>
    <row r="63" spans="1:6" outlineLevel="1" x14ac:dyDescent="0.25">
      <c r="A63" s="485" t="s">
        <v>153</v>
      </c>
      <c r="B63" s="486"/>
      <c r="C63" s="6"/>
      <c r="D63" s="7"/>
      <c r="E63" s="4"/>
      <c r="F63" s="7"/>
    </row>
    <row r="64" spans="1:6" outlineLevel="1" x14ac:dyDescent="0.25">
      <c r="A64" s="477" t="s">
        <v>14</v>
      </c>
      <c r="B64" s="256">
        <v>2310</v>
      </c>
      <c r="C64" s="22"/>
      <c r="D64" s="29"/>
      <c r="E64" s="12">
        <f t="shared" ref="E64:E73" si="6">SUM(C64:D64)</f>
        <v>0</v>
      </c>
      <c r="F64" s="51">
        <v>0</v>
      </c>
    </row>
    <row r="65" spans="1:6" outlineLevel="1" x14ac:dyDescent="0.25">
      <c r="A65" s="477" t="s">
        <v>15</v>
      </c>
      <c r="B65" s="256">
        <v>2320</v>
      </c>
      <c r="C65" s="23"/>
      <c r="D65" s="27"/>
      <c r="E65" s="12">
        <f t="shared" si="6"/>
        <v>0</v>
      </c>
      <c r="F65" s="51">
        <v>0</v>
      </c>
    </row>
    <row r="66" spans="1:6" outlineLevel="1" x14ac:dyDescent="0.25">
      <c r="A66" s="475" t="s">
        <v>19</v>
      </c>
      <c r="B66" s="256">
        <v>2330</v>
      </c>
      <c r="C66" s="23"/>
      <c r="D66" s="23"/>
      <c r="E66" s="12">
        <f t="shared" si="6"/>
        <v>0</v>
      </c>
      <c r="F66" s="51">
        <v>0</v>
      </c>
    </row>
    <row r="67" spans="1:6" outlineLevel="1" x14ac:dyDescent="0.25">
      <c r="A67" s="478" t="s">
        <v>220</v>
      </c>
      <c r="B67" s="256">
        <v>2340</v>
      </c>
      <c r="C67" s="23"/>
      <c r="D67" s="27"/>
      <c r="E67" s="12">
        <f t="shared" si="6"/>
        <v>0</v>
      </c>
      <c r="F67" s="51">
        <v>0</v>
      </c>
    </row>
    <row r="68" spans="1:6" outlineLevel="1" x14ac:dyDescent="0.25">
      <c r="A68" s="478" t="s">
        <v>17</v>
      </c>
      <c r="B68" s="256">
        <v>2350</v>
      </c>
      <c r="C68" s="23"/>
      <c r="D68" s="27"/>
      <c r="E68" s="12">
        <f t="shared" si="6"/>
        <v>0</v>
      </c>
      <c r="F68" s="51">
        <v>0</v>
      </c>
    </row>
    <row r="69" spans="1:6" outlineLevel="1" x14ac:dyDescent="0.25">
      <c r="A69" s="487" t="s">
        <v>284</v>
      </c>
      <c r="B69" s="256">
        <v>2360</v>
      </c>
      <c r="C69" s="25"/>
      <c r="D69" s="28"/>
      <c r="E69" s="12">
        <f t="shared" si="6"/>
        <v>0</v>
      </c>
      <c r="F69" s="51">
        <v>0</v>
      </c>
    </row>
    <row r="70" spans="1:6" outlineLevel="1" x14ac:dyDescent="0.25">
      <c r="A70" s="487" t="s">
        <v>263</v>
      </c>
      <c r="B70" s="256">
        <v>2365</v>
      </c>
      <c r="C70" s="25"/>
      <c r="D70" s="28"/>
      <c r="E70" s="12">
        <f t="shared" si="6"/>
        <v>0</v>
      </c>
      <c r="F70" s="51">
        <v>0</v>
      </c>
    </row>
    <row r="71" spans="1:6" x14ac:dyDescent="0.25">
      <c r="A71" s="484" t="s">
        <v>200</v>
      </c>
      <c r="B71" s="473"/>
      <c r="C71" s="18">
        <f>SUM(C64:C70)</f>
        <v>0</v>
      </c>
      <c r="D71" s="18">
        <f>SUM(D64:D70)</f>
        <v>0</v>
      </c>
      <c r="E71" s="18">
        <f t="shared" si="6"/>
        <v>0</v>
      </c>
      <c r="F71" s="18">
        <f>SUM(F64:F70)</f>
        <v>0</v>
      </c>
    </row>
    <row r="72" spans="1:6" x14ac:dyDescent="0.25">
      <c r="A72" s="488" t="s">
        <v>213</v>
      </c>
      <c r="B72" s="473"/>
      <c r="C72" s="5">
        <f>C62+C71</f>
        <v>0</v>
      </c>
      <c r="D72" s="5">
        <f>D62+D71</f>
        <v>0</v>
      </c>
      <c r="E72" s="18">
        <f t="shared" si="6"/>
        <v>0</v>
      </c>
      <c r="F72" s="5">
        <f>F62+F71</f>
        <v>0</v>
      </c>
    </row>
    <row r="73" spans="1:6" ht="16.5" thickBot="1" x14ac:dyDescent="0.3">
      <c r="A73" s="279" t="s">
        <v>118</v>
      </c>
      <c r="B73" s="257"/>
      <c r="C73" s="17">
        <f>ROUND(SUM(C44:C54)+C72,2)</f>
        <v>0</v>
      </c>
      <c r="D73" s="17">
        <f>ROUND(SUM(D44:D54)+D72,2)</f>
        <v>0</v>
      </c>
      <c r="E73" s="17">
        <f t="shared" si="6"/>
        <v>0</v>
      </c>
      <c r="F73" s="17">
        <f>ROUND(SUM(F44:F54)+F72,2)</f>
        <v>0</v>
      </c>
    </row>
    <row r="74" spans="1:6" x14ac:dyDescent="0.25">
      <c r="A74" s="278" t="s">
        <v>201</v>
      </c>
      <c r="B74" s="274"/>
      <c r="C74" s="15"/>
      <c r="D74" s="15"/>
      <c r="E74" s="24"/>
      <c r="F74" s="15"/>
    </row>
    <row r="75" spans="1:6" x14ac:dyDescent="0.25">
      <c r="A75" s="294" t="s">
        <v>96</v>
      </c>
      <c r="B75" s="257">
        <v>2640</v>
      </c>
      <c r="C75" s="23"/>
      <c r="D75" s="23"/>
      <c r="E75" s="18">
        <f t="shared" ref="E75:E77" si="7">SUM(C75:D75)</f>
        <v>0</v>
      </c>
      <c r="F75" s="62">
        <v>0</v>
      </c>
    </row>
    <row r="76" spans="1:6" x14ac:dyDescent="0.25">
      <c r="A76" s="294" t="s">
        <v>303</v>
      </c>
      <c r="B76" s="257">
        <v>2650</v>
      </c>
      <c r="C76" s="23"/>
      <c r="D76" s="23"/>
      <c r="E76" s="18">
        <f t="shared" si="7"/>
        <v>0</v>
      </c>
      <c r="F76" s="62">
        <v>0</v>
      </c>
    </row>
    <row r="77" spans="1:6" ht="16.5" thickBot="1" x14ac:dyDescent="0.3">
      <c r="A77" s="279" t="s">
        <v>202</v>
      </c>
      <c r="B77" s="257"/>
      <c r="C77" s="17">
        <f>SUM(C75:C76)</f>
        <v>0</v>
      </c>
      <c r="D77" s="17">
        <f>SUM(D75:D76)</f>
        <v>0</v>
      </c>
      <c r="E77" s="17">
        <f t="shared" si="7"/>
        <v>0</v>
      </c>
      <c r="F77" s="17">
        <f>SUM(F75:F76)</f>
        <v>0</v>
      </c>
    </row>
    <row r="78" spans="1:6" x14ac:dyDescent="0.25">
      <c r="A78" s="278" t="s">
        <v>195</v>
      </c>
      <c r="B78" s="274"/>
      <c r="C78" s="8"/>
      <c r="D78" s="9"/>
      <c r="E78" s="9"/>
      <c r="F78" s="9"/>
    </row>
    <row r="79" spans="1:6" x14ac:dyDescent="0.25">
      <c r="A79" s="281" t="s">
        <v>210</v>
      </c>
      <c r="B79" s="275">
        <v>2770</v>
      </c>
      <c r="C79" s="29"/>
      <c r="D79" s="30"/>
      <c r="E79" s="12">
        <f>SUM(C79:D79)</f>
        <v>0</v>
      </c>
      <c r="F79" s="11">
        <v>0</v>
      </c>
    </row>
    <row r="80" spans="1:6" x14ac:dyDescent="0.25">
      <c r="A80" s="474" t="s">
        <v>100</v>
      </c>
      <c r="B80" s="274"/>
      <c r="C80" s="6"/>
      <c r="D80" s="6"/>
      <c r="E80" s="5"/>
      <c r="F80" s="6"/>
    </row>
    <row r="81" spans="1:6" x14ac:dyDescent="0.25">
      <c r="A81" s="259" t="s">
        <v>21</v>
      </c>
      <c r="B81" s="275">
        <v>2780</v>
      </c>
      <c r="C81" s="22"/>
      <c r="D81" s="22"/>
      <c r="E81" s="12">
        <f t="shared" ref="E81:E87" si="8">SUM(C81:D81)</f>
        <v>0</v>
      </c>
      <c r="F81" s="11">
        <v>0</v>
      </c>
    </row>
    <row r="82" spans="1:6" x14ac:dyDescent="0.25">
      <c r="A82" s="259" t="s">
        <v>189</v>
      </c>
      <c r="B82" s="275">
        <v>2780</v>
      </c>
      <c r="C82" s="22"/>
      <c r="D82" s="22"/>
      <c r="E82" s="12">
        <f>SUM(C82:D82)</f>
        <v>0</v>
      </c>
      <c r="F82" s="11">
        <v>0</v>
      </c>
    </row>
    <row r="83" spans="1:6" x14ac:dyDescent="0.25">
      <c r="A83" s="258" t="s">
        <v>22</v>
      </c>
      <c r="B83" s="257">
        <v>2780</v>
      </c>
      <c r="C83" s="23"/>
      <c r="D83" s="23"/>
      <c r="E83" s="12">
        <f t="shared" si="8"/>
        <v>0</v>
      </c>
      <c r="F83" s="62">
        <v>0</v>
      </c>
    </row>
    <row r="84" spans="1:6" x14ac:dyDescent="0.25">
      <c r="A84" s="258" t="s">
        <v>23</v>
      </c>
      <c r="B84" s="257">
        <v>2780</v>
      </c>
      <c r="C84" s="23"/>
      <c r="D84" s="23"/>
      <c r="E84" s="12">
        <f t="shared" si="8"/>
        <v>0</v>
      </c>
      <c r="F84" s="62">
        <v>0</v>
      </c>
    </row>
    <row r="85" spans="1:6" x14ac:dyDescent="0.25">
      <c r="A85" s="489" t="s">
        <v>24</v>
      </c>
      <c r="B85" s="257">
        <v>2780</v>
      </c>
      <c r="C85" s="25"/>
      <c r="D85" s="25"/>
      <c r="E85" s="12">
        <f t="shared" si="8"/>
        <v>0</v>
      </c>
      <c r="F85" s="6">
        <v>0</v>
      </c>
    </row>
    <row r="86" spans="1:6" x14ac:dyDescent="0.25">
      <c r="A86" s="294" t="s">
        <v>20</v>
      </c>
      <c r="B86" s="257">
        <v>2790</v>
      </c>
      <c r="C86" s="25"/>
      <c r="D86" s="25"/>
      <c r="E86" s="12">
        <f t="shared" si="8"/>
        <v>0</v>
      </c>
      <c r="F86" s="6">
        <v>0</v>
      </c>
    </row>
    <row r="87" spans="1:6" ht="16.5" thickBot="1" x14ac:dyDescent="0.3">
      <c r="A87" s="276" t="s">
        <v>203</v>
      </c>
      <c r="B87" s="257"/>
      <c r="C87" s="14">
        <f>SUM(C78:C86)</f>
        <v>0</v>
      </c>
      <c r="D87" s="14">
        <f>SUM(D78:D86)</f>
        <v>0</v>
      </c>
      <c r="E87" s="14">
        <f t="shared" si="8"/>
        <v>0</v>
      </c>
      <c r="F87" s="14">
        <f>SUM(F78:F86)</f>
        <v>0</v>
      </c>
    </row>
    <row r="88" spans="1:6" ht="16.5" thickTop="1" x14ac:dyDescent="0.25">
      <c r="A88" s="469"/>
      <c r="B88" s="490"/>
      <c r="C88" s="221"/>
      <c r="D88" s="221"/>
      <c r="E88" s="221"/>
      <c r="F88" s="221"/>
    </row>
    <row r="89" spans="1:6" x14ac:dyDescent="0.25">
      <c r="A89" s="491" t="s">
        <v>280</v>
      </c>
      <c r="C89" s="31"/>
      <c r="D89" s="31"/>
      <c r="E89" s="31"/>
      <c r="F89" s="31"/>
    </row>
    <row r="90" spans="1:6" x14ac:dyDescent="0.25">
      <c r="A90" s="492" t="s">
        <v>11</v>
      </c>
      <c r="C90" s="32"/>
      <c r="D90" s="32"/>
      <c r="E90" s="32"/>
      <c r="F90" s="32"/>
    </row>
    <row r="92" spans="1:6" x14ac:dyDescent="0.25">
      <c r="B92" s="507" t="s">
        <v>458</v>
      </c>
      <c r="C92" s="508">
        <f>+C38+C42-C73-C77-C87</f>
        <v>0</v>
      </c>
      <c r="D92" s="508">
        <f t="shared" ref="D92:F92" si="9">+D38+D42-D73-D77-D87</f>
        <v>0</v>
      </c>
      <c r="E92" s="508">
        <f t="shared" si="9"/>
        <v>0</v>
      </c>
      <c r="F92" s="508">
        <f t="shared" si="9"/>
        <v>0</v>
      </c>
    </row>
  </sheetData>
  <customSheetViews>
    <customSheetView guid="{451200E5-5EDA-4489-BE6E-B285D74FE2B3}" scale="90" showGridLines="0" fitToPage="1" printArea="1">
      <pane xSplit="2" ySplit="7" topLeftCell="C56" activePane="bottomRight" state="frozen"/>
      <selection pane="bottomRight" activeCell="A3" sqref="A3"/>
      <pageMargins left="0" right="0" top="0.5" bottom="0" header="0" footer="0"/>
      <printOptions horizontalCentered="1"/>
      <pageSetup scale="38" orientation="portrait" r:id="rId1"/>
      <headerFooter alignWithMargins="0">
        <oddHeader>&amp;R&amp;"Times New Roman,Regular"&amp;12Exhibit B-1
Page 2</oddHeader>
      </headerFooter>
    </customSheetView>
  </customSheetViews>
  <mergeCells count="3">
    <mergeCell ref="C6:E6"/>
    <mergeCell ref="B6:B7"/>
    <mergeCell ref="A6:A7"/>
  </mergeCells>
  <phoneticPr fontId="14" type="noConversion"/>
  <dataValidations xWindow="492" yWindow="738" count="2">
    <dataValidation allowBlank="1" showInputMessage="1" showErrorMessage="1" promptTitle="Reconcile Net Position" prompt="Please be sure to reconcile total net position from this statement to Exhibit B-2, Statement of Activities." sqref="C79:D79 C81:D86" xr:uid="{00000000-0002-0000-0200-000000000000}"/>
    <dataValidation type="decimal" operator="lessThanOrEqual" allowBlank="1" showInputMessage="1" showErrorMessage="1" errorTitle="Value Error" error="Value in this cell must be negative." sqref="C24:D24 C26:D26 C28:D28 C30:D30 C32:D33 C35:D35" xr:uid="{00000000-0002-0000-0200-000001000000}">
      <formula1>0</formula1>
    </dataValidation>
  </dataValidations>
  <printOptions horizontalCentered="1"/>
  <pageMargins left="0" right="0" top="0.5" bottom="0" header="0" footer="0"/>
  <pageSetup scale="38" orientation="portrait" r:id="rId2"/>
  <headerFooter alignWithMargins="0">
    <oddHeader>&amp;R&amp;"Times New Roman,Regular"&amp;12Exhibit B-1
Page 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3"/>
    <pageSetUpPr fitToPage="1"/>
  </sheetPr>
  <dimension ref="A1:D42"/>
  <sheetViews>
    <sheetView zoomScale="75" workbookViewId="0">
      <selection activeCell="D42" sqref="D42"/>
    </sheetView>
  </sheetViews>
  <sheetFormatPr defaultColWidth="9.140625" defaultRowHeight="12.75" x14ac:dyDescent="0.2"/>
  <cols>
    <col min="1" max="1" width="94.42578125" style="152" customWidth="1"/>
    <col min="2" max="2" width="28.7109375" style="152" bestFit="1" customWidth="1"/>
    <col min="3" max="3" width="3" style="153" customWidth="1"/>
    <col min="4" max="4" width="21.28515625" style="216" customWidth="1"/>
    <col min="5" max="16384" width="9.140625" style="152"/>
  </cols>
  <sheetData>
    <row r="1" spans="1:4" s="207" customFormat="1" ht="15.75" x14ac:dyDescent="0.25">
      <c r="A1" s="145" t="str">
        <f>+'B-1-Stmt Net Pos (1)'!A1</f>
        <v>ABC Charter School</v>
      </c>
      <c r="B1" s="149"/>
      <c r="C1" s="206"/>
      <c r="D1" s="215"/>
    </row>
    <row r="2" spans="1:4" s="207" customFormat="1" ht="15.75" x14ac:dyDescent="0.25">
      <c r="A2" s="146" t="s">
        <v>101</v>
      </c>
      <c r="B2" s="149"/>
      <c r="C2" s="206"/>
      <c r="D2" s="215"/>
    </row>
    <row r="3" spans="1:4" s="207" customFormat="1" ht="20.25" x14ac:dyDescent="0.3">
      <c r="A3" s="237" t="s">
        <v>206</v>
      </c>
      <c r="B3" s="511" t="s">
        <v>459</v>
      </c>
      <c r="C3" s="206"/>
      <c r="D3" s="215"/>
    </row>
    <row r="4" spans="1:4" ht="15.75" x14ac:dyDescent="0.25">
      <c r="A4" s="147" t="str">
        <f>+'B-1-Stmt Net Pos (1)'!A3</f>
        <v>For Fiscal Year Ended ______________________</v>
      </c>
      <c r="B4" s="149"/>
      <c r="C4" s="150"/>
    </row>
    <row r="5" spans="1:4" ht="15.75" x14ac:dyDescent="0.25">
      <c r="A5" s="151"/>
      <c r="B5" s="151"/>
      <c r="C5" s="148"/>
    </row>
    <row r="6" spans="1:4" x14ac:dyDescent="0.2">
      <c r="A6" s="495" t="s">
        <v>109</v>
      </c>
      <c r="B6" s="495"/>
      <c r="C6" s="152"/>
      <c r="D6" s="496">
        <f>+'C-1-Balance Sheet-Govt (6)'!G91</f>
        <v>0</v>
      </c>
    </row>
    <row r="7" spans="1:4" x14ac:dyDescent="0.2">
      <c r="C7" s="152"/>
      <c r="D7" s="497"/>
    </row>
    <row r="8" spans="1:4" x14ac:dyDescent="0.2">
      <c r="A8" s="498" t="s">
        <v>442</v>
      </c>
      <c r="B8" s="498"/>
      <c r="C8" s="152"/>
      <c r="D8" s="497"/>
    </row>
    <row r="9" spans="1:4" x14ac:dyDescent="0.2">
      <c r="A9" s="499"/>
      <c r="B9" s="499"/>
      <c r="C9" s="152"/>
      <c r="D9" s="497"/>
    </row>
    <row r="10" spans="1:4" x14ac:dyDescent="0.2">
      <c r="A10" s="499" t="s">
        <v>443</v>
      </c>
      <c r="B10" s="499"/>
      <c r="C10" s="152"/>
      <c r="D10" s="497"/>
    </row>
    <row r="11" spans="1:4" x14ac:dyDescent="0.2">
      <c r="A11" s="499" t="s">
        <v>444</v>
      </c>
      <c r="B11" s="499"/>
      <c r="C11" s="152"/>
      <c r="D11" s="152"/>
    </row>
    <row r="12" spans="1:4" x14ac:dyDescent="0.2">
      <c r="A12" s="499"/>
      <c r="B12" s="499"/>
      <c r="C12" s="152"/>
      <c r="D12" s="497"/>
    </row>
    <row r="13" spans="1:4" x14ac:dyDescent="0.2">
      <c r="A13" s="500" t="s">
        <v>445</v>
      </c>
      <c r="B13" s="497"/>
      <c r="C13" s="152"/>
      <c r="D13" s="497"/>
    </row>
    <row r="14" spans="1:4" x14ac:dyDescent="0.2">
      <c r="A14" s="500" t="s">
        <v>446</v>
      </c>
      <c r="B14" s="501"/>
      <c r="C14" s="152"/>
      <c r="D14" s="497"/>
    </row>
    <row r="15" spans="1:4" x14ac:dyDescent="0.2">
      <c r="A15" s="499"/>
      <c r="B15" s="499"/>
      <c r="C15" s="152"/>
      <c r="D15" s="497">
        <f>SUM(B13:B14)</f>
        <v>0</v>
      </c>
    </row>
    <row r="16" spans="1:4" x14ac:dyDescent="0.2">
      <c r="A16" s="499"/>
      <c r="B16" s="499"/>
      <c r="C16" s="152"/>
      <c r="D16" s="497"/>
    </row>
    <row r="17" spans="1:4" x14ac:dyDescent="0.2">
      <c r="A17" s="499"/>
      <c r="B17" s="499"/>
      <c r="C17" s="152"/>
      <c r="D17" s="497"/>
    </row>
    <row r="18" spans="1:4" x14ac:dyDescent="0.2">
      <c r="A18" s="499" t="s">
        <v>447</v>
      </c>
      <c r="B18" s="499"/>
      <c r="C18" s="152"/>
      <c r="D18" s="497"/>
    </row>
    <row r="19" spans="1:4" x14ac:dyDescent="0.2">
      <c r="A19" s="499" t="s">
        <v>448</v>
      </c>
      <c r="B19" s="499"/>
      <c r="C19" s="152"/>
      <c r="D19" s="497"/>
    </row>
    <row r="20" spans="1:4" x14ac:dyDescent="0.2">
      <c r="A20" s="499"/>
      <c r="B20" s="499"/>
      <c r="C20" s="152"/>
      <c r="D20" s="152"/>
    </row>
    <row r="21" spans="1:4" x14ac:dyDescent="0.2">
      <c r="A21" s="499" t="s">
        <v>44</v>
      </c>
      <c r="B21" s="499"/>
      <c r="C21" s="152"/>
      <c r="D21" s="497"/>
    </row>
    <row r="22" spans="1:4" x14ac:dyDescent="0.2">
      <c r="A22" s="499" t="s">
        <v>449</v>
      </c>
      <c r="B22" s="499"/>
      <c r="C22" s="152"/>
      <c r="D22" s="497"/>
    </row>
    <row r="23" spans="1:4" x14ac:dyDescent="0.2">
      <c r="A23" s="499" t="s">
        <v>450</v>
      </c>
      <c r="B23" s="499"/>
      <c r="C23" s="152"/>
      <c r="D23" s="497"/>
    </row>
    <row r="24" spans="1:4" x14ac:dyDescent="0.2">
      <c r="A24" s="499"/>
      <c r="B24" s="499"/>
      <c r="C24" s="152"/>
      <c r="D24" s="152"/>
    </row>
    <row r="25" spans="1:4" x14ac:dyDescent="0.2">
      <c r="A25" s="499"/>
      <c r="B25" s="499"/>
      <c r="C25" s="152"/>
      <c r="D25" s="497"/>
    </row>
    <row r="26" spans="1:4" x14ac:dyDescent="0.2">
      <c r="A26" s="499" t="s">
        <v>451</v>
      </c>
      <c r="B26" s="499"/>
      <c r="C26" s="152"/>
      <c r="D26" s="497"/>
    </row>
    <row r="27" spans="1:4" x14ac:dyDescent="0.2">
      <c r="A27" s="499" t="s">
        <v>452</v>
      </c>
      <c r="B27" s="499"/>
      <c r="C27" s="152"/>
      <c r="D27" s="497"/>
    </row>
    <row r="28" spans="1:4" x14ac:dyDescent="0.2">
      <c r="A28" s="499" t="s">
        <v>453</v>
      </c>
      <c r="B28" s="499"/>
      <c r="C28" s="152"/>
      <c r="D28" s="152"/>
    </row>
    <row r="29" spans="1:4" x14ac:dyDescent="0.2">
      <c r="A29" s="499"/>
      <c r="B29" s="499"/>
      <c r="C29" s="152"/>
      <c r="D29" s="152"/>
    </row>
    <row r="30" spans="1:4" x14ac:dyDescent="0.2">
      <c r="A30" s="500" t="s">
        <v>15</v>
      </c>
      <c r="B30" s="497"/>
      <c r="C30" s="152"/>
      <c r="D30" s="152"/>
    </row>
    <row r="31" spans="1:4" x14ac:dyDescent="0.2">
      <c r="A31" s="500" t="s">
        <v>454</v>
      </c>
      <c r="B31" s="497"/>
      <c r="C31" s="152"/>
      <c r="D31" s="502"/>
    </row>
    <row r="32" spans="1:4" x14ac:dyDescent="0.2">
      <c r="A32" s="500" t="s">
        <v>455</v>
      </c>
      <c r="B32" s="497"/>
      <c r="C32" s="152"/>
      <c r="D32" s="502"/>
    </row>
    <row r="33" spans="1:4" x14ac:dyDescent="0.2">
      <c r="A33" s="500" t="s">
        <v>263</v>
      </c>
      <c r="B33" s="497"/>
      <c r="C33" s="152"/>
      <c r="D33" s="502"/>
    </row>
    <row r="34" spans="1:4" x14ac:dyDescent="0.2">
      <c r="A34" s="500" t="s">
        <v>284</v>
      </c>
      <c r="B34" s="497"/>
      <c r="C34" s="152"/>
      <c r="D34" s="502"/>
    </row>
    <row r="35" spans="1:4" x14ac:dyDescent="0.2">
      <c r="A35" s="500" t="s">
        <v>456</v>
      </c>
      <c r="B35" s="501"/>
      <c r="C35" s="152"/>
      <c r="D35" s="497"/>
    </row>
    <row r="36" spans="1:4" x14ac:dyDescent="0.2">
      <c r="A36" s="499"/>
      <c r="B36" s="497"/>
      <c r="C36" s="152"/>
      <c r="D36" s="501">
        <f>-SUM(B30:B35)</f>
        <v>0</v>
      </c>
    </row>
    <row r="37" spans="1:4" x14ac:dyDescent="0.2">
      <c r="B37" s="497"/>
      <c r="C37" s="152"/>
      <c r="D37" s="497"/>
    </row>
    <row r="38" spans="1:4" ht="13.5" thickBot="1" x14ac:dyDescent="0.25">
      <c r="A38" s="495" t="s">
        <v>205</v>
      </c>
      <c r="B38" s="495"/>
      <c r="C38" s="152"/>
      <c r="D38" s="503">
        <f>SUM(D6:D36)</f>
        <v>0</v>
      </c>
    </row>
    <row r="39" spans="1:4" ht="13.5" thickTop="1" x14ac:dyDescent="0.2">
      <c r="A39" s="504"/>
      <c r="B39" s="504"/>
      <c r="C39" s="504"/>
      <c r="D39" s="504"/>
    </row>
    <row r="40" spans="1:4" x14ac:dyDescent="0.2">
      <c r="A40" s="498" t="s">
        <v>457</v>
      </c>
      <c r="C40" s="497"/>
    </row>
    <row r="41" spans="1:4" x14ac:dyDescent="0.2">
      <c r="A41" s="498" t="s">
        <v>11</v>
      </c>
    </row>
    <row r="42" spans="1:4" x14ac:dyDescent="0.2">
      <c r="B42" s="505" t="s">
        <v>458</v>
      </c>
      <c r="D42" s="506">
        <f>+D38-'B-1-Stmt Net Pos (1)'!C87</f>
        <v>0</v>
      </c>
    </row>
  </sheetData>
  <customSheetViews>
    <customSheetView guid="{451200E5-5EDA-4489-BE6E-B285D74FE2B3}" scale="75" fitToPage="1" printArea="1">
      <selection activeCell="A33" sqref="A33:A34"/>
      <pageMargins left="0" right="0" top="0.5" bottom="0" header="0" footer="0"/>
      <printOptions horizontalCentered="1"/>
      <pageSetup scale="81" orientation="portrait" r:id="rId1"/>
      <headerFooter alignWithMargins="0">
        <oddHeader>&amp;R&amp;"Times New Roman,Regular"&amp;12Exhibit C-2
Page 5</oddHeader>
      </headerFooter>
    </customSheetView>
  </customSheetViews>
  <phoneticPr fontId="14" type="noConversion"/>
  <printOptions horizontalCentered="1"/>
  <pageMargins left="0" right="0" top="0.5" bottom="0" header="0" footer="0"/>
  <pageSetup scale="81" orientation="portrait" r:id="rId2"/>
  <headerFooter alignWithMargins="0">
    <oddHeader>&amp;R&amp;"Times New Roman,Regular"&amp;12Exhibit C-2
Page 5</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3"/>
    <pageSetUpPr fitToPage="1"/>
  </sheetPr>
  <dimension ref="A1:J59"/>
  <sheetViews>
    <sheetView showGridLines="0" zoomScale="75" workbookViewId="0">
      <pane xSplit="2" ySplit="8" topLeftCell="C9" activePane="bottomRight" state="frozen"/>
      <selection activeCell="B33" sqref="A33:XFD33"/>
      <selection pane="topRight" activeCell="B33" sqref="A33:XFD33"/>
      <selection pane="bottomLeft" activeCell="B33" sqref="A33:XFD33"/>
      <selection pane="bottomRight" activeCell="E53" sqref="E53"/>
    </sheetView>
  </sheetViews>
  <sheetFormatPr defaultColWidth="9.140625" defaultRowHeight="15.75" x14ac:dyDescent="0.25"/>
  <cols>
    <col min="1" max="1" width="60.7109375" style="174" customWidth="1"/>
    <col min="2" max="2" width="14.7109375" style="174" customWidth="1"/>
    <col min="3" max="3" width="19.85546875" style="174" customWidth="1"/>
    <col min="4" max="4" width="20.7109375" style="174" customWidth="1"/>
    <col min="5" max="5" width="22.85546875" style="174" customWidth="1"/>
    <col min="6" max="6" width="22.28515625" style="174" customWidth="1"/>
    <col min="7" max="7" width="21.85546875" style="174" customWidth="1"/>
    <col min="8" max="8" width="21.7109375" style="174" customWidth="1"/>
    <col min="9" max="9" width="20" style="174" customWidth="1"/>
    <col min="10" max="10" width="19.85546875" style="174" customWidth="1"/>
    <col min="11" max="16384" width="9.140625" style="174"/>
  </cols>
  <sheetData>
    <row r="1" spans="1:10" s="138" customFormat="1" x14ac:dyDescent="0.25">
      <c r="A1" s="145" t="str">
        <f>+'B-1-Stmt Net Pos (1)'!A1</f>
        <v>ABC Charter School</v>
      </c>
      <c r="B1" s="39"/>
      <c r="C1" s="39"/>
      <c r="D1" s="39" t="s">
        <v>492</v>
      </c>
      <c r="F1" s="39"/>
      <c r="J1" s="21"/>
    </row>
    <row r="2" spans="1:10" s="138" customFormat="1" x14ac:dyDescent="0.25">
      <c r="A2" s="139" t="s">
        <v>25</v>
      </c>
      <c r="B2" s="39"/>
      <c r="C2" s="39"/>
      <c r="D2" s="39"/>
      <c r="F2" s="39"/>
      <c r="J2" s="21"/>
    </row>
    <row r="3" spans="1:10" s="138" customFormat="1" ht="20.25" x14ac:dyDescent="0.3">
      <c r="A3" s="288" t="s">
        <v>305</v>
      </c>
      <c r="B3" s="512"/>
      <c r="C3" s="509" t="s">
        <v>459</v>
      </c>
      <c r="D3" s="39"/>
      <c r="E3" s="39"/>
      <c r="F3" s="39"/>
      <c r="I3" s="144"/>
    </row>
    <row r="4" spans="1:10" s="138" customFormat="1" x14ac:dyDescent="0.25">
      <c r="A4" s="139"/>
      <c r="B4" s="39"/>
      <c r="C4" s="39"/>
      <c r="D4" s="39"/>
      <c r="E4" s="39"/>
      <c r="F4" s="39"/>
      <c r="I4" s="144"/>
    </row>
    <row r="5" spans="1:10" s="138" customFormat="1" x14ac:dyDescent="0.25">
      <c r="A5" s="38"/>
      <c r="B5" s="39"/>
      <c r="C5" s="39"/>
      <c r="E5" s="302"/>
      <c r="F5" s="302"/>
    </row>
    <row r="6" spans="1:10" s="138" customFormat="1" x14ac:dyDescent="0.25">
      <c r="A6" s="556" t="s">
        <v>27</v>
      </c>
      <c r="B6" s="559" t="s">
        <v>269</v>
      </c>
      <c r="C6" s="553" t="s">
        <v>28</v>
      </c>
      <c r="D6" s="553" t="s">
        <v>26</v>
      </c>
      <c r="E6" s="553"/>
      <c r="F6" s="553"/>
      <c r="G6" s="547" t="s">
        <v>279</v>
      </c>
      <c r="H6" s="548"/>
      <c r="I6" s="548"/>
      <c r="J6" s="549"/>
    </row>
    <row r="7" spans="1:10" s="138" customFormat="1" ht="15.75" customHeight="1" x14ac:dyDescent="0.25">
      <c r="A7" s="557"/>
      <c r="B7" s="560"/>
      <c r="C7" s="553"/>
      <c r="D7" s="562" t="s">
        <v>270</v>
      </c>
      <c r="E7" s="562" t="s">
        <v>271</v>
      </c>
      <c r="F7" s="562" t="s">
        <v>272</v>
      </c>
      <c r="G7" s="550" t="s">
        <v>13</v>
      </c>
      <c r="H7" s="551"/>
      <c r="I7" s="552"/>
      <c r="J7" s="554" t="s">
        <v>278</v>
      </c>
    </row>
    <row r="8" spans="1:10" s="138" customFormat="1" ht="31.5" x14ac:dyDescent="0.25">
      <c r="A8" s="558"/>
      <c r="B8" s="561"/>
      <c r="C8" s="553"/>
      <c r="D8" s="562"/>
      <c r="E8" s="562"/>
      <c r="F8" s="562"/>
      <c r="G8" s="303" t="s">
        <v>276</v>
      </c>
      <c r="H8" s="308" t="s">
        <v>277</v>
      </c>
      <c r="I8" s="157" t="s">
        <v>18</v>
      </c>
      <c r="J8" s="555"/>
    </row>
    <row r="9" spans="1:10" s="138" customFormat="1" x14ac:dyDescent="0.25">
      <c r="A9" s="158" t="s">
        <v>102</v>
      </c>
      <c r="B9" s="159"/>
      <c r="C9" s="160"/>
      <c r="D9" s="160"/>
      <c r="E9" s="160"/>
      <c r="F9" s="160"/>
      <c r="G9" s="160"/>
      <c r="H9" s="160"/>
      <c r="I9" s="160"/>
      <c r="J9" s="161"/>
    </row>
    <row r="10" spans="1:10" x14ac:dyDescent="0.25">
      <c r="A10" s="162" t="s">
        <v>122</v>
      </c>
      <c r="B10" s="163">
        <v>5000</v>
      </c>
      <c r="C10" s="121"/>
      <c r="D10" s="121"/>
      <c r="E10" s="121"/>
      <c r="F10" s="121"/>
      <c r="G10" s="176">
        <f>SUM(D10:F10)-C10</f>
        <v>0</v>
      </c>
      <c r="H10" s="166"/>
      <c r="I10" s="176">
        <f>G10</f>
        <v>0</v>
      </c>
      <c r="J10" s="166"/>
    </row>
    <row r="11" spans="1:10" x14ac:dyDescent="0.25">
      <c r="A11" s="262" t="s">
        <v>285</v>
      </c>
      <c r="B11" s="163">
        <v>6100</v>
      </c>
      <c r="C11" s="121"/>
      <c r="D11" s="121"/>
      <c r="E11" s="121"/>
      <c r="F11" s="121"/>
      <c r="G11" s="176">
        <f t="shared" ref="G11:G28" si="0">SUM(D11:F11)-C11</f>
        <v>0</v>
      </c>
      <c r="H11" s="166"/>
      <c r="I11" s="177">
        <f t="shared" ref="I11:I30" si="1">G11</f>
        <v>0</v>
      </c>
      <c r="J11" s="178"/>
    </row>
    <row r="12" spans="1:10" x14ac:dyDescent="0.25">
      <c r="A12" s="162" t="s">
        <v>123</v>
      </c>
      <c r="B12" s="163">
        <v>6200</v>
      </c>
      <c r="C12" s="121"/>
      <c r="D12" s="121"/>
      <c r="E12" s="121"/>
      <c r="F12" s="121"/>
      <c r="G12" s="176">
        <f t="shared" si="0"/>
        <v>0</v>
      </c>
      <c r="H12" s="166"/>
      <c r="I12" s="176">
        <f t="shared" si="1"/>
        <v>0</v>
      </c>
      <c r="J12" s="179"/>
    </row>
    <row r="13" spans="1:10" x14ac:dyDescent="0.25">
      <c r="A13" s="162" t="s">
        <v>124</v>
      </c>
      <c r="B13" s="163">
        <v>6300</v>
      </c>
      <c r="C13" s="121"/>
      <c r="D13" s="121"/>
      <c r="E13" s="121"/>
      <c r="F13" s="121"/>
      <c r="G13" s="176">
        <f t="shared" si="0"/>
        <v>0</v>
      </c>
      <c r="H13" s="166"/>
      <c r="I13" s="176">
        <f t="shared" si="1"/>
        <v>0</v>
      </c>
      <c r="J13" s="179"/>
    </row>
    <row r="14" spans="1:10" x14ac:dyDescent="0.25">
      <c r="A14" s="162" t="s">
        <v>125</v>
      </c>
      <c r="B14" s="163">
        <v>6400</v>
      </c>
      <c r="C14" s="121"/>
      <c r="D14" s="121"/>
      <c r="E14" s="121"/>
      <c r="F14" s="121"/>
      <c r="G14" s="176">
        <f t="shared" si="0"/>
        <v>0</v>
      </c>
      <c r="H14" s="166"/>
      <c r="I14" s="176">
        <f t="shared" si="1"/>
        <v>0</v>
      </c>
      <c r="J14" s="179"/>
    </row>
    <row r="15" spans="1:10" x14ac:dyDescent="0.25">
      <c r="A15" s="162" t="s">
        <v>300</v>
      </c>
      <c r="B15" s="163">
        <v>6500</v>
      </c>
      <c r="C15" s="121"/>
      <c r="D15" s="121"/>
      <c r="E15" s="121"/>
      <c r="F15" s="121"/>
      <c r="G15" s="176">
        <f t="shared" si="0"/>
        <v>0</v>
      </c>
      <c r="H15" s="166"/>
      <c r="I15" s="176">
        <f t="shared" si="1"/>
        <v>0</v>
      </c>
      <c r="J15" s="179"/>
    </row>
    <row r="16" spans="1:10" x14ac:dyDescent="0.25">
      <c r="A16" s="162" t="s">
        <v>193</v>
      </c>
      <c r="B16" s="163">
        <v>7100</v>
      </c>
      <c r="C16" s="121"/>
      <c r="D16" s="121"/>
      <c r="E16" s="121"/>
      <c r="F16" s="121"/>
      <c r="G16" s="176">
        <f t="shared" si="0"/>
        <v>0</v>
      </c>
      <c r="H16" s="166"/>
      <c r="I16" s="176">
        <f t="shared" si="1"/>
        <v>0</v>
      </c>
      <c r="J16" s="179"/>
    </row>
    <row r="17" spans="1:10" x14ac:dyDescent="0.25">
      <c r="A17" s="162" t="s">
        <v>126</v>
      </c>
      <c r="B17" s="163">
        <v>7200</v>
      </c>
      <c r="C17" s="121"/>
      <c r="D17" s="121"/>
      <c r="E17" s="121"/>
      <c r="F17" s="121"/>
      <c r="G17" s="176">
        <f t="shared" si="0"/>
        <v>0</v>
      </c>
      <c r="H17" s="166"/>
      <c r="I17" s="176">
        <f t="shared" si="1"/>
        <v>0</v>
      </c>
      <c r="J17" s="179"/>
    </row>
    <row r="18" spans="1:10" x14ac:dyDescent="0.25">
      <c r="A18" s="162" t="s">
        <v>127</v>
      </c>
      <c r="B18" s="163">
        <v>7300</v>
      </c>
      <c r="C18" s="121"/>
      <c r="D18" s="121"/>
      <c r="E18" s="121"/>
      <c r="F18" s="121"/>
      <c r="G18" s="176">
        <f t="shared" si="0"/>
        <v>0</v>
      </c>
      <c r="H18" s="166"/>
      <c r="I18" s="176">
        <f t="shared" si="1"/>
        <v>0</v>
      </c>
      <c r="J18" s="179"/>
    </row>
    <row r="19" spans="1:10" x14ac:dyDescent="0.25">
      <c r="A19" s="162" t="s">
        <v>128</v>
      </c>
      <c r="B19" s="163">
        <v>7400</v>
      </c>
      <c r="C19" s="121"/>
      <c r="D19" s="121"/>
      <c r="E19" s="121"/>
      <c r="F19" s="121"/>
      <c r="G19" s="176">
        <f t="shared" si="0"/>
        <v>0</v>
      </c>
      <c r="H19" s="166"/>
      <c r="I19" s="176">
        <f t="shared" si="1"/>
        <v>0</v>
      </c>
      <c r="J19" s="179"/>
    </row>
    <row r="20" spans="1:10" x14ac:dyDescent="0.25">
      <c r="A20" s="162" t="s">
        <v>129</v>
      </c>
      <c r="B20" s="163">
        <v>7500</v>
      </c>
      <c r="C20" s="121"/>
      <c r="D20" s="121"/>
      <c r="E20" s="121"/>
      <c r="F20" s="121"/>
      <c r="G20" s="176">
        <f t="shared" si="0"/>
        <v>0</v>
      </c>
      <c r="H20" s="166"/>
      <c r="I20" s="176">
        <f t="shared" si="1"/>
        <v>0</v>
      </c>
      <c r="J20" s="179"/>
    </row>
    <row r="21" spans="1:10" x14ac:dyDescent="0.25">
      <c r="A21" s="162" t="s">
        <v>130</v>
      </c>
      <c r="B21" s="163">
        <v>7600</v>
      </c>
      <c r="C21" s="121"/>
      <c r="D21" s="121"/>
      <c r="E21" s="121"/>
      <c r="F21" s="121"/>
      <c r="G21" s="176">
        <f t="shared" si="0"/>
        <v>0</v>
      </c>
      <c r="H21" s="166"/>
      <c r="I21" s="176">
        <f t="shared" si="1"/>
        <v>0</v>
      </c>
      <c r="J21" s="179"/>
    </row>
    <row r="22" spans="1:10" x14ac:dyDescent="0.25">
      <c r="A22" s="162" t="s">
        <v>131</v>
      </c>
      <c r="B22" s="163">
        <v>7700</v>
      </c>
      <c r="C22" s="121"/>
      <c r="D22" s="121"/>
      <c r="E22" s="121"/>
      <c r="F22" s="121"/>
      <c r="G22" s="176">
        <f t="shared" si="0"/>
        <v>0</v>
      </c>
      <c r="H22" s="166"/>
      <c r="I22" s="176">
        <f t="shared" si="1"/>
        <v>0</v>
      </c>
      <c r="J22" s="179"/>
    </row>
    <row r="23" spans="1:10" x14ac:dyDescent="0.25">
      <c r="A23" s="262" t="s">
        <v>221</v>
      </c>
      <c r="B23" s="163">
        <v>7800</v>
      </c>
      <c r="C23" s="121"/>
      <c r="D23" s="121"/>
      <c r="E23" s="121"/>
      <c r="F23" s="121"/>
      <c r="G23" s="176">
        <f t="shared" si="0"/>
        <v>0</v>
      </c>
      <c r="H23" s="166"/>
      <c r="I23" s="176">
        <f t="shared" si="1"/>
        <v>0</v>
      </c>
      <c r="J23" s="179"/>
    </row>
    <row r="24" spans="1:10" x14ac:dyDescent="0.25">
      <c r="A24" s="162" t="s">
        <v>132</v>
      </c>
      <c r="B24" s="163">
        <v>7900</v>
      </c>
      <c r="C24" s="121"/>
      <c r="D24" s="121"/>
      <c r="E24" s="121"/>
      <c r="F24" s="121"/>
      <c r="G24" s="176">
        <f t="shared" si="0"/>
        <v>0</v>
      </c>
      <c r="H24" s="166"/>
      <c r="I24" s="176">
        <f t="shared" si="1"/>
        <v>0</v>
      </c>
      <c r="J24" s="179"/>
    </row>
    <row r="25" spans="1:10" x14ac:dyDescent="0.25">
      <c r="A25" s="162" t="s">
        <v>133</v>
      </c>
      <c r="B25" s="163">
        <v>8100</v>
      </c>
      <c r="C25" s="121"/>
      <c r="D25" s="121"/>
      <c r="E25" s="121"/>
      <c r="F25" s="121"/>
      <c r="G25" s="176">
        <f t="shared" si="0"/>
        <v>0</v>
      </c>
      <c r="H25" s="166"/>
      <c r="I25" s="176">
        <f t="shared" si="1"/>
        <v>0</v>
      </c>
      <c r="J25" s="179"/>
    </row>
    <row r="26" spans="1:10" x14ac:dyDescent="0.25">
      <c r="A26" s="162" t="s">
        <v>134</v>
      </c>
      <c r="B26" s="163">
        <v>8200</v>
      </c>
      <c r="C26" s="121"/>
      <c r="D26" s="121"/>
      <c r="E26" s="121"/>
      <c r="F26" s="121"/>
      <c r="G26" s="176">
        <f t="shared" si="0"/>
        <v>0</v>
      </c>
      <c r="H26" s="166"/>
      <c r="I26" s="176">
        <f t="shared" si="1"/>
        <v>0</v>
      </c>
      <c r="J26" s="178"/>
    </row>
    <row r="27" spans="1:10" x14ac:dyDescent="0.25">
      <c r="A27" s="162" t="s">
        <v>135</v>
      </c>
      <c r="B27" s="163">
        <v>9100</v>
      </c>
      <c r="C27" s="121"/>
      <c r="D27" s="121"/>
      <c r="E27" s="121"/>
      <c r="F27" s="121"/>
      <c r="G27" s="176">
        <f t="shared" si="0"/>
        <v>0</v>
      </c>
      <c r="H27" s="166"/>
      <c r="I27" s="176">
        <f t="shared" si="1"/>
        <v>0</v>
      </c>
      <c r="J27" s="178"/>
    </row>
    <row r="28" spans="1:10" x14ac:dyDescent="0.25">
      <c r="A28" s="164" t="s">
        <v>222</v>
      </c>
      <c r="B28" s="163">
        <v>9200</v>
      </c>
      <c r="C28" s="121"/>
      <c r="D28" s="121"/>
      <c r="E28" s="121"/>
      <c r="F28" s="121"/>
      <c r="G28" s="176">
        <f t="shared" si="0"/>
        <v>0</v>
      </c>
      <c r="H28" s="166"/>
      <c r="I28" s="176">
        <f t="shared" si="1"/>
        <v>0</v>
      </c>
      <c r="J28" s="179"/>
    </row>
    <row r="29" spans="1:10" x14ac:dyDescent="0.25">
      <c r="A29" s="162" t="s">
        <v>281</v>
      </c>
      <c r="B29" s="165"/>
      <c r="C29" s="121"/>
      <c r="D29" s="180"/>
      <c r="E29" s="180"/>
      <c r="F29" s="180"/>
      <c r="G29" s="176">
        <f>-C29</f>
        <v>0</v>
      </c>
      <c r="H29" s="166"/>
      <c r="I29" s="176">
        <f t="shared" si="1"/>
        <v>0</v>
      </c>
      <c r="J29" s="179"/>
    </row>
    <row r="30" spans="1:10" s="138" customFormat="1" x14ac:dyDescent="0.25">
      <c r="A30" s="167" t="s">
        <v>136</v>
      </c>
      <c r="B30" s="168"/>
      <c r="C30" s="177">
        <f>SUM(C9:C29)</f>
        <v>0</v>
      </c>
      <c r="D30" s="177">
        <f>SUM(D9:D29)</f>
        <v>0</v>
      </c>
      <c r="E30" s="177">
        <f>SUM(E9:E29)</f>
        <v>0</v>
      </c>
      <c r="F30" s="177">
        <f>SUM(F9:F29)</f>
        <v>0</v>
      </c>
      <c r="G30" s="177">
        <f>SUM(D30:F30)-C30</f>
        <v>0</v>
      </c>
      <c r="H30" s="179"/>
      <c r="I30" s="177">
        <f t="shared" si="1"/>
        <v>0</v>
      </c>
      <c r="J30" s="179"/>
    </row>
    <row r="31" spans="1:10" s="138" customFormat="1" x14ac:dyDescent="0.25">
      <c r="A31" s="158" t="s">
        <v>103</v>
      </c>
      <c r="B31" s="252"/>
      <c r="C31" s="181"/>
      <c r="D31" s="182"/>
      <c r="E31" s="182"/>
      <c r="F31" s="181"/>
      <c r="G31" s="183"/>
      <c r="H31" s="183"/>
      <c r="I31" s="160"/>
      <c r="J31" s="184"/>
    </row>
    <row r="32" spans="1:10" x14ac:dyDescent="0.25">
      <c r="A32" s="162" t="s">
        <v>223</v>
      </c>
      <c r="B32" s="185"/>
      <c r="C32" s="186"/>
      <c r="D32" s="187"/>
      <c r="E32" s="187"/>
      <c r="F32" s="188"/>
      <c r="G32" s="178"/>
      <c r="H32" s="176">
        <f>SUM(D32:F32)-C32</f>
        <v>0</v>
      </c>
      <c r="I32" s="176">
        <f>H32</f>
        <v>0</v>
      </c>
      <c r="J32" s="178"/>
    </row>
    <row r="33" spans="1:10" x14ac:dyDescent="0.25">
      <c r="A33" s="162" t="s">
        <v>286</v>
      </c>
      <c r="B33" s="185"/>
      <c r="C33" s="189"/>
      <c r="D33" s="189"/>
      <c r="E33" s="189"/>
      <c r="F33" s="528"/>
      <c r="G33" s="179"/>
      <c r="H33" s="176"/>
      <c r="I33" s="176"/>
      <c r="J33" s="178"/>
    </row>
    <row r="34" spans="1:10" x14ac:dyDescent="0.25">
      <c r="A34" s="162" t="s">
        <v>137</v>
      </c>
      <c r="B34" s="185"/>
      <c r="C34" s="228"/>
      <c r="D34" s="529"/>
      <c r="E34" s="529"/>
      <c r="F34" s="228"/>
      <c r="G34" s="166"/>
      <c r="H34" s="176">
        <f>SUM(D34:F34)-C34</f>
        <v>0</v>
      </c>
      <c r="I34" s="176">
        <f>H34</f>
        <v>0</v>
      </c>
      <c r="J34" s="179"/>
    </row>
    <row r="35" spans="1:10" x14ac:dyDescent="0.25">
      <c r="A35" s="162" t="s">
        <v>224</v>
      </c>
      <c r="B35" s="185"/>
      <c r="C35" s="228"/>
      <c r="D35" s="228"/>
      <c r="E35" s="228"/>
      <c r="F35" s="186"/>
      <c r="G35" s="191"/>
      <c r="H35" s="176">
        <f>SUM(D35:F35)-C35</f>
        <v>0</v>
      </c>
      <c r="I35" s="192">
        <f>H35</f>
        <v>0</v>
      </c>
      <c r="J35" s="179"/>
    </row>
    <row r="36" spans="1:10" s="138" customFormat="1" x14ac:dyDescent="0.25">
      <c r="A36" s="156" t="s">
        <v>225</v>
      </c>
      <c r="B36" s="185"/>
      <c r="C36" s="190">
        <f>SUM(C31:C35)</f>
        <v>0</v>
      </c>
      <c r="D36" s="190">
        <f>SUM(D31:D35)</f>
        <v>0</v>
      </c>
      <c r="E36" s="190">
        <f>SUM(E31:E35)</f>
        <v>0</v>
      </c>
      <c r="F36" s="190">
        <f>SUM(F31:F35)</f>
        <v>0</v>
      </c>
      <c r="G36" s="193"/>
      <c r="H36" s="176">
        <f>SUM(D36:F36)-C36</f>
        <v>0</v>
      </c>
      <c r="I36" s="190">
        <f>H36</f>
        <v>0</v>
      </c>
      <c r="J36" s="194"/>
    </row>
    <row r="37" spans="1:10" s="138" customFormat="1" x14ac:dyDescent="0.25">
      <c r="A37" s="195" t="s">
        <v>104</v>
      </c>
      <c r="B37" s="196"/>
      <c r="C37" s="177">
        <f>C30+C36</f>
        <v>0</v>
      </c>
      <c r="D37" s="177">
        <f>D30+D36</f>
        <v>0</v>
      </c>
      <c r="E37" s="177">
        <f>E30+E36</f>
        <v>0</v>
      </c>
      <c r="F37" s="177">
        <f>F30+F36</f>
        <v>0</v>
      </c>
      <c r="G37" s="177">
        <f>G30</f>
        <v>0</v>
      </c>
      <c r="H37" s="177">
        <f>H36</f>
        <v>0</v>
      </c>
      <c r="I37" s="177">
        <f>I30+I36</f>
        <v>0</v>
      </c>
      <c r="J37" s="253"/>
    </row>
    <row r="38" spans="1:10" x14ac:dyDescent="0.25">
      <c r="A38" s="222"/>
      <c r="B38" s="223"/>
      <c r="C38" s="310"/>
      <c r="D38" s="310"/>
      <c r="E38" s="310"/>
      <c r="F38" s="310"/>
      <c r="G38" s="221"/>
      <c r="H38" s="221"/>
      <c r="I38" s="221"/>
      <c r="J38" s="221"/>
    </row>
    <row r="39" spans="1:10" x14ac:dyDescent="0.25">
      <c r="A39" s="138"/>
      <c r="B39" s="169" t="s">
        <v>29</v>
      </c>
      <c r="C39" s="31"/>
      <c r="D39" s="31"/>
      <c r="E39" s="31"/>
      <c r="F39" s="31"/>
      <c r="G39" s="31"/>
      <c r="H39" s="31"/>
      <c r="I39" s="31"/>
      <c r="J39" s="31"/>
    </row>
    <row r="40" spans="1:10" x14ac:dyDescent="0.25">
      <c r="A40" s="138"/>
      <c r="B40" s="170" t="s">
        <v>30</v>
      </c>
      <c r="C40" s="31"/>
      <c r="D40" s="31"/>
      <c r="E40" s="31"/>
      <c r="F40" s="31"/>
      <c r="G40" s="171"/>
      <c r="H40" s="171"/>
      <c r="I40" s="171"/>
      <c r="J40" s="171"/>
    </row>
    <row r="41" spans="1:10" x14ac:dyDescent="0.25">
      <c r="A41" s="138"/>
      <c r="B41" s="172" t="s">
        <v>138</v>
      </c>
      <c r="C41" s="31"/>
      <c r="D41" s="31"/>
      <c r="E41" s="31"/>
      <c r="F41" s="31"/>
      <c r="G41" s="114"/>
      <c r="H41" s="114"/>
      <c r="I41" s="115">
        <f>SUM(G41:H41)</f>
        <v>0</v>
      </c>
      <c r="J41" s="229">
        <v>0</v>
      </c>
    </row>
    <row r="42" spans="1:10" x14ac:dyDescent="0.25">
      <c r="A42" s="138"/>
      <c r="B42" s="172" t="s">
        <v>139</v>
      </c>
      <c r="C42" s="31"/>
      <c r="D42" s="31"/>
      <c r="E42" s="31"/>
      <c r="F42" s="31"/>
      <c r="G42" s="114"/>
      <c r="H42" s="114"/>
      <c r="I42" s="115">
        <f t="shared" ref="I42:I49" si="2">SUM(G42:H42)</f>
        <v>0</v>
      </c>
      <c r="J42" s="175">
        <v>0</v>
      </c>
    </row>
    <row r="43" spans="1:10" x14ac:dyDescent="0.25">
      <c r="A43" s="138"/>
      <c r="B43" s="172" t="s">
        <v>140</v>
      </c>
      <c r="C43" s="31"/>
      <c r="D43" s="31"/>
      <c r="E43" s="31"/>
      <c r="F43" s="31"/>
      <c r="G43" s="114"/>
      <c r="H43" s="114"/>
      <c r="I43" s="115">
        <f t="shared" si="2"/>
        <v>0</v>
      </c>
      <c r="J43" s="175">
        <v>0</v>
      </c>
    </row>
    <row r="44" spans="1:10" x14ac:dyDescent="0.25">
      <c r="A44" s="138"/>
      <c r="B44" s="172" t="s">
        <v>141</v>
      </c>
      <c r="C44" s="31"/>
      <c r="D44" s="31"/>
      <c r="E44" s="31"/>
      <c r="F44" s="31"/>
      <c r="G44" s="197"/>
      <c r="H44" s="197"/>
      <c r="I44" s="115">
        <f t="shared" si="2"/>
        <v>0</v>
      </c>
      <c r="J44" s="175">
        <v>0</v>
      </c>
    </row>
    <row r="45" spans="1:10" x14ac:dyDescent="0.25">
      <c r="A45" s="138"/>
      <c r="B45" s="138" t="s">
        <v>105</v>
      </c>
      <c r="C45" s="31"/>
      <c r="D45" s="31"/>
      <c r="E45" s="31"/>
      <c r="F45" s="31"/>
      <c r="G45" s="114"/>
      <c r="H45" s="114"/>
      <c r="I45" s="115">
        <f t="shared" si="2"/>
        <v>0</v>
      </c>
      <c r="J45" s="175">
        <v>0</v>
      </c>
    </row>
    <row r="46" spans="1:10" x14ac:dyDescent="0.25">
      <c r="A46" s="138"/>
      <c r="B46" s="138" t="s">
        <v>106</v>
      </c>
      <c r="C46" s="31"/>
      <c r="D46" s="31"/>
      <c r="E46" s="31"/>
      <c r="F46" s="31"/>
      <c r="G46" s="114"/>
      <c r="H46" s="114"/>
      <c r="I46" s="115">
        <f t="shared" si="2"/>
        <v>0</v>
      </c>
      <c r="J46" s="229">
        <v>0</v>
      </c>
    </row>
    <row r="47" spans="1:10" x14ac:dyDescent="0.25">
      <c r="A47" s="138"/>
      <c r="B47" s="138" t="s">
        <v>31</v>
      </c>
      <c r="C47" s="31"/>
      <c r="D47" s="31"/>
      <c r="E47" s="31"/>
      <c r="F47" s="31"/>
      <c r="G47" s="114"/>
      <c r="H47" s="114"/>
      <c r="I47" s="115">
        <f t="shared" si="2"/>
        <v>0</v>
      </c>
      <c r="J47" s="229">
        <v>0</v>
      </c>
    </row>
    <row r="48" spans="1:10" x14ac:dyDescent="0.25">
      <c r="A48" s="138"/>
      <c r="B48" s="138" t="s">
        <v>107</v>
      </c>
      <c r="C48" s="31"/>
      <c r="D48" s="31"/>
      <c r="E48" s="31"/>
      <c r="F48" s="31"/>
      <c r="G48" s="114"/>
      <c r="H48" s="114"/>
      <c r="I48" s="115">
        <f t="shared" si="2"/>
        <v>0</v>
      </c>
      <c r="J48" s="229">
        <v>0</v>
      </c>
    </row>
    <row r="49" spans="1:10" x14ac:dyDescent="0.25">
      <c r="A49" s="138"/>
      <c r="B49" s="138" t="s">
        <v>108</v>
      </c>
      <c r="C49" s="31"/>
      <c r="D49" s="31"/>
      <c r="E49" s="31"/>
      <c r="F49" s="31"/>
      <c r="G49" s="114"/>
      <c r="H49" s="114"/>
      <c r="I49" s="115">
        <f t="shared" si="2"/>
        <v>0</v>
      </c>
      <c r="J49" s="229">
        <v>0</v>
      </c>
    </row>
    <row r="50" spans="1:10" x14ac:dyDescent="0.25">
      <c r="A50" s="138"/>
      <c r="B50" s="138" t="s">
        <v>32</v>
      </c>
      <c r="C50" s="31"/>
      <c r="D50" s="31"/>
      <c r="E50" s="31"/>
      <c r="F50" s="31"/>
      <c r="G50" s="197"/>
      <c r="H50" s="197"/>
      <c r="I50" s="115">
        <f t="shared" ref="I50:I55" si="3">SUM(G50:H50)</f>
        <v>0</v>
      </c>
      <c r="J50" s="229">
        <v>0</v>
      </c>
    </row>
    <row r="51" spans="1:10" s="138" customFormat="1" x14ac:dyDescent="0.25">
      <c r="B51" s="173" t="s">
        <v>164</v>
      </c>
      <c r="C51" s="31"/>
      <c r="D51" s="31"/>
      <c r="E51" s="31"/>
      <c r="F51" s="31"/>
      <c r="G51" s="141">
        <f>SUM(G41:G50)</f>
        <v>0</v>
      </c>
      <c r="H51" s="141">
        <f>SUM(H41:H50)</f>
        <v>0</v>
      </c>
      <c r="I51" s="141">
        <f t="shared" si="3"/>
        <v>0</v>
      </c>
      <c r="J51" s="141">
        <f>SUM(J41:J50)</f>
        <v>0</v>
      </c>
    </row>
    <row r="52" spans="1:10" x14ac:dyDescent="0.25">
      <c r="A52" s="138"/>
      <c r="B52" s="173" t="s">
        <v>204</v>
      </c>
      <c r="C52" s="31"/>
      <c r="D52" s="31"/>
      <c r="E52" s="31"/>
      <c r="F52" s="31"/>
      <c r="G52" s="242">
        <f>G51+G30</f>
        <v>0</v>
      </c>
      <c r="H52" s="242">
        <f>H51+H36</f>
        <v>0</v>
      </c>
      <c r="I52" s="141">
        <f t="shared" si="3"/>
        <v>0</v>
      </c>
      <c r="J52" s="242">
        <f>J51</f>
        <v>0</v>
      </c>
    </row>
    <row r="53" spans="1:10" x14ac:dyDescent="0.25">
      <c r="A53" s="138"/>
      <c r="B53" s="289" t="s">
        <v>486</v>
      </c>
      <c r="C53" s="290"/>
      <c r="D53" s="31"/>
      <c r="E53" s="31"/>
      <c r="F53" s="31"/>
      <c r="G53" s="197"/>
      <c r="H53" s="197"/>
      <c r="I53" s="141">
        <f t="shared" si="3"/>
        <v>0</v>
      </c>
      <c r="J53" s="229">
        <v>0</v>
      </c>
    </row>
    <row r="54" spans="1:10" x14ac:dyDescent="0.25">
      <c r="A54" s="138"/>
      <c r="B54" s="289" t="s">
        <v>298</v>
      </c>
      <c r="C54" s="290"/>
      <c r="D54" s="31"/>
      <c r="E54" s="31"/>
      <c r="F54" s="31"/>
      <c r="G54" s="197"/>
      <c r="H54" s="197"/>
      <c r="I54" s="141">
        <f t="shared" si="3"/>
        <v>0</v>
      </c>
      <c r="J54" s="229">
        <v>0</v>
      </c>
    </row>
    <row r="55" spans="1:10" s="138" customFormat="1" x14ac:dyDescent="0.25">
      <c r="B55" s="289" t="s">
        <v>308</v>
      </c>
      <c r="C55" s="290"/>
      <c r="D55" s="31"/>
      <c r="E55" s="31"/>
      <c r="F55" s="31"/>
      <c r="G55" s="141">
        <f>SUM(G52:G54)</f>
        <v>0</v>
      </c>
      <c r="H55" s="141">
        <f>SUM(H52:H54)</f>
        <v>0</v>
      </c>
      <c r="I55" s="141">
        <f t="shared" si="3"/>
        <v>0</v>
      </c>
      <c r="J55" s="141">
        <f>SUM(J52:J54)</f>
        <v>0</v>
      </c>
    </row>
    <row r="56" spans="1:10" s="138" customFormat="1" x14ac:dyDescent="0.25">
      <c r="C56" s="31"/>
      <c r="D56" s="31"/>
      <c r="E56" s="31"/>
      <c r="F56" s="31"/>
      <c r="G56" s="31"/>
      <c r="H56" s="31"/>
      <c r="I56" s="31"/>
      <c r="J56" s="31"/>
    </row>
    <row r="57" spans="1:10" s="138" customFormat="1" x14ac:dyDescent="0.25">
      <c r="A57" s="38" t="s">
        <v>280</v>
      </c>
      <c r="C57" s="31"/>
      <c r="D57" s="31"/>
      <c r="E57" s="31"/>
      <c r="F57" s="31"/>
      <c r="G57" s="31"/>
      <c r="H57" s="31"/>
      <c r="I57" s="31"/>
      <c r="J57" s="31"/>
    </row>
    <row r="58" spans="1:10" s="138" customFormat="1" x14ac:dyDescent="0.25">
      <c r="A58" s="39" t="s">
        <v>11</v>
      </c>
      <c r="C58" s="31"/>
      <c r="D58" s="31"/>
      <c r="E58" s="31"/>
      <c r="F58" s="31"/>
      <c r="G58" s="31"/>
      <c r="H58" s="31"/>
      <c r="I58" s="31"/>
      <c r="J58" s="31"/>
    </row>
    <row r="59" spans="1:10" x14ac:dyDescent="0.25">
      <c r="F59" s="174" t="s">
        <v>485</v>
      </c>
      <c r="G59" s="174">
        <f>+G55-'B-1-Stmt Net Pos (1)'!C87</f>
        <v>0</v>
      </c>
      <c r="H59" s="174">
        <f>+H55-'B-1-Stmt Net Pos (1)'!D87</f>
        <v>0</v>
      </c>
    </row>
  </sheetData>
  <customSheetViews>
    <customSheetView guid="{451200E5-5EDA-4489-BE6E-B285D74FE2B3}" scale="75" showGridLines="0" fitToPage="1">
      <pane xSplit="2" ySplit="8" topLeftCell="C27" activePane="bottomRight" state="frozen"/>
      <selection pane="bottomRight" activeCell="G46" sqref="G46"/>
      <pageMargins left="0" right="0" top="0.5" bottom="0" header="0" footer="0"/>
      <printOptions horizontalCentered="1"/>
      <pageSetup scale="49" orientation="landscape" r:id="rId1"/>
      <headerFooter alignWithMargins="0">
        <oddHeader>&amp;R&amp;"Times New Roman,Regular"&amp;12Exhibit B-2
Page 3</oddHeader>
      </headerFooter>
    </customSheetView>
  </customSheetViews>
  <mergeCells count="10">
    <mergeCell ref="G6:J6"/>
    <mergeCell ref="G7:I7"/>
    <mergeCell ref="D6:F6"/>
    <mergeCell ref="J7:J8"/>
    <mergeCell ref="A6:A8"/>
    <mergeCell ref="B6:B8"/>
    <mergeCell ref="D7:D8"/>
    <mergeCell ref="E7:E8"/>
    <mergeCell ref="F7:F8"/>
    <mergeCell ref="C6:C8"/>
  </mergeCells>
  <phoneticPr fontId="14" type="noConversion"/>
  <dataValidations count="3">
    <dataValidation allowBlank="1" showInputMessage="1" showErrorMessage="1" promptTitle="Reconcile Net Assets" prompt="Please be sure to reconcile total net assets from this statement to Exhibit B-1, Statement of Net Assets." sqref="G54:H54" xr:uid="{00000000-0002-0000-0400-000000000000}"/>
    <dataValidation allowBlank="1" showInputMessage="1" showErrorMessage="1" promptTitle="Depreciation/Amortization" prompt="This amount excludes the depreciation or amortization that is included in the direct expenses of the various functions." sqref="C29" xr:uid="{00000000-0002-0000-0400-000001000000}"/>
    <dataValidation allowBlank="1" showInputMessage="1" showErrorMessage="1" promptTitle="Reconcile Net Position" prompt="Please be sure to reconcile total net position from this statement to Exhibit B-1, Statement of Net Position." sqref="G53:H53" xr:uid="{00000000-0002-0000-0400-000002000000}"/>
  </dataValidations>
  <printOptions horizontalCentered="1"/>
  <pageMargins left="0" right="0" top="0.5" bottom="0" header="0" footer="0"/>
  <pageSetup scale="49" orientation="landscape" r:id="rId2"/>
  <headerFooter alignWithMargins="0">
    <oddHeader>&amp;R&amp;"Times New Roman,Regular"&amp;12Exhibit B-2
Page 3</oddHeader>
  </headerFooter>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3"/>
  </sheetPr>
  <dimension ref="A1:D53"/>
  <sheetViews>
    <sheetView zoomScale="75" zoomScaleNormal="75" workbookViewId="0">
      <selection activeCell="B3" sqref="B3"/>
    </sheetView>
  </sheetViews>
  <sheetFormatPr defaultColWidth="9.140625" defaultRowHeight="15.75" x14ac:dyDescent="0.25"/>
  <cols>
    <col min="1" max="1" width="99" style="151" customWidth="1"/>
    <col min="2" max="2" width="18.7109375" style="151" customWidth="1"/>
    <col min="3" max="3" width="4" style="151" customWidth="1"/>
    <col min="4" max="4" width="22.42578125" style="217" customWidth="1"/>
    <col min="5" max="16384" width="9.140625" style="151"/>
  </cols>
  <sheetData>
    <row r="1" spans="1:4" s="207" customFormat="1" x14ac:dyDescent="0.25">
      <c r="A1" s="145" t="str">
        <f>+'B-1-Stmt Net Pos (1)'!A1</f>
        <v>ABC Charter School</v>
      </c>
      <c r="B1" s="149"/>
      <c r="C1" s="210"/>
      <c r="D1" s="215"/>
    </row>
    <row r="2" spans="1:4" s="207" customFormat="1" x14ac:dyDescent="0.25">
      <c r="A2" s="237" t="s">
        <v>257</v>
      </c>
      <c r="B2" s="149"/>
      <c r="C2" s="210"/>
      <c r="D2" s="215"/>
    </row>
    <row r="3" spans="1:4" s="207" customFormat="1" x14ac:dyDescent="0.25">
      <c r="A3" s="146" t="s">
        <v>99</v>
      </c>
      <c r="B3" s="513" t="s">
        <v>459</v>
      </c>
      <c r="D3" s="215"/>
    </row>
    <row r="4" spans="1:4" s="207" customFormat="1" x14ac:dyDescent="0.25">
      <c r="A4" s="211" t="s">
        <v>173</v>
      </c>
      <c r="B4" s="149"/>
      <c r="D4" s="215"/>
    </row>
    <row r="5" spans="1:4" x14ac:dyDescent="0.25">
      <c r="A5" s="147" t="s">
        <v>305</v>
      </c>
    </row>
    <row r="7" spans="1:4" x14ac:dyDescent="0.25">
      <c r="A7" s="495" t="s">
        <v>115</v>
      </c>
      <c r="B7" s="152"/>
      <c r="C7" s="152"/>
      <c r="D7" s="496">
        <f>+'C-3-Rev&amp;Exp-Govt (7)'!G81</f>
        <v>0</v>
      </c>
    </row>
    <row r="8" spans="1:4" x14ac:dyDescent="0.25">
      <c r="A8" s="152"/>
      <c r="B8" s="152"/>
      <c r="C8" s="514"/>
      <c r="D8" s="216"/>
    </row>
    <row r="9" spans="1:4" x14ac:dyDescent="0.25">
      <c r="A9" s="498" t="s">
        <v>460</v>
      </c>
      <c r="B9" s="152"/>
      <c r="C9" s="514"/>
      <c r="D9" s="216"/>
    </row>
    <row r="10" spans="1:4" x14ac:dyDescent="0.25">
      <c r="A10" s="498"/>
      <c r="B10" s="152"/>
      <c r="C10" s="514"/>
      <c r="D10" s="216"/>
    </row>
    <row r="11" spans="1:4" x14ac:dyDescent="0.25">
      <c r="A11" s="499" t="s">
        <v>461</v>
      </c>
      <c r="B11" s="499"/>
      <c r="C11" s="152"/>
      <c r="D11" s="514"/>
    </row>
    <row r="12" spans="1:4" x14ac:dyDescent="0.25">
      <c r="A12" s="499" t="s">
        <v>462</v>
      </c>
      <c r="B12" s="499"/>
      <c r="C12" s="152"/>
      <c r="D12" s="514"/>
    </row>
    <row r="13" spans="1:4" x14ac:dyDescent="0.25">
      <c r="A13" s="499" t="s">
        <v>463</v>
      </c>
      <c r="B13" s="499"/>
      <c r="C13" s="152"/>
      <c r="D13" s="152"/>
    </row>
    <row r="14" spans="1:4" x14ac:dyDescent="0.25">
      <c r="A14" s="499" t="s">
        <v>464</v>
      </c>
      <c r="B14" s="499"/>
      <c r="C14" s="152"/>
      <c r="D14" s="497">
        <v>0</v>
      </c>
    </row>
    <row r="15" spans="1:4" x14ac:dyDescent="0.25">
      <c r="A15" s="499"/>
      <c r="B15" s="499"/>
      <c r="C15" s="152"/>
      <c r="D15" s="497"/>
    </row>
    <row r="16" spans="1:4" x14ac:dyDescent="0.25">
      <c r="A16" s="499" t="s">
        <v>465</v>
      </c>
      <c r="B16" s="499"/>
      <c r="C16" s="152"/>
      <c r="D16" s="514"/>
    </row>
    <row r="17" spans="1:4" x14ac:dyDescent="0.25">
      <c r="A17" s="499" t="s">
        <v>466</v>
      </c>
      <c r="B17" s="499"/>
      <c r="C17" s="152"/>
      <c r="D17" s="152"/>
    </row>
    <row r="18" spans="1:4" x14ac:dyDescent="0.25">
      <c r="A18" s="499"/>
      <c r="B18" s="499"/>
      <c r="C18" s="152"/>
      <c r="D18" s="152"/>
    </row>
    <row r="19" spans="1:4" x14ac:dyDescent="0.25">
      <c r="A19" s="515" t="s">
        <v>467</v>
      </c>
      <c r="B19" s="516"/>
      <c r="C19" s="152"/>
      <c r="D19" s="514"/>
    </row>
    <row r="20" spans="1:4" x14ac:dyDescent="0.25">
      <c r="A20" s="515" t="s">
        <v>468</v>
      </c>
      <c r="B20" s="517"/>
      <c r="C20" s="152"/>
      <c r="D20" s="514"/>
    </row>
    <row r="21" spans="1:4" x14ac:dyDescent="0.25">
      <c r="A21" s="515"/>
      <c r="B21" s="518"/>
      <c r="C21" s="152"/>
      <c r="D21" s="514">
        <f>SUM(B19:B20)</f>
        <v>0</v>
      </c>
    </row>
    <row r="22" spans="1:4" x14ac:dyDescent="0.25">
      <c r="A22" s="515"/>
      <c r="B22" s="519"/>
      <c r="C22" s="152"/>
      <c r="D22" s="514"/>
    </row>
    <row r="23" spans="1:4" x14ac:dyDescent="0.25">
      <c r="A23" s="499" t="s">
        <v>469</v>
      </c>
      <c r="B23" s="499"/>
      <c r="C23" s="152"/>
      <c r="D23" s="514"/>
    </row>
    <row r="24" spans="1:4" x14ac:dyDescent="0.25">
      <c r="A24" s="499" t="s">
        <v>470</v>
      </c>
      <c r="B24" s="499"/>
      <c r="C24" s="152"/>
      <c r="D24" s="497">
        <v>0</v>
      </c>
    </row>
    <row r="25" spans="1:4" x14ac:dyDescent="0.25">
      <c r="A25" s="499"/>
      <c r="B25" s="499"/>
      <c r="C25" s="152"/>
      <c r="D25" s="497"/>
    </row>
    <row r="26" spans="1:4" x14ac:dyDescent="0.25">
      <c r="A26" s="499" t="s">
        <v>471</v>
      </c>
      <c r="B26" s="499"/>
      <c r="C26" s="152"/>
      <c r="D26" s="514"/>
    </row>
    <row r="27" spans="1:4" x14ac:dyDescent="0.25">
      <c r="A27" s="499" t="s">
        <v>472</v>
      </c>
      <c r="B27" s="499"/>
      <c r="C27" s="152"/>
      <c r="D27" s="497">
        <v>0</v>
      </c>
    </row>
    <row r="28" spans="1:4" x14ac:dyDescent="0.25">
      <c r="A28" s="499"/>
      <c r="B28" s="499"/>
      <c r="C28" s="152"/>
      <c r="D28" s="497"/>
    </row>
    <row r="29" spans="1:4" x14ac:dyDescent="0.25">
      <c r="A29" s="499" t="s">
        <v>473</v>
      </c>
      <c r="B29" s="499"/>
      <c r="C29" s="152"/>
      <c r="D29" s="514"/>
    </row>
    <row r="30" spans="1:4" x14ac:dyDescent="0.25">
      <c r="A30" s="499" t="s">
        <v>474</v>
      </c>
      <c r="B30" s="499"/>
      <c r="C30" s="152"/>
      <c r="D30" s="514">
        <v>0</v>
      </c>
    </row>
    <row r="31" spans="1:4" x14ac:dyDescent="0.25">
      <c r="A31" s="499"/>
      <c r="B31" s="499"/>
      <c r="C31" s="152"/>
      <c r="D31" s="514"/>
    </row>
    <row r="32" spans="1:4" x14ac:dyDescent="0.25">
      <c r="A32" s="499" t="s">
        <v>91</v>
      </c>
      <c r="B32" s="499"/>
      <c r="C32" s="152"/>
      <c r="D32" s="514"/>
    </row>
    <row r="33" spans="1:4" x14ac:dyDescent="0.25">
      <c r="A33" s="499" t="s">
        <v>475</v>
      </c>
      <c r="B33" s="499"/>
      <c r="C33" s="152"/>
      <c r="D33" s="514">
        <v>0</v>
      </c>
    </row>
    <row r="34" spans="1:4" x14ac:dyDescent="0.25">
      <c r="A34" s="499"/>
      <c r="B34" s="499"/>
      <c r="C34" s="152"/>
      <c r="D34" s="514"/>
    </row>
    <row r="35" spans="1:4" x14ac:dyDescent="0.25">
      <c r="A35" s="499" t="s">
        <v>476</v>
      </c>
      <c r="B35" s="499"/>
      <c r="C35" s="152"/>
      <c r="D35" s="518"/>
    </row>
    <row r="36" spans="1:4" x14ac:dyDescent="0.25">
      <c r="A36" s="499" t="s">
        <v>477</v>
      </c>
      <c r="B36" s="499"/>
      <c r="C36" s="152"/>
      <c r="D36" s="497">
        <v>0</v>
      </c>
    </row>
    <row r="37" spans="1:4" x14ac:dyDescent="0.25">
      <c r="A37" s="499"/>
      <c r="B37" s="499"/>
      <c r="C37" s="152"/>
      <c r="D37" s="514"/>
    </row>
    <row r="38" spans="1:4" x14ac:dyDescent="0.25">
      <c r="A38" s="499" t="s">
        <v>478</v>
      </c>
      <c r="B38" s="499"/>
      <c r="C38" s="152"/>
      <c r="D38" s="514"/>
    </row>
    <row r="39" spans="1:4" x14ac:dyDescent="0.25">
      <c r="A39" s="499" t="s">
        <v>479</v>
      </c>
      <c r="B39" s="499"/>
      <c r="C39" s="152"/>
      <c r="D39" s="152"/>
    </row>
    <row r="40" spans="1:4" x14ac:dyDescent="0.25">
      <c r="A40" s="515"/>
      <c r="B40" s="499"/>
      <c r="C40" s="152"/>
      <c r="D40" s="514"/>
    </row>
    <row r="41" spans="1:4" x14ac:dyDescent="0.25">
      <c r="A41" s="515" t="s">
        <v>480</v>
      </c>
      <c r="B41" s="516">
        <v>0</v>
      </c>
      <c r="C41" s="152"/>
      <c r="D41" s="497"/>
    </row>
    <row r="42" spans="1:4" x14ac:dyDescent="0.25">
      <c r="A42" s="515" t="s">
        <v>481</v>
      </c>
      <c r="B42" s="516">
        <v>0</v>
      </c>
      <c r="C42" s="152"/>
      <c r="D42" s="497"/>
    </row>
    <row r="43" spans="1:4" x14ac:dyDescent="0.25">
      <c r="A43" s="515" t="s">
        <v>482</v>
      </c>
      <c r="B43" s="516">
        <v>0</v>
      </c>
      <c r="C43" s="152"/>
      <c r="D43" s="497"/>
    </row>
    <row r="44" spans="1:4" x14ac:dyDescent="0.25">
      <c r="A44" s="515" t="s">
        <v>263</v>
      </c>
      <c r="B44" s="516">
        <v>0</v>
      </c>
      <c r="C44" s="152"/>
      <c r="D44" s="497"/>
    </row>
    <row r="45" spans="1:4" x14ac:dyDescent="0.25">
      <c r="A45" s="515" t="s">
        <v>284</v>
      </c>
      <c r="B45" s="516">
        <v>0</v>
      </c>
      <c r="C45" s="152"/>
      <c r="D45" s="497"/>
    </row>
    <row r="46" spans="1:4" x14ac:dyDescent="0.25">
      <c r="A46" s="515" t="s">
        <v>483</v>
      </c>
      <c r="B46" s="517">
        <v>0</v>
      </c>
      <c r="C46" s="152"/>
      <c r="D46" s="501">
        <f>SUM(B41:B46)</f>
        <v>0</v>
      </c>
    </row>
    <row r="47" spans="1:4" x14ac:dyDescent="0.25">
      <c r="A47" s="499"/>
      <c r="B47" s="499"/>
      <c r="C47" s="152"/>
      <c r="D47" s="514"/>
    </row>
    <row r="48" spans="1:4" ht="16.5" thickBot="1" x14ac:dyDescent="0.3">
      <c r="A48" s="520" t="s">
        <v>484</v>
      </c>
      <c r="B48" s="495"/>
      <c r="C48" s="152"/>
      <c r="D48" s="503">
        <f>ROUND(SUM(D7:D47),2)</f>
        <v>0</v>
      </c>
    </row>
    <row r="49" spans="1:4" ht="16.5" thickTop="1" x14ac:dyDescent="0.25">
      <c r="A49" s="498"/>
      <c r="B49" s="152"/>
      <c r="C49" s="514"/>
      <c r="D49" s="216"/>
    </row>
    <row r="50" spans="1:4" x14ac:dyDescent="0.25">
      <c r="A50" s="521" t="s">
        <v>457</v>
      </c>
      <c r="B50" s="152"/>
      <c r="C50" s="514"/>
      <c r="D50" s="216"/>
    </row>
    <row r="51" spans="1:4" x14ac:dyDescent="0.25">
      <c r="A51" s="521" t="s">
        <v>11</v>
      </c>
      <c r="B51" s="152"/>
      <c r="C51" s="152"/>
      <c r="D51" s="216"/>
    </row>
    <row r="52" spans="1:4" x14ac:dyDescent="0.25">
      <c r="C52" s="154"/>
      <c r="D52" s="216"/>
    </row>
    <row r="53" spans="1:4" x14ac:dyDescent="0.25">
      <c r="B53" s="505" t="s">
        <v>458</v>
      </c>
      <c r="C53" s="154"/>
      <c r="D53" s="522">
        <f>+D48-'B-2-Stmt of Activities (3)'!G52</f>
        <v>0</v>
      </c>
    </row>
  </sheetData>
  <customSheetViews>
    <customSheetView guid="{451200E5-5EDA-4489-BE6E-B285D74FE2B3}" scale="75" printArea="1">
      <selection activeCell="B3" sqref="B3"/>
      <pageMargins left="0" right="0" top="0.5" bottom="0" header="0" footer="0"/>
      <printOptions horizontalCentered="1"/>
      <pageSetup scale="80" orientation="portrait" r:id="rId1"/>
      <headerFooter alignWithMargins="0">
        <oddHeader>&amp;R&amp;"Times New Roman,Regular"&amp;12Exhibit C-4
Page 7</oddHeader>
      </headerFooter>
    </customSheetView>
  </customSheetViews>
  <phoneticPr fontId="14" type="noConversion"/>
  <printOptions horizontalCentered="1"/>
  <pageMargins left="0" right="0" top="0.5" bottom="0" header="0" footer="0"/>
  <pageSetup scale="80" orientation="portrait" r:id="rId2"/>
  <headerFooter alignWithMargins="0">
    <oddHeader>&amp;R&amp;"Times New Roman,Regular"&amp;12Exhibit C-4
Page 7</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theme="3"/>
    <pageSetUpPr autoPageBreaks="0"/>
  </sheetPr>
  <dimension ref="A1:Y119"/>
  <sheetViews>
    <sheetView showGridLines="0" showRuler="0" zoomScale="90" zoomScaleNormal="90" zoomScaleSheetLayoutView="90" zoomScalePageLayoutView="70" workbookViewId="0">
      <selection activeCell="I6" sqref="I6"/>
    </sheetView>
  </sheetViews>
  <sheetFormatPr defaultColWidth="23.5703125" defaultRowHeight="18.75" customHeight="1" x14ac:dyDescent="0.2"/>
  <cols>
    <col min="1" max="1" width="6.5703125" style="322" customWidth="1"/>
    <col min="2" max="2" width="61.85546875" style="322" customWidth="1"/>
    <col min="3" max="3" width="14.5703125" style="322" customWidth="1"/>
    <col min="4" max="7" width="22.7109375" style="322" customWidth="1"/>
    <col min="8" max="8" width="23.7109375" style="322" customWidth="1"/>
    <col min="9" max="9" width="25.7109375" style="322" customWidth="1"/>
    <col min="10" max="11" width="22.7109375" style="322" customWidth="1"/>
    <col min="12" max="14" width="25.7109375" style="322" customWidth="1"/>
    <col min="15" max="16" width="20.7109375" style="322" customWidth="1"/>
    <col min="17" max="18" width="23.5703125" style="322"/>
    <col min="19" max="19" width="16.7109375" style="322" customWidth="1"/>
    <col min="20" max="20" width="5.85546875" style="327" customWidth="1"/>
    <col min="21" max="21" width="11.42578125" style="322" customWidth="1"/>
    <col min="22" max="22" width="13.85546875" style="322" customWidth="1"/>
    <col min="23" max="23" width="8.7109375" style="322" customWidth="1"/>
    <col min="24" max="256" width="23.5703125" style="322"/>
    <col min="257" max="257" width="6.5703125" style="322" customWidth="1"/>
    <col min="258" max="258" width="61.85546875" style="322" customWidth="1"/>
    <col min="259" max="259" width="14.5703125" style="322" customWidth="1"/>
    <col min="260" max="263" width="22.7109375" style="322" customWidth="1"/>
    <col min="264" max="264" width="23.7109375" style="322" customWidth="1"/>
    <col min="265" max="265" width="25.7109375" style="322" customWidth="1"/>
    <col min="266" max="267" width="22.7109375" style="322" customWidth="1"/>
    <col min="268" max="270" width="25.7109375" style="322" customWidth="1"/>
    <col min="271" max="272" width="20.7109375" style="322" customWidth="1"/>
    <col min="273" max="274" width="23.5703125" style="322"/>
    <col min="275" max="275" width="16.7109375" style="322" customWidth="1"/>
    <col min="276" max="276" width="5.85546875" style="322" customWidth="1"/>
    <col min="277" max="277" width="11.42578125" style="322" customWidth="1"/>
    <col min="278" max="278" width="13.85546875" style="322" customWidth="1"/>
    <col min="279" max="279" width="8.7109375" style="322" customWidth="1"/>
    <col min="280" max="512" width="23.5703125" style="322"/>
    <col min="513" max="513" width="6.5703125" style="322" customWidth="1"/>
    <col min="514" max="514" width="61.85546875" style="322" customWidth="1"/>
    <col min="515" max="515" width="14.5703125" style="322" customWidth="1"/>
    <col min="516" max="519" width="22.7109375" style="322" customWidth="1"/>
    <col min="520" max="520" width="23.7109375" style="322" customWidth="1"/>
    <col min="521" max="521" width="25.7109375" style="322" customWidth="1"/>
    <col min="522" max="523" width="22.7109375" style="322" customWidth="1"/>
    <col min="524" max="526" width="25.7109375" style="322" customWidth="1"/>
    <col min="527" max="528" width="20.7109375" style="322" customWidth="1"/>
    <col min="529" max="530" width="23.5703125" style="322"/>
    <col min="531" max="531" width="16.7109375" style="322" customWidth="1"/>
    <col min="532" max="532" width="5.85546875" style="322" customWidth="1"/>
    <col min="533" max="533" width="11.42578125" style="322" customWidth="1"/>
    <col min="534" max="534" width="13.85546875" style="322" customWidth="1"/>
    <col min="535" max="535" width="8.7109375" style="322" customWidth="1"/>
    <col min="536" max="768" width="23.5703125" style="322"/>
    <col min="769" max="769" width="6.5703125" style="322" customWidth="1"/>
    <col min="770" max="770" width="61.85546875" style="322" customWidth="1"/>
    <col min="771" max="771" width="14.5703125" style="322" customWidth="1"/>
    <col min="772" max="775" width="22.7109375" style="322" customWidth="1"/>
    <col min="776" max="776" width="23.7109375" style="322" customWidth="1"/>
    <col min="777" max="777" width="25.7109375" style="322" customWidth="1"/>
    <col min="778" max="779" width="22.7109375" style="322" customWidth="1"/>
    <col min="780" max="782" width="25.7109375" style="322" customWidth="1"/>
    <col min="783" max="784" width="20.7109375" style="322" customWidth="1"/>
    <col min="785" max="786" width="23.5703125" style="322"/>
    <col min="787" max="787" width="16.7109375" style="322" customWidth="1"/>
    <col min="788" max="788" width="5.85546875" style="322" customWidth="1"/>
    <col min="789" max="789" width="11.42578125" style="322" customWidth="1"/>
    <col min="790" max="790" width="13.85546875" style="322" customWidth="1"/>
    <col min="791" max="791" width="8.7109375" style="322" customWidth="1"/>
    <col min="792" max="1024" width="23.5703125" style="322"/>
    <col min="1025" max="1025" width="6.5703125" style="322" customWidth="1"/>
    <col min="1026" max="1026" width="61.85546875" style="322" customWidth="1"/>
    <col min="1027" max="1027" width="14.5703125" style="322" customWidth="1"/>
    <col min="1028" max="1031" width="22.7109375" style="322" customWidth="1"/>
    <col min="1032" max="1032" width="23.7109375" style="322" customWidth="1"/>
    <col min="1033" max="1033" width="25.7109375" style="322" customWidth="1"/>
    <col min="1034" max="1035" width="22.7109375" style="322" customWidth="1"/>
    <col min="1036" max="1038" width="25.7109375" style="322" customWidth="1"/>
    <col min="1039" max="1040" width="20.7109375" style="322" customWidth="1"/>
    <col min="1041" max="1042" width="23.5703125" style="322"/>
    <col min="1043" max="1043" width="16.7109375" style="322" customWidth="1"/>
    <col min="1044" max="1044" width="5.85546875" style="322" customWidth="1"/>
    <col min="1045" max="1045" width="11.42578125" style="322" customWidth="1"/>
    <col min="1046" max="1046" width="13.85546875" style="322" customWidth="1"/>
    <col min="1047" max="1047" width="8.7109375" style="322" customWidth="1"/>
    <col min="1048" max="1280" width="23.5703125" style="322"/>
    <col min="1281" max="1281" width="6.5703125" style="322" customWidth="1"/>
    <col min="1282" max="1282" width="61.85546875" style="322" customWidth="1"/>
    <col min="1283" max="1283" width="14.5703125" style="322" customWidth="1"/>
    <col min="1284" max="1287" width="22.7109375" style="322" customWidth="1"/>
    <col min="1288" max="1288" width="23.7109375" style="322" customWidth="1"/>
    <col min="1289" max="1289" width="25.7109375" style="322" customWidth="1"/>
    <col min="1290" max="1291" width="22.7109375" style="322" customWidth="1"/>
    <col min="1292" max="1294" width="25.7109375" style="322" customWidth="1"/>
    <col min="1295" max="1296" width="20.7109375" style="322" customWidth="1"/>
    <col min="1297" max="1298" width="23.5703125" style="322"/>
    <col min="1299" max="1299" width="16.7109375" style="322" customWidth="1"/>
    <col min="1300" max="1300" width="5.85546875" style="322" customWidth="1"/>
    <col min="1301" max="1301" width="11.42578125" style="322" customWidth="1"/>
    <col min="1302" max="1302" width="13.85546875" style="322" customWidth="1"/>
    <col min="1303" max="1303" width="8.7109375" style="322" customWidth="1"/>
    <col min="1304" max="1536" width="23.5703125" style="322"/>
    <col min="1537" max="1537" width="6.5703125" style="322" customWidth="1"/>
    <col min="1538" max="1538" width="61.85546875" style="322" customWidth="1"/>
    <col min="1539" max="1539" width="14.5703125" style="322" customWidth="1"/>
    <col min="1540" max="1543" width="22.7109375" style="322" customWidth="1"/>
    <col min="1544" max="1544" width="23.7109375" style="322" customWidth="1"/>
    <col min="1545" max="1545" width="25.7109375" style="322" customWidth="1"/>
    <col min="1546" max="1547" width="22.7109375" style="322" customWidth="1"/>
    <col min="1548" max="1550" width="25.7109375" style="322" customWidth="1"/>
    <col min="1551" max="1552" width="20.7109375" style="322" customWidth="1"/>
    <col min="1553" max="1554" width="23.5703125" style="322"/>
    <col min="1555" max="1555" width="16.7109375" style="322" customWidth="1"/>
    <col min="1556" max="1556" width="5.85546875" style="322" customWidth="1"/>
    <col min="1557" max="1557" width="11.42578125" style="322" customWidth="1"/>
    <col min="1558" max="1558" width="13.85546875" style="322" customWidth="1"/>
    <col min="1559" max="1559" width="8.7109375" style="322" customWidth="1"/>
    <col min="1560" max="1792" width="23.5703125" style="322"/>
    <col min="1793" max="1793" width="6.5703125" style="322" customWidth="1"/>
    <col min="1794" max="1794" width="61.85546875" style="322" customWidth="1"/>
    <col min="1795" max="1795" width="14.5703125" style="322" customWidth="1"/>
    <col min="1796" max="1799" width="22.7109375" style="322" customWidth="1"/>
    <col min="1800" max="1800" width="23.7109375" style="322" customWidth="1"/>
    <col min="1801" max="1801" width="25.7109375" style="322" customWidth="1"/>
    <col min="1802" max="1803" width="22.7109375" style="322" customWidth="1"/>
    <col min="1804" max="1806" width="25.7109375" style="322" customWidth="1"/>
    <col min="1807" max="1808" width="20.7109375" style="322" customWidth="1"/>
    <col min="1809" max="1810" width="23.5703125" style="322"/>
    <col min="1811" max="1811" width="16.7109375" style="322" customWidth="1"/>
    <col min="1812" max="1812" width="5.85546875" style="322" customWidth="1"/>
    <col min="1813" max="1813" width="11.42578125" style="322" customWidth="1"/>
    <col min="1814" max="1814" width="13.85546875" style="322" customWidth="1"/>
    <col min="1815" max="1815" width="8.7109375" style="322" customWidth="1"/>
    <col min="1816" max="2048" width="23.5703125" style="322"/>
    <col min="2049" max="2049" width="6.5703125" style="322" customWidth="1"/>
    <col min="2050" max="2050" width="61.85546875" style="322" customWidth="1"/>
    <col min="2051" max="2051" width="14.5703125" style="322" customWidth="1"/>
    <col min="2052" max="2055" width="22.7109375" style="322" customWidth="1"/>
    <col min="2056" max="2056" width="23.7109375" style="322" customWidth="1"/>
    <col min="2057" max="2057" width="25.7109375" style="322" customWidth="1"/>
    <col min="2058" max="2059" width="22.7109375" style="322" customWidth="1"/>
    <col min="2060" max="2062" width="25.7109375" style="322" customWidth="1"/>
    <col min="2063" max="2064" width="20.7109375" style="322" customWidth="1"/>
    <col min="2065" max="2066" width="23.5703125" style="322"/>
    <col min="2067" max="2067" width="16.7109375" style="322" customWidth="1"/>
    <col min="2068" max="2068" width="5.85546875" style="322" customWidth="1"/>
    <col min="2069" max="2069" width="11.42578125" style="322" customWidth="1"/>
    <col min="2070" max="2070" width="13.85546875" style="322" customWidth="1"/>
    <col min="2071" max="2071" width="8.7109375" style="322" customWidth="1"/>
    <col min="2072" max="2304" width="23.5703125" style="322"/>
    <col min="2305" max="2305" width="6.5703125" style="322" customWidth="1"/>
    <col min="2306" max="2306" width="61.85546875" style="322" customWidth="1"/>
    <col min="2307" max="2307" width="14.5703125" style="322" customWidth="1"/>
    <col min="2308" max="2311" width="22.7109375" style="322" customWidth="1"/>
    <col min="2312" max="2312" width="23.7109375" style="322" customWidth="1"/>
    <col min="2313" max="2313" width="25.7109375" style="322" customWidth="1"/>
    <col min="2314" max="2315" width="22.7109375" style="322" customWidth="1"/>
    <col min="2316" max="2318" width="25.7109375" style="322" customWidth="1"/>
    <col min="2319" max="2320" width="20.7109375" style="322" customWidth="1"/>
    <col min="2321" max="2322" width="23.5703125" style="322"/>
    <col min="2323" max="2323" width="16.7109375" style="322" customWidth="1"/>
    <col min="2324" max="2324" width="5.85546875" style="322" customWidth="1"/>
    <col min="2325" max="2325" width="11.42578125" style="322" customWidth="1"/>
    <col min="2326" max="2326" width="13.85546875" style="322" customWidth="1"/>
    <col min="2327" max="2327" width="8.7109375" style="322" customWidth="1"/>
    <col min="2328" max="2560" width="23.5703125" style="322"/>
    <col min="2561" max="2561" width="6.5703125" style="322" customWidth="1"/>
    <col min="2562" max="2562" width="61.85546875" style="322" customWidth="1"/>
    <col min="2563" max="2563" width="14.5703125" style="322" customWidth="1"/>
    <col min="2564" max="2567" width="22.7109375" style="322" customWidth="1"/>
    <col min="2568" max="2568" width="23.7109375" style="322" customWidth="1"/>
    <col min="2569" max="2569" width="25.7109375" style="322" customWidth="1"/>
    <col min="2570" max="2571" width="22.7109375" style="322" customWidth="1"/>
    <col min="2572" max="2574" width="25.7109375" style="322" customWidth="1"/>
    <col min="2575" max="2576" width="20.7109375" style="322" customWidth="1"/>
    <col min="2577" max="2578" width="23.5703125" style="322"/>
    <col min="2579" max="2579" width="16.7109375" style="322" customWidth="1"/>
    <col min="2580" max="2580" width="5.85546875" style="322" customWidth="1"/>
    <col min="2581" max="2581" width="11.42578125" style="322" customWidth="1"/>
    <col min="2582" max="2582" width="13.85546875" style="322" customWidth="1"/>
    <col min="2583" max="2583" width="8.7109375" style="322" customWidth="1"/>
    <col min="2584" max="2816" width="23.5703125" style="322"/>
    <col min="2817" max="2817" width="6.5703125" style="322" customWidth="1"/>
    <col min="2818" max="2818" width="61.85546875" style="322" customWidth="1"/>
    <col min="2819" max="2819" width="14.5703125" style="322" customWidth="1"/>
    <col min="2820" max="2823" width="22.7109375" style="322" customWidth="1"/>
    <col min="2824" max="2824" width="23.7109375" style="322" customWidth="1"/>
    <col min="2825" max="2825" width="25.7109375" style="322" customWidth="1"/>
    <col min="2826" max="2827" width="22.7109375" style="322" customWidth="1"/>
    <col min="2828" max="2830" width="25.7109375" style="322" customWidth="1"/>
    <col min="2831" max="2832" width="20.7109375" style="322" customWidth="1"/>
    <col min="2833" max="2834" width="23.5703125" style="322"/>
    <col min="2835" max="2835" width="16.7109375" style="322" customWidth="1"/>
    <col min="2836" max="2836" width="5.85546875" style="322" customWidth="1"/>
    <col min="2837" max="2837" width="11.42578125" style="322" customWidth="1"/>
    <col min="2838" max="2838" width="13.85546875" style="322" customWidth="1"/>
    <col min="2839" max="2839" width="8.7109375" style="322" customWidth="1"/>
    <col min="2840" max="3072" width="23.5703125" style="322"/>
    <col min="3073" max="3073" width="6.5703125" style="322" customWidth="1"/>
    <col min="3074" max="3074" width="61.85546875" style="322" customWidth="1"/>
    <col min="3075" max="3075" width="14.5703125" style="322" customWidth="1"/>
    <col min="3076" max="3079" width="22.7109375" style="322" customWidth="1"/>
    <col min="3080" max="3080" width="23.7109375" style="322" customWidth="1"/>
    <col min="3081" max="3081" width="25.7109375" style="322" customWidth="1"/>
    <col min="3082" max="3083" width="22.7109375" style="322" customWidth="1"/>
    <col min="3084" max="3086" width="25.7109375" style="322" customWidth="1"/>
    <col min="3087" max="3088" width="20.7109375" style="322" customWidth="1"/>
    <col min="3089" max="3090" width="23.5703125" style="322"/>
    <col min="3091" max="3091" width="16.7109375" style="322" customWidth="1"/>
    <col min="3092" max="3092" width="5.85546875" style="322" customWidth="1"/>
    <col min="3093" max="3093" width="11.42578125" style="322" customWidth="1"/>
    <col min="3094" max="3094" width="13.85546875" style="322" customWidth="1"/>
    <col min="3095" max="3095" width="8.7109375" style="322" customWidth="1"/>
    <col min="3096" max="3328" width="23.5703125" style="322"/>
    <col min="3329" max="3329" width="6.5703125" style="322" customWidth="1"/>
    <col min="3330" max="3330" width="61.85546875" style="322" customWidth="1"/>
    <col min="3331" max="3331" width="14.5703125" style="322" customWidth="1"/>
    <col min="3332" max="3335" width="22.7109375" style="322" customWidth="1"/>
    <col min="3336" max="3336" width="23.7109375" style="322" customWidth="1"/>
    <col min="3337" max="3337" width="25.7109375" style="322" customWidth="1"/>
    <col min="3338" max="3339" width="22.7109375" style="322" customWidth="1"/>
    <col min="3340" max="3342" width="25.7109375" style="322" customWidth="1"/>
    <col min="3343" max="3344" width="20.7109375" style="322" customWidth="1"/>
    <col min="3345" max="3346" width="23.5703125" style="322"/>
    <col min="3347" max="3347" width="16.7109375" style="322" customWidth="1"/>
    <col min="3348" max="3348" width="5.85546875" style="322" customWidth="1"/>
    <col min="3349" max="3349" width="11.42578125" style="322" customWidth="1"/>
    <col min="3350" max="3350" width="13.85546875" style="322" customWidth="1"/>
    <col min="3351" max="3351" width="8.7109375" style="322" customWidth="1"/>
    <col min="3352" max="3584" width="23.5703125" style="322"/>
    <col min="3585" max="3585" width="6.5703125" style="322" customWidth="1"/>
    <col min="3586" max="3586" width="61.85546875" style="322" customWidth="1"/>
    <col min="3587" max="3587" width="14.5703125" style="322" customWidth="1"/>
    <col min="3588" max="3591" width="22.7109375" style="322" customWidth="1"/>
    <col min="3592" max="3592" width="23.7109375" style="322" customWidth="1"/>
    <col min="3593" max="3593" width="25.7109375" style="322" customWidth="1"/>
    <col min="3594" max="3595" width="22.7109375" style="322" customWidth="1"/>
    <col min="3596" max="3598" width="25.7109375" style="322" customWidth="1"/>
    <col min="3599" max="3600" width="20.7109375" style="322" customWidth="1"/>
    <col min="3601" max="3602" width="23.5703125" style="322"/>
    <col min="3603" max="3603" width="16.7109375" style="322" customWidth="1"/>
    <col min="3604" max="3604" width="5.85546875" style="322" customWidth="1"/>
    <col min="3605" max="3605" width="11.42578125" style="322" customWidth="1"/>
    <col min="3606" max="3606" width="13.85546875" style="322" customWidth="1"/>
    <col min="3607" max="3607" width="8.7109375" style="322" customWidth="1"/>
    <col min="3608" max="3840" width="23.5703125" style="322"/>
    <col min="3841" max="3841" width="6.5703125" style="322" customWidth="1"/>
    <col min="3842" max="3842" width="61.85546875" style="322" customWidth="1"/>
    <col min="3843" max="3843" width="14.5703125" style="322" customWidth="1"/>
    <col min="3844" max="3847" width="22.7109375" style="322" customWidth="1"/>
    <col min="3848" max="3848" width="23.7109375" style="322" customWidth="1"/>
    <col min="3849" max="3849" width="25.7109375" style="322" customWidth="1"/>
    <col min="3850" max="3851" width="22.7109375" style="322" customWidth="1"/>
    <col min="3852" max="3854" width="25.7109375" style="322" customWidth="1"/>
    <col min="3855" max="3856" width="20.7109375" style="322" customWidth="1"/>
    <col min="3857" max="3858" width="23.5703125" style="322"/>
    <col min="3859" max="3859" width="16.7109375" style="322" customWidth="1"/>
    <col min="3860" max="3860" width="5.85546875" style="322" customWidth="1"/>
    <col min="3861" max="3861" width="11.42578125" style="322" customWidth="1"/>
    <col min="3862" max="3862" width="13.85546875" style="322" customWidth="1"/>
    <col min="3863" max="3863" width="8.7109375" style="322" customWidth="1"/>
    <col min="3864" max="4096" width="23.5703125" style="322"/>
    <col min="4097" max="4097" width="6.5703125" style="322" customWidth="1"/>
    <col min="4098" max="4098" width="61.85546875" style="322" customWidth="1"/>
    <col min="4099" max="4099" width="14.5703125" style="322" customWidth="1"/>
    <col min="4100" max="4103" width="22.7109375" style="322" customWidth="1"/>
    <col min="4104" max="4104" width="23.7109375" style="322" customWidth="1"/>
    <col min="4105" max="4105" width="25.7109375" style="322" customWidth="1"/>
    <col min="4106" max="4107" width="22.7109375" style="322" customWidth="1"/>
    <col min="4108" max="4110" width="25.7109375" style="322" customWidth="1"/>
    <col min="4111" max="4112" width="20.7109375" style="322" customWidth="1"/>
    <col min="4113" max="4114" width="23.5703125" style="322"/>
    <col min="4115" max="4115" width="16.7109375" style="322" customWidth="1"/>
    <col min="4116" max="4116" width="5.85546875" style="322" customWidth="1"/>
    <col min="4117" max="4117" width="11.42578125" style="322" customWidth="1"/>
    <col min="4118" max="4118" width="13.85546875" style="322" customWidth="1"/>
    <col min="4119" max="4119" width="8.7109375" style="322" customWidth="1"/>
    <col min="4120" max="4352" width="23.5703125" style="322"/>
    <col min="4353" max="4353" width="6.5703125" style="322" customWidth="1"/>
    <col min="4354" max="4354" width="61.85546875" style="322" customWidth="1"/>
    <col min="4355" max="4355" width="14.5703125" style="322" customWidth="1"/>
    <col min="4356" max="4359" width="22.7109375" style="322" customWidth="1"/>
    <col min="4360" max="4360" width="23.7109375" style="322" customWidth="1"/>
    <col min="4361" max="4361" width="25.7109375" style="322" customWidth="1"/>
    <col min="4362" max="4363" width="22.7109375" style="322" customWidth="1"/>
    <col min="4364" max="4366" width="25.7109375" style="322" customWidth="1"/>
    <col min="4367" max="4368" width="20.7109375" style="322" customWidth="1"/>
    <col min="4369" max="4370" width="23.5703125" style="322"/>
    <col min="4371" max="4371" width="16.7109375" style="322" customWidth="1"/>
    <col min="4372" max="4372" width="5.85546875" style="322" customWidth="1"/>
    <col min="4373" max="4373" width="11.42578125" style="322" customWidth="1"/>
    <col min="4374" max="4374" width="13.85546875" style="322" customWidth="1"/>
    <col min="4375" max="4375" width="8.7109375" style="322" customWidth="1"/>
    <col min="4376" max="4608" width="23.5703125" style="322"/>
    <col min="4609" max="4609" width="6.5703125" style="322" customWidth="1"/>
    <col min="4610" max="4610" width="61.85546875" style="322" customWidth="1"/>
    <col min="4611" max="4611" width="14.5703125" style="322" customWidth="1"/>
    <col min="4612" max="4615" width="22.7109375" style="322" customWidth="1"/>
    <col min="4616" max="4616" width="23.7109375" style="322" customWidth="1"/>
    <col min="4617" max="4617" width="25.7109375" style="322" customWidth="1"/>
    <col min="4618" max="4619" width="22.7109375" style="322" customWidth="1"/>
    <col min="4620" max="4622" width="25.7109375" style="322" customWidth="1"/>
    <col min="4623" max="4624" width="20.7109375" style="322" customWidth="1"/>
    <col min="4625" max="4626" width="23.5703125" style="322"/>
    <col min="4627" max="4627" width="16.7109375" style="322" customWidth="1"/>
    <col min="4628" max="4628" width="5.85546875" style="322" customWidth="1"/>
    <col min="4629" max="4629" width="11.42578125" style="322" customWidth="1"/>
    <col min="4630" max="4630" width="13.85546875" style="322" customWidth="1"/>
    <col min="4631" max="4631" width="8.7109375" style="322" customWidth="1"/>
    <col min="4632" max="4864" width="23.5703125" style="322"/>
    <col min="4865" max="4865" width="6.5703125" style="322" customWidth="1"/>
    <col min="4866" max="4866" width="61.85546875" style="322" customWidth="1"/>
    <col min="4867" max="4867" width="14.5703125" style="322" customWidth="1"/>
    <col min="4868" max="4871" width="22.7109375" style="322" customWidth="1"/>
    <col min="4872" max="4872" width="23.7109375" style="322" customWidth="1"/>
    <col min="4873" max="4873" width="25.7109375" style="322" customWidth="1"/>
    <col min="4874" max="4875" width="22.7109375" style="322" customWidth="1"/>
    <col min="4876" max="4878" width="25.7109375" style="322" customWidth="1"/>
    <col min="4879" max="4880" width="20.7109375" style="322" customWidth="1"/>
    <col min="4881" max="4882" width="23.5703125" style="322"/>
    <col min="4883" max="4883" width="16.7109375" style="322" customWidth="1"/>
    <col min="4884" max="4884" width="5.85546875" style="322" customWidth="1"/>
    <col min="4885" max="4885" width="11.42578125" style="322" customWidth="1"/>
    <col min="4886" max="4886" width="13.85546875" style="322" customWidth="1"/>
    <col min="4887" max="4887" width="8.7109375" style="322" customWidth="1"/>
    <col min="4888" max="5120" width="23.5703125" style="322"/>
    <col min="5121" max="5121" width="6.5703125" style="322" customWidth="1"/>
    <col min="5122" max="5122" width="61.85546875" style="322" customWidth="1"/>
    <col min="5123" max="5123" width="14.5703125" style="322" customWidth="1"/>
    <col min="5124" max="5127" width="22.7109375" style="322" customWidth="1"/>
    <col min="5128" max="5128" width="23.7109375" style="322" customWidth="1"/>
    <col min="5129" max="5129" width="25.7109375" style="322" customWidth="1"/>
    <col min="5130" max="5131" width="22.7109375" style="322" customWidth="1"/>
    <col min="5132" max="5134" width="25.7109375" style="322" customWidth="1"/>
    <col min="5135" max="5136" width="20.7109375" style="322" customWidth="1"/>
    <col min="5137" max="5138" width="23.5703125" style="322"/>
    <col min="5139" max="5139" width="16.7109375" style="322" customWidth="1"/>
    <col min="5140" max="5140" width="5.85546875" style="322" customWidth="1"/>
    <col min="5141" max="5141" width="11.42578125" style="322" customWidth="1"/>
    <col min="5142" max="5142" width="13.85546875" style="322" customWidth="1"/>
    <col min="5143" max="5143" width="8.7109375" style="322" customWidth="1"/>
    <col min="5144" max="5376" width="23.5703125" style="322"/>
    <col min="5377" max="5377" width="6.5703125" style="322" customWidth="1"/>
    <col min="5378" max="5378" width="61.85546875" style="322" customWidth="1"/>
    <col min="5379" max="5379" width="14.5703125" style="322" customWidth="1"/>
    <col min="5380" max="5383" width="22.7109375" style="322" customWidth="1"/>
    <col min="5384" max="5384" width="23.7109375" style="322" customWidth="1"/>
    <col min="5385" max="5385" width="25.7109375" style="322" customWidth="1"/>
    <col min="5386" max="5387" width="22.7109375" style="322" customWidth="1"/>
    <col min="5388" max="5390" width="25.7109375" style="322" customWidth="1"/>
    <col min="5391" max="5392" width="20.7109375" style="322" customWidth="1"/>
    <col min="5393" max="5394" width="23.5703125" style="322"/>
    <col min="5395" max="5395" width="16.7109375" style="322" customWidth="1"/>
    <col min="5396" max="5396" width="5.85546875" style="322" customWidth="1"/>
    <col min="5397" max="5397" width="11.42578125" style="322" customWidth="1"/>
    <col min="5398" max="5398" width="13.85546875" style="322" customWidth="1"/>
    <col min="5399" max="5399" width="8.7109375" style="322" customWidth="1"/>
    <col min="5400" max="5632" width="23.5703125" style="322"/>
    <col min="5633" max="5633" width="6.5703125" style="322" customWidth="1"/>
    <col min="5634" max="5634" width="61.85546875" style="322" customWidth="1"/>
    <col min="5635" max="5635" width="14.5703125" style="322" customWidth="1"/>
    <col min="5636" max="5639" width="22.7109375" style="322" customWidth="1"/>
    <col min="5640" max="5640" width="23.7109375" style="322" customWidth="1"/>
    <col min="5641" max="5641" width="25.7109375" style="322" customWidth="1"/>
    <col min="5642" max="5643" width="22.7109375" style="322" customWidth="1"/>
    <col min="5644" max="5646" width="25.7109375" style="322" customWidth="1"/>
    <col min="5647" max="5648" width="20.7109375" style="322" customWidth="1"/>
    <col min="5649" max="5650" width="23.5703125" style="322"/>
    <col min="5651" max="5651" width="16.7109375" style="322" customWidth="1"/>
    <col min="5652" max="5652" width="5.85546875" style="322" customWidth="1"/>
    <col min="5653" max="5653" width="11.42578125" style="322" customWidth="1"/>
    <col min="5654" max="5654" width="13.85546875" style="322" customWidth="1"/>
    <col min="5655" max="5655" width="8.7109375" style="322" customWidth="1"/>
    <col min="5656" max="5888" width="23.5703125" style="322"/>
    <col min="5889" max="5889" width="6.5703125" style="322" customWidth="1"/>
    <col min="5890" max="5890" width="61.85546875" style="322" customWidth="1"/>
    <col min="5891" max="5891" width="14.5703125" style="322" customWidth="1"/>
    <col min="5892" max="5895" width="22.7109375" style="322" customWidth="1"/>
    <col min="5896" max="5896" width="23.7109375" style="322" customWidth="1"/>
    <col min="5897" max="5897" width="25.7109375" style="322" customWidth="1"/>
    <col min="5898" max="5899" width="22.7109375" style="322" customWidth="1"/>
    <col min="5900" max="5902" width="25.7109375" style="322" customWidth="1"/>
    <col min="5903" max="5904" width="20.7109375" style="322" customWidth="1"/>
    <col min="5905" max="5906" width="23.5703125" style="322"/>
    <col min="5907" max="5907" width="16.7109375" style="322" customWidth="1"/>
    <col min="5908" max="5908" width="5.85546875" style="322" customWidth="1"/>
    <col min="5909" max="5909" width="11.42578125" style="322" customWidth="1"/>
    <col min="5910" max="5910" width="13.85546875" style="322" customWidth="1"/>
    <col min="5911" max="5911" width="8.7109375" style="322" customWidth="1"/>
    <col min="5912" max="6144" width="23.5703125" style="322"/>
    <col min="6145" max="6145" width="6.5703125" style="322" customWidth="1"/>
    <col min="6146" max="6146" width="61.85546875" style="322" customWidth="1"/>
    <col min="6147" max="6147" width="14.5703125" style="322" customWidth="1"/>
    <col min="6148" max="6151" width="22.7109375" style="322" customWidth="1"/>
    <col min="6152" max="6152" width="23.7109375" style="322" customWidth="1"/>
    <col min="6153" max="6153" width="25.7109375" style="322" customWidth="1"/>
    <col min="6154" max="6155" width="22.7109375" style="322" customWidth="1"/>
    <col min="6156" max="6158" width="25.7109375" style="322" customWidth="1"/>
    <col min="6159" max="6160" width="20.7109375" style="322" customWidth="1"/>
    <col min="6161" max="6162" width="23.5703125" style="322"/>
    <col min="6163" max="6163" width="16.7109375" style="322" customWidth="1"/>
    <col min="6164" max="6164" width="5.85546875" style="322" customWidth="1"/>
    <col min="6165" max="6165" width="11.42578125" style="322" customWidth="1"/>
    <col min="6166" max="6166" width="13.85546875" style="322" customWidth="1"/>
    <col min="6167" max="6167" width="8.7109375" style="322" customWidth="1"/>
    <col min="6168" max="6400" width="23.5703125" style="322"/>
    <col min="6401" max="6401" width="6.5703125" style="322" customWidth="1"/>
    <col min="6402" max="6402" width="61.85546875" style="322" customWidth="1"/>
    <col min="6403" max="6403" width="14.5703125" style="322" customWidth="1"/>
    <col min="6404" max="6407" width="22.7109375" style="322" customWidth="1"/>
    <col min="6408" max="6408" width="23.7109375" style="322" customWidth="1"/>
    <col min="6409" max="6409" width="25.7109375" style="322" customWidth="1"/>
    <col min="6410" max="6411" width="22.7109375" style="322" customWidth="1"/>
    <col min="6412" max="6414" width="25.7109375" style="322" customWidth="1"/>
    <col min="6415" max="6416" width="20.7109375" style="322" customWidth="1"/>
    <col min="6417" max="6418" width="23.5703125" style="322"/>
    <col min="6419" max="6419" width="16.7109375" style="322" customWidth="1"/>
    <col min="6420" max="6420" width="5.85546875" style="322" customWidth="1"/>
    <col min="6421" max="6421" width="11.42578125" style="322" customWidth="1"/>
    <col min="6422" max="6422" width="13.85546875" style="322" customWidth="1"/>
    <col min="6423" max="6423" width="8.7109375" style="322" customWidth="1"/>
    <col min="6424" max="6656" width="23.5703125" style="322"/>
    <col min="6657" max="6657" width="6.5703125" style="322" customWidth="1"/>
    <col min="6658" max="6658" width="61.85546875" style="322" customWidth="1"/>
    <col min="6659" max="6659" width="14.5703125" style="322" customWidth="1"/>
    <col min="6660" max="6663" width="22.7109375" style="322" customWidth="1"/>
    <col min="6664" max="6664" width="23.7109375" style="322" customWidth="1"/>
    <col min="6665" max="6665" width="25.7109375" style="322" customWidth="1"/>
    <col min="6666" max="6667" width="22.7109375" style="322" customWidth="1"/>
    <col min="6668" max="6670" width="25.7109375" style="322" customWidth="1"/>
    <col min="6671" max="6672" width="20.7109375" style="322" customWidth="1"/>
    <col min="6673" max="6674" width="23.5703125" style="322"/>
    <col min="6675" max="6675" width="16.7109375" style="322" customWidth="1"/>
    <col min="6676" max="6676" width="5.85546875" style="322" customWidth="1"/>
    <col min="6677" max="6677" width="11.42578125" style="322" customWidth="1"/>
    <col min="6678" max="6678" width="13.85546875" style="322" customWidth="1"/>
    <col min="6679" max="6679" width="8.7109375" style="322" customWidth="1"/>
    <col min="6680" max="6912" width="23.5703125" style="322"/>
    <col min="6913" max="6913" width="6.5703125" style="322" customWidth="1"/>
    <col min="6914" max="6914" width="61.85546875" style="322" customWidth="1"/>
    <col min="6915" max="6915" width="14.5703125" style="322" customWidth="1"/>
    <col min="6916" max="6919" width="22.7109375" style="322" customWidth="1"/>
    <col min="6920" max="6920" width="23.7109375" style="322" customWidth="1"/>
    <col min="6921" max="6921" width="25.7109375" style="322" customWidth="1"/>
    <col min="6922" max="6923" width="22.7109375" style="322" customWidth="1"/>
    <col min="6924" max="6926" width="25.7109375" style="322" customWidth="1"/>
    <col min="6927" max="6928" width="20.7109375" style="322" customWidth="1"/>
    <col min="6929" max="6930" width="23.5703125" style="322"/>
    <col min="6931" max="6931" width="16.7109375" style="322" customWidth="1"/>
    <col min="6932" max="6932" width="5.85546875" style="322" customWidth="1"/>
    <col min="6933" max="6933" width="11.42578125" style="322" customWidth="1"/>
    <col min="6934" max="6934" width="13.85546875" style="322" customWidth="1"/>
    <col min="6935" max="6935" width="8.7109375" style="322" customWidth="1"/>
    <col min="6936" max="7168" width="23.5703125" style="322"/>
    <col min="7169" max="7169" width="6.5703125" style="322" customWidth="1"/>
    <col min="7170" max="7170" width="61.85546875" style="322" customWidth="1"/>
    <col min="7171" max="7171" width="14.5703125" style="322" customWidth="1"/>
    <col min="7172" max="7175" width="22.7109375" style="322" customWidth="1"/>
    <col min="7176" max="7176" width="23.7109375" style="322" customWidth="1"/>
    <col min="7177" max="7177" width="25.7109375" style="322" customWidth="1"/>
    <col min="7178" max="7179" width="22.7109375" style="322" customWidth="1"/>
    <col min="7180" max="7182" width="25.7109375" style="322" customWidth="1"/>
    <col min="7183" max="7184" width="20.7109375" style="322" customWidth="1"/>
    <col min="7185" max="7186" width="23.5703125" style="322"/>
    <col min="7187" max="7187" width="16.7109375" style="322" customWidth="1"/>
    <col min="7188" max="7188" width="5.85546875" style="322" customWidth="1"/>
    <col min="7189" max="7189" width="11.42578125" style="322" customWidth="1"/>
    <col min="7190" max="7190" width="13.85546875" style="322" customWidth="1"/>
    <col min="7191" max="7191" width="8.7109375" style="322" customWidth="1"/>
    <col min="7192" max="7424" width="23.5703125" style="322"/>
    <col min="7425" max="7425" width="6.5703125" style="322" customWidth="1"/>
    <col min="7426" max="7426" width="61.85546875" style="322" customWidth="1"/>
    <col min="7427" max="7427" width="14.5703125" style="322" customWidth="1"/>
    <col min="7428" max="7431" width="22.7109375" style="322" customWidth="1"/>
    <col min="7432" max="7432" width="23.7109375" style="322" customWidth="1"/>
    <col min="7433" max="7433" width="25.7109375" style="322" customWidth="1"/>
    <col min="7434" max="7435" width="22.7109375" style="322" customWidth="1"/>
    <col min="7436" max="7438" width="25.7109375" style="322" customWidth="1"/>
    <col min="7439" max="7440" width="20.7109375" style="322" customWidth="1"/>
    <col min="7441" max="7442" width="23.5703125" style="322"/>
    <col min="7443" max="7443" width="16.7109375" style="322" customWidth="1"/>
    <col min="7444" max="7444" width="5.85546875" style="322" customWidth="1"/>
    <col min="7445" max="7445" width="11.42578125" style="322" customWidth="1"/>
    <col min="7446" max="7446" width="13.85546875" style="322" customWidth="1"/>
    <col min="7447" max="7447" width="8.7109375" style="322" customWidth="1"/>
    <col min="7448" max="7680" width="23.5703125" style="322"/>
    <col min="7681" max="7681" width="6.5703125" style="322" customWidth="1"/>
    <col min="7682" max="7682" width="61.85546875" style="322" customWidth="1"/>
    <col min="7683" max="7683" width="14.5703125" style="322" customWidth="1"/>
    <col min="7684" max="7687" width="22.7109375" style="322" customWidth="1"/>
    <col min="7688" max="7688" width="23.7109375" style="322" customWidth="1"/>
    <col min="7689" max="7689" width="25.7109375" style="322" customWidth="1"/>
    <col min="7690" max="7691" width="22.7109375" style="322" customWidth="1"/>
    <col min="7692" max="7694" width="25.7109375" style="322" customWidth="1"/>
    <col min="7695" max="7696" width="20.7109375" style="322" customWidth="1"/>
    <col min="7697" max="7698" width="23.5703125" style="322"/>
    <col min="7699" max="7699" width="16.7109375" style="322" customWidth="1"/>
    <col min="7700" max="7700" width="5.85546875" style="322" customWidth="1"/>
    <col min="7701" max="7701" width="11.42578125" style="322" customWidth="1"/>
    <col min="7702" max="7702" width="13.85546875" style="322" customWidth="1"/>
    <col min="7703" max="7703" width="8.7109375" style="322" customWidth="1"/>
    <col min="7704" max="7936" width="23.5703125" style="322"/>
    <col min="7937" max="7937" width="6.5703125" style="322" customWidth="1"/>
    <col min="7938" max="7938" width="61.85546875" style="322" customWidth="1"/>
    <col min="7939" max="7939" width="14.5703125" style="322" customWidth="1"/>
    <col min="7940" max="7943" width="22.7109375" style="322" customWidth="1"/>
    <col min="7944" max="7944" width="23.7109375" style="322" customWidth="1"/>
    <col min="7945" max="7945" width="25.7109375" style="322" customWidth="1"/>
    <col min="7946" max="7947" width="22.7109375" style="322" customWidth="1"/>
    <col min="7948" max="7950" width="25.7109375" style="322" customWidth="1"/>
    <col min="7951" max="7952" width="20.7109375" style="322" customWidth="1"/>
    <col min="7953" max="7954" width="23.5703125" style="322"/>
    <col min="7955" max="7955" width="16.7109375" style="322" customWidth="1"/>
    <col min="7956" max="7956" width="5.85546875" style="322" customWidth="1"/>
    <col min="7957" max="7957" width="11.42578125" style="322" customWidth="1"/>
    <col min="7958" max="7958" width="13.85546875" style="322" customWidth="1"/>
    <col min="7959" max="7959" width="8.7109375" style="322" customWidth="1"/>
    <col min="7960" max="8192" width="23.5703125" style="322"/>
    <col min="8193" max="8193" width="6.5703125" style="322" customWidth="1"/>
    <col min="8194" max="8194" width="61.85546875" style="322" customWidth="1"/>
    <col min="8195" max="8195" width="14.5703125" style="322" customWidth="1"/>
    <col min="8196" max="8199" width="22.7109375" style="322" customWidth="1"/>
    <col min="8200" max="8200" width="23.7109375" style="322" customWidth="1"/>
    <col min="8201" max="8201" width="25.7109375" style="322" customWidth="1"/>
    <col min="8202" max="8203" width="22.7109375" style="322" customWidth="1"/>
    <col min="8204" max="8206" width="25.7109375" style="322" customWidth="1"/>
    <col min="8207" max="8208" width="20.7109375" style="322" customWidth="1"/>
    <col min="8209" max="8210" width="23.5703125" style="322"/>
    <col min="8211" max="8211" width="16.7109375" style="322" customWidth="1"/>
    <col min="8212" max="8212" width="5.85546875" style="322" customWidth="1"/>
    <col min="8213" max="8213" width="11.42578125" style="322" customWidth="1"/>
    <col min="8214" max="8214" width="13.85546875" style="322" customWidth="1"/>
    <col min="8215" max="8215" width="8.7109375" style="322" customWidth="1"/>
    <col min="8216" max="8448" width="23.5703125" style="322"/>
    <col min="8449" max="8449" width="6.5703125" style="322" customWidth="1"/>
    <col min="8450" max="8450" width="61.85546875" style="322" customWidth="1"/>
    <col min="8451" max="8451" width="14.5703125" style="322" customWidth="1"/>
    <col min="8452" max="8455" width="22.7109375" style="322" customWidth="1"/>
    <col min="8456" max="8456" width="23.7109375" style="322" customWidth="1"/>
    <col min="8457" max="8457" width="25.7109375" style="322" customWidth="1"/>
    <col min="8458" max="8459" width="22.7109375" style="322" customWidth="1"/>
    <col min="8460" max="8462" width="25.7109375" style="322" customWidth="1"/>
    <col min="8463" max="8464" width="20.7109375" style="322" customWidth="1"/>
    <col min="8465" max="8466" width="23.5703125" style="322"/>
    <col min="8467" max="8467" width="16.7109375" style="322" customWidth="1"/>
    <col min="8468" max="8468" width="5.85546875" style="322" customWidth="1"/>
    <col min="8469" max="8469" width="11.42578125" style="322" customWidth="1"/>
    <col min="8470" max="8470" width="13.85546875" style="322" customWidth="1"/>
    <col min="8471" max="8471" width="8.7109375" style="322" customWidth="1"/>
    <col min="8472" max="8704" width="23.5703125" style="322"/>
    <col min="8705" max="8705" width="6.5703125" style="322" customWidth="1"/>
    <col min="8706" max="8706" width="61.85546875" style="322" customWidth="1"/>
    <col min="8707" max="8707" width="14.5703125" style="322" customWidth="1"/>
    <col min="8708" max="8711" width="22.7109375" style="322" customWidth="1"/>
    <col min="8712" max="8712" width="23.7109375" style="322" customWidth="1"/>
    <col min="8713" max="8713" width="25.7109375" style="322" customWidth="1"/>
    <col min="8714" max="8715" width="22.7109375" style="322" customWidth="1"/>
    <col min="8716" max="8718" width="25.7109375" style="322" customWidth="1"/>
    <col min="8719" max="8720" width="20.7109375" style="322" customWidth="1"/>
    <col min="8721" max="8722" width="23.5703125" style="322"/>
    <col min="8723" max="8723" width="16.7109375" style="322" customWidth="1"/>
    <col min="8724" max="8724" width="5.85546875" style="322" customWidth="1"/>
    <col min="8725" max="8725" width="11.42578125" style="322" customWidth="1"/>
    <col min="8726" max="8726" width="13.85546875" style="322" customWidth="1"/>
    <col min="8727" max="8727" width="8.7109375" style="322" customWidth="1"/>
    <col min="8728" max="8960" width="23.5703125" style="322"/>
    <col min="8961" max="8961" width="6.5703125" style="322" customWidth="1"/>
    <col min="8962" max="8962" width="61.85546875" style="322" customWidth="1"/>
    <col min="8963" max="8963" width="14.5703125" style="322" customWidth="1"/>
    <col min="8964" max="8967" width="22.7109375" style="322" customWidth="1"/>
    <col min="8968" max="8968" width="23.7109375" style="322" customWidth="1"/>
    <col min="8969" max="8969" width="25.7109375" style="322" customWidth="1"/>
    <col min="8970" max="8971" width="22.7109375" style="322" customWidth="1"/>
    <col min="8972" max="8974" width="25.7109375" style="322" customWidth="1"/>
    <col min="8975" max="8976" width="20.7109375" style="322" customWidth="1"/>
    <col min="8977" max="8978" width="23.5703125" style="322"/>
    <col min="8979" max="8979" width="16.7109375" style="322" customWidth="1"/>
    <col min="8980" max="8980" width="5.85546875" style="322" customWidth="1"/>
    <col min="8981" max="8981" width="11.42578125" style="322" customWidth="1"/>
    <col min="8982" max="8982" width="13.85546875" style="322" customWidth="1"/>
    <col min="8983" max="8983" width="8.7109375" style="322" customWidth="1"/>
    <col min="8984" max="9216" width="23.5703125" style="322"/>
    <col min="9217" max="9217" width="6.5703125" style="322" customWidth="1"/>
    <col min="9218" max="9218" width="61.85546875" style="322" customWidth="1"/>
    <col min="9219" max="9219" width="14.5703125" style="322" customWidth="1"/>
    <col min="9220" max="9223" width="22.7109375" style="322" customWidth="1"/>
    <col min="9224" max="9224" width="23.7109375" style="322" customWidth="1"/>
    <col min="9225" max="9225" width="25.7109375" style="322" customWidth="1"/>
    <col min="9226" max="9227" width="22.7109375" style="322" customWidth="1"/>
    <col min="9228" max="9230" width="25.7109375" style="322" customWidth="1"/>
    <col min="9231" max="9232" width="20.7109375" style="322" customWidth="1"/>
    <col min="9233" max="9234" width="23.5703125" style="322"/>
    <col min="9235" max="9235" width="16.7109375" style="322" customWidth="1"/>
    <col min="9236" max="9236" width="5.85546875" style="322" customWidth="1"/>
    <col min="9237" max="9237" width="11.42578125" style="322" customWidth="1"/>
    <col min="9238" max="9238" width="13.85546875" style="322" customWidth="1"/>
    <col min="9239" max="9239" width="8.7109375" style="322" customWidth="1"/>
    <col min="9240" max="9472" width="23.5703125" style="322"/>
    <col min="9473" max="9473" width="6.5703125" style="322" customWidth="1"/>
    <col min="9474" max="9474" width="61.85546875" style="322" customWidth="1"/>
    <col min="9475" max="9475" width="14.5703125" style="322" customWidth="1"/>
    <col min="9476" max="9479" width="22.7109375" style="322" customWidth="1"/>
    <col min="9480" max="9480" width="23.7109375" style="322" customWidth="1"/>
    <col min="9481" max="9481" width="25.7109375" style="322" customWidth="1"/>
    <col min="9482" max="9483" width="22.7109375" style="322" customWidth="1"/>
    <col min="9484" max="9486" width="25.7109375" style="322" customWidth="1"/>
    <col min="9487" max="9488" width="20.7109375" style="322" customWidth="1"/>
    <col min="9489" max="9490" width="23.5703125" style="322"/>
    <col min="9491" max="9491" width="16.7109375" style="322" customWidth="1"/>
    <col min="9492" max="9492" width="5.85546875" style="322" customWidth="1"/>
    <col min="9493" max="9493" width="11.42578125" style="322" customWidth="1"/>
    <col min="9494" max="9494" width="13.85546875" style="322" customWidth="1"/>
    <col min="9495" max="9495" width="8.7109375" style="322" customWidth="1"/>
    <col min="9496" max="9728" width="23.5703125" style="322"/>
    <col min="9729" max="9729" width="6.5703125" style="322" customWidth="1"/>
    <col min="9730" max="9730" width="61.85546875" style="322" customWidth="1"/>
    <col min="9731" max="9731" width="14.5703125" style="322" customWidth="1"/>
    <col min="9732" max="9735" width="22.7109375" style="322" customWidth="1"/>
    <col min="9736" max="9736" width="23.7109375" style="322" customWidth="1"/>
    <col min="9737" max="9737" width="25.7109375" style="322" customWidth="1"/>
    <col min="9738" max="9739" width="22.7109375" style="322" customWidth="1"/>
    <col min="9740" max="9742" width="25.7109375" style="322" customWidth="1"/>
    <col min="9743" max="9744" width="20.7109375" style="322" customWidth="1"/>
    <col min="9745" max="9746" width="23.5703125" style="322"/>
    <col min="9747" max="9747" width="16.7109375" style="322" customWidth="1"/>
    <col min="9748" max="9748" width="5.85546875" style="322" customWidth="1"/>
    <col min="9749" max="9749" width="11.42578125" style="322" customWidth="1"/>
    <col min="9750" max="9750" width="13.85546875" style="322" customWidth="1"/>
    <col min="9751" max="9751" width="8.7109375" style="322" customWidth="1"/>
    <col min="9752" max="9984" width="23.5703125" style="322"/>
    <col min="9985" max="9985" width="6.5703125" style="322" customWidth="1"/>
    <col min="9986" max="9986" width="61.85546875" style="322" customWidth="1"/>
    <col min="9987" max="9987" width="14.5703125" style="322" customWidth="1"/>
    <col min="9988" max="9991" width="22.7109375" style="322" customWidth="1"/>
    <col min="9992" max="9992" width="23.7109375" style="322" customWidth="1"/>
    <col min="9993" max="9993" width="25.7109375" style="322" customWidth="1"/>
    <col min="9994" max="9995" width="22.7109375" style="322" customWidth="1"/>
    <col min="9996" max="9998" width="25.7109375" style="322" customWidth="1"/>
    <col min="9999" max="10000" width="20.7109375" style="322" customWidth="1"/>
    <col min="10001" max="10002" width="23.5703125" style="322"/>
    <col min="10003" max="10003" width="16.7109375" style="322" customWidth="1"/>
    <col min="10004" max="10004" width="5.85546875" style="322" customWidth="1"/>
    <col min="10005" max="10005" width="11.42578125" style="322" customWidth="1"/>
    <col min="10006" max="10006" width="13.85546875" style="322" customWidth="1"/>
    <col min="10007" max="10007" width="8.7109375" style="322" customWidth="1"/>
    <col min="10008" max="10240" width="23.5703125" style="322"/>
    <col min="10241" max="10241" width="6.5703125" style="322" customWidth="1"/>
    <col min="10242" max="10242" width="61.85546875" style="322" customWidth="1"/>
    <col min="10243" max="10243" width="14.5703125" style="322" customWidth="1"/>
    <col min="10244" max="10247" width="22.7109375" style="322" customWidth="1"/>
    <col min="10248" max="10248" width="23.7109375" style="322" customWidth="1"/>
    <col min="10249" max="10249" width="25.7109375" style="322" customWidth="1"/>
    <col min="10250" max="10251" width="22.7109375" style="322" customWidth="1"/>
    <col min="10252" max="10254" width="25.7109375" style="322" customWidth="1"/>
    <col min="10255" max="10256" width="20.7109375" style="322" customWidth="1"/>
    <col min="10257" max="10258" width="23.5703125" style="322"/>
    <col min="10259" max="10259" width="16.7109375" style="322" customWidth="1"/>
    <col min="10260" max="10260" width="5.85546875" style="322" customWidth="1"/>
    <col min="10261" max="10261" width="11.42578125" style="322" customWidth="1"/>
    <col min="10262" max="10262" width="13.85546875" style="322" customWidth="1"/>
    <col min="10263" max="10263" width="8.7109375" style="322" customWidth="1"/>
    <col min="10264" max="10496" width="23.5703125" style="322"/>
    <col min="10497" max="10497" width="6.5703125" style="322" customWidth="1"/>
    <col min="10498" max="10498" width="61.85546875" style="322" customWidth="1"/>
    <col min="10499" max="10499" width="14.5703125" style="322" customWidth="1"/>
    <col min="10500" max="10503" width="22.7109375" style="322" customWidth="1"/>
    <col min="10504" max="10504" width="23.7109375" style="322" customWidth="1"/>
    <col min="10505" max="10505" width="25.7109375" style="322" customWidth="1"/>
    <col min="10506" max="10507" width="22.7109375" style="322" customWidth="1"/>
    <col min="10508" max="10510" width="25.7109375" style="322" customWidth="1"/>
    <col min="10511" max="10512" width="20.7109375" style="322" customWidth="1"/>
    <col min="10513" max="10514" width="23.5703125" style="322"/>
    <col min="10515" max="10515" width="16.7109375" style="322" customWidth="1"/>
    <col min="10516" max="10516" width="5.85546875" style="322" customWidth="1"/>
    <col min="10517" max="10517" width="11.42578125" style="322" customWidth="1"/>
    <col min="10518" max="10518" width="13.85546875" style="322" customWidth="1"/>
    <col min="10519" max="10519" width="8.7109375" style="322" customWidth="1"/>
    <col min="10520" max="10752" width="23.5703125" style="322"/>
    <col min="10753" max="10753" width="6.5703125" style="322" customWidth="1"/>
    <col min="10754" max="10754" width="61.85546875" style="322" customWidth="1"/>
    <col min="10755" max="10755" width="14.5703125" style="322" customWidth="1"/>
    <col min="10756" max="10759" width="22.7109375" style="322" customWidth="1"/>
    <col min="10760" max="10760" width="23.7109375" style="322" customWidth="1"/>
    <col min="10761" max="10761" width="25.7109375" style="322" customWidth="1"/>
    <col min="10762" max="10763" width="22.7109375" style="322" customWidth="1"/>
    <col min="10764" max="10766" width="25.7109375" style="322" customWidth="1"/>
    <col min="10767" max="10768" width="20.7109375" style="322" customWidth="1"/>
    <col min="10769" max="10770" width="23.5703125" style="322"/>
    <col min="10771" max="10771" width="16.7109375" style="322" customWidth="1"/>
    <col min="10772" max="10772" width="5.85546875" style="322" customWidth="1"/>
    <col min="10773" max="10773" width="11.42578125" style="322" customWidth="1"/>
    <col min="10774" max="10774" width="13.85546875" style="322" customWidth="1"/>
    <col min="10775" max="10775" width="8.7109375" style="322" customWidth="1"/>
    <col min="10776" max="11008" width="23.5703125" style="322"/>
    <col min="11009" max="11009" width="6.5703125" style="322" customWidth="1"/>
    <col min="11010" max="11010" width="61.85546875" style="322" customWidth="1"/>
    <col min="11011" max="11011" width="14.5703125" style="322" customWidth="1"/>
    <col min="11012" max="11015" width="22.7109375" style="322" customWidth="1"/>
    <col min="11016" max="11016" width="23.7109375" style="322" customWidth="1"/>
    <col min="11017" max="11017" width="25.7109375" style="322" customWidth="1"/>
    <col min="11018" max="11019" width="22.7109375" style="322" customWidth="1"/>
    <col min="11020" max="11022" width="25.7109375" style="322" customWidth="1"/>
    <col min="11023" max="11024" width="20.7109375" style="322" customWidth="1"/>
    <col min="11025" max="11026" width="23.5703125" style="322"/>
    <col min="11027" max="11027" width="16.7109375" style="322" customWidth="1"/>
    <col min="11028" max="11028" width="5.85546875" style="322" customWidth="1"/>
    <col min="11029" max="11029" width="11.42578125" style="322" customWidth="1"/>
    <col min="11030" max="11030" width="13.85546875" style="322" customWidth="1"/>
    <col min="11031" max="11031" width="8.7109375" style="322" customWidth="1"/>
    <col min="11032" max="11264" width="23.5703125" style="322"/>
    <col min="11265" max="11265" width="6.5703125" style="322" customWidth="1"/>
    <col min="11266" max="11266" width="61.85546875" style="322" customWidth="1"/>
    <col min="11267" max="11267" width="14.5703125" style="322" customWidth="1"/>
    <col min="11268" max="11271" width="22.7109375" style="322" customWidth="1"/>
    <col min="11272" max="11272" width="23.7109375" style="322" customWidth="1"/>
    <col min="11273" max="11273" width="25.7109375" style="322" customWidth="1"/>
    <col min="11274" max="11275" width="22.7109375" style="322" customWidth="1"/>
    <col min="11276" max="11278" width="25.7109375" style="322" customWidth="1"/>
    <col min="11279" max="11280" width="20.7109375" style="322" customWidth="1"/>
    <col min="11281" max="11282" width="23.5703125" style="322"/>
    <col min="11283" max="11283" width="16.7109375" style="322" customWidth="1"/>
    <col min="11284" max="11284" width="5.85546875" style="322" customWidth="1"/>
    <col min="11285" max="11285" width="11.42578125" style="322" customWidth="1"/>
    <col min="11286" max="11286" width="13.85546875" style="322" customWidth="1"/>
    <col min="11287" max="11287" width="8.7109375" style="322" customWidth="1"/>
    <col min="11288" max="11520" width="23.5703125" style="322"/>
    <col min="11521" max="11521" width="6.5703125" style="322" customWidth="1"/>
    <col min="11522" max="11522" width="61.85546875" style="322" customWidth="1"/>
    <col min="11523" max="11523" width="14.5703125" style="322" customWidth="1"/>
    <col min="11524" max="11527" width="22.7109375" style="322" customWidth="1"/>
    <col min="11528" max="11528" width="23.7109375" style="322" customWidth="1"/>
    <col min="11529" max="11529" width="25.7109375" style="322" customWidth="1"/>
    <col min="11530" max="11531" width="22.7109375" style="322" customWidth="1"/>
    <col min="11532" max="11534" width="25.7109375" style="322" customWidth="1"/>
    <col min="11535" max="11536" width="20.7109375" style="322" customWidth="1"/>
    <col min="11537" max="11538" width="23.5703125" style="322"/>
    <col min="11539" max="11539" width="16.7109375" style="322" customWidth="1"/>
    <col min="11540" max="11540" width="5.85546875" style="322" customWidth="1"/>
    <col min="11541" max="11541" width="11.42578125" style="322" customWidth="1"/>
    <col min="11542" max="11542" width="13.85546875" style="322" customWidth="1"/>
    <col min="11543" max="11543" width="8.7109375" style="322" customWidth="1"/>
    <col min="11544" max="11776" width="23.5703125" style="322"/>
    <col min="11777" max="11777" width="6.5703125" style="322" customWidth="1"/>
    <col min="11778" max="11778" width="61.85546875" style="322" customWidth="1"/>
    <col min="11779" max="11779" width="14.5703125" style="322" customWidth="1"/>
    <col min="11780" max="11783" width="22.7109375" style="322" customWidth="1"/>
    <col min="11784" max="11784" width="23.7109375" style="322" customWidth="1"/>
    <col min="11785" max="11785" width="25.7109375" style="322" customWidth="1"/>
    <col min="11786" max="11787" width="22.7109375" style="322" customWidth="1"/>
    <col min="11788" max="11790" width="25.7109375" style="322" customWidth="1"/>
    <col min="11791" max="11792" width="20.7109375" style="322" customWidth="1"/>
    <col min="11793" max="11794" width="23.5703125" style="322"/>
    <col min="11795" max="11795" width="16.7109375" style="322" customWidth="1"/>
    <col min="11796" max="11796" width="5.85546875" style="322" customWidth="1"/>
    <col min="11797" max="11797" width="11.42578125" style="322" customWidth="1"/>
    <col min="11798" max="11798" width="13.85546875" style="322" customWidth="1"/>
    <col min="11799" max="11799" width="8.7109375" style="322" customWidth="1"/>
    <col min="11800" max="12032" width="23.5703125" style="322"/>
    <col min="12033" max="12033" width="6.5703125" style="322" customWidth="1"/>
    <col min="12034" max="12034" width="61.85546875" style="322" customWidth="1"/>
    <col min="12035" max="12035" width="14.5703125" style="322" customWidth="1"/>
    <col min="12036" max="12039" width="22.7109375" style="322" customWidth="1"/>
    <col min="12040" max="12040" width="23.7109375" style="322" customWidth="1"/>
    <col min="12041" max="12041" width="25.7109375" style="322" customWidth="1"/>
    <col min="12042" max="12043" width="22.7109375" style="322" customWidth="1"/>
    <col min="12044" max="12046" width="25.7109375" style="322" customWidth="1"/>
    <col min="12047" max="12048" width="20.7109375" style="322" customWidth="1"/>
    <col min="12049" max="12050" width="23.5703125" style="322"/>
    <col min="12051" max="12051" width="16.7109375" style="322" customWidth="1"/>
    <col min="12052" max="12052" width="5.85546875" style="322" customWidth="1"/>
    <col min="12053" max="12053" width="11.42578125" style="322" customWidth="1"/>
    <col min="12054" max="12054" width="13.85546875" style="322" customWidth="1"/>
    <col min="12055" max="12055" width="8.7109375" style="322" customWidth="1"/>
    <col min="12056" max="12288" width="23.5703125" style="322"/>
    <col min="12289" max="12289" width="6.5703125" style="322" customWidth="1"/>
    <col min="12290" max="12290" width="61.85546875" style="322" customWidth="1"/>
    <col min="12291" max="12291" width="14.5703125" style="322" customWidth="1"/>
    <col min="12292" max="12295" width="22.7109375" style="322" customWidth="1"/>
    <col min="12296" max="12296" width="23.7109375" style="322" customWidth="1"/>
    <col min="12297" max="12297" width="25.7109375" style="322" customWidth="1"/>
    <col min="12298" max="12299" width="22.7109375" style="322" customWidth="1"/>
    <col min="12300" max="12302" width="25.7109375" style="322" customWidth="1"/>
    <col min="12303" max="12304" width="20.7109375" style="322" customWidth="1"/>
    <col min="12305" max="12306" width="23.5703125" style="322"/>
    <col min="12307" max="12307" width="16.7109375" style="322" customWidth="1"/>
    <col min="12308" max="12308" width="5.85546875" style="322" customWidth="1"/>
    <col min="12309" max="12309" width="11.42578125" style="322" customWidth="1"/>
    <col min="12310" max="12310" width="13.85546875" style="322" customWidth="1"/>
    <col min="12311" max="12311" width="8.7109375" style="322" customWidth="1"/>
    <col min="12312" max="12544" width="23.5703125" style="322"/>
    <col min="12545" max="12545" width="6.5703125" style="322" customWidth="1"/>
    <col min="12546" max="12546" width="61.85546875" style="322" customWidth="1"/>
    <col min="12547" max="12547" width="14.5703125" style="322" customWidth="1"/>
    <col min="12548" max="12551" width="22.7109375" style="322" customWidth="1"/>
    <col min="12552" max="12552" width="23.7109375" style="322" customWidth="1"/>
    <col min="12553" max="12553" width="25.7109375" style="322" customWidth="1"/>
    <col min="12554" max="12555" width="22.7109375" style="322" customWidth="1"/>
    <col min="12556" max="12558" width="25.7109375" style="322" customWidth="1"/>
    <col min="12559" max="12560" width="20.7109375" style="322" customWidth="1"/>
    <col min="12561" max="12562" width="23.5703125" style="322"/>
    <col min="12563" max="12563" width="16.7109375" style="322" customWidth="1"/>
    <col min="12564" max="12564" width="5.85546875" style="322" customWidth="1"/>
    <col min="12565" max="12565" width="11.42578125" style="322" customWidth="1"/>
    <col min="12566" max="12566" width="13.85546875" style="322" customWidth="1"/>
    <col min="12567" max="12567" width="8.7109375" style="322" customWidth="1"/>
    <col min="12568" max="12800" width="23.5703125" style="322"/>
    <col min="12801" max="12801" width="6.5703125" style="322" customWidth="1"/>
    <col min="12802" max="12802" width="61.85546875" style="322" customWidth="1"/>
    <col min="12803" max="12803" width="14.5703125" style="322" customWidth="1"/>
    <col min="12804" max="12807" width="22.7109375" style="322" customWidth="1"/>
    <col min="12808" max="12808" width="23.7109375" style="322" customWidth="1"/>
    <col min="12809" max="12809" width="25.7109375" style="322" customWidth="1"/>
    <col min="12810" max="12811" width="22.7109375" style="322" customWidth="1"/>
    <col min="12812" max="12814" width="25.7109375" style="322" customWidth="1"/>
    <col min="12815" max="12816" width="20.7109375" style="322" customWidth="1"/>
    <col min="12817" max="12818" width="23.5703125" style="322"/>
    <col min="12819" max="12819" width="16.7109375" style="322" customWidth="1"/>
    <col min="12820" max="12820" width="5.85546875" style="322" customWidth="1"/>
    <col min="12821" max="12821" width="11.42578125" style="322" customWidth="1"/>
    <col min="12822" max="12822" width="13.85546875" style="322" customWidth="1"/>
    <col min="12823" max="12823" width="8.7109375" style="322" customWidth="1"/>
    <col min="12824" max="13056" width="23.5703125" style="322"/>
    <col min="13057" max="13057" width="6.5703125" style="322" customWidth="1"/>
    <col min="13058" max="13058" width="61.85546875" style="322" customWidth="1"/>
    <col min="13059" max="13059" width="14.5703125" style="322" customWidth="1"/>
    <col min="13060" max="13063" width="22.7109375" style="322" customWidth="1"/>
    <col min="13064" max="13064" width="23.7109375" style="322" customWidth="1"/>
    <col min="13065" max="13065" width="25.7109375" style="322" customWidth="1"/>
    <col min="13066" max="13067" width="22.7109375" style="322" customWidth="1"/>
    <col min="13068" max="13070" width="25.7109375" style="322" customWidth="1"/>
    <col min="13071" max="13072" width="20.7109375" style="322" customWidth="1"/>
    <col min="13073" max="13074" width="23.5703125" style="322"/>
    <col min="13075" max="13075" width="16.7109375" style="322" customWidth="1"/>
    <col min="13076" max="13076" width="5.85546875" style="322" customWidth="1"/>
    <col min="13077" max="13077" width="11.42578125" style="322" customWidth="1"/>
    <col min="13078" max="13078" width="13.85546875" style="322" customWidth="1"/>
    <col min="13079" max="13079" width="8.7109375" style="322" customWidth="1"/>
    <col min="13080" max="13312" width="23.5703125" style="322"/>
    <col min="13313" max="13313" width="6.5703125" style="322" customWidth="1"/>
    <col min="13314" max="13314" width="61.85546875" style="322" customWidth="1"/>
    <col min="13315" max="13315" width="14.5703125" style="322" customWidth="1"/>
    <col min="13316" max="13319" width="22.7109375" style="322" customWidth="1"/>
    <col min="13320" max="13320" width="23.7109375" style="322" customWidth="1"/>
    <col min="13321" max="13321" width="25.7109375" style="322" customWidth="1"/>
    <col min="13322" max="13323" width="22.7109375" style="322" customWidth="1"/>
    <col min="13324" max="13326" width="25.7109375" style="322" customWidth="1"/>
    <col min="13327" max="13328" width="20.7109375" style="322" customWidth="1"/>
    <col min="13329" max="13330" width="23.5703125" style="322"/>
    <col min="13331" max="13331" width="16.7109375" style="322" customWidth="1"/>
    <col min="13332" max="13332" width="5.85546875" style="322" customWidth="1"/>
    <col min="13333" max="13333" width="11.42578125" style="322" customWidth="1"/>
    <col min="13334" max="13334" width="13.85546875" style="322" customWidth="1"/>
    <col min="13335" max="13335" width="8.7109375" style="322" customWidth="1"/>
    <col min="13336" max="13568" width="23.5703125" style="322"/>
    <col min="13569" max="13569" width="6.5703125" style="322" customWidth="1"/>
    <col min="13570" max="13570" width="61.85546875" style="322" customWidth="1"/>
    <col min="13571" max="13571" width="14.5703125" style="322" customWidth="1"/>
    <col min="13572" max="13575" width="22.7109375" style="322" customWidth="1"/>
    <col min="13576" max="13576" width="23.7109375" style="322" customWidth="1"/>
    <col min="13577" max="13577" width="25.7109375" style="322" customWidth="1"/>
    <col min="13578" max="13579" width="22.7109375" style="322" customWidth="1"/>
    <col min="13580" max="13582" width="25.7109375" style="322" customWidth="1"/>
    <col min="13583" max="13584" width="20.7109375" style="322" customWidth="1"/>
    <col min="13585" max="13586" width="23.5703125" style="322"/>
    <col min="13587" max="13587" width="16.7109375" style="322" customWidth="1"/>
    <col min="13588" max="13588" width="5.85546875" style="322" customWidth="1"/>
    <col min="13589" max="13589" width="11.42578125" style="322" customWidth="1"/>
    <col min="13590" max="13590" width="13.85546875" style="322" customWidth="1"/>
    <col min="13591" max="13591" width="8.7109375" style="322" customWidth="1"/>
    <col min="13592" max="13824" width="23.5703125" style="322"/>
    <col min="13825" max="13825" width="6.5703125" style="322" customWidth="1"/>
    <col min="13826" max="13826" width="61.85546875" style="322" customWidth="1"/>
    <col min="13827" max="13827" width="14.5703125" style="322" customWidth="1"/>
    <col min="13828" max="13831" width="22.7109375" style="322" customWidth="1"/>
    <col min="13832" max="13832" width="23.7109375" style="322" customWidth="1"/>
    <col min="13833" max="13833" width="25.7109375" style="322" customWidth="1"/>
    <col min="13834" max="13835" width="22.7109375" style="322" customWidth="1"/>
    <col min="13836" max="13838" width="25.7109375" style="322" customWidth="1"/>
    <col min="13839" max="13840" width="20.7109375" style="322" customWidth="1"/>
    <col min="13841" max="13842" width="23.5703125" style="322"/>
    <col min="13843" max="13843" width="16.7109375" style="322" customWidth="1"/>
    <col min="13844" max="13844" width="5.85546875" style="322" customWidth="1"/>
    <col min="13845" max="13845" width="11.42578125" style="322" customWidth="1"/>
    <col min="13846" max="13846" width="13.85546875" style="322" customWidth="1"/>
    <col min="13847" max="13847" width="8.7109375" style="322" customWidth="1"/>
    <col min="13848" max="14080" width="23.5703125" style="322"/>
    <col min="14081" max="14081" width="6.5703125" style="322" customWidth="1"/>
    <col min="14082" max="14082" width="61.85546875" style="322" customWidth="1"/>
    <col min="14083" max="14083" width="14.5703125" style="322" customWidth="1"/>
    <col min="14084" max="14087" width="22.7109375" style="322" customWidth="1"/>
    <col min="14088" max="14088" width="23.7109375" style="322" customWidth="1"/>
    <col min="14089" max="14089" width="25.7109375" style="322" customWidth="1"/>
    <col min="14090" max="14091" width="22.7109375" style="322" customWidth="1"/>
    <col min="14092" max="14094" width="25.7109375" style="322" customWidth="1"/>
    <col min="14095" max="14096" width="20.7109375" style="322" customWidth="1"/>
    <col min="14097" max="14098" width="23.5703125" style="322"/>
    <col min="14099" max="14099" width="16.7109375" style="322" customWidth="1"/>
    <col min="14100" max="14100" width="5.85546875" style="322" customWidth="1"/>
    <col min="14101" max="14101" width="11.42578125" style="322" customWidth="1"/>
    <col min="14102" max="14102" width="13.85546875" style="322" customWidth="1"/>
    <col min="14103" max="14103" width="8.7109375" style="322" customWidth="1"/>
    <col min="14104" max="14336" width="23.5703125" style="322"/>
    <col min="14337" max="14337" width="6.5703125" style="322" customWidth="1"/>
    <col min="14338" max="14338" width="61.85546875" style="322" customWidth="1"/>
    <col min="14339" max="14339" width="14.5703125" style="322" customWidth="1"/>
    <col min="14340" max="14343" width="22.7109375" style="322" customWidth="1"/>
    <col min="14344" max="14344" width="23.7109375" style="322" customWidth="1"/>
    <col min="14345" max="14345" width="25.7109375" style="322" customWidth="1"/>
    <col min="14346" max="14347" width="22.7109375" style="322" customWidth="1"/>
    <col min="14348" max="14350" width="25.7109375" style="322" customWidth="1"/>
    <col min="14351" max="14352" width="20.7109375" style="322" customWidth="1"/>
    <col min="14353" max="14354" width="23.5703125" style="322"/>
    <col min="14355" max="14355" width="16.7109375" style="322" customWidth="1"/>
    <col min="14356" max="14356" width="5.85546875" style="322" customWidth="1"/>
    <col min="14357" max="14357" width="11.42578125" style="322" customWidth="1"/>
    <col min="14358" max="14358" width="13.85546875" style="322" customWidth="1"/>
    <col min="14359" max="14359" width="8.7109375" style="322" customWidth="1"/>
    <col min="14360" max="14592" width="23.5703125" style="322"/>
    <col min="14593" max="14593" width="6.5703125" style="322" customWidth="1"/>
    <col min="14594" max="14594" width="61.85546875" style="322" customWidth="1"/>
    <col min="14595" max="14595" width="14.5703125" style="322" customWidth="1"/>
    <col min="14596" max="14599" width="22.7109375" style="322" customWidth="1"/>
    <col min="14600" max="14600" width="23.7109375" style="322" customWidth="1"/>
    <col min="14601" max="14601" width="25.7109375" style="322" customWidth="1"/>
    <col min="14602" max="14603" width="22.7109375" style="322" customWidth="1"/>
    <col min="14604" max="14606" width="25.7109375" style="322" customWidth="1"/>
    <col min="14607" max="14608" width="20.7109375" style="322" customWidth="1"/>
    <col min="14609" max="14610" width="23.5703125" style="322"/>
    <col min="14611" max="14611" width="16.7109375" style="322" customWidth="1"/>
    <col min="14612" max="14612" width="5.85546875" style="322" customWidth="1"/>
    <col min="14613" max="14613" width="11.42578125" style="322" customWidth="1"/>
    <col min="14614" max="14614" width="13.85546875" style="322" customWidth="1"/>
    <col min="14615" max="14615" width="8.7109375" style="322" customWidth="1"/>
    <col min="14616" max="14848" width="23.5703125" style="322"/>
    <col min="14849" max="14849" width="6.5703125" style="322" customWidth="1"/>
    <col min="14850" max="14850" width="61.85546875" style="322" customWidth="1"/>
    <col min="14851" max="14851" width="14.5703125" style="322" customWidth="1"/>
    <col min="14852" max="14855" width="22.7109375" style="322" customWidth="1"/>
    <col min="14856" max="14856" width="23.7109375" style="322" customWidth="1"/>
    <col min="14857" max="14857" width="25.7109375" style="322" customWidth="1"/>
    <col min="14858" max="14859" width="22.7109375" style="322" customWidth="1"/>
    <col min="14860" max="14862" width="25.7109375" style="322" customWidth="1"/>
    <col min="14863" max="14864" width="20.7109375" style="322" customWidth="1"/>
    <col min="14865" max="14866" width="23.5703125" style="322"/>
    <col min="14867" max="14867" width="16.7109375" style="322" customWidth="1"/>
    <col min="14868" max="14868" width="5.85546875" style="322" customWidth="1"/>
    <col min="14869" max="14869" width="11.42578125" style="322" customWidth="1"/>
    <col min="14870" max="14870" width="13.85546875" style="322" customWidth="1"/>
    <col min="14871" max="14871" width="8.7109375" style="322" customWidth="1"/>
    <col min="14872" max="15104" width="23.5703125" style="322"/>
    <col min="15105" max="15105" width="6.5703125" style="322" customWidth="1"/>
    <col min="15106" max="15106" width="61.85546875" style="322" customWidth="1"/>
    <col min="15107" max="15107" width="14.5703125" style="322" customWidth="1"/>
    <col min="15108" max="15111" width="22.7109375" style="322" customWidth="1"/>
    <col min="15112" max="15112" width="23.7109375" style="322" customWidth="1"/>
    <col min="15113" max="15113" width="25.7109375" style="322" customWidth="1"/>
    <col min="15114" max="15115" width="22.7109375" style="322" customWidth="1"/>
    <col min="15116" max="15118" width="25.7109375" style="322" customWidth="1"/>
    <col min="15119" max="15120" width="20.7109375" style="322" customWidth="1"/>
    <col min="15121" max="15122" width="23.5703125" style="322"/>
    <col min="15123" max="15123" width="16.7109375" style="322" customWidth="1"/>
    <col min="15124" max="15124" width="5.85546875" style="322" customWidth="1"/>
    <col min="15125" max="15125" width="11.42578125" style="322" customWidth="1"/>
    <col min="15126" max="15126" width="13.85546875" style="322" customWidth="1"/>
    <col min="15127" max="15127" width="8.7109375" style="322" customWidth="1"/>
    <col min="15128" max="15360" width="23.5703125" style="322"/>
    <col min="15361" max="15361" width="6.5703125" style="322" customWidth="1"/>
    <col min="15362" max="15362" width="61.85546875" style="322" customWidth="1"/>
    <col min="15363" max="15363" width="14.5703125" style="322" customWidth="1"/>
    <col min="15364" max="15367" width="22.7109375" style="322" customWidth="1"/>
    <col min="15368" max="15368" width="23.7109375" style="322" customWidth="1"/>
    <col min="15369" max="15369" width="25.7109375" style="322" customWidth="1"/>
    <col min="15370" max="15371" width="22.7109375" style="322" customWidth="1"/>
    <col min="15372" max="15374" width="25.7109375" style="322" customWidth="1"/>
    <col min="15375" max="15376" width="20.7109375" style="322" customWidth="1"/>
    <col min="15377" max="15378" width="23.5703125" style="322"/>
    <col min="15379" max="15379" width="16.7109375" style="322" customWidth="1"/>
    <col min="15380" max="15380" width="5.85546875" style="322" customWidth="1"/>
    <col min="15381" max="15381" width="11.42578125" style="322" customWidth="1"/>
    <col min="15382" max="15382" width="13.85546875" style="322" customWidth="1"/>
    <col min="15383" max="15383" width="8.7109375" style="322" customWidth="1"/>
    <col min="15384" max="15616" width="23.5703125" style="322"/>
    <col min="15617" max="15617" width="6.5703125" style="322" customWidth="1"/>
    <col min="15618" max="15618" width="61.85546875" style="322" customWidth="1"/>
    <col min="15619" max="15619" width="14.5703125" style="322" customWidth="1"/>
    <col min="15620" max="15623" width="22.7109375" style="322" customWidth="1"/>
    <col min="15624" max="15624" width="23.7109375" style="322" customWidth="1"/>
    <col min="15625" max="15625" width="25.7109375" style="322" customWidth="1"/>
    <col min="15626" max="15627" width="22.7109375" style="322" customWidth="1"/>
    <col min="15628" max="15630" width="25.7109375" style="322" customWidth="1"/>
    <col min="15631" max="15632" width="20.7109375" style="322" customWidth="1"/>
    <col min="15633" max="15634" width="23.5703125" style="322"/>
    <col min="15635" max="15635" width="16.7109375" style="322" customWidth="1"/>
    <col min="15636" max="15636" width="5.85546875" style="322" customWidth="1"/>
    <col min="15637" max="15637" width="11.42578125" style="322" customWidth="1"/>
    <col min="15638" max="15638" width="13.85546875" style="322" customWidth="1"/>
    <col min="15639" max="15639" width="8.7109375" style="322" customWidth="1"/>
    <col min="15640" max="15872" width="23.5703125" style="322"/>
    <col min="15873" max="15873" width="6.5703125" style="322" customWidth="1"/>
    <col min="15874" max="15874" width="61.85546875" style="322" customWidth="1"/>
    <col min="15875" max="15875" width="14.5703125" style="322" customWidth="1"/>
    <col min="15876" max="15879" width="22.7109375" style="322" customWidth="1"/>
    <col min="15880" max="15880" width="23.7109375" style="322" customWidth="1"/>
    <col min="15881" max="15881" width="25.7109375" style="322" customWidth="1"/>
    <col min="15882" max="15883" width="22.7109375" style="322" customWidth="1"/>
    <col min="15884" max="15886" width="25.7109375" style="322" customWidth="1"/>
    <col min="15887" max="15888" width="20.7109375" style="322" customWidth="1"/>
    <col min="15889" max="15890" width="23.5703125" style="322"/>
    <col min="15891" max="15891" width="16.7109375" style="322" customWidth="1"/>
    <col min="15892" max="15892" width="5.85546875" style="322" customWidth="1"/>
    <col min="15893" max="15893" width="11.42578125" style="322" customWidth="1"/>
    <col min="15894" max="15894" width="13.85546875" style="322" customWidth="1"/>
    <col min="15895" max="15895" width="8.7109375" style="322" customWidth="1"/>
    <col min="15896" max="16128" width="23.5703125" style="322"/>
    <col min="16129" max="16129" width="6.5703125" style="322" customWidth="1"/>
    <col min="16130" max="16130" width="61.85546875" style="322" customWidth="1"/>
    <col min="16131" max="16131" width="14.5703125" style="322" customWidth="1"/>
    <col min="16132" max="16135" width="22.7109375" style="322" customWidth="1"/>
    <col min="16136" max="16136" width="23.7109375" style="322" customWidth="1"/>
    <col min="16137" max="16137" width="25.7109375" style="322" customWidth="1"/>
    <col min="16138" max="16139" width="22.7109375" style="322" customWidth="1"/>
    <col min="16140" max="16142" width="25.7109375" style="322" customWidth="1"/>
    <col min="16143" max="16144" width="20.7109375" style="322" customWidth="1"/>
    <col min="16145" max="16146" width="23.5703125" style="322"/>
    <col min="16147" max="16147" width="16.7109375" style="322" customWidth="1"/>
    <col min="16148" max="16148" width="5.85546875" style="322" customWidth="1"/>
    <col min="16149" max="16149" width="11.42578125" style="322" customWidth="1"/>
    <col min="16150" max="16150" width="13.85546875" style="322" customWidth="1"/>
    <col min="16151" max="16151" width="8.7109375" style="322" customWidth="1"/>
    <col min="16152" max="16384" width="23.5703125" style="322"/>
  </cols>
  <sheetData>
    <row r="1" spans="1:25" ht="15.75" x14ac:dyDescent="0.25">
      <c r="C1" s="323"/>
      <c r="F1" s="324" t="s">
        <v>310</v>
      </c>
      <c r="G1" s="325" t="s">
        <v>311</v>
      </c>
      <c r="H1" s="326"/>
    </row>
    <row r="2" spans="1:25" ht="15.75" x14ac:dyDescent="0.25">
      <c r="B2" s="328"/>
      <c r="C2" s="323"/>
      <c r="D2" s="329"/>
      <c r="F2" s="330" t="s">
        <v>312</v>
      </c>
      <c r="G2" s="331">
        <v>2024</v>
      </c>
      <c r="H2" s="332"/>
      <c r="S2" s="322" t="s">
        <v>311</v>
      </c>
      <c r="T2" s="333">
        <v>2024</v>
      </c>
      <c r="U2" s="322" t="str">
        <f>CONCATENATE("July 1, ",T2-1)</f>
        <v>July 1, 2023</v>
      </c>
      <c r="V2" s="322" t="str">
        <f>CONCATENATE("June 30, ",T2)</f>
        <v>June 30, 2024</v>
      </c>
      <c r="W2" s="322" t="str">
        <f>CONCATENATE(T2-1,"-",T2-MROUND(T2,1000))</f>
        <v>2023-24</v>
      </c>
    </row>
    <row r="3" spans="1:25" ht="15.75" x14ac:dyDescent="0.25">
      <c r="B3" s="328" t="s">
        <v>493</v>
      </c>
      <c r="C3" s="323"/>
      <c r="D3" s="329"/>
      <c r="F3" s="330"/>
      <c r="G3" s="531"/>
      <c r="H3" s="326"/>
      <c r="T3" s="333">
        <v>2025</v>
      </c>
      <c r="U3" s="322" t="str">
        <f t="shared" ref="U3:U5" si="0">CONCATENATE("July 1, ",T3-1)</f>
        <v>July 1, 2024</v>
      </c>
      <c r="V3" s="322" t="str">
        <f t="shared" ref="V3:V5" si="1">CONCATENATE("June 30, ",T3)</f>
        <v>June 30, 2025</v>
      </c>
      <c r="W3" s="322" t="str">
        <f t="shared" ref="W3:W5" si="2">CONCATENATE(T3-1,"-",T3-MROUND(T3,1000))</f>
        <v>2024-25</v>
      </c>
    </row>
    <row r="4" spans="1:25" ht="15.75" x14ac:dyDescent="0.25">
      <c r="B4" s="340" t="s">
        <v>494</v>
      </c>
      <c r="C4" s="323"/>
      <c r="D4" s="329"/>
      <c r="F4" s="330"/>
      <c r="G4" s="531"/>
      <c r="H4" s="326"/>
      <c r="T4" s="333">
        <v>2026</v>
      </c>
      <c r="U4" s="322" t="str">
        <f t="shared" si="0"/>
        <v>July 1, 2025</v>
      </c>
      <c r="V4" s="322" t="str">
        <f t="shared" si="1"/>
        <v>June 30, 2026</v>
      </c>
      <c r="W4" s="322" t="str">
        <f t="shared" si="2"/>
        <v>2025-26</v>
      </c>
    </row>
    <row r="5" spans="1:25" ht="15.75" x14ac:dyDescent="0.25">
      <c r="B5" s="341" t="s">
        <v>513</v>
      </c>
      <c r="C5" s="323"/>
      <c r="D5" s="329"/>
      <c r="F5" s="330"/>
      <c r="G5" s="531"/>
      <c r="H5" s="326"/>
      <c r="T5" s="333">
        <v>2027</v>
      </c>
      <c r="U5" s="322" t="str">
        <f t="shared" si="0"/>
        <v>July 1, 2026</v>
      </c>
      <c r="V5" s="322" t="str">
        <f t="shared" si="1"/>
        <v>June 30, 2027</v>
      </c>
      <c r="W5" s="322" t="str">
        <f t="shared" si="2"/>
        <v>2026-27</v>
      </c>
    </row>
    <row r="6" spans="1:25" ht="25.5" x14ac:dyDescent="0.25">
      <c r="B6" s="564"/>
      <c r="C6" s="566" t="s">
        <v>269</v>
      </c>
      <c r="D6" s="462" t="s">
        <v>316</v>
      </c>
      <c r="E6" s="566" t="s">
        <v>495</v>
      </c>
      <c r="F6" s="566" t="s">
        <v>496</v>
      </c>
      <c r="G6" s="568" t="s">
        <v>497</v>
      </c>
      <c r="H6" s="568"/>
      <c r="I6" s="531"/>
      <c r="J6" s="326"/>
      <c r="T6" s="322"/>
      <c r="V6" s="333"/>
    </row>
    <row r="7" spans="1:25" ht="15.75" x14ac:dyDescent="0.25">
      <c r="B7" s="565"/>
      <c r="C7" s="567"/>
      <c r="D7" s="535" t="s">
        <v>514</v>
      </c>
      <c r="E7" s="567"/>
      <c r="F7" s="567"/>
      <c r="G7" s="568"/>
      <c r="H7" s="568"/>
      <c r="I7" s="531"/>
      <c r="J7" s="326"/>
      <c r="T7" s="322"/>
      <c r="V7" s="333"/>
    </row>
    <row r="8" spans="1:25" ht="12.75" x14ac:dyDescent="0.2">
      <c r="B8" s="363"/>
      <c r="C8" s="359"/>
      <c r="D8" s="359"/>
      <c r="E8" s="359"/>
      <c r="F8" s="359"/>
      <c r="G8" s="563"/>
      <c r="H8" s="563"/>
      <c r="T8" s="322"/>
      <c r="U8" s="322" t="s">
        <v>311</v>
      </c>
      <c r="V8" s="333">
        <v>2024</v>
      </c>
      <c r="W8" s="322" t="str">
        <f>CONCATENATE("July 1, ",V8-1)</f>
        <v>July 1, 2023</v>
      </c>
      <c r="X8" s="322" t="str">
        <f>CONCATENATE("June 30, ",V8)</f>
        <v>June 30, 2024</v>
      </c>
      <c r="Y8" s="322" t="str">
        <f>CONCATENATE(V8-1,"-",V8-MROUND(V8,1000))</f>
        <v>2023-24</v>
      </c>
    </row>
    <row r="9" spans="1:25" ht="12.75" x14ac:dyDescent="0.2">
      <c r="B9" s="363"/>
      <c r="C9" s="359"/>
      <c r="D9" s="359"/>
      <c r="E9" s="359"/>
      <c r="F9" s="359"/>
      <c r="G9" s="563"/>
      <c r="H9" s="563"/>
      <c r="T9" s="322"/>
      <c r="V9" s="333"/>
    </row>
    <row r="10" spans="1:25" ht="12.75" x14ac:dyDescent="0.2">
      <c r="B10" s="363"/>
      <c r="C10" s="359"/>
      <c r="D10" s="359"/>
      <c r="E10" s="359"/>
      <c r="F10" s="359"/>
      <c r="G10" s="563"/>
      <c r="H10" s="563"/>
      <c r="T10" s="322"/>
      <c r="V10" s="333"/>
    </row>
    <row r="11" spans="1:25" ht="12.75" x14ac:dyDescent="0.2">
      <c r="B11" s="363"/>
      <c r="C11" s="359"/>
      <c r="D11" s="359"/>
      <c r="E11" s="359"/>
      <c r="F11" s="359"/>
      <c r="G11" s="563"/>
      <c r="H11" s="563"/>
      <c r="T11" s="322"/>
      <c r="V11" s="333"/>
    </row>
    <row r="12" spans="1:25" ht="12.75" x14ac:dyDescent="0.2">
      <c r="B12" s="370"/>
      <c r="C12" s="371"/>
      <c r="D12" s="334"/>
      <c r="T12" s="333"/>
    </row>
    <row r="13" spans="1:25" ht="12.75" x14ac:dyDescent="0.2">
      <c r="B13" s="328"/>
      <c r="C13" s="532"/>
      <c r="D13" s="334"/>
      <c r="T13" s="333"/>
    </row>
    <row r="14" spans="1:25" s="339" customFormat="1" ht="12.75" x14ac:dyDescent="0.2">
      <c r="A14" s="216"/>
      <c r="B14" s="328" t="str">
        <f>CONCATENATE("DISTRICT SCHOOL BOARD OF ",G1," COUNTY")</f>
        <v>DISTRICT SCHOOL BOARD OF PALM BEACH COUNTY</v>
      </c>
      <c r="C14" s="335"/>
      <c r="D14" s="336"/>
      <c r="E14" s="322"/>
      <c r="F14" s="322"/>
      <c r="G14" s="337"/>
      <c r="H14" s="322"/>
      <c r="I14" s="322"/>
      <c r="J14" s="337" t="s">
        <v>313</v>
      </c>
      <c r="K14" s="336"/>
      <c r="L14" s="336"/>
      <c r="M14" s="336"/>
      <c r="N14" s="322"/>
      <c r="O14" s="322"/>
      <c r="P14" s="322"/>
      <c r="Q14" s="322"/>
      <c r="R14" s="322"/>
      <c r="S14" s="322"/>
      <c r="T14" s="338"/>
    </row>
    <row r="15" spans="1:25" ht="12.75" x14ac:dyDescent="0.2">
      <c r="B15" s="340" t="s">
        <v>498</v>
      </c>
      <c r="C15" s="335"/>
      <c r="D15" s="336"/>
      <c r="G15" s="337"/>
      <c r="J15" s="337" t="s">
        <v>314</v>
      </c>
      <c r="K15" s="336"/>
      <c r="L15" s="336"/>
      <c r="M15" s="336"/>
    </row>
    <row r="16" spans="1:25" ht="12.75" x14ac:dyDescent="0.2">
      <c r="B16" s="341" t="str">
        <f>IF(G2="","For the Fiscal Year Ended",CONCATENATE("For the Fiscal Year Ended ",LOOKUP(G2,T2:T18,V2:V18)))</f>
        <v>For the Fiscal Year Ended June 30, 2024</v>
      </c>
      <c r="C16" s="335"/>
      <c r="D16" s="336"/>
      <c r="G16" s="216"/>
      <c r="J16" s="342" t="s">
        <v>315</v>
      </c>
      <c r="K16" s="336"/>
      <c r="L16" s="336"/>
      <c r="M16" s="336"/>
    </row>
    <row r="17" spans="1:21" ht="38.25" x14ac:dyDescent="0.2">
      <c r="A17" s="339"/>
      <c r="B17" s="564"/>
      <c r="C17" s="566" t="s">
        <v>269</v>
      </c>
      <c r="D17" s="462" t="s">
        <v>499</v>
      </c>
      <c r="E17" s="462" t="s">
        <v>316</v>
      </c>
      <c r="F17" s="462" t="s">
        <v>317</v>
      </c>
      <c r="G17" s="564" t="s">
        <v>18</v>
      </c>
      <c r="H17" s="343" t="s">
        <v>318</v>
      </c>
      <c r="I17" s="343" t="s">
        <v>319</v>
      </c>
      <c r="J17" s="343" t="s">
        <v>320</v>
      </c>
      <c r="K17" s="343" t="s">
        <v>321</v>
      </c>
      <c r="L17" s="344"/>
      <c r="M17" s="344"/>
      <c r="N17" s="344"/>
      <c r="O17" s="339"/>
      <c r="P17" s="339"/>
      <c r="Q17" s="339"/>
      <c r="R17" s="339"/>
      <c r="S17" s="339"/>
      <c r="T17" s="322"/>
      <c r="U17" s="327"/>
    </row>
    <row r="18" spans="1:21" ht="12.75" x14ac:dyDescent="0.2">
      <c r="A18" s="339"/>
      <c r="B18" s="565"/>
      <c r="C18" s="567"/>
      <c r="D18" s="463" t="s">
        <v>500</v>
      </c>
      <c r="E18" s="463" t="str">
        <f>IF(G2="","",LOOKUP(G2,T2:T8,V2:V8))</f>
        <v>June 30, 2024</v>
      </c>
      <c r="F18" s="463" t="str">
        <f>IF(G2="","",LOOKUP(G2,T2:T8,V2:V8))</f>
        <v>June 30, 2024</v>
      </c>
      <c r="G18" s="565"/>
      <c r="H18" s="345" t="str">
        <f>IF(G2="","",LOOKUP(G2,T2:T8,W2:W8))</f>
        <v>2023-24</v>
      </c>
      <c r="I18" s="345" t="str">
        <f ca="1">IF(G2="","",LOOKUP(G2,T2:T8,Y8:Y8))</f>
        <v>2023-24</v>
      </c>
      <c r="J18" s="345" t="str">
        <f>IF(G2="","",LOOKUP(G2,T2:T8,W2:W8))</f>
        <v>2023-24</v>
      </c>
      <c r="K18" s="345" t="str">
        <f ca="1">IF(G2="","",LOOKUP(G2,T2:T8,Y8:Y8))</f>
        <v>2023-24</v>
      </c>
      <c r="L18" s="344"/>
      <c r="M18" s="344"/>
      <c r="N18" s="344"/>
      <c r="O18" s="339"/>
      <c r="P18" s="339"/>
      <c r="Q18" s="339"/>
      <c r="R18" s="339"/>
      <c r="S18" s="339"/>
      <c r="T18" s="322"/>
      <c r="U18" s="327"/>
    </row>
    <row r="19" spans="1:21" ht="18.75" customHeight="1" x14ac:dyDescent="0.2">
      <c r="B19" s="348" t="s">
        <v>14</v>
      </c>
      <c r="C19" s="349">
        <v>2310</v>
      </c>
      <c r="D19" s="349"/>
      <c r="E19" s="350"/>
      <c r="F19" s="351"/>
      <c r="G19" s="352">
        <f>ROUND(SUM(E19:F19),2)</f>
        <v>0</v>
      </c>
      <c r="H19" s="353"/>
      <c r="I19" s="353"/>
      <c r="J19" s="353"/>
      <c r="K19" s="353"/>
      <c r="L19" s="336"/>
      <c r="M19" s="336"/>
      <c r="N19" s="336"/>
      <c r="T19" s="322"/>
      <c r="U19" s="327"/>
    </row>
    <row r="20" spans="1:21" ht="18.75" customHeight="1" x14ac:dyDescent="0.2">
      <c r="B20" s="363" t="s">
        <v>16</v>
      </c>
      <c r="C20" s="346">
        <v>2315</v>
      </c>
      <c r="D20" s="346"/>
      <c r="E20" s="355"/>
      <c r="F20" s="356"/>
      <c r="G20" s="347">
        <f t="shared" ref="G20:G29" si="3">ROUND(SUM(E20:F20),2)</f>
        <v>0</v>
      </c>
      <c r="H20" s="357"/>
      <c r="I20" s="357"/>
      <c r="J20" s="357"/>
      <c r="K20" s="357"/>
      <c r="L20" s="336"/>
      <c r="M20" s="336"/>
      <c r="N20" s="336"/>
      <c r="T20" s="322"/>
      <c r="U20" s="327"/>
    </row>
    <row r="21" spans="1:21" ht="18.75" customHeight="1" x14ac:dyDescent="0.2">
      <c r="B21" s="354" t="s">
        <v>15</v>
      </c>
      <c r="C21" s="359">
        <v>2320</v>
      </c>
      <c r="D21" s="359"/>
      <c r="E21" s="360"/>
      <c r="F21" s="360"/>
      <c r="G21" s="361">
        <f t="shared" si="3"/>
        <v>0</v>
      </c>
      <c r="H21" s="357"/>
      <c r="I21" s="357"/>
      <c r="J21" s="357"/>
      <c r="K21" s="357"/>
      <c r="L21" s="336"/>
      <c r="M21" s="336"/>
      <c r="N21" s="336"/>
      <c r="T21" s="322"/>
      <c r="U21" s="327"/>
    </row>
    <row r="22" spans="1:21" ht="18.75" customHeight="1" x14ac:dyDescent="0.2">
      <c r="B22" s="363" t="s">
        <v>19</v>
      </c>
      <c r="C22" s="364">
        <v>2330</v>
      </c>
      <c r="D22" s="364"/>
      <c r="E22" s="365"/>
      <c r="F22" s="366"/>
      <c r="G22" s="361">
        <f t="shared" si="3"/>
        <v>0</v>
      </c>
      <c r="H22" s="367"/>
      <c r="I22" s="367"/>
      <c r="J22" s="367"/>
      <c r="K22" s="367"/>
      <c r="L22" s="336"/>
      <c r="M22" s="336"/>
      <c r="N22" s="336"/>
      <c r="T22" s="322"/>
      <c r="U22" s="327"/>
    </row>
    <row r="23" spans="1:21" ht="18.75" customHeight="1" x14ac:dyDescent="0.2">
      <c r="B23" s="363" t="s">
        <v>220</v>
      </c>
      <c r="C23" s="349">
        <v>2340</v>
      </c>
      <c r="D23" s="349"/>
      <c r="E23" s="368"/>
      <c r="F23" s="360"/>
      <c r="G23" s="352">
        <f t="shared" si="3"/>
        <v>0</v>
      </c>
      <c r="H23" s="357"/>
      <c r="I23" s="357"/>
      <c r="J23" s="357"/>
      <c r="K23" s="357"/>
      <c r="L23" s="336"/>
      <c r="M23" s="336"/>
      <c r="N23" s="336"/>
      <c r="T23" s="322"/>
      <c r="U23" s="327"/>
    </row>
    <row r="24" spans="1:21" ht="18.75" customHeight="1" x14ac:dyDescent="0.2">
      <c r="B24" s="348" t="s">
        <v>17</v>
      </c>
      <c r="C24" s="349">
        <v>2350</v>
      </c>
      <c r="D24" s="349"/>
      <c r="E24" s="368"/>
      <c r="F24" s="360"/>
      <c r="G24" s="352">
        <f t="shared" si="3"/>
        <v>0</v>
      </c>
      <c r="H24" s="367"/>
      <c r="I24" s="367"/>
      <c r="J24" s="367"/>
      <c r="K24" s="367"/>
      <c r="L24" s="336"/>
      <c r="M24" s="336"/>
      <c r="N24" s="336"/>
      <c r="T24" s="322"/>
      <c r="U24" s="327"/>
    </row>
    <row r="25" spans="1:21" ht="18.75" customHeight="1" x14ac:dyDescent="0.2">
      <c r="B25" s="348" t="s">
        <v>284</v>
      </c>
      <c r="C25" s="349">
        <v>2360</v>
      </c>
      <c r="D25" s="349"/>
      <c r="E25" s="368"/>
      <c r="F25" s="360"/>
      <c r="G25" s="352">
        <f t="shared" si="3"/>
        <v>0</v>
      </c>
      <c r="H25" s="367"/>
      <c r="I25" s="367"/>
      <c r="J25" s="367"/>
      <c r="K25" s="367"/>
      <c r="L25" s="336"/>
      <c r="M25" s="336"/>
      <c r="N25" s="336"/>
      <c r="T25" s="322"/>
      <c r="U25" s="327"/>
    </row>
    <row r="26" spans="1:21" ht="18.75" customHeight="1" x14ac:dyDescent="0.2">
      <c r="B26" s="363" t="s">
        <v>263</v>
      </c>
      <c r="C26" s="359">
        <v>2365</v>
      </c>
      <c r="D26" s="359"/>
      <c r="E26" s="360"/>
      <c r="F26" s="360"/>
      <c r="G26" s="352">
        <f t="shared" si="3"/>
        <v>0</v>
      </c>
      <c r="H26" s="367"/>
      <c r="I26" s="367"/>
      <c r="J26" s="367"/>
      <c r="K26" s="367"/>
      <c r="L26" s="336"/>
      <c r="M26" s="336"/>
      <c r="N26" s="336"/>
      <c r="T26" s="322"/>
      <c r="U26" s="327"/>
    </row>
    <row r="27" spans="1:21" ht="18.75" customHeight="1" x14ac:dyDescent="0.2">
      <c r="B27" s="348" t="s">
        <v>260</v>
      </c>
      <c r="C27" s="349">
        <v>2380</v>
      </c>
      <c r="D27" s="349"/>
      <c r="E27" s="365"/>
      <c r="F27" s="351"/>
      <c r="G27" s="352">
        <f t="shared" si="3"/>
        <v>0</v>
      </c>
      <c r="H27" s="367"/>
      <c r="I27" s="367"/>
      <c r="J27" s="367"/>
      <c r="K27" s="367"/>
      <c r="L27" s="336"/>
      <c r="M27" s="336"/>
      <c r="N27" s="336"/>
      <c r="T27" s="322"/>
      <c r="U27" s="327"/>
    </row>
    <row r="28" spans="1:21" ht="18.75" customHeight="1" x14ac:dyDescent="0.2">
      <c r="B28" s="348" t="s">
        <v>501</v>
      </c>
      <c r="C28" s="349" t="s">
        <v>502</v>
      </c>
      <c r="D28" s="349"/>
      <c r="E28" s="365"/>
      <c r="F28" s="351"/>
      <c r="G28" s="352">
        <f t="shared" si="3"/>
        <v>0</v>
      </c>
      <c r="H28" s="367"/>
      <c r="I28" s="367"/>
      <c r="J28" s="367"/>
      <c r="K28" s="367"/>
      <c r="L28" s="336"/>
      <c r="M28" s="336"/>
      <c r="N28" s="336"/>
      <c r="T28" s="322"/>
      <c r="U28" s="327"/>
    </row>
    <row r="29" spans="1:21" ht="18.75" customHeight="1" x14ac:dyDescent="0.2">
      <c r="B29" s="369" t="s">
        <v>322</v>
      </c>
      <c r="C29" s="349"/>
      <c r="D29" s="349"/>
      <c r="E29" s="361">
        <f>ROUND(SUM(E19:E21)+SUM(E22:E23)+SUM(E24:E28),2)</f>
        <v>0</v>
      </c>
      <c r="F29" s="361">
        <f>ROUND(SUM(F19:F21)+SUM(F22:F23)+SUM(F24:F28),2)</f>
        <v>0</v>
      </c>
      <c r="G29" s="361">
        <f t="shared" si="3"/>
        <v>0</v>
      </c>
      <c r="H29" s="362">
        <f>+H19+H20+H21+H23</f>
        <v>0</v>
      </c>
      <c r="I29" s="362">
        <f>+I19+I20+I21+I23</f>
        <v>0</v>
      </c>
      <c r="J29" s="362">
        <f>+J19+J20+J21+J23</f>
        <v>0</v>
      </c>
      <c r="K29" s="362">
        <f>+K19+K20+K21+K23</f>
        <v>0</v>
      </c>
      <c r="L29" s="336"/>
      <c r="M29" s="336"/>
      <c r="N29" s="336"/>
      <c r="T29" s="322"/>
      <c r="U29" s="327"/>
    </row>
    <row r="30" spans="1:21" ht="12.75" x14ac:dyDescent="0.2">
      <c r="B30" s="370"/>
      <c r="C30" s="371"/>
      <c r="D30" s="372"/>
      <c r="E30" s="372"/>
      <c r="F30" s="372"/>
      <c r="G30" s="216"/>
      <c r="H30" s="216"/>
      <c r="I30" s="216"/>
      <c r="K30" s="216"/>
      <c r="L30" s="216"/>
      <c r="M30" s="216"/>
    </row>
    <row r="31" spans="1:21" ht="12.75" x14ac:dyDescent="0.2">
      <c r="B31" s="216" t="str">
        <f>CONCATENATE("[1]  Report carrying amount of total liability due within one year and due after one year on ",IF(G2="","",LOOKUP(G2,T2:T8,V2:V8)),", including discounts and premiums.")</f>
        <v>[1]  Report carrying amount of total liability due within one year and due after one year on June 30, 2024, including discounts and premiums.</v>
      </c>
      <c r="C31" s="216"/>
      <c r="D31" s="216"/>
      <c r="E31" s="216"/>
      <c r="F31" s="216"/>
      <c r="G31" s="216"/>
      <c r="H31" s="216"/>
      <c r="I31" s="216"/>
      <c r="K31" s="216"/>
      <c r="L31" s="216"/>
      <c r="M31" s="216"/>
    </row>
    <row r="32" spans="1:21" ht="12.75" x14ac:dyDescent="0.2">
      <c r="B32" s="216"/>
      <c r="C32" s="216"/>
      <c r="D32" s="216"/>
      <c r="E32" s="216"/>
      <c r="F32" s="216"/>
      <c r="G32" s="216"/>
      <c r="H32" s="216"/>
      <c r="I32" s="216"/>
      <c r="K32" s="216"/>
      <c r="L32" s="216"/>
      <c r="M32" s="216"/>
    </row>
    <row r="33" spans="1:20" ht="12.75" x14ac:dyDescent="0.2">
      <c r="B33" s="373" t="s">
        <v>323</v>
      </c>
      <c r="C33" s="216"/>
      <c r="D33" s="216"/>
      <c r="E33" s="216"/>
      <c r="F33" s="216"/>
      <c r="G33" s="216"/>
      <c r="H33" s="216"/>
      <c r="I33" s="216"/>
      <c r="K33" s="216"/>
      <c r="L33" s="216"/>
      <c r="M33" s="216"/>
      <c r="S33" s="339"/>
    </row>
    <row r="34" spans="1:20" ht="12.75" x14ac:dyDescent="0.2">
      <c r="B34" s="216"/>
      <c r="C34" s="216"/>
      <c r="D34" s="216"/>
      <c r="E34" s="216"/>
      <c r="F34" s="216"/>
      <c r="G34" s="216"/>
      <c r="H34" s="216"/>
      <c r="I34" s="216"/>
      <c r="K34" s="216"/>
      <c r="L34" s="216"/>
      <c r="M34" s="216"/>
      <c r="S34" s="339"/>
    </row>
    <row r="35" spans="1:20" ht="12.75" hidden="1" x14ac:dyDescent="0.2">
      <c r="K35" s="216"/>
      <c r="L35" s="216"/>
      <c r="M35" s="216"/>
    </row>
    <row r="36" spans="1:20" s="339" customFormat="1" ht="12.75" x14ac:dyDescent="0.2">
      <c r="A36" s="216"/>
      <c r="B36" s="328" t="str">
        <f>$B$14</f>
        <v>DISTRICT SCHOOL BOARD OF PALM BEACH COUNTY</v>
      </c>
      <c r="C36" s="216"/>
      <c r="D36" s="374"/>
      <c r="E36" s="216"/>
      <c r="F36" s="216"/>
      <c r="G36" s="337"/>
      <c r="H36" s="373"/>
      <c r="I36" s="216"/>
      <c r="J36" s="322"/>
      <c r="K36" s="216"/>
      <c r="L36" s="216"/>
      <c r="M36" s="216"/>
      <c r="N36" s="322"/>
      <c r="O36" s="322"/>
      <c r="P36" s="322"/>
      <c r="Q36" s="322"/>
      <c r="R36" s="322"/>
      <c r="S36" s="322"/>
      <c r="T36" s="338"/>
    </row>
    <row r="37" spans="1:20" s="339" customFormat="1" ht="12.75" x14ac:dyDescent="0.2">
      <c r="A37" s="322"/>
      <c r="B37" s="340" t="s">
        <v>324</v>
      </c>
      <c r="C37" s="216"/>
      <c r="D37" s="216"/>
      <c r="E37" s="216"/>
      <c r="F37" s="216"/>
      <c r="G37" s="216"/>
      <c r="H37" s="216"/>
      <c r="I37" s="216"/>
      <c r="J37" s="322"/>
      <c r="K37" s="216"/>
      <c r="L37" s="216"/>
      <c r="M37" s="216"/>
      <c r="N37" s="322"/>
      <c r="O37" s="322"/>
      <c r="P37" s="322"/>
      <c r="Q37" s="322"/>
      <c r="R37" s="322"/>
      <c r="S37" s="322"/>
      <c r="T37" s="338"/>
    </row>
    <row r="38" spans="1:20" ht="12.75" x14ac:dyDescent="0.2">
      <c r="B38" s="340" t="s">
        <v>325</v>
      </c>
      <c r="C38" s="216"/>
      <c r="D38" s="374"/>
      <c r="E38" s="216"/>
      <c r="F38" s="216"/>
      <c r="G38" s="216"/>
      <c r="H38" s="216"/>
      <c r="I38" s="337" t="s">
        <v>326</v>
      </c>
      <c r="K38" s="216"/>
      <c r="L38" s="216"/>
      <c r="M38" s="216"/>
    </row>
    <row r="39" spans="1:20" ht="12.75" x14ac:dyDescent="0.2">
      <c r="B39" s="375" t="str">
        <f>$B$16</f>
        <v>For the Fiscal Year Ended June 30, 2024</v>
      </c>
      <c r="C39" s="216"/>
      <c r="D39" s="216"/>
      <c r="E39" s="216"/>
      <c r="F39" s="216"/>
      <c r="G39" s="216"/>
      <c r="H39" s="216"/>
      <c r="I39" s="337" t="s">
        <v>327</v>
      </c>
      <c r="K39" s="216"/>
      <c r="L39" s="216"/>
      <c r="M39" s="216"/>
    </row>
    <row r="40" spans="1:20" ht="12.75" x14ac:dyDescent="0.2">
      <c r="A40" s="339"/>
      <c r="B40" s="376" t="s">
        <v>328</v>
      </c>
      <c r="C40" s="566" t="s">
        <v>329</v>
      </c>
      <c r="D40" s="377" t="s">
        <v>330</v>
      </c>
      <c r="E40" s="377" t="s">
        <v>331</v>
      </c>
      <c r="F40" s="377" t="s">
        <v>332</v>
      </c>
      <c r="G40" s="377" t="s">
        <v>333</v>
      </c>
      <c r="H40" s="460" t="s">
        <v>334</v>
      </c>
      <c r="I40" s="460" t="s">
        <v>330</v>
      </c>
      <c r="J40" s="378"/>
      <c r="K40" s="378"/>
      <c r="L40" s="378"/>
      <c r="M40" s="339"/>
      <c r="N40" s="339"/>
      <c r="O40" s="339"/>
      <c r="P40" s="339"/>
      <c r="Q40" s="339"/>
      <c r="R40" s="339"/>
    </row>
    <row r="41" spans="1:20" ht="12.75" x14ac:dyDescent="0.2">
      <c r="A41" s="339"/>
      <c r="B41" s="461" t="s">
        <v>335</v>
      </c>
      <c r="C41" s="567"/>
      <c r="D41" s="379">
        <f>IF(G2="","",LOOKUP(G2,T2:T8,U2:U8)-1)</f>
        <v>45107</v>
      </c>
      <c r="E41" s="380" t="s">
        <v>336</v>
      </c>
      <c r="F41" s="380" t="str">
        <f>IF(G2="","",LOOKUP(G2,T2:T8,W2:W8))</f>
        <v>2023-24</v>
      </c>
      <c r="G41" s="380" t="str">
        <f>IF(G2="","",LOOKUP(G2,T2:T8,W2:W8))</f>
        <v>2023-24</v>
      </c>
      <c r="H41" s="461" t="str">
        <f>IF(G2="","",LOOKUP(G2,T2:T8,W2:W8))</f>
        <v>2023-24</v>
      </c>
      <c r="I41" s="381" t="str">
        <f>IF(G2="","",LOOKUP(G2,T2:T8,V2:V8))</f>
        <v>June 30, 2024</v>
      </c>
      <c r="J41" s="378"/>
      <c r="K41" s="378"/>
      <c r="L41" s="378"/>
      <c r="M41" s="339"/>
      <c r="N41" s="339"/>
      <c r="O41" s="339"/>
      <c r="P41" s="339"/>
      <c r="Q41" s="339"/>
      <c r="R41" s="339"/>
    </row>
    <row r="42" spans="1:20" ht="18.75" customHeight="1" x14ac:dyDescent="0.2">
      <c r="B42" s="348" t="s">
        <v>337</v>
      </c>
      <c r="C42" s="382">
        <v>94740</v>
      </c>
      <c r="D42" s="368"/>
      <c r="E42" s="368"/>
      <c r="F42" s="368"/>
      <c r="G42" s="368"/>
      <c r="H42" s="383"/>
      <c r="I42" s="352">
        <f>ROUND(D42-E42+F42-G42,2)</f>
        <v>0</v>
      </c>
      <c r="J42" s="336"/>
      <c r="K42" s="336"/>
      <c r="L42" s="336"/>
    </row>
    <row r="43" spans="1:20" ht="18.75" customHeight="1" x14ac:dyDescent="0.2">
      <c r="B43" s="348" t="s">
        <v>338</v>
      </c>
      <c r="C43" s="384">
        <v>90570</v>
      </c>
      <c r="D43" s="368"/>
      <c r="E43" s="368"/>
      <c r="F43" s="383"/>
      <c r="G43" s="368"/>
      <c r="H43" s="383"/>
      <c r="I43" s="352">
        <f>ROUND(D43-E43+F43-G43,2)</f>
        <v>0</v>
      </c>
      <c r="J43" s="336"/>
      <c r="K43" s="336"/>
      <c r="L43" s="336"/>
    </row>
    <row r="44" spans="1:20" ht="18.75" customHeight="1" x14ac:dyDescent="0.2">
      <c r="B44" s="348" t="s">
        <v>339</v>
      </c>
      <c r="C44" s="384">
        <v>98250</v>
      </c>
      <c r="D44" s="368"/>
      <c r="E44" s="368"/>
      <c r="F44" s="368"/>
      <c r="G44" s="368"/>
      <c r="H44" s="383"/>
      <c r="I44" s="352">
        <f>ROUND(D44-E44+F44-G44,2)</f>
        <v>0</v>
      </c>
      <c r="J44" s="336"/>
      <c r="K44" s="336"/>
      <c r="L44" s="336"/>
    </row>
    <row r="45" spans="1:20" ht="18.75" customHeight="1" x14ac:dyDescent="0.2">
      <c r="B45" s="348" t="s">
        <v>340</v>
      </c>
      <c r="C45" s="382">
        <v>92040</v>
      </c>
      <c r="D45" s="368"/>
      <c r="E45" s="368"/>
      <c r="F45" s="360"/>
      <c r="G45" s="368"/>
      <c r="H45" s="383"/>
      <c r="I45" s="352">
        <f>ROUND(D45-E45+F45-G45,2)</f>
        <v>0</v>
      </c>
      <c r="J45" s="336"/>
      <c r="K45" s="336"/>
      <c r="L45" s="336"/>
    </row>
    <row r="46" spans="1:20" ht="18.75" customHeight="1" x14ac:dyDescent="0.2">
      <c r="B46" s="348" t="s">
        <v>341</v>
      </c>
      <c r="C46" s="382">
        <v>90880</v>
      </c>
      <c r="D46" s="368"/>
      <c r="E46" s="368"/>
      <c r="F46" s="368"/>
      <c r="G46" s="368"/>
      <c r="H46" s="368"/>
      <c r="I46" s="352">
        <f>ROUND(D46-E46+F46-G46-H46,2)</f>
        <v>0</v>
      </c>
      <c r="J46" s="336"/>
      <c r="K46" s="336"/>
      <c r="L46" s="336"/>
    </row>
    <row r="47" spans="1:20" ht="18.75" customHeight="1" x14ac:dyDescent="0.2">
      <c r="B47" s="348" t="s">
        <v>342</v>
      </c>
      <c r="C47" s="382">
        <v>90881</v>
      </c>
      <c r="D47" s="368"/>
      <c r="E47" s="368"/>
      <c r="F47" s="368"/>
      <c r="G47" s="368"/>
      <c r="H47" s="368"/>
      <c r="I47" s="352">
        <f>ROUND(D47-E47+F47-G47-H47,2)</f>
        <v>0</v>
      </c>
      <c r="J47" s="336"/>
      <c r="K47" s="336"/>
      <c r="L47" s="336"/>
    </row>
    <row r="48" spans="1:20" ht="18.75" customHeight="1" x14ac:dyDescent="0.2">
      <c r="B48" s="348" t="s">
        <v>343</v>
      </c>
      <c r="C48" s="382">
        <v>97950</v>
      </c>
      <c r="D48" s="368"/>
      <c r="E48" s="368"/>
      <c r="F48" s="368"/>
      <c r="G48" s="368"/>
      <c r="H48" s="383"/>
      <c r="I48" s="352">
        <f>ROUND(D48-E48+F48-G48,2)</f>
        <v>0</v>
      </c>
      <c r="J48" s="336"/>
      <c r="K48" s="336"/>
      <c r="L48" s="336"/>
    </row>
    <row r="49" spans="2:13" ht="18.75" customHeight="1" x14ac:dyDescent="0.2">
      <c r="B49" s="348" t="s">
        <v>344</v>
      </c>
      <c r="C49" s="382">
        <v>90800</v>
      </c>
      <c r="D49" s="368"/>
      <c r="E49" s="368"/>
      <c r="F49" s="368"/>
      <c r="G49" s="368"/>
      <c r="H49" s="360"/>
      <c r="I49" s="352">
        <f>ROUND(D49-E49+F49-G49-H49,2)</f>
        <v>0</v>
      </c>
      <c r="J49" s="336"/>
      <c r="K49" s="336"/>
      <c r="L49" s="336"/>
    </row>
    <row r="50" spans="2:13" ht="18.75" customHeight="1" x14ac:dyDescent="0.2">
      <c r="B50" s="348" t="s">
        <v>345</v>
      </c>
      <c r="C50" s="382">
        <v>90803</v>
      </c>
      <c r="D50" s="368"/>
      <c r="E50" s="368"/>
      <c r="F50" s="368"/>
      <c r="G50" s="368"/>
      <c r="H50" s="368"/>
      <c r="I50" s="352">
        <f>ROUND(D50-E50+F50-G50-H50,2)</f>
        <v>0</v>
      </c>
      <c r="J50" s="336"/>
      <c r="K50" s="336"/>
      <c r="L50" s="336"/>
    </row>
    <row r="51" spans="2:13" ht="18.75" customHeight="1" x14ac:dyDescent="0.2">
      <c r="B51" s="348" t="s">
        <v>346</v>
      </c>
      <c r="C51" s="382"/>
      <c r="D51" s="368"/>
      <c r="E51" s="368"/>
      <c r="F51" s="368"/>
      <c r="G51" s="368"/>
      <c r="H51" s="368"/>
      <c r="I51" s="352">
        <f>ROUND(D51-E51+F51-G51-H51,2)</f>
        <v>0</v>
      </c>
      <c r="J51" s="336"/>
      <c r="K51" s="336"/>
      <c r="L51" s="336"/>
    </row>
    <row r="52" spans="2:13" ht="18.75" customHeight="1" x14ac:dyDescent="0.2">
      <c r="B52" s="348" t="s">
        <v>347</v>
      </c>
      <c r="C52" s="382">
        <v>94030</v>
      </c>
      <c r="D52" s="368"/>
      <c r="E52" s="368"/>
      <c r="F52" s="383"/>
      <c r="G52" s="368"/>
      <c r="H52" s="383"/>
      <c r="I52" s="352">
        <f>ROUND(D52-E52+F52-G52,2)</f>
        <v>0</v>
      </c>
      <c r="J52" s="336"/>
      <c r="K52" s="336"/>
      <c r="L52" s="336"/>
    </row>
    <row r="53" spans="2:13" ht="18.75" customHeight="1" x14ac:dyDescent="0.2">
      <c r="B53" s="348" t="s">
        <v>348</v>
      </c>
      <c r="C53" s="382">
        <v>90830</v>
      </c>
      <c r="D53" s="368"/>
      <c r="E53" s="368"/>
      <c r="F53" s="368"/>
      <c r="G53" s="368"/>
      <c r="H53" s="360"/>
      <c r="I53" s="352">
        <f>ROUND(D53-E53+F53-G53-H53,2)</f>
        <v>0</v>
      </c>
      <c r="J53" s="336"/>
      <c r="K53" s="336"/>
      <c r="L53" s="336"/>
    </row>
    <row r="54" spans="2:13" ht="18.75" customHeight="1" x14ac:dyDescent="0.2">
      <c r="B54" s="348" t="s">
        <v>349</v>
      </c>
      <c r="C54" s="382">
        <v>91280</v>
      </c>
      <c r="D54" s="368"/>
      <c r="E54" s="368"/>
      <c r="F54" s="360"/>
      <c r="G54" s="368"/>
      <c r="H54" s="368"/>
      <c r="I54" s="352">
        <f>ROUND(D54-E54+F54-G54-H54,2)</f>
        <v>0</v>
      </c>
      <c r="J54" s="336"/>
      <c r="K54" s="336"/>
      <c r="L54" s="336"/>
    </row>
    <row r="55" spans="2:13" ht="18.75" customHeight="1" x14ac:dyDescent="0.2">
      <c r="B55" s="348" t="s">
        <v>350</v>
      </c>
      <c r="C55" s="382">
        <v>97580</v>
      </c>
      <c r="D55" s="368"/>
      <c r="E55" s="368"/>
      <c r="F55" s="368"/>
      <c r="G55" s="368"/>
      <c r="H55" s="383"/>
      <c r="I55" s="352">
        <f>ROUND(D55-E55+F55-G55,2)</f>
        <v>0</v>
      </c>
      <c r="J55" s="336"/>
      <c r="K55" s="336"/>
      <c r="L55" s="336"/>
    </row>
    <row r="56" spans="2:13" ht="18.75" customHeight="1" x14ac:dyDescent="0.2">
      <c r="B56" s="348" t="s">
        <v>351</v>
      </c>
      <c r="C56" s="382">
        <v>96440</v>
      </c>
      <c r="D56" s="368"/>
      <c r="E56" s="368"/>
      <c r="F56" s="368"/>
      <c r="G56" s="368"/>
      <c r="H56" s="383"/>
      <c r="I56" s="352">
        <f>ROUND(D56-E56+F56-G56,2)</f>
        <v>0</v>
      </c>
      <c r="J56" s="336"/>
      <c r="K56" s="336"/>
      <c r="L56" s="336"/>
    </row>
    <row r="57" spans="2:13" ht="18.75" customHeight="1" x14ac:dyDescent="0.2">
      <c r="B57" s="348" t="s">
        <v>352</v>
      </c>
      <c r="C57" s="382">
        <v>96441</v>
      </c>
      <c r="D57" s="368"/>
      <c r="E57" s="368"/>
      <c r="F57" s="368"/>
      <c r="G57" s="368"/>
      <c r="H57" s="383"/>
      <c r="I57" s="352">
        <f>+D57-E57+F57-G57</f>
        <v>0</v>
      </c>
      <c r="J57" s="336"/>
      <c r="K57" s="336"/>
      <c r="L57" s="336"/>
    </row>
    <row r="58" spans="2:13" ht="12.75" x14ac:dyDescent="0.2"/>
    <row r="59" spans="2:13" ht="12.75" x14ac:dyDescent="0.2">
      <c r="B59" s="373" t="s">
        <v>353</v>
      </c>
      <c r="C59" s="216"/>
      <c r="D59" s="216"/>
      <c r="E59" s="216"/>
      <c r="F59" s="216"/>
      <c r="G59" s="216"/>
      <c r="H59" s="216"/>
      <c r="I59" s="216"/>
      <c r="K59" s="336"/>
      <c r="L59" s="336"/>
      <c r="M59" s="336"/>
    </row>
    <row r="60" spans="2:13" ht="12.75" x14ac:dyDescent="0.2">
      <c r="B60" s="373" t="s">
        <v>354</v>
      </c>
      <c r="C60" s="216"/>
      <c r="D60" s="216"/>
      <c r="E60" s="216"/>
      <c r="F60" s="216"/>
      <c r="G60" s="216"/>
      <c r="H60" s="216"/>
      <c r="I60" s="216"/>
      <c r="K60" s="336"/>
      <c r="L60" s="336"/>
      <c r="M60" s="336"/>
    </row>
    <row r="61" spans="2:13" ht="12.75" x14ac:dyDescent="0.2">
      <c r="B61" s="322" t="s">
        <v>355</v>
      </c>
      <c r="C61" s="216"/>
      <c r="D61" s="216"/>
      <c r="E61" s="216"/>
      <c r="F61" s="370"/>
      <c r="G61" s="385"/>
      <c r="H61" s="216"/>
      <c r="I61" s="216"/>
      <c r="K61" s="336"/>
      <c r="L61" s="336"/>
      <c r="M61" s="336"/>
    </row>
    <row r="62" spans="2:13" ht="12.75" x14ac:dyDescent="0.2">
      <c r="B62" s="373" t="s">
        <v>356</v>
      </c>
      <c r="C62" s="216"/>
      <c r="D62" s="216"/>
      <c r="E62" s="216"/>
      <c r="F62" s="216"/>
      <c r="G62" s="216"/>
      <c r="H62" s="216"/>
      <c r="I62" s="216"/>
      <c r="K62" s="336"/>
      <c r="L62" s="336"/>
      <c r="M62" s="336"/>
    </row>
    <row r="63" spans="2:13" ht="12.75" x14ac:dyDescent="0.2">
      <c r="B63" s="373" t="s">
        <v>357</v>
      </c>
      <c r="C63" s="216"/>
      <c r="D63" s="216"/>
      <c r="E63" s="216"/>
      <c r="F63" s="216"/>
      <c r="G63" s="216"/>
      <c r="H63" s="216"/>
      <c r="I63" s="216"/>
      <c r="K63" s="336"/>
      <c r="L63" s="336"/>
      <c r="M63" s="336"/>
    </row>
    <row r="64" spans="2:13" ht="12.75" x14ac:dyDescent="0.2">
      <c r="B64" s="373"/>
      <c r="C64" s="216"/>
      <c r="D64" s="216"/>
      <c r="E64" s="216"/>
      <c r="F64" s="216"/>
      <c r="G64" s="216"/>
      <c r="H64" s="216"/>
      <c r="I64" s="216"/>
      <c r="K64" s="336"/>
      <c r="L64" s="336"/>
      <c r="M64" s="336"/>
    </row>
    <row r="65" spans="1:21" ht="12.75" x14ac:dyDescent="0.2">
      <c r="B65" s="373" t="s">
        <v>358</v>
      </c>
      <c r="K65" s="336"/>
      <c r="L65" s="336"/>
      <c r="M65" s="336"/>
    </row>
    <row r="66" spans="1:21" ht="12.75" x14ac:dyDescent="0.2">
      <c r="B66" s="373"/>
      <c r="K66" s="336"/>
      <c r="L66" s="336"/>
      <c r="M66" s="336"/>
    </row>
    <row r="67" spans="1:21" ht="12.75" hidden="1" x14ac:dyDescent="0.2">
      <c r="B67" s="373"/>
      <c r="K67" s="336"/>
      <c r="L67" s="336"/>
      <c r="M67" s="336"/>
    </row>
    <row r="68" spans="1:21" ht="12.75" x14ac:dyDescent="0.2">
      <c r="A68" s="216"/>
      <c r="B68" s="328" t="str">
        <f>$B$14</f>
        <v>DISTRICT SCHOOL BOARD OF PALM BEACH COUNTY</v>
      </c>
      <c r="D68" s="329"/>
      <c r="H68" s="386"/>
      <c r="I68" s="334"/>
      <c r="K68" s="216"/>
    </row>
    <row r="69" spans="1:21" ht="12.75" x14ac:dyDescent="0.2">
      <c r="B69" s="328" t="s">
        <v>503</v>
      </c>
      <c r="D69" s="337"/>
      <c r="H69" s="387"/>
      <c r="I69" s="387"/>
      <c r="K69" s="216"/>
    </row>
    <row r="70" spans="1:21" ht="12.75" x14ac:dyDescent="0.2">
      <c r="B70" s="375" t="str">
        <f>$B$16</f>
        <v>For the Fiscal Year Ended June 30, 2024</v>
      </c>
      <c r="K70" s="216"/>
    </row>
    <row r="71" spans="1:21" s="388" customFormat="1" ht="62.1" customHeight="1" x14ac:dyDescent="0.2">
      <c r="B71" s="464" t="s">
        <v>359</v>
      </c>
      <c r="C71" s="389" t="s">
        <v>360</v>
      </c>
      <c r="D71" s="390" t="s">
        <v>504</v>
      </c>
      <c r="E71" s="390" t="s">
        <v>505</v>
      </c>
      <c r="F71" s="390" t="s">
        <v>506</v>
      </c>
      <c r="G71" s="390" t="s">
        <v>507</v>
      </c>
      <c r="H71" s="390" t="s">
        <v>508</v>
      </c>
      <c r="I71" s="391"/>
      <c r="J71" s="392"/>
      <c r="K71" s="392"/>
      <c r="L71" s="393"/>
      <c r="U71" s="394"/>
    </row>
    <row r="72" spans="1:21" s="388" customFormat="1" ht="12.75" x14ac:dyDescent="0.2">
      <c r="B72" s="395" t="s">
        <v>361</v>
      </c>
      <c r="C72" s="389"/>
      <c r="D72" s="390"/>
      <c r="E72" s="390"/>
      <c r="F72" s="390"/>
      <c r="G72" s="390"/>
      <c r="H72" s="390"/>
      <c r="I72" s="391"/>
      <c r="J72" s="392"/>
      <c r="K72" s="392"/>
      <c r="L72" s="393"/>
      <c r="U72" s="394"/>
    </row>
    <row r="73" spans="1:21" s="388" customFormat="1" ht="18.75" customHeight="1" x14ac:dyDescent="0.2">
      <c r="B73" s="396" t="s">
        <v>362</v>
      </c>
      <c r="C73" s="397">
        <v>100</v>
      </c>
      <c r="D73" s="398"/>
      <c r="E73" s="398"/>
      <c r="F73" s="533"/>
      <c r="G73" s="533"/>
      <c r="H73" s="533"/>
      <c r="I73" s="399"/>
      <c r="J73" s="392"/>
      <c r="K73" s="392"/>
      <c r="M73" s="393">
        <v>300</v>
      </c>
      <c r="N73" s="400" t="s">
        <v>363</v>
      </c>
      <c r="U73" s="394"/>
    </row>
    <row r="74" spans="1:21" s="388" customFormat="1" ht="18.75" customHeight="1" x14ac:dyDescent="0.2">
      <c r="B74" s="401" t="s">
        <v>364</v>
      </c>
      <c r="C74" s="397">
        <v>410</v>
      </c>
      <c r="D74" s="398"/>
      <c r="E74" s="398"/>
      <c r="F74" s="533"/>
      <c r="G74" s="533"/>
      <c r="H74" s="533"/>
      <c r="I74" s="399"/>
      <c r="J74" s="392"/>
      <c r="K74" s="392"/>
      <c r="M74" s="393">
        <v>400</v>
      </c>
      <c r="N74" s="400" t="s">
        <v>363</v>
      </c>
      <c r="U74" s="394"/>
    </row>
    <row r="75" spans="1:21" s="388" customFormat="1" ht="18.75" customHeight="1" x14ac:dyDescent="0.2">
      <c r="B75" s="401" t="s">
        <v>365</v>
      </c>
      <c r="C75" s="397">
        <v>420</v>
      </c>
      <c r="D75" s="398"/>
      <c r="E75" s="398"/>
      <c r="F75" s="533"/>
      <c r="G75" s="533"/>
      <c r="H75" s="533"/>
      <c r="I75" s="399"/>
      <c r="J75" s="392"/>
      <c r="K75" s="392"/>
      <c r="M75" s="393">
        <v>500</v>
      </c>
      <c r="N75" s="400" t="s">
        <v>363</v>
      </c>
      <c r="U75" s="394"/>
    </row>
    <row r="76" spans="1:21" s="388" customFormat="1" ht="18.75" customHeight="1" x14ac:dyDescent="0.2">
      <c r="B76" s="402" t="s">
        <v>366</v>
      </c>
      <c r="C76" s="403" t="s">
        <v>367</v>
      </c>
      <c r="D76" s="404"/>
      <c r="E76" s="404"/>
      <c r="F76" s="534"/>
      <c r="G76" s="534"/>
      <c r="H76" s="534"/>
      <c r="I76" s="399"/>
      <c r="J76" s="392"/>
      <c r="K76" s="392"/>
      <c r="M76" s="393">
        <v>900</v>
      </c>
      <c r="N76" s="400" t="s">
        <v>363</v>
      </c>
      <c r="U76" s="394"/>
    </row>
    <row r="77" spans="1:21" s="388" customFormat="1" ht="18.600000000000001" customHeight="1" x14ac:dyDescent="0.2">
      <c r="B77" s="405" t="s">
        <v>368</v>
      </c>
      <c r="C77" s="406"/>
      <c r="D77" s="358">
        <f>ROUND(SUM(D73:D76),2)</f>
        <v>0</v>
      </c>
      <c r="E77" s="358">
        <f>ROUND(SUM(E73:E76),2)</f>
        <v>0</v>
      </c>
      <c r="F77" s="358"/>
      <c r="G77" s="358"/>
      <c r="H77" s="358"/>
      <c r="I77" s="399"/>
      <c r="J77" s="392"/>
      <c r="K77" s="392"/>
      <c r="L77" s="393"/>
      <c r="M77" s="400"/>
      <c r="U77" s="394"/>
    </row>
    <row r="78" spans="1:21" s="388" customFormat="1" ht="12.75" x14ac:dyDescent="0.2">
      <c r="B78" s="407"/>
      <c r="C78" s="408"/>
      <c r="D78" s="392"/>
      <c r="E78" s="322"/>
      <c r="F78" s="322"/>
      <c r="G78" s="322"/>
      <c r="H78" s="392"/>
      <c r="I78" s="392"/>
      <c r="J78" s="392"/>
      <c r="K78" s="393"/>
      <c r="L78" s="400"/>
      <c r="T78" s="394"/>
    </row>
    <row r="79" spans="1:21" ht="12.75" x14ac:dyDescent="0.2">
      <c r="B79" s="407"/>
      <c r="C79" s="408"/>
      <c r="D79" s="372"/>
      <c r="E79" s="372"/>
      <c r="F79" s="372"/>
      <c r="G79" s="372"/>
      <c r="H79" s="372"/>
      <c r="I79" s="372"/>
      <c r="J79" s="409"/>
      <c r="K79" s="216"/>
    </row>
    <row r="80" spans="1:21" ht="12.75" x14ac:dyDescent="0.2">
      <c r="B80" s="407" t="s">
        <v>358</v>
      </c>
      <c r="C80" s="408"/>
      <c r="D80" s="372"/>
      <c r="E80" s="372"/>
      <c r="F80" s="372"/>
      <c r="G80" s="372"/>
      <c r="H80" s="372"/>
      <c r="I80" s="372"/>
      <c r="J80" s="409"/>
      <c r="K80" s="216"/>
    </row>
    <row r="81" spans="1:12" ht="12.75" x14ac:dyDescent="0.2">
      <c r="B81" s="407"/>
      <c r="C81" s="408"/>
      <c r="D81" s="372"/>
      <c r="E81" s="372"/>
      <c r="F81" s="372"/>
      <c r="G81" s="372"/>
      <c r="H81" s="372"/>
      <c r="I81" s="372"/>
      <c r="J81" s="409"/>
      <c r="K81" s="216"/>
    </row>
    <row r="82" spans="1:12" ht="12.75" hidden="1" x14ac:dyDescent="0.2">
      <c r="B82" s="407"/>
      <c r="C82" s="408"/>
      <c r="D82" s="372"/>
      <c r="E82" s="372"/>
      <c r="F82" s="372"/>
      <c r="G82" s="372"/>
      <c r="H82" s="372"/>
      <c r="I82" s="372"/>
      <c r="J82" s="409"/>
      <c r="K82" s="216"/>
    </row>
    <row r="83" spans="1:12" ht="12.75" x14ac:dyDescent="0.2">
      <c r="A83" s="216"/>
      <c r="B83" s="328" t="str">
        <f>$B$14</f>
        <v>DISTRICT SCHOOL BOARD OF PALM BEACH COUNTY</v>
      </c>
      <c r="F83" s="410"/>
      <c r="H83" s="387"/>
      <c r="I83" s="387"/>
      <c r="J83" s="334"/>
      <c r="K83" s="329" t="s">
        <v>369</v>
      </c>
    </row>
    <row r="84" spans="1:12" ht="12.75" x14ac:dyDescent="0.2">
      <c r="B84" s="328" t="s">
        <v>370</v>
      </c>
      <c r="D84" s="411"/>
      <c r="F84" s="410"/>
      <c r="J84" s="412"/>
      <c r="K84" s="337" t="s">
        <v>371</v>
      </c>
    </row>
    <row r="85" spans="1:12" ht="12.75" x14ac:dyDescent="0.2">
      <c r="B85" s="375" t="str">
        <f>$B$16</f>
        <v>For the Fiscal Year Ended June 30, 2024</v>
      </c>
      <c r="C85" s="408"/>
      <c r="D85" s="372"/>
      <c r="E85" s="372"/>
      <c r="F85" s="372"/>
      <c r="G85" s="372"/>
      <c r="H85" s="372"/>
      <c r="I85" s="372"/>
      <c r="J85" s="409"/>
      <c r="K85" s="412" t="s">
        <v>372</v>
      </c>
    </row>
    <row r="86" spans="1:12" ht="12.75" x14ac:dyDescent="0.2">
      <c r="B86" s="569" t="s">
        <v>373</v>
      </c>
      <c r="C86" s="571" t="s">
        <v>266</v>
      </c>
      <c r="D86" s="413">
        <v>100</v>
      </c>
      <c r="E86" s="413">
        <v>200</v>
      </c>
      <c r="F86" s="413">
        <v>300</v>
      </c>
      <c r="G86" s="413">
        <v>400</v>
      </c>
      <c r="H86" s="413">
        <v>500</v>
      </c>
      <c r="I86" s="413">
        <v>600</v>
      </c>
      <c r="J86" s="413">
        <v>700</v>
      </c>
      <c r="K86" s="413"/>
      <c r="L86" s="336"/>
    </row>
    <row r="87" spans="1:12" ht="25.5" x14ac:dyDescent="0.2">
      <c r="B87" s="570"/>
      <c r="C87" s="572"/>
      <c r="D87" s="414" t="s">
        <v>374</v>
      </c>
      <c r="E87" s="414" t="s">
        <v>375</v>
      </c>
      <c r="F87" s="414" t="s">
        <v>376</v>
      </c>
      <c r="G87" s="414" t="s">
        <v>377</v>
      </c>
      <c r="H87" s="414" t="s">
        <v>378</v>
      </c>
      <c r="I87" s="414" t="s">
        <v>379</v>
      </c>
      <c r="J87" s="414" t="s">
        <v>380</v>
      </c>
      <c r="K87" s="414" t="s">
        <v>381</v>
      </c>
      <c r="L87" s="336"/>
    </row>
    <row r="88" spans="1:12" ht="12.75" x14ac:dyDescent="0.2">
      <c r="B88" s="415" t="s">
        <v>52</v>
      </c>
      <c r="C88" s="416"/>
      <c r="D88" s="417"/>
      <c r="E88" s="417"/>
      <c r="F88" s="417"/>
      <c r="G88" s="417"/>
      <c r="H88" s="417"/>
      <c r="I88" s="417"/>
      <c r="J88" s="417"/>
      <c r="K88" s="417"/>
      <c r="L88" s="336"/>
    </row>
    <row r="89" spans="1:12" ht="18.75" customHeight="1" x14ac:dyDescent="0.2">
      <c r="B89" s="401" t="s">
        <v>382</v>
      </c>
      <c r="C89" s="397">
        <v>5500</v>
      </c>
      <c r="D89" s="368"/>
      <c r="E89" s="368"/>
      <c r="F89" s="368"/>
      <c r="G89" s="368"/>
      <c r="H89" s="368"/>
      <c r="I89" s="368"/>
      <c r="J89" s="368"/>
      <c r="K89" s="418">
        <f t="shared" ref="K89:K104" si="4">ROUND(SUM(D89:J89),2)</f>
        <v>0</v>
      </c>
      <c r="L89" s="336"/>
    </row>
    <row r="90" spans="1:12" ht="18.75" customHeight="1" x14ac:dyDescent="0.2">
      <c r="B90" s="401" t="s">
        <v>285</v>
      </c>
      <c r="C90" s="397">
        <v>6100</v>
      </c>
      <c r="D90" s="368"/>
      <c r="E90" s="368"/>
      <c r="F90" s="368"/>
      <c r="G90" s="368"/>
      <c r="H90" s="368"/>
      <c r="I90" s="368"/>
      <c r="J90" s="368"/>
      <c r="K90" s="418">
        <f t="shared" si="4"/>
        <v>0</v>
      </c>
      <c r="L90" s="336"/>
    </row>
    <row r="91" spans="1:12" ht="18.75" customHeight="1" x14ac:dyDescent="0.2">
      <c r="B91" s="401" t="s">
        <v>123</v>
      </c>
      <c r="C91" s="397">
        <v>6200</v>
      </c>
      <c r="D91" s="368"/>
      <c r="E91" s="368"/>
      <c r="F91" s="368"/>
      <c r="G91" s="368"/>
      <c r="H91" s="368"/>
      <c r="I91" s="368"/>
      <c r="J91" s="368"/>
      <c r="K91" s="418">
        <f t="shared" si="4"/>
        <v>0</v>
      </c>
      <c r="L91" s="336"/>
    </row>
    <row r="92" spans="1:12" ht="18.75" customHeight="1" x14ac:dyDescent="0.2">
      <c r="B92" s="401" t="s">
        <v>124</v>
      </c>
      <c r="C92" s="397">
        <v>6300</v>
      </c>
      <c r="D92" s="368"/>
      <c r="E92" s="368"/>
      <c r="F92" s="368"/>
      <c r="G92" s="368"/>
      <c r="H92" s="368"/>
      <c r="I92" s="368"/>
      <c r="J92" s="368"/>
      <c r="K92" s="418">
        <f t="shared" si="4"/>
        <v>0</v>
      </c>
      <c r="L92" s="336"/>
    </row>
    <row r="93" spans="1:12" ht="18.75" customHeight="1" x14ac:dyDescent="0.2">
      <c r="B93" s="401" t="s">
        <v>125</v>
      </c>
      <c r="C93" s="397">
        <v>6400</v>
      </c>
      <c r="D93" s="368"/>
      <c r="E93" s="368"/>
      <c r="F93" s="368"/>
      <c r="G93" s="368"/>
      <c r="H93" s="368"/>
      <c r="I93" s="368"/>
      <c r="J93" s="368"/>
      <c r="K93" s="418">
        <f t="shared" si="4"/>
        <v>0</v>
      </c>
      <c r="L93" s="336"/>
    </row>
    <row r="94" spans="1:12" ht="18.75" customHeight="1" x14ac:dyDescent="0.2">
      <c r="B94" s="419" t="s">
        <v>300</v>
      </c>
      <c r="C94" s="397">
        <v>6500</v>
      </c>
      <c r="D94" s="368"/>
      <c r="E94" s="368"/>
      <c r="F94" s="368"/>
      <c r="G94" s="368"/>
      <c r="H94" s="368"/>
      <c r="I94" s="368"/>
      <c r="J94" s="368"/>
      <c r="K94" s="418">
        <f t="shared" si="4"/>
        <v>0</v>
      </c>
      <c r="L94" s="336"/>
    </row>
    <row r="95" spans="1:12" ht="18.75" customHeight="1" x14ac:dyDescent="0.2">
      <c r="B95" s="401" t="s">
        <v>193</v>
      </c>
      <c r="C95" s="397">
        <v>7100</v>
      </c>
      <c r="D95" s="368"/>
      <c r="E95" s="368"/>
      <c r="F95" s="368"/>
      <c r="G95" s="368"/>
      <c r="H95" s="368"/>
      <c r="I95" s="368"/>
      <c r="J95" s="368"/>
      <c r="K95" s="418">
        <f t="shared" si="4"/>
        <v>0</v>
      </c>
      <c r="L95" s="336"/>
    </row>
    <row r="96" spans="1:12" ht="18.75" customHeight="1" x14ac:dyDescent="0.2">
      <c r="B96" s="401" t="s">
        <v>126</v>
      </c>
      <c r="C96" s="397">
        <v>7200</v>
      </c>
      <c r="D96" s="368"/>
      <c r="E96" s="368"/>
      <c r="F96" s="368"/>
      <c r="G96" s="368"/>
      <c r="H96" s="368"/>
      <c r="I96" s="368"/>
      <c r="J96" s="368"/>
      <c r="K96" s="418">
        <f t="shared" si="4"/>
        <v>0</v>
      </c>
      <c r="L96" s="336"/>
    </row>
    <row r="97" spans="2:12" ht="18.75" customHeight="1" x14ac:dyDescent="0.2">
      <c r="B97" s="401" t="s">
        <v>127</v>
      </c>
      <c r="C97" s="397">
        <v>7300</v>
      </c>
      <c r="D97" s="368"/>
      <c r="E97" s="368"/>
      <c r="F97" s="368"/>
      <c r="G97" s="368"/>
      <c r="H97" s="368"/>
      <c r="I97" s="368"/>
      <c r="J97" s="368"/>
      <c r="K97" s="418">
        <f t="shared" si="4"/>
        <v>0</v>
      </c>
      <c r="L97" s="336"/>
    </row>
    <row r="98" spans="2:12" ht="18.75" customHeight="1" x14ac:dyDescent="0.2">
      <c r="B98" s="401" t="s">
        <v>128</v>
      </c>
      <c r="C98" s="397">
        <v>7410</v>
      </c>
      <c r="D98" s="368"/>
      <c r="E98" s="368"/>
      <c r="F98" s="368"/>
      <c r="G98" s="368"/>
      <c r="H98" s="368"/>
      <c r="I98" s="368"/>
      <c r="J98" s="368"/>
      <c r="K98" s="418">
        <f t="shared" si="4"/>
        <v>0</v>
      </c>
      <c r="L98" s="336"/>
    </row>
    <row r="99" spans="2:12" ht="18.75" customHeight="1" x14ac:dyDescent="0.2">
      <c r="B99" s="401" t="s">
        <v>129</v>
      </c>
      <c r="C99" s="397">
        <v>7500</v>
      </c>
      <c r="D99" s="368"/>
      <c r="E99" s="368"/>
      <c r="F99" s="368"/>
      <c r="G99" s="368"/>
      <c r="H99" s="368"/>
      <c r="I99" s="368"/>
      <c r="J99" s="368"/>
      <c r="K99" s="418">
        <f t="shared" si="4"/>
        <v>0</v>
      </c>
      <c r="L99" s="336"/>
    </row>
    <row r="100" spans="2:12" ht="18.75" customHeight="1" x14ac:dyDescent="0.2">
      <c r="B100" s="401" t="s">
        <v>130</v>
      </c>
      <c r="C100" s="397">
        <v>7600</v>
      </c>
      <c r="D100" s="368"/>
      <c r="E100" s="368"/>
      <c r="F100" s="368"/>
      <c r="G100" s="368"/>
      <c r="H100" s="368"/>
      <c r="I100" s="368"/>
      <c r="J100" s="368"/>
      <c r="K100" s="418">
        <f t="shared" si="4"/>
        <v>0</v>
      </c>
      <c r="L100" s="336"/>
    </row>
    <row r="101" spans="2:12" ht="18.75" customHeight="1" x14ac:dyDescent="0.2">
      <c r="B101" s="401" t="s">
        <v>131</v>
      </c>
      <c r="C101" s="397">
        <v>7700</v>
      </c>
      <c r="D101" s="368"/>
      <c r="E101" s="368"/>
      <c r="F101" s="368"/>
      <c r="G101" s="368"/>
      <c r="H101" s="368"/>
      <c r="I101" s="368"/>
      <c r="J101" s="368"/>
      <c r="K101" s="418">
        <f t="shared" si="4"/>
        <v>0</v>
      </c>
      <c r="L101" s="336"/>
    </row>
    <row r="102" spans="2:12" ht="18.75" customHeight="1" x14ac:dyDescent="0.2">
      <c r="B102" s="401" t="s">
        <v>221</v>
      </c>
      <c r="C102" s="397">
        <v>7800</v>
      </c>
      <c r="D102" s="368"/>
      <c r="E102" s="368"/>
      <c r="F102" s="368"/>
      <c r="G102" s="368"/>
      <c r="H102" s="368"/>
      <c r="I102" s="368"/>
      <c r="J102" s="368"/>
      <c r="K102" s="418">
        <f t="shared" si="4"/>
        <v>0</v>
      </c>
      <c r="L102" s="336"/>
    </row>
    <row r="103" spans="2:12" ht="18.75" customHeight="1" x14ac:dyDescent="0.2">
      <c r="B103" s="401" t="s">
        <v>132</v>
      </c>
      <c r="C103" s="397">
        <v>7900</v>
      </c>
      <c r="D103" s="368"/>
      <c r="E103" s="368"/>
      <c r="F103" s="368"/>
      <c r="G103" s="368"/>
      <c r="H103" s="368"/>
      <c r="I103" s="368"/>
      <c r="J103" s="368"/>
      <c r="K103" s="418">
        <f t="shared" si="4"/>
        <v>0</v>
      </c>
      <c r="L103" s="336"/>
    </row>
    <row r="104" spans="2:12" ht="18.75" customHeight="1" x14ac:dyDescent="0.2">
      <c r="B104" s="401" t="s">
        <v>133</v>
      </c>
      <c r="C104" s="397">
        <v>8100</v>
      </c>
      <c r="D104" s="368"/>
      <c r="E104" s="368"/>
      <c r="F104" s="368"/>
      <c r="G104" s="368"/>
      <c r="H104" s="368"/>
      <c r="I104" s="368"/>
      <c r="J104" s="368"/>
      <c r="K104" s="418">
        <f t="shared" si="4"/>
        <v>0</v>
      </c>
      <c r="L104" s="336"/>
    </row>
    <row r="105" spans="2:12" ht="18.75" customHeight="1" x14ac:dyDescent="0.2">
      <c r="B105" s="401" t="s">
        <v>134</v>
      </c>
      <c r="C105" s="397">
        <v>8200</v>
      </c>
      <c r="D105" s="368"/>
      <c r="E105" s="368"/>
      <c r="F105" s="368"/>
      <c r="G105" s="368"/>
      <c r="H105" s="368"/>
      <c r="I105" s="368"/>
      <c r="J105" s="368"/>
      <c r="K105" s="418">
        <f>ROUND(SUM(D105:J105),2)</f>
        <v>0</v>
      </c>
      <c r="L105" s="336"/>
    </row>
    <row r="106" spans="2:12" ht="18.75" customHeight="1" x14ac:dyDescent="0.2">
      <c r="B106" s="401" t="s">
        <v>135</v>
      </c>
      <c r="C106" s="397">
        <v>9100</v>
      </c>
      <c r="D106" s="368"/>
      <c r="E106" s="368"/>
      <c r="F106" s="368"/>
      <c r="G106" s="368"/>
      <c r="H106" s="368"/>
      <c r="I106" s="368"/>
      <c r="J106" s="368"/>
      <c r="K106" s="418">
        <f>ROUND(SUM(D106:J106),2)</f>
        <v>0</v>
      </c>
      <c r="L106" s="336"/>
    </row>
    <row r="107" spans="2:12" ht="12.75" x14ac:dyDescent="0.2">
      <c r="B107" s="420" t="s">
        <v>71</v>
      </c>
      <c r="C107" s="421"/>
      <c r="D107" s="422"/>
      <c r="E107" s="422"/>
      <c r="F107" s="422"/>
      <c r="G107" s="422"/>
      <c r="H107" s="422"/>
      <c r="I107" s="423"/>
      <c r="J107" s="422"/>
      <c r="K107" s="424"/>
      <c r="L107" s="336"/>
    </row>
    <row r="108" spans="2:12" ht="18.75" customHeight="1" x14ac:dyDescent="0.2">
      <c r="B108" s="401" t="s">
        <v>383</v>
      </c>
      <c r="C108" s="397">
        <v>7420</v>
      </c>
      <c r="D108" s="425"/>
      <c r="E108" s="425"/>
      <c r="F108" s="425"/>
      <c r="G108" s="425"/>
      <c r="H108" s="425"/>
      <c r="I108" s="368"/>
      <c r="J108" s="425"/>
      <c r="K108" s="418">
        <f>ROUND(I108,2)</f>
        <v>0</v>
      </c>
      <c r="L108" s="336"/>
    </row>
    <row r="109" spans="2:12" ht="18.75" customHeight="1" x14ac:dyDescent="0.2">
      <c r="B109" s="401" t="s">
        <v>155</v>
      </c>
      <c r="C109" s="397">
        <v>9300</v>
      </c>
      <c r="D109" s="425"/>
      <c r="E109" s="425"/>
      <c r="F109" s="425"/>
      <c r="G109" s="425"/>
      <c r="H109" s="425"/>
      <c r="I109" s="368"/>
      <c r="J109" s="425"/>
      <c r="K109" s="418">
        <f>ROUND(I109,2)</f>
        <v>0</v>
      </c>
      <c r="L109" s="336"/>
    </row>
    <row r="110" spans="2:12" ht="12.75" x14ac:dyDescent="0.2">
      <c r="B110" s="420" t="s">
        <v>69</v>
      </c>
      <c r="C110" s="421"/>
      <c r="D110" s="422"/>
      <c r="E110" s="422"/>
      <c r="F110" s="422"/>
      <c r="G110" s="422"/>
      <c r="H110" s="422"/>
      <c r="I110" s="422"/>
      <c r="J110" s="423"/>
      <c r="K110" s="424"/>
      <c r="L110" s="336"/>
    </row>
    <row r="111" spans="2:12" ht="18.75" customHeight="1" x14ac:dyDescent="0.2">
      <c r="B111" s="401" t="s">
        <v>289</v>
      </c>
      <c r="C111" s="397">
        <v>710</v>
      </c>
      <c r="D111" s="425"/>
      <c r="E111" s="425"/>
      <c r="F111" s="425"/>
      <c r="G111" s="425"/>
      <c r="H111" s="425"/>
      <c r="I111" s="425"/>
      <c r="J111" s="368"/>
      <c r="K111" s="418">
        <f>ROUND(J111,2)</f>
        <v>0</v>
      </c>
      <c r="L111" s="336"/>
    </row>
    <row r="112" spans="2:12" ht="18.75" customHeight="1" x14ac:dyDescent="0.2">
      <c r="B112" s="401" t="s">
        <v>384</v>
      </c>
      <c r="C112" s="397">
        <v>720</v>
      </c>
      <c r="D112" s="425"/>
      <c r="E112" s="425"/>
      <c r="F112" s="425"/>
      <c r="G112" s="425"/>
      <c r="H112" s="425"/>
      <c r="I112" s="425"/>
      <c r="J112" s="368"/>
      <c r="K112" s="418">
        <f>ROUND(J112,2)</f>
        <v>0</v>
      </c>
      <c r="L112" s="336"/>
    </row>
    <row r="113" spans="1:12" ht="18.75" customHeight="1" x14ac:dyDescent="0.2">
      <c r="B113" s="426" t="s">
        <v>156</v>
      </c>
      <c r="C113" s="406"/>
      <c r="D113" s="427">
        <f>ROUND(SUM(D89:D106),2)</f>
        <v>0</v>
      </c>
      <c r="E113" s="428">
        <f>ROUND(SUM(E89:E106),2)</f>
        <v>0</v>
      </c>
      <c r="F113" s="428">
        <f>ROUND(SUM(F89:F106),2)</f>
        <v>0</v>
      </c>
      <c r="G113" s="428">
        <f>ROUND(SUM(G89:G106),2)</f>
        <v>0</v>
      </c>
      <c r="H113" s="428">
        <f>ROUND(SUM(H89:H106),2)</f>
        <v>0</v>
      </c>
      <c r="I113" s="428">
        <f>ROUND(SUM(I89:I106)+SUM(I108:I109),2)</f>
        <v>0</v>
      </c>
      <c r="J113" s="428">
        <f>ROUND(SUM(J89:J106)+SUM(J111:J112),2)</f>
        <v>0</v>
      </c>
      <c r="K113" s="428">
        <f>ROUND(SUM(D113:J113),2)</f>
        <v>0</v>
      </c>
      <c r="L113" s="336"/>
    </row>
    <row r="114" spans="1:12" ht="12.75" x14ac:dyDescent="0.2"/>
    <row r="115" spans="1:12" ht="15.75" x14ac:dyDescent="0.25">
      <c r="A115" s="429"/>
      <c r="B115" s="322" t="s">
        <v>385</v>
      </c>
    </row>
    <row r="116" spans="1:12" ht="12.75" x14ac:dyDescent="0.2"/>
    <row r="117" spans="1:12" ht="12.75" x14ac:dyDescent="0.2">
      <c r="B117" s="407" t="s">
        <v>358</v>
      </c>
    </row>
    <row r="118" spans="1:12" ht="12.75" x14ac:dyDescent="0.2">
      <c r="B118" s="430"/>
      <c r="C118" s="408"/>
      <c r="D118" s="372"/>
      <c r="E118" s="372"/>
      <c r="F118" s="372"/>
      <c r="G118" s="372"/>
      <c r="H118" s="372"/>
      <c r="I118" s="372"/>
      <c r="J118" s="372"/>
      <c r="K118" s="409"/>
      <c r="L118" s="216"/>
    </row>
    <row r="119" spans="1:12" ht="12.75" x14ac:dyDescent="0.2">
      <c r="A119" s="336" t="s">
        <v>386</v>
      </c>
      <c r="B119" s="336"/>
      <c r="C119" s="336"/>
      <c r="D119" s="336"/>
      <c r="E119" s="336"/>
    </row>
  </sheetData>
  <mergeCells count="15">
    <mergeCell ref="C40:C41"/>
    <mergeCell ref="B86:B87"/>
    <mergeCell ref="C86:C87"/>
    <mergeCell ref="G9:H9"/>
    <mergeCell ref="G10:H10"/>
    <mergeCell ref="G11:H11"/>
    <mergeCell ref="B17:B18"/>
    <mergeCell ref="C17:C18"/>
    <mergeCell ref="G17:G18"/>
    <mergeCell ref="G8:H8"/>
    <mergeCell ref="B6:B7"/>
    <mergeCell ref="C6:C7"/>
    <mergeCell ref="E6:E7"/>
    <mergeCell ref="F6:F7"/>
    <mergeCell ref="G6:H7"/>
  </mergeCells>
  <dataValidations count="9">
    <dataValidation type="list" allowBlank="1" showInputMessage="1" showErrorMessage="1"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37 JC65537 SY65537 ACU65537 AMQ65537 AWM65537 BGI65537 BQE65537 CAA65537 CJW65537 CTS65537 DDO65537 DNK65537 DXG65537 EHC65537 EQY65537 FAU65537 FKQ65537 FUM65537 GEI65537 GOE65537 GYA65537 HHW65537 HRS65537 IBO65537 ILK65537 IVG65537 JFC65537 JOY65537 JYU65537 KIQ65537 KSM65537 LCI65537 LME65537 LWA65537 MFW65537 MPS65537 MZO65537 NJK65537 NTG65537 ODC65537 OMY65537 OWU65537 PGQ65537 PQM65537 QAI65537 QKE65537 QUA65537 RDW65537 RNS65537 RXO65537 SHK65537 SRG65537 TBC65537 TKY65537 TUU65537 UEQ65537 UOM65537 UYI65537 VIE65537 VSA65537 WBW65537 WLS65537 WVO65537 G131073 JC131073 SY131073 ACU131073 AMQ131073 AWM131073 BGI131073 BQE131073 CAA131073 CJW131073 CTS131073 DDO131073 DNK131073 DXG131073 EHC131073 EQY131073 FAU131073 FKQ131073 FUM131073 GEI131073 GOE131073 GYA131073 HHW131073 HRS131073 IBO131073 ILK131073 IVG131073 JFC131073 JOY131073 JYU131073 KIQ131073 KSM131073 LCI131073 LME131073 LWA131073 MFW131073 MPS131073 MZO131073 NJK131073 NTG131073 ODC131073 OMY131073 OWU131073 PGQ131073 PQM131073 QAI131073 QKE131073 QUA131073 RDW131073 RNS131073 RXO131073 SHK131073 SRG131073 TBC131073 TKY131073 TUU131073 UEQ131073 UOM131073 UYI131073 VIE131073 VSA131073 WBW131073 WLS131073 WVO131073 G196609 JC196609 SY196609 ACU196609 AMQ196609 AWM196609 BGI196609 BQE196609 CAA196609 CJW196609 CTS196609 DDO196609 DNK196609 DXG196609 EHC196609 EQY196609 FAU196609 FKQ196609 FUM196609 GEI196609 GOE196609 GYA196609 HHW196609 HRS196609 IBO196609 ILK196609 IVG196609 JFC196609 JOY196609 JYU196609 KIQ196609 KSM196609 LCI196609 LME196609 LWA196609 MFW196609 MPS196609 MZO196609 NJK196609 NTG196609 ODC196609 OMY196609 OWU196609 PGQ196609 PQM196609 QAI196609 QKE196609 QUA196609 RDW196609 RNS196609 RXO196609 SHK196609 SRG196609 TBC196609 TKY196609 TUU196609 UEQ196609 UOM196609 UYI196609 VIE196609 VSA196609 WBW196609 WLS196609 WVO196609 G262145 JC262145 SY262145 ACU262145 AMQ262145 AWM262145 BGI262145 BQE262145 CAA262145 CJW262145 CTS262145 DDO262145 DNK262145 DXG262145 EHC262145 EQY262145 FAU262145 FKQ262145 FUM262145 GEI262145 GOE262145 GYA262145 HHW262145 HRS262145 IBO262145 ILK262145 IVG262145 JFC262145 JOY262145 JYU262145 KIQ262145 KSM262145 LCI262145 LME262145 LWA262145 MFW262145 MPS262145 MZO262145 NJK262145 NTG262145 ODC262145 OMY262145 OWU262145 PGQ262145 PQM262145 QAI262145 QKE262145 QUA262145 RDW262145 RNS262145 RXO262145 SHK262145 SRG262145 TBC262145 TKY262145 TUU262145 UEQ262145 UOM262145 UYI262145 VIE262145 VSA262145 WBW262145 WLS262145 WVO262145 G327681 JC327681 SY327681 ACU327681 AMQ327681 AWM327681 BGI327681 BQE327681 CAA327681 CJW327681 CTS327681 DDO327681 DNK327681 DXG327681 EHC327681 EQY327681 FAU327681 FKQ327681 FUM327681 GEI327681 GOE327681 GYA327681 HHW327681 HRS327681 IBO327681 ILK327681 IVG327681 JFC327681 JOY327681 JYU327681 KIQ327681 KSM327681 LCI327681 LME327681 LWA327681 MFW327681 MPS327681 MZO327681 NJK327681 NTG327681 ODC327681 OMY327681 OWU327681 PGQ327681 PQM327681 QAI327681 QKE327681 QUA327681 RDW327681 RNS327681 RXO327681 SHK327681 SRG327681 TBC327681 TKY327681 TUU327681 UEQ327681 UOM327681 UYI327681 VIE327681 VSA327681 WBW327681 WLS327681 WVO327681 G393217 JC393217 SY393217 ACU393217 AMQ393217 AWM393217 BGI393217 BQE393217 CAA393217 CJW393217 CTS393217 DDO393217 DNK393217 DXG393217 EHC393217 EQY393217 FAU393217 FKQ393217 FUM393217 GEI393217 GOE393217 GYA393217 HHW393217 HRS393217 IBO393217 ILK393217 IVG393217 JFC393217 JOY393217 JYU393217 KIQ393217 KSM393217 LCI393217 LME393217 LWA393217 MFW393217 MPS393217 MZO393217 NJK393217 NTG393217 ODC393217 OMY393217 OWU393217 PGQ393217 PQM393217 QAI393217 QKE393217 QUA393217 RDW393217 RNS393217 RXO393217 SHK393217 SRG393217 TBC393217 TKY393217 TUU393217 UEQ393217 UOM393217 UYI393217 VIE393217 VSA393217 WBW393217 WLS393217 WVO393217 G458753 JC458753 SY458753 ACU458753 AMQ458753 AWM458753 BGI458753 BQE458753 CAA458753 CJW458753 CTS458753 DDO458753 DNK458753 DXG458753 EHC458753 EQY458753 FAU458753 FKQ458753 FUM458753 GEI458753 GOE458753 GYA458753 HHW458753 HRS458753 IBO458753 ILK458753 IVG458753 JFC458753 JOY458753 JYU458753 KIQ458753 KSM458753 LCI458753 LME458753 LWA458753 MFW458753 MPS458753 MZO458753 NJK458753 NTG458753 ODC458753 OMY458753 OWU458753 PGQ458753 PQM458753 QAI458753 QKE458753 QUA458753 RDW458753 RNS458753 RXO458753 SHK458753 SRG458753 TBC458753 TKY458753 TUU458753 UEQ458753 UOM458753 UYI458753 VIE458753 VSA458753 WBW458753 WLS458753 WVO458753 G524289 JC524289 SY524289 ACU524289 AMQ524289 AWM524289 BGI524289 BQE524289 CAA524289 CJW524289 CTS524289 DDO524289 DNK524289 DXG524289 EHC524289 EQY524289 FAU524289 FKQ524289 FUM524289 GEI524289 GOE524289 GYA524289 HHW524289 HRS524289 IBO524289 ILK524289 IVG524289 JFC524289 JOY524289 JYU524289 KIQ524289 KSM524289 LCI524289 LME524289 LWA524289 MFW524289 MPS524289 MZO524289 NJK524289 NTG524289 ODC524289 OMY524289 OWU524289 PGQ524289 PQM524289 QAI524289 QKE524289 QUA524289 RDW524289 RNS524289 RXO524289 SHK524289 SRG524289 TBC524289 TKY524289 TUU524289 UEQ524289 UOM524289 UYI524289 VIE524289 VSA524289 WBW524289 WLS524289 WVO524289 G589825 JC589825 SY589825 ACU589825 AMQ589825 AWM589825 BGI589825 BQE589825 CAA589825 CJW589825 CTS589825 DDO589825 DNK589825 DXG589825 EHC589825 EQY589825 FAU589825 FKQ589825 FUM589825 GEI589825 GOE589825 GYA589825 HHW589825 HRS589825 IBO589825 ILK589825 IVG589825 JFC589825 JOY589825 JYU589825 KIQ589825 KSM589825 LCI589825 LME589825 LWA589825 MFW589825 MPS589825 MZO589825 NJK589825 NTG589825 ODC589825 OMY589825 OWU589825 PGQ589825 PQM589825 QAI589825 QKE589825 QUA589825 RDW589825 RNS589825 RXO589825 SHK589825 SRG589825 TBC589825 TKY589825 TUU589825 UEQ589825 UOM589825 UYI589825 VIE589825 VSA589825 WBW589825 WLS589825 WVO589825 G655361 JC655361 SY655361 ACU655361 AMQ655361 AWM655361 BGI655361 BQE655361 CAA655361 CJW655361 CTS655361 DDO655361 DNK655361 DXG655361 EHC655361 EQY655361 FAU655361 FKQ655361 FUM655361 GEI655361 GOE655361 GYA655361 HHW655361 HRS655361 IBO655361 ILK655361 IVG655361 JFC655361 JOY655361 JYU655361 KIQ655361 KSM655361 LCI655361 LME655361 LWA655361 MFW655361 MPS655361 MZO655361 NJK655361 NTG655361 ODC655361 OMY655361 OWU655361 PGQ655361 PQM655361 QAI655361 QKE655361 QUA655361 RDW655361 RNS655361 RXO655361 SHK655361 SRG655361 TBC655361 TKY655361 TUU655361 UEQ655361 UOM655361 UYI655361 VIE655361 VSA655361 WBW655361 WLS655361 WVO655361 G720897 JC720897 SY720897 ACU720897 AMQ720897 AWM720897 BGI720897 BQE720897 CAA720897 CJW720897 CTS720897 DDO720897 DNK720897 DXG720897 EHC720897 EQY720897 FAU720897 FKQ720897 FUM720897 GEI720897 GOE720897 GYA720897 HHW720897 HRS720897 IBO720897 ILK720897 IVG720897 JFC720897 JOY720897 JYU720897 KIQ720897 KSM720897 LCI720897 LME720897 LWA720897 MFW720897 MPS720897 MZO720897 NJK720897 NTG720897 ODC720897 OMY720897 OWU720897 PGQ720897 PQM720897 QAI720897 QKE720897 QUA720897 RDW720897 RNS720897 RXO720897 SHK720897 SRG720897 TBC720897 TKY720897 TUU720897 UEQ720897 UOM720897 UYI720897 VIE720897 VSA720897 WBW720897 WLS720897 WVO720897 G786433 JC786433 SY786433 ACU786433 AMQ786433 AWM786433 BGI786433 BQE786433 CAA786433 CJW786433 CTS786433 DDO786433 DNK786433 DXG786433 EHC786433 EQY786433 FAU786433 FKQ786433 FUM786433 GEI786433 GOE786433 GYA786433 HHW786433 HRS786433 IBO786433 ILK786433 IVG786433 JFC786433 JOY786433 JYU786433 KIQ786433 KSM786433 LCI786433 LME786433 LWA786433 MFW786433 MPS786433 MZO786433 NJK786433 NTG786433 ODC786433 OMY786433 OWU786433 PGQ786433 PQM786433 QAI786433 QKE786433 QUA786433 RDW786433 RNS786433 RXO786433 SHK786433 SRG786433 TBC786433 TKY786433 TUU786433 UEQ786433 UOM786433 UYI786433 VIE786433 VSA786433 WBW786433 WLS786433 WVO786433 G851969 JC851969 SY851969 ACU851969 AMQ851969 AWM851969 BGI851969 BQE851969 CAA851969 CJW851969 CTS851969 DDO851969 DNK851969 DXG851969 EHC851969 EQY851969 FAU851969 FKQ851969 FUM851969 GEI851969 GOE851969 GYA851969 HHW851969 HRS851969 IBO851969 ILK851969 IVG851969 JFC851969 JOY851969 JYU851969 KIQ851969 KSM851969 LCI851969 LME851969 LWA851969 MFW851969 MPS851969 MZO851969 NJK851969 NTG851969 ODC851969 OMY851969 OWU851969 PGQ851969 PQM851969 QAI851969 QKE851969 QUA851969 RDW851969 RNS851969 RXO851969 SHK851969 SRG851969 TBC851969 TKY851969 TUU851969 UEQ851969 UOM851969 UYI851969 VIE851969 VSA851969 WBW851969 WLS851969 WVO851969 G917505 JC917505 SY917505 ACU917505 AMQ917505 AWM917505 BGI917505 BQE917505 CAA917505 CJW917505 CTS917505 DDO917505 DNK917505 DXG917505 EHC917505 EQY917505 FAU917505 FKQ917505 FUM917505 GEI917505 GOE917505 GYA917505 HHW917505 HRS917505 IBO917505 ILK917505 IVG917505 JFC917505 JOY917505 JYU917505 KIQ917505 KSM917505 LCI917505 LME917505 LWA917505 MFW917505 MPS917505 MZO917505 NJK917505 NTG917505 ODC917505 OMY917505 OWU917505 PGQ917505 PQM917505 QAI917505 QKE917505 QUA917505 RDW917505 RNS917505 RXO917505 SHK917505 SRG917505 TBC917505 TKY917505 TUU917505 UEQ917505 UOM917505 UYI917505 VIE917505 VSA917505 WBW917505 WLS917505 WVO917505 G983041 JC983041 SY983041 ACU983041 AMQ983041 AWM983041 BGI983041 BQE983041 CAA983041 CJW983041 CTS983041 DDO983041 DNK983041 DXG983041 EHC983041 EQY983041 FAU983041 FKQ983041 FUM983041 GEI983041 GOE983041 GYA983041 HHW983041 HRS983041 IBO983041 ILK983041 IVG983041 JFC983041 JOY983041 JYU983041 KIQ983041 KSM983041 LCI983041 LME983041 LWA983041 MFW983041 MPS983041 MZO983041 NJK983041 NTG983041 ODC983041 OMY983041 OWU983041 PGQ983041 PQM983041 QAI983041 QKE983041 QUA983041 RDW983041 RNS983041 RXO983041 SHK983041 SRG983041 TBC983041 TKY983041 TUU983041 UEQ983041 UOM983041 UYI983041 VIE983041 VSA983041 WBW983041 WLS983041 WVO983041" xr:uid="{00000000-0002-0000-0600-000000000000}">
      <formula1>$S$1:$S$8</formula1>
    </dataValidation>
    <dataValidation type="list" allowBlank="1" showInputMessage="1" showErrorMessage="1" sqref="I6:I7 JE6:JE7 TA6:TA7 ACW6:ACW7 AMS6:AMS7 AWO6:AWO7 BGK6:BGK7 BQG6:BQG7 CAC6:CAC7 CJY6:CJY7 CTU6:CTU7 DDQ6:DDQ7 DNM6:DNM7 DXI6:DXI7 EHE6:EHE7 ERA6:ERA7 FAW6:FAW7 FKS6:FKS7 FUO6:FUO7 GEK6:GEK7 GOG6:GOG7 GYC6:GYC7 HHY6:HHY7 HRU6:HRU7 IBQ6:IBQ7 ILM6:ILM7 IVI6:IVI7 JFE6:JFE7 JPA6:JPA7 JYW6:JYW7 KIS6:KIS7 KSO6:KSO7 LCK6:LCK7 LMG6:LMG7 LWC6:LWC7 MFY6:MFY7 MPU6:MPU7 MZQ6:MZQ7 NJM6:NJM7 NTI6:NTI7 ODE6:ODE7 ONA6:ONA7 OWW6:OWW7 PGS6:PGS7 PQO6:PQO7 QAK6:QAK7 QKG6:QKG7 QUC6:QUC7 RDY6:RDY7 RNU6:RNU7 RXQ6:RXQ7 SHM6:SHM7 SRI6:SRI7 TBE6:TBE7 TLA6:TLA7 TUW6:TUW7 UES6:UES7 UOO6:UOO7 UYK6:UYK7 VIG6:VIG7 VSC6:VSC7 WBY6:WBY7 WLU6:WLU7 WVQ6:WVQ7 I65542:I65543 JE65542:JE65543 TA65542:TA65543 ACW65542:ACW65543 AMS65542:AMS65543 AWO65542:AWO65543 BGK65542:BGK65543 BQG65542:BQG65543 CAC65542:CAC65543 CJY65542:CJY65543 CTU65542:CTU65543 DDQ65542:DDQ65543 DNM65542:DNM65543 DXI65542:DXI65543 EHE65542:EHE65543 ERA65542:ERA65543 FAW65542:FAW65543 FKS65542:FKS65543 FUO65542:FUO65543 GEK65542:GEK65543 GOG65542:GOG65543 GYC65542:GYC65543 HHY65542:HHY65543 HRU65542:HRU65543 IBQ65542:IBQ65543 ILM65542:ILM65543 IVI65542:IVI65543 JFE65542:JFE65543 JPA65542:JPA65543 JYW65542:JYW65543 KIS65542:KIS65543 KSO65542:KSO65543 LCK65542:LCK65543 LMG65542:LMG65543 LWC65542:LWC65543 MFY65542:MFY65543 MPU65542:MPU65543 MZQ65542:MZQ65543 NJM65542:NJM65543 NTI65542:NTI65543 ODE65542:ODE65543 ONA65542:ONA65543 OWW65542:OWW65543 PGS65542:PGS65543 PQO65542:PQO65543 QAK65542:QAK65543 QKG65542:QKG65543 QUC65542:QUC65543 RDY65542:RDY65543 RNU65542:RNU65543 RXQ65542:RXQ65543 SHM65542:SHM65543 SRI65542:SRI65543 TBE65542:TBE65543 TLA65542:TLA65543 TUW65542:TUW65543 UES65542:UES65543 UOO65542:UOO65543 UYK65542:UYK65543 VIG65542:VIG65543 VSC65542:VSC65543 WBY65542:WBY65543 WLU65542:WLU65543 WVQ65542:WVQ65543 I131078:I131079 JE131078:JE131079 TA131078:TA131079 ACW131078:ACW131079 AMS131078:AMS131079 AWO131078:AWO131079 BGK131078:BGK131079 BQG131078:BQG131079 CAC131078:CAC131079 CJY131078:CJY131079 CTU131078:CTU131079 DDQ131078:DDQ131079 DNM131078:DNM131079 DXI131078:DXI131079 EHE131078:EHE131079 ERA131078:ERA131079 FAW131078:FAW131079 FKS131078:FKS131079 FUO131078:FUO131079 GEK131078:GEK131079 GOG131078:GOG131079 GYC131078:GYC131079 HHY131078:HHY131079 HRU131078:HRU131079 IBQ131078:IBQ131079 ILM131078:ILM131079 IVI131078:IVI131079 JFE131078:JFE131079 JPA131078:JPA131079 JYW131078:JYW131079 KIS131078:KIS131079 KSO131078:KSO131079 LCK131078:LCK131079 LMG131078:LMG131079 LWC131078:LWC131079 MFY131078:MFY131079 MPU131078:MPU131079 MZQ131078:MZQ131079 NJM131078:NJM131079 NTI131078:NTI131079 ODE131078:ODE131079 ONA131078:ONA131079 OWW131078:OWW131079 PGS131078:PGS131079 PQO131078:PQO131079 QAK131078:QAK131079 QKG131078:QKG131079 QUC131078:QUC131079 RDY131078:RDY131079 RNU131078:RNU131079 RXQ131078:RXQ131079 SHM131078:SHM131079 SRI131078:SRI131079 TBE131078:TBE131079 TLA131078:TLA131079 TUW131078:TUW131079 UES131078:UES131079 UOO131078:UOO131079 UYK131078:UYK131079 VIG131078:VIG131079 VSC131078:VSC131079 WBY131078:WBY131079 WLU131078:WLU131079 WVQ131078:WVQ131079 I196614:I196615 JE196614:JE196615 TA196614:TA196615 ACW196614:ACW196615 AMS196614:AMS196615 AWO196614:AWO196615 BGK196614:BGK196615 BQG196614:BQG196615 CAC196614:CAC196615 CJY196614:CJY196615 CTU196614:CTU196615 DDQ196614:DDQ196615 DNM196614:DNM196615 DXI196614:DXI196615 EHE196614:EHE196615 ERA196614:ERA196615 FAW196614:FAW196615 FKS196614:FKS196615 FUO196614:FUO196615 GEK196614:GEK196615 GOG196614:GOG196615 GYC196614:GYC196615 HHY196614:HHY196615 HRU196614:HRU196615 IBQ196614:IBQ196615 ILM196614:ILM196615 IVI196614:IVI196615 JFE196614:JFE196615 JPA196614:JPA196615 JYW196614:JYW196615 KIS196614:KIS196615 KSO196614:KSO196615 LCK196614:LCK196615 LMG196614:LMG196615 LWC196614:LWC196615 MFY196614:MFY196615 MPU196614:MPU196615 MZQ196614:MZQ196615 NJM196614:NJM196615 NTI196614:NTI196615 ODE196614:ODE196615 ONA196614:ONA196615 OWW196614:OWW196615 PGS196614:PGS196615 PQO196614:PQO196615 QAK196614:QAK196615 QKG196614:QKG196615 QUC196614:QUC196615 RDY196614:RDY196615 RNU196614:RNU196615 RXQ196614:RXQ196615 SHM196614:SHM196615 SRI196614:SRI196615 TBE196614:TBE196615 TLA196614:TLA196615 TUW196614:TUW196615 UES196614:UES196615 UOO196614:UOO196615 UYK196614:UYK196615 VIG196614:VIG196615 VSC196614:VSC196615 WBY196614:WBY196615 WLU196614:WLU196615 WVQ196614:WVQ196615 I262150:I262151 JE262150:JE262151 TA262150:TA262151 ACW262150:ACW262151 AMS262150:AMS262151 AWO262150:AWO262151 BGK262150:BGK262151 BQG262150:BQG262151 CAC262150:CAC262151 CJY262150:CJY262151 CTU262150:CTU262151 DDQ262150:DDQ262151 DNM262150:DNM262151 DXI262150:DXI262151 EHE262150:EHE262151 ERA262150:ERA262151 FAW262150:FAW262151 FKS262150:FKS262151 FUO262150:FUO262151 GEK262150:GEK262151 GOG262150:GOG262151 GYC262150:GYC262151 HHY262150:HHY262151 HRU262150:HRU262151 IBQ262150:IBQ262151 ILM262150:ILM262151 IVI262150:IVI262151 JFE262150:JFE262151 JPA262150:JPA262151 JYW262150:JYW262151 KIS262150:KIS262151 KSO262150:KSO262151 LCK262150:LCK262151 LMG262150:LMG262151 LWC262150:LWC262151 MFY262150:MFY262151 MPU262150:MPU262151 MZQ262150:MZQ262151 NJM262150:NJM262151 NTI262150:NTI262151 ODE262150:ODE262151 ONA262150:ONA262151 OWW262150:OWW262151 PGS262150:PGS262151 PQO262150:PQO262151 QAK262150:QAK262151 QKG262150:QKG262151 QUC262150:QUC262151 RDY262150:RDY262151 RNU262150:RNU262151 RXQ262150:RXQ262151 SHM262150:SHM262151 SRI262150:SRI262151 TBE262150:TBE262151 TLA262150:TLA262151 TUW262150:TUW262151 UES262150:UES262151 UOO262150:UOO262151 UYK262150:UYK262151 VIG262150:VIG262151 VSC262150:VSC262151 WBY262150:WBY262151 WLU262150:WLU262151 WVQ262150:WVQ262151 I327686:I327687 JE327686:JE327687 TA327686:TA327687 ACW327686:ACW327687 AMS327686:AMS327687 AWO327686:AWO327687 BGK327686:BGK327687 BQG327686:BQG327687 CAC327686:CAC327687 CJY327686:CJY327687 CTU327686:CTU327687 DDQ327686:DDQ327687 DNM327686:DNM327687 DXI327686:DXI327687 EHE327686:EHE327687 ERA327686:ERA327687 FAW327686:FAW327687 FKS327686:FKS327687 FUO327686:FUO327687 GEK327686:GEK327687 GOG327686:GOG327687 GYC327686:GYC327687 HHY327686:HHY327687 HRU327686:HRU327687 IBQ327686:IBQ327687 ILM327686:ILM327687 IVI327686:IVI327687 JFE327686:JFE327687 JPA327686:JPA327687 JYW327686:JYW327687 KIS327686:KIS327687 KSO327686:KSO327687 LCK327686:LCK327687 LMG327686:LMG327687 LWC327686:LWC327687 MFY327686:MFY327687 MPU327686:MPU327687 MZQ327686:MZQ327687 NJM327686:NJM327687 NTI327686:NTI327687 ODE327686:ODE327687 ONA327686:ONA327687 OWW327686:OWW327687 PGS327686:PGS327687 PQO327686:PQO327687 QAK327686:QAK327687 QKG327686:QKG327687 QUC327686:QUC327687 RDY327686:RDY327687 RNU327686:RNU327687 RXQ327686:RXQ327687 SHM327686:SHM327687 SRI327686:SRI327687 TBE327686:TBE327687 TLA327686:TLA327687 TUW327686:TUW327687 UES327686:UES327687 UOO327686:UOO327687 UYK327686:UYK327687 VIG327686:VIG327687 VSC327686:VSC327687 WBY327686:WBY327687 WLU327686:WLU327687 WVQ327686:WVQ327687 I393222:I393223 JE393222:JE393223 TA393222:TA393223 ACW393222:ACW393223 AMS393222:AMS393223 AWO393222:AWO393223 BGK393222:BGK393223 BQG393222:BQG393223 CAC393222:CAC393223 CJY393222:CJY393223 CTU393222:CTU393223 DDQ393222:DDQ393223 DNM393222:DNM393223 DXI393222:DXI393223 EHE393222:EHE393223 ERA393222:ERA393223 FAW393222:FAW393223 FKS393222:FKS393223 FUO393222:FUO393223 GEK393222:GEK393223 GOG393222:GOG393223 GYC393222:GYC393223 HHY393222:HHY393223 HRU393222:HRU393223 IBQ393222:IBQ393223 ILM393222:ILM393223 IVI393222:IVI393223 JFE393222:JFE393223 JPA393222:JPA393223 JYW393222:JYW393223 KIS393222:KIS393223 KSO393222:KSO393223 LCK393222:LCK393223 LMG393222:LMG393223 LWC393222:LWC393223 MFY393222:MFY393223 MPU393222:MPU393223 MZQ393222:MZQ393223 NJM393222:NJM393223 NTI393222:NTI393223 ODE393222:ODE393223 ONA393222:ONA393223 OWW393222:OWW393223 PGS393222:PGS393223 PQO393222:PQO393223 QAK393222:QAK393223 QKG393222:QKG393223 QUC393222:QUC393223 RDY393222:RDY393223 RNU393222:RNU393223 RXQ393222:RXQ393223 SHM393222:SHM393223 SRI393222:SRI393223 TBE393222:TBE393223 TLA393222:TLA393223 TUW393222:TUW393223 UES393222:UES393223 UOO393222:UOO393223 UYK393222:UYK393223 VIG393222:VIG393223 VSC393222:VSC393223 WBY393222:WBY393223 WLU393222:WLU393223 WVQ393222:WVQ393223 I458758:I458759 JE458758:JE458759 TA458758:TA458759 ACW458758:ACW458759 AMS458758:AMS458759 AWO458758:AWO458759 BGK458758:BGK458759 BQG458758:BQG458759 CAC458758:CAC458759 CJY458758:CJY458759 CTU458758:CTU458759 DDQ458758:DDQ458759 DNM458758:DNM458759 DXI458758:DXI458759 EHE458758:EHE458759 ERA458758:ERA458759 FAW458758:FAW458759 FKS458758:FKS458759 FUO458758:FUO458759 GEK458758:GEK458759 GOG458758:GOG458759 GYC458758:GYC458759 HHY458758:HHY458759 HRU458758:HRU458759 IBQ458758:IBQ458759 ILM458758:ILM458759 IVI458758:IVI458759 JFE458758:JFE458759 JPA458758:JPA458759 JYW458758:JYW458759 KIS458758:KIS458759 KSO458758:KSO458759 LCK458758:LCK458759 LMG458758:LMG458759 LWC458758:LWC458759 MFY458758:MFY458759 MPU458758:MPU458759 MZQ458758:MZQ458759 NJM458758:NJM458759 NTI458758:NTI458759 ODE458758:ODE458759 ONA458758:ONA458759 OWW458758:OWW458759 PGS458758:PGS458759 PQO458758:PQO458759 QAK458758:QAK458759 QKG458758:QKG458759 QUC458758:QUC458759 RDY458758:RDY458759 RNU458758:RNU458759 RXQ458758:RXQ458759 SHM458758:SHM458759 SRI458758:SRI458759 TBE458758:TBE458759 TLA458758:TLA458759 TUW458758:TUW458759 UES458758:UES458759 UOO458758:UOO458759 UYK458758:UYK458759 VIG458758:VIG458759 VSC458758:VSC458759 WBY458758:WBY458759 WLU458758:WLU458759 WVQ458758:WVQ458759 I524294:I524295 JE524294:JE524295 TA524294:TA524295 ACW524294:ACW524295 AMS524294:AMS524295 AWO524294:AWO524295 BGK524294:BGK524295 BQG524294:BQG524295 CAC524294:CAC524295 CJY524294:CJY524295 CTU524294:CTU524295 DDQ524294:DDQ524295 DNM524294:DNM524295 DXI524294:DXI524295 EHE524294:EHE524295 ERA524294:ERA524295 FAW524294:FAW524295 FKS524294:FKS524295 FUO524294:FUO524295 GEK524294:GEK524295 GOG524294:GOG524295 GYC524294:GYC524295 HHY524294:HHY524295 HRU524294:HRU524295 IBQ524294:IBQ524295 ILM524294:ILM524295 IVI524294:IVI524295 JFE524294:JFE524295 JPA524294:JPA524295 JYW524294:JYW524295 KIS524294:KIS524295 KSO524294:KSO524295 LCK524294:LCK524295 LMG524294:LMG524295 LWC524294:LWC524295 MFY524294:MFY524295 MPU524294:MPU524295 MZQ524294:MZQ524295 NJM524294:NJM524295 NTI524294:NTI524295 ODE524294:ODE524295 ONA524294:ONA524295 OWW524294:OWW524295 PGS524294:PGS524295 PQO524294:PQO524295 QAK524294:QAK524295 QKG524294:QKG524295 QUC524294:QUC524295 RDY524294:RDY524295 RNU524294:RNU524295 RXQ524294:RXQ524295 SHM524294:SHM524295 SRI524294:SRI524295 TBE524294:TBE524295 TLA524294:TLA524295 TUW524294:TUW524295 UES524294:UES524295 UOO524294:UOO524295 UYK524294:UYK524295 VIG524294:VIG524295 VSC524294:VSC524295 WBY524294:WBY524295 WLU524294:WLU524295 WVQ524294:WVQ524295 I589830:I589831 JE589830:JE589831 TA589830:TA589831 ACW589830:ACW589831 AMS589830:AMS589831 AWO589830:AWO589831 BGK589830:BGK589831 BQG589830:BQG589831 CAC589830:CAC589831 CJY589830:CJY589831 CTU589830:CTU589831 DDQ589830:DDQ589831 DNM589830:DNM589831 DXI589830:DXI589831 EHE589830:EHE589831 ERA589830:ERA589831 FAW589830:FAW589831 FKS589830:FKS589831 FUO589830:FUO589831 GEK589830:GEK589831 GOG589830:GOG589831 GYC589830:GYC589831 HHY589830:HHY589831 HRU589830:HRU589831 IBQ589830:IBQ589831 ILM589830:ILM589831 IVI589830:IVI589831 JFE589830:JFE589831 JPA589830:JPA589831 JYW589830:JYW589831 KIS589830:KIS589831 KSO589830:KSO589831 LCK589830:LCK589831 LMG589830:LMG589831 LWC589830:LWC589831 MFY589830:MFY589831 MPU589830:MPU589831 MZQ589830:MZQ589831 NJM589830:NJM589831 NTI589830:NTI589831 ODE589830:ODE589831 ONA589830:ONA589831 OWW589830:OWW589831 PGS589830:PGS589831 PQO589830:PQO589831 QAK589830:QAK589831 QKG589830:QKG589831 QUC589830:QUC589831 RDY589830:RDY589831 RNU589830:RNU589831 RXQ589830:RXQ589831 SHM589830:SHM589831 SRI589830:SRI589831 TBE589830:TBE589831 TLA589830:TLA589831 TUW589830:TUW589831 UES589830:UES589831 UOO589830:UOO589831 UYK589830:UYK589831 VIG589830:VIG589831 VSC589830:VSC589831 WBY589830:WBY589831 WLU589830:WLU589831 WVQ589830:WVQ589831 I655366:I655367 JE655366:JE655367 TA655366:TA655367 ACW655366:ACW655367 AMS655366:AMS655367 AWO655366:AWO655367 BGK655366:BGK655367 BQG655366:BQG655367 CAC655366:CAC655367 CJY655366:CJY655367 CTU655366:CTU655367 DDQ655366:DDQ655367 DNM655366:DNM655367 DXI655366:DXI655367 EHE655366:EHE655367 ERA655366:ERA655367 FAW655366:FAW655367 FKS655366:FKS655367 FUO655366:FUO655367 GEK655366:GEK655367 GOG655366:GOG655367 GYC655366:GYC655367 HHY655366:HHY655367 HRU655366:HRU655367 IBQ655366:IBQ655367 ILM655366:ILM655367 IVI655366:IVI655367 JFE655366:JFE655367 JPA655366:JPA655367 JYW655366:JYW655367 KIS655366:KIS655367 KSO655366:KSO655367 LCK655366:LCK655367 LMG655366:LMG655367 LWC655366:LWC655367 MFY655366:MFY655367 MPU655366:MPU655367 MZQ655366:MZQ655367 NJM655366:NJM655367 NTI655366:NTI655367 ODE655366:ODE655367 ONA655366:ONA655367 OWW655366:OWW655367 PGS655366:PGS655367 PQO655366:PQO655367 QAK655366:QAK655367 QKG655366:QKG655367 QUC655366:QUC655367 RDY655366:RDY655367 RNU655366:RNU655367 RXQ655366:RXQ655367 SHM655366:SHM655367 SRI655366:SRI655367 TBE655366:TBE655367 TLA655366:TLA655367 TUW655366:TUW655367 UES655366:UES655367 UOO655366:UOO655367 UYK655366:UYK655367 VIG655366:VIG655367 VSC655366:VSC655367 WBY655366:WBY655367 WLU655366:WLU655367 WVQ655366:WVQ655367 I720902:I720903 JE720902:JE720903 TA720902:TA720903 ACW720902:ACW720903 AMS720902:AMS720903 AWO720902:AWO720903 BGK720902:BGK720903 BQG720902:BQG720903 CAC720902:CAC720903 CJY720902:CJY720903 CTU720902:CTU720903 DDQ720902:DDQ720903 DNM720902:DNM720903 DXI720902:DXI720903 EHE720902:EHE720903 ERA720902:ERA720903 FAW720902:FAW720903 FKS720902:FKS720903 FUO720902:FUO720903 GEK720902:GEK720903 GOG720902:GOG720903 GYC720902:GYC720903 HHY720902:HHY720903 HRU720902:HRU720903 IBQ720902:IBQ720903 ILM720902:ILM720903 IVI720902:IVI720903 JFE720902:JFE720903 JPA720902:JPA720903 JYW720902:JYW720903 KIS720902:KIS720903 KSO720902:KSO720903 LCK720902:LCK720903 LMG720902:LMG720903 LWC720902:LWC720903 MFY720902:MFY720903 MPU720902:MPU720903 MZQ720902:MZQ720903 NJM720902:NJM720903 NTI720902:NTI720903 ODE720902:ODE720903 ONA720902:ONA720903 OWW720902:OWW720903 PGS720902:PGS720903 PQO720902:PQO720903 QAK720902:QAK720903 QKG720902:QKG720903 QUC720902:QUC720903 RDY720902:RDY720903 RNU720902:RNU720903 RXQ720902:RXQ720903 SHM720902:SHM720903 SRI720902:SRI720903 TBE720902:TBE720903 TLA720902:TLA720903 TUW720902:TUW720903 UES720902:UES720903 UOO720902:UOO720903 UYK720902:UYK720903 VIG720902:VIG720903 VSC720902:VSC720903 WBY720902:WBY720903 WLU720902:WLU720903 WVQ720902:WVQ720903 I786438:I786439 JE786438:JE786439 TA786438:TA786439 ACW786438:ACW786439 AMS786438:AMS786439 AWO786438:AWO786439 BGK786438:BGK786439 BQG786438:BQG786439 CAC786438:CAC786439 CJY786438:CJY786439 CTU786438:CTU786439 DDQ786438:DDQ786439 DNM786438:DNM786439 DXI786438:DXI786439 EHE786438:EHE786439 ERA786438:ERA786439 FAW786438:FAW786439 FKS786438:FKS786439 FUO786438:FUO786439 GEK786438:GEK786439 GOG786438:GOG786439 GYC786438:GYC786439 HHY786438:HHY786439 HRU786438:HRU786439 IBQ786438:IBQ786439 ILM786438:ILM786439 IVI786438:IVI786439 JFE786438:JFE786439 JPA786438:JPA786439 JYW786438:JYW786439 KIS786438:KIS786439 KSO786438:KSO786439 LCK786438:LCK786439 LMG786438:LMG786439 LWC786438:LWC786439 MFY786438:MFY786439 MPU786438:MPU786439 MZQ786438:MZQ786439 NJM786438:NJM786439 NTI786438:NTI786439 ODE786438:ODE786439 ONA786438:ONA786439 OWW786438:OWW786439 PGS786438:PGS786439 PQO786438:PQO786439 QAK786438:QAK786439 QKG786438:QKG786439 QUC786438:QUC786439 RDY786438:RDY786439 RNU786438:RNU786439 RXQ786438:RXQ786439 SHM786438:SHM786439 SRI786438:SRI786439 TBE786438:TBE786439 TLA786438:TLA786439 TUW786438:TUW786439 UES786438:UES786439 UOO786438:UOO786439 UYK786438:UYK786439 VIG786438:VIG786439 VSC786438:VSC786439 WBY786438:WBY786439 WLU786438:WLU786439 WVQ786438:WVQ786439 I851974:I851975 JE851974:JE851975 TA851974:TA851975 ACW851974:ACW851975 AMS851974:AMS851975 AWO851974:AWO851975 BGK851974:BGK851975 BQG851974:BQG851975 CAC851974:CAC851975 CJY851974:CJY851975 CTU851974:CTU851975 DDQ851974:DDQ851975 DNM851974:DNM851975 DXI851974:DXI851975 EHE851974:EHE851975 ERA851974:ERA851975 FAW851974:FAW851975 FKS851974:FKS851975 FUO851974:FUO851975 GEK851974:GEK851975 GOG851974:GOG851975 GYC851974:GYC851975 HHY851974:HHY851975 HRU851974:HRU851975 IBQ851974:IBQ851975 ILM851974:ILM851975 IVI851974:IVI851975 JFE851974:JFE851975 JPA851974:JPA851975 JYW851974:JYW851975 KIS851974:KIS851975 KSO851974:KSO851975 LCK851974:LCK851975 LMG851974:LMG851975 LWC851974:LWC851975 MFY851974:MFY851975 MPU851974:MPU851975 MZQ851974:MZQ851975 NJM851974:NJM851975 NTI851974:NTI851975 ODE851974:ODE851975 ONA851974:ONA851975 OWW851974:OWW851975 PGS851974:PGS851975 PQO851974:PQO851975 QAK851974:QAK851975 QKG851974:QKG851975 QUC851974:QUC851975 RDY851974:RDY851975 RNU851974:RNU851975 RXQ851974:RXQ851975 SHM851974:SHM851975 SRI851974:SRI851975 TBE851974:TBE851975 TLA851974:TLA851975 TUW851974:TUW851975 UES851974:UES851975 UOO851974:UOO851975 UYK851974:UYK851975 VIG851974:VIG851975 VSC851974:VSC851975 WBY851974:WBY851975 WLU851974:WLU851975 WVQ851974:WVQ851975 I917510:I917511 JE917510:JE917511 TA917510:TA917511 ACW917510:ACW917511 AMS917510:AMS917511 AWO917510:AWO917511 BGK917510:BGK917511 BQG917510:BQG917511 CAC917510:CAC917511 CJY917510:CJY917511 CTU917510:CTU917511 DDQ917510:DDQ917511 DNM917510:DNM917511 DXI917510:DXI917511 EHE917510:EHE917511 ERA917510:ERA917511 FAW917510:FAW917511 FKS917510:FKS917511 FUO917510:FUO917511 GEK917510:GEK917511 GOG917510:GOG917511 GYC917510:GYC917511 HHY917510:HHY917511 HRU917510:HRU917511 IBQ917510:IBQ917511 ILM917510:ILM917511 IVI917510:IVI917511 JFE917510:JFE917511 JPA917510:JPA917511 JYW917510:JYW917511 KIS917510:KIS917511 KSO917510:KSO917511 LCK917510:LCK917511 LMG917510:LMG917511 LWC917510:LWC917511 MFY917510:MFY917511 MPU917510:MPU917511 MZQ917510:MZQ917511 NJM917510:NJM917511 NTI917510:NTI917511 ODE917510:ODE917511 ONA917510:ONA917511 OWW917510:OWW917511 PGS917510:PGS917511 PQO917510:PQO917511 QAK917510:QAK917511 QKG917510:QKG917511 QUC917510:QUC917511 RDY917510:RDY917511 RNU917510:RNU917511 RXQ917510:RXQ917511 SHM917510:SHM917511 SRI917510:SRI917511 TBE917510:TBE917511 TLA917510:TLA917511 TUW917510:TUW917511 UES917510:UES917511 UOO917510:UOO917511 UYK917510:UYK917511 VIG917510:VIG917511 VSC917510:VSC917511 WBY917510:WBY917511 WLU917510:WLU917511 WVQ917510:WVQ917511 I983046:I983047 JE983046:JE983047 TA983046:TA983047 ACW983046:ACW983047 AMS983046:AMS983047 AWO983046:AWO983047 BGK983046:BGK983047 BQG983046:BQG983047 CAC983046:CAC983047 CJY983046:CJY983047 CTU983046:CTU983047 DDQ983046:DDQ983047 DNM983046:DNM983047 DXI983046:DXI983047 EHE983046:EHE983047 ERA983046:ERA983047 FAW983046:FAW983047 FKS983046:FKS983047 FUO983046:FUO983047 GEK983046:GEK983047 GOG983046:GOG983047 GYC983046:GYC983047 HHY983046:HHY983047 HRU983046:HRU983047 IBQ983046:IBQ983047 ILM983046:ILM983047 IVI983046:IVI983047 JFE983046:JFE983047 JPA983046:JPA983047 JYW983046:JYW983047 KIS983046:KIS983047 KSO983046:KSO983047 LCK983046:LCK983047 LMG983046:LMG983047 LWC983046:LWC983047 MFY983046:MFY983047 MPU983046:MPU983047 MZQ983046:MZQ983047 NJM983046:NJM983047 NTI983046:NTI983047 ODE983046:ODE983047 ONA983046:ONA983047 OWW983046:OWW983047 PGS983046:PGS983047 PQO983046:PQO983047 QAK983046:QAK983047 QKG983046:QKG983047 QUC983046:QUC983047 RDY983046:RDY983047 RNU983046:RNU983047 RXQ983046:RXQ983047 SHM983046:SHM983047 SRI983046:SRI983047 TBE983046:TBE983047 TLA983046:TLA983047 TUW983046:TUW983047 UES983046:UES983047 UOO983046:UOO983047 UYK983046:UYK983047 VIG983046:VIG983047 VSC983046:VSC983047 WBY983046:WBY983047 WLU983046:WLU983047 WVQ983046:WVQ983047 G2:G5 JC2:JC5 SY2:SY5 ACU2:ACU5 AMQ2:AMQ5 AWM2:AWM5 BGI2:BGI5 BQE2:BQE5 CAA2:CAA5 CJW2:CJW5 CTS2:CTS5 DDO2:DDO5 DNK2:DNK5 DXG2:DXG5 EHC2:EHC5 EQY2:EQY5 FAU2:FAU5 FKQ2:FKQ5 FUM2:FUM5 GEI2:GEI5 GOE2:GOE5 GYA2:GYA5 HHW2:HHW5 HRS2:HRS5 IBO2:IBO5 ILK2:ILK5 IVG2:IVG5 JFC2:JFC5 JOY2:JOY5 JYU2:JYU5 KIQ2:KIQ5 KSM2:KSM5 LCI2:LCI5 LME2:LME5 LWA2:LWA5 MFW2:MFW5 MPS2:MPS5 MZO2:MZO5 NJK2:NJK5 NTG2:NTG5 ODC2:ODC5 OMY2:OMY5 OWU2:OWU5 PGQ2:PGQ5 PQM2:PQM5 QAI2:QAI5 QKE2:QKE5 QUA2:QUA5 RDW2:RDW5 RNS2:RNS5 RXO2:RXO5 SHK2:SHK5 SRG2:SRG5 TBC2:TBC5 TKY2:TKY5 TUU2:TUU5 UEQ2:UEQ5 UOM2:UOM5 UYI2:UYI5 VIE2:VIE5 VSA2:VSA5 WBW2:WBW5 WLS2:WLS5 WVO2:WVO5 G65538:G65541 JC65538:JC65541 SY65538:SY65541 ACU65538:ACU65541 AMQ65538:AMQ65541 AWM65538:AWM65541 BGI65538:BGI65541 BQE65538:BQE65541 CAA65538:CAA65541 CJW65538:CJW65541 CTS65538:CTS65541 DDO65538:DDO65541 DNK65538:DNK65541 DXG65538:DXG65541 EHC65538:EHC65541 EQY65538:EQY65541 FAU65538:FAU65541 FKQ65538:FKQ65541 FUM65538:FUM65541 GEI65538:GEI65541 GOE65538:GOE65541 GYA65538:GYA65541 HHW65538:HHW65541 HRS65538:HRS65541 IBO65538:IBO65541 ILK65538:ILK65541 IVG65538:IVG65541 JFC65538:JFC65541 JOY65538:JOY65541 JYU65538:JYU65541 KIQ65538:KIQ65541 KSM65538:KSM65541 LCI65538:LCI65541 LME65538:LME65541 LWA65538:LWA65541 MFW65538:MFW65541 MPS65538:MPS65541 MZO65538:MZO65541 NJK65538:NJK65541 NTG65538:NTG65541 ODC65538:ODC65541 OMY65538:OMY65541 OWU65538:OWU65541 PGQ65538:PGQ65541 PQM65538:PQM65541 QAI65538:QAI65541 QKE65538:QKE65541 QUA65538:QUA65541 RDW65538:RDW65541 RNS65538:RNS65541 RXO65538:RXO65541 SHK65538:SHK65541 SRG65538:SRG65541 TBC65538:TBC65541 TKY65538:TKY65541 TUU65538:TUU65541 UEQ65538:UEQ65541 UOM65538:UOM65541 UYI65538:UYI65541 VIE65538:VIE65541 VSA65538:VSA65541 WBW65538:WBW65541 WLS65538:WLS65541 WVO65538:WVO65541 G131074:G131077 JC131074:JC131077 SY131074:SY131077 ACU131074:ACU131077 AMQ131074:AMQ131077 AWM131074:AWM131077 BGI131074:BGI131077 BQE131074:BQE131077 CAA131074:CAA131077 CJW131074:CJW131077 CTS131074:CTS131077 DDO131074:DDO131077 DNK131074:DNK131077 DXG131074:DXG131077 EHC131074:EHC131077 EQY131074:EQY131077 FAU131074:FAU131077 FKQ131074:FKQ131077 FUM131074:FUM131077 GEI131074:GEI131077 GOE131074:GOE131077 GYA131074:GYA131077 HHW131074:HHW131077 HRS131074:HRS131077 IBO131074:IBO131077 ILK131074:ILK131077 IVG131074:IVG131077 JFC131074:JFC131077 JOY131074:JOY131077 JYU131074:JYU131077 KIQ131074:KIQ131077 KSM131074:KSM131077 LCI131074:LCI131077 LME131074:LME131077 LWA131074:LWA131077 MFW131074:MFW131077 MPS131074:MPS131077 MZO131074:MZO131077 NJK131074:NJK131077 NTG131074:NTG131077 ODC131074:ODC131077 OMY131074:OMY131077 OWU131074:OWU131077 PGQ131074:PGQ131077 PQM131074:PQM131077 QAI131074:QAI131077 QKE131074:QKE131077 QUA131074:QUA131077 RDW131074:RDW131077 RNS131074:RNS131077 RXO131074:RXO131077 SHK131074:SHK131077 SRG131074:SRG131077 TBC131074:TBC131077 TKY131074:TKY131077 TUU131074:TUU131077 UEQ131074:UEQ131077 UOM131074:UOM131077 UYI131074:UYI131077 VIE131074:VIE131077 VSA131074:VSA131077 WBW131074:WBW131077 WLS131074:WLS131077 WVO131074:WVO131077 G196610:G196613 JC196610:JC196613 SY196610:SY196613 ACU196610:ACU196613 AMQ196610:AMQ196613 AWM196610:AWM196613 BGI196610:BGI196613 BQE196610:BQE196613 CAA196610:CAA196613 CJW196610:CJW196613 CTS196610:CTS196613 DDO196610:DDO196613 DNK196610:DNK196613 DXG196610:DXG196613 EHC196610:EHC196613 EQY196610:EQY196613 FAU196610:FAU196613 FKQ196610:FKQ196613 FUM196610:FUM196613 GEI196610:GEI196613 GOE196610:GOE196613 GYA196610:GYA196613 HHW196610:HHW196613 HRS196610:HRS196613 IBO196610:IBO196613 ILK196610:ILK196613 IVG196610:IVG196613 JFC196610:JFC196613 JOY196610:JOY196613 JYU196610:JYU196613 KIQ196610:KIQ196613 KSM196610:KSM196613 LCI196610:LCI196613 LME196610:LME196613 LWA196610:LWA196613 MFW196610:MFW196613 MPS196610:MPS196613 MZO196610:MZO196613 NJK196610:NJK196613 NTG196610:NTG196613 ODC196610:ODC196613 OMY196610:OMY196613 OWU196610:OWU196613 PGQ196610:PGQ196613 PQM196610:PQM196613 QAI196610:QAI196613 QKE196610:QKE196613 QUA196610:QUA196613 RDW196610:RDW196613 RNS196610:RNS196613 RXO196610:RXO196613 SHK196610:SHK196613 SRG196610:SRG196613 TBC196610:TBC196613 TKY196610:TKY196613 TUU196610:TUU196613 UEQ196610:UEQ196613 UOM196610:UOM196613 UYI196610:UYI196613 VIE196610:VIE196613 VSA196610:VSA196613 WBW196610:WBW196613 WLS196610:WLS196613 WVO196610:WVO196613 G262146:G262149 JC262146:JC262149 SY262146:SY262149 ACU262146:ACU262149 AMQ262146:AMQ262149 AWM262146:AWM262149 BGI262146:BGI262149 BQE262146:BQE262149 CAA262146:CAA262149 CJW262146:CJW262149 CTS262146:CTS262149 DDO262146:DDO262149 DNK262146:DNK262149 DXG262146:DXG262149 EHC262146:EHC262149 EQY262146:EQY262149 FAU262146:FAU262149 FKQ262146:FKQ262149 FUM262146:FUM262149 GEI262146:GEI262149 GOE262146:GOE262149 GYA262146:GYA262149 HHW262146:HHW262149 HRS262146:HRS262149 IBO262146:IBO262149 ILK262146:ILK262149 IVG262146:IVG262149 JFC262146:JFC262149 JOY262146:JOY262149 JYU262146:JYU262149 KIQ262146:KIQ262149 KSM262146:KSM262149 LCI262146:LCI262149 LME262146:LME262149 LWA262146:LWA262149 MFW262146:MFW262149 MPS262146:MPS262149 MZO262146:MZO262149 NJK262146:NJK262149 NTG262146:NTG262149 ODC262146:ODC262149 OMY262146:OMY262149 OWU262146:OWU262149 PGQ262146:PGQ262149 PQM262146:PQM262149 QAI262146:QAI262149 QKE262146:QKE262149 QUA262146:QUA262149 RDW262146:RDW262149 RNS262146:RNS262149 RXO262146:RXO262149 SHK262146:SHK262149 SRG262146:SRG262149 TBC262146:TBC262149 TKY262146:TKY262149 TUU262146:TUU262149 UEQ262146:UEQ262149 UOM262146:UOM262149 UYI262146:UYI262149 VIE262146:VIE262149 VSA262146:VSA262149 WBW262146:WBW262149 WLS262146:WLS262149 WVO262146:WVO262149 G327682:G327685 JC327682:JC327685 SY327682:SY327685 ACU327682:ACU327685 AMQ327682:AMQ327685 AWM327682:AWM327685 BGI327682:BGI327685 BQE327682:BQE327685 CAA327682:CAA327685 CJW327682:CJW327685 CTS327682:CTS327685 DDO327682:DDO327685 DNK327682:DNK327685 DXG327682:DXG327685 EHC327682:EHC327685 EQY327682:EQY327685 FAU327682:FAU327685 FKQ327682:FKQ327685 FUM327682:FUM327685 GEI327682:GEI327685 GOE327682:GOE327685 GYA327682:GYA327685 HHW327682:HHW327685 HRS327682:HRS327685 IBO327682:IBO327685 ILK327682:ILK327685 IVG327682:IVG327685 JFC327682:JFC327685 JOY327682:JOY327685 JYU327682:JYU327685 KIQ327682:KIQ327685 KSM327682:KSM327685 LCI327682:LCI327685 LME327682:LME327685 LWA327682:LWA327685 MFW327682:MFW327685 MPS327682:MPS327685 MZO327682:MZO327685 NJK327682:NJK327685 NTG327682:NTG327685 ODC327682:ODC327685 OMY327682:OMY327685 OWU327682:OWU327685 PGQ327682:PGQ327685 PQM327682:PQM327685 QAI327682:QAI327685 QKE327682:QKE327685 QUA327682:QUA327685 RDW327682:RDW327685 RNS327682:RNS327685 RXO327682:RXO327685 SHK327682:SHK327685 SRG327682:SRG327685 TBC327682:TBC327685 TKY327682:TKY327685 TUU327682:TUU327685 UEQ327682:UEQ327685 UOM327682:UOM327685 UYI327682:UYI327685 VIE327682:VIE327685 VSA327682:VSA327685 WBW327682:WBW327685 WLS327682:WLS327685 WVO327682:WVO327685 G393218:G393221 JC393218:JC393221 SY393218:SY393221 ACU393218:ACU393221 AMQ393218:AMQ393221 AWM393218:AWM393221 BGI393218:BGI393221 BQE393218:BQE393221 CAA393218:CAA393221 CJW393218:CJW393221 CTS393218:CTS393221 DDO393218:DDO393221 DNK393218:DNK393221 DXG393218:DXG393221 EHC393218:EHC393221 EQY393218:EQY393221 FAU393218:FAU393221 FKQ393218:FKQ393221 FUM393218:FUM393221 GEI393218:GEI393221 GOE393218:GOE393221 GYA393218:GYA393221 HHW393218:HHW393221 HRS393218:HRS393221 IBO393218:IBO393221 ILK393218:ILK393221 IVG393218:IVG393221 JFC393218:JFC393221 JOY393218:JOY393221 JYU393218:JYU393221 KIQ393218:KIQ393221 KSM393218:KSM393221 LCI393218:LCI393221 LME393218:LME393221 LWA393218:LWA393221 MFW393218:MFW393221 MPS393218:MPS393221 MZO393218:MZO393221 NJK393218:NJK393221 NTG393218:NTG393221 ODC393218:ODC393221 OMY393218:OMY393221 OWU393218:OWU393221 PGQ393218:PGQ393221 PQM393218:PQM393221 QAI393218:QAI393221 QKE393218:QKE393221 QUA393218:QUA393221 RDW393218:RDW393221 RNS393218:RNS393221 RXO393218:RXO393221 SHK393218:SHK393221 SRG393218:SRG393221 TBC393218:TBC393221 TKY393218:TKY393221 TUU393218:TUU393221 UEQ393218:UEQ393221 UOM393218:UOM393221 UYI393218:UYI393221 VIE393218:VIE393221 VSA393218:VSA393221 WBW393218:WBW393221 WLS393218:WLS393221 WVO393218:WVO393221 G458754:G458757 JC458754:JC458757 SY458754:SY458757 ACU458754:ACU458757 AMQ458754:AMQ458757 AWM458754:AWM458757 BGI458754:BGI458757 BQE458754:BQE458757 CAA458754:CAA458757 CJW458754:CJW458757 CTS458754:CTS458757 DDO458754:DDO458757 DNK458754:DNK458757 DXG458754:DXG458757 EHC458754:EHC458757 EQY458754:EQY458757 FAU458754:FAU458757 FKQ458754:FKQ458757 FUM458754:FUM458757 GEI458754:GEI458757 GOE458754:GOE458757 GYA458754:GYA458757 HHW458754:HHW458757 HRS458754:HRS458757 IBO458754:IBO458757 ILK458754:ILK458757 IVG458754:IVG458757 JFC458754:JFC458757 JOY458754:JOY458757 JYU458754:JYU458757 KIQ458754:KIQ458757 KSM458754:KSM458757 LCI458754:LCI458757 LME458754:LME458757 LWA458754:LWA458757 MFW458754:MFW458757 MPS458754:MPS458757 MZO458754:MZO458757 NJK458754:NJK458757 NTG458754:NTG458757 ODC458754:ODC458757 OMY458754:OMY458757 OWU458754:OWU458757 PGQ458754:PGQ458757 PQM458754:PQM458757 QAI458754:QAI458757 QKE458754:QKE458757 QUA458754:QUA458757 RDW458754:RDW458757 RNS458754:RNS458757 RXO458754:RXO458757 SHK458754:SHK458757 SRG458754:SRG458757 TBC458754:TBC458757 TKY458754:TKY458757 TUU458754:TUU458757 UEQ458754:UEQ458757 UOM458754:UOM458757 UYI458754:UYI458757 VIE458754:VIE458757 VSA458754:VSA458757 WBW458754:WBW458757 WLS458754:WLS458757 WVO458754:WVO458757 G524290:G524293 JC524290:JC524293 SY524290:SY524293 ACU524290:ACU524293 AMQ524290:AMQ524293 AWM524290:AWM524293 BGI524290:BGI524293 BQE524290:BQE524293 CAA524290:CAA524293 CJW524290:CJW524293 CTS524290:CTS524293 DDO524290:DDO524293 DNK524290:DNK524293 DXG524290:DXG524293 EHC524290:EHC524293 EQY524290:EQY524293 FAU524290:FAU524293 FKQ524290:FKQ524293 FUM524290:FUM524293 GEI524290:GEI524293 GOE524290:GOE524293 GYA524290:GYA524293 HHW524290:HHW524293 HRS524290:HRS524293 IBO524290:IBO524293 ILK524290:ILK524293 IVG524290:IVG524293 JFC524290:JFC524293 JOY524290:JOY524293 JYU524290:JYU524293 KIQ524290:KIQ524293 KSM524290:KSM524293 LCI524290:LCI524293 LME524290:LME524293 LWA524290:LWA524293 MFW524290:MFW524293 MPS524290:MPS524293 MZO524290:MZO524293 NJK524290:NJK524293 NTG524290:NTG524293 ODC524290:ODC524293 OMY524290:OMY524293 OWU524290:OWU524293 PGQ524290:PGQ524293 PQM524290:PQM524293 QAI524290:QAI524293 QKE524290:QKE524293 QUA524290:QUA524293 RDW524290:RDW524293 RNS524290:RNS524293 RXO524290:RXO524293 SHK524290:SHK524293 SRG524290:SRG524293 TBC524290:TBC524293 TKY524290:TKY524293 TUU524290:TUU524293 UEQ524290:UEQ524293 UOM524290:UOM524293 UYI524290:UYI524293 VIE524290:VIE524293 VSA524290:VSA524293 WBW524290:WBW524293 WLS524290:WLS524293 WVO524290:WVO524293 G589826:G589829 JC589826:JC589829 SY589826:SY589829 ACU589826:ACU589829 AMQ589826:AMQ589829 AWM589826:AWM589829 BGI589826:BGI589829 BQE589826:BQE589829 CAA589826:CAA589829 CJW589826:CJW589829 CTS589826:CTS589829 DDO589826:DDO589829 DNK589826:DNK589829 DXG589826:DXG589829 EHC589826:EHC589829 EQY589826:EQY589829 FAU589826:FAU589829 FKQ589826:FKQ589829 FUM589826:FUM589829 GEI589826:GEI589829 GOE589826:GOE589829 GYA589826:GYA589829 HHW589826:HHW589829 HRS589826:HRS589829 IBO589826:IBO589829 ILK589826:ILK589829 IVG589826:IVG589829 JFC589826:JFC589829 JOY589826:JOY589829 JYU589826:JYU589829 KIQ589826:KIQ589829 KSM589826:KSM589829 LCI589826:LCI589829 LME589826:LME589829 LWA589826:LWA589829 MFW589826:MFW589829 MPS589826:MPS589829 MZO589826:MZO589829 NJK589826:NJK589829 NTG589826:NTG589829 ODC589826:ODC589829 OMY589826:OMY589829 OWU589826:OWU589829 PGQ589826:PGQ589829 PQM589826:PQM589829 QAI589826:QAI589829 QKE589826:QKE589829 QUA589826:QUA589829 RDW589826:RDW589829 RNS589826:RNS589829 RXO589826:RXO589829 SHK589826:SHK589829 SRG589826:SRG589829 TBC589826:TBC589829 TKY589826:TKY589829 TUU589826:TUU589829 UEQ589826:UEQ589829 UOM589826:UOM589829 UYI589826:UYI589829 VIE589826:VIE589829 VSA589826:VSA589829 WBW589826:WBW589829 WLS589826:WLS589829 WVO589826:WVO589829 G655362:G655365 JC655362:JC655365 SY655362:SY655365 ACU655362:ACU655365 AMQ655362:AMQ655365 AWM655362:AWM655365 BGI655362:BGI655365 BQE655362:BQE655365 CAA655362:CAA655365 CJW655362:CJW655365 CTS655362:CTS655365 DDO655362:DDO655365 DNK655362:DNK655365 DXG655362:DXG655365 EHC655362:EHC655365 EQY655362:EQY655365 FAU655362:FAU655365 FKQ655362:FKQ655365 FUM655362:FUM655365 GEI655362:GEI655365 GOE655362:GOE655365 GYA655362:GYA655365 HHW655362:HHW655365 HRS655362:HRS655365 IBO655362:IBO655365 ILK655362:ILK655365 IVG655362:IVG655365 JFC655362:JFC655365 JOY655362:JOY655365 JYU655362:JYU655365 KIQ655362:KIQ655365 KSM655362:KSM655365 LCI655362:LCI655365 LME655362:LME655365 LWA655362:LWA655365 MFW655362:MFW655365 MPS655362:MPS655365 MZO655362:MZO655365 NJK655362:NJK655365 NTG655362:NTG655365 ODC655362:ODC655365 OMY655362:OMY655365 OWU655362:OWU655365 PGQ655362:PGQ655365 PQM655362:PQM655365 QAI655362:QAI655365 QKE655362:QKE655365 QUA655362:QUA655365 RDW655362:RDW655365 RNS655362:RNS655365 RXO655362:RXO655365 SHK655362:SHK655365 SRG655362:SRG655365 TBC655362:TBC655365 TKY655362:TKY655365 TUU655362:TUU655365 UEQ655362:UEQ655365 UOM655362:UOM655365 UYI655362:UYI655365 VIE655362:VIE655365 VSA655362:VSA655365 WBW655362:WBW655365 WLS655362:WLS655365 WVO655362:WVO655365 G720898:G720901 JC720898:JC720901 SY720898:SY720901 ACU720898:ACU720901 AMQ720898:AMQ720901 AWM720898:AWM720901 BGI720898:BGI720901 BQE720898:BQE720901 CAA720898:CAA720901 CJW720898:CJW720901 CTS720898:CTS720901 DDO720898:DDO720901 DNK720898:DNK720901 DXG720898:DXG720901 EHC720898:EHC720901 EQY720898:EQY720901 FAU720898:FAU720901 FKQ720898:FKQ720901 FUM720898:FUM720901 GEI720898:GEI720901 GOE720898:GOE720901 GYA720898:GYA720901 HHW720898:HHW720901 HRS720898:HRS720901 IBO720898:IBO720901 ILK720898:ILK720901 IVG720898:IVG720901 JFC720898:JFC720901 JOY720898:JOY720901 JYU720898:JYU720901 KIQ720898:KIQ720901 KSM720898:KSM720901 LCI720898:LCI720901 LME720898:LME720901 LWA720898:LWA720901 MFW720898:MFW720901 MPS720898:MPS720901 MZO720898:MZO720901 NJK720898:NJK720901 NTG720898:NTG720901 ODC720898:ODC720901 OMY720898:OMY720901 OWU720898:OWU720901 PGQ720898:PGQ720901 PQM720898:PQM720901 QAI720898:QAI720901 QKE720898:QKE720901 QUA720898:QUA720901 RDW720898:RDW720901 RNS720898:RNS720901 RXO720898:RXO720901 SHK720898:SHK720901 SRG720898:SRG720901 TBC720898:TBC720901 TKY720898:TKY720901 TUU720898:TUU720901 UEQ720898:UEQ720901 UOM720898:UOM720901 UYI720898:UYI720901 VIE720898:VIE720901 VSA720898:VSA720901 WBW720898:WBW720901 WLS720898:WLS720901 WVO720898:WVO720901 G786434:G786437 JC786434:JC786437 SY786434:SY786437 ACU786434:ACU786437 AMQ786434:AMQ786437 AWM786434:AWM786437 BGI786434:BGI786437 BQE786434:BQE786437 CAA786434:CAA786437 CJW786434:CJW786437 CTS786434:CTS786437 DDO786434:DDO786437 DNK786434:DNK786437 DXG786434:DXG786437 EHC786434:EHC786437 EQY786434:EQY786437 FAU786434:FAU786437 FKQ786434:FKQ786437 FUM786434:FUM786437 GEI786434:GEI786437 GOE786434:GOE786437 GYA786434:GYA786437 HHW786434:HHW786437 HRS786434:HRS786437 IBO786434:IBO786437 ILK786434:ILK786437 IVG786434:IVG786437 JFC786434:JFC786437 JOY786434:JOY786437 JYU786434:JYU786437 KIQ786434:KIQ786437 KSM786434:KSM786437 LCI786434:LCI786437 LME786434:LME786437 LWA786434:LWA786437 MFW786434:MFW786437 MPS786434:MPS786437 MZO786434:MZO786437 NJK786434:NJK786437 NTG786434:NTG786437 ODC786434:ODC786437 OMY786434:OMY786437 OWU786434:OWU786437 PGQ786434:PGQ786437 PQM786434:PQM786437 QAI786434:QAI786437 QKE786434:QKE786437 QUA786434:QUA786437 RDW786434:RDW786437 RNS786434:RNS786437 RXO786434:RXO786437 SHK786434:SHK786437 SRG786434:SRG786437 TBC786434:TBC786437 TKY786434:TKY786437 TUU786434:TUU786437 UEQ786434:UEQ786437 UOM786434:UOM786437 UYI786434:UYI786437 VIE786434:VIE786437 VSA786434:VSA786437 WBW786434:WBW786437 WLS786434:WLS786437 WVO786434:WVO786437 G851970:G851973 JC851970:JC851973 SY851970:SY851973 ACU851970:ACU851973 AMQ851970:AMQ851973 AWM851970:AWM851973 BGI851970:BGI851973 BQE851970:BQE851973 CAA851970:CAA851973 CJW851970:CJW851973 CTS851970:CTS851973 DDO851970:DDO851973 DNK851970:DNK851973 DXG851970:DXG851973 EHC851970:EHC851973 EQY851970:EQY851973 FAU851970:FAU851973 FKQ851970:FKQ851973 FUM851970:FUM851973 GEI851970:GEI851973 GOE851970:GOE851973 GYA851970:GYA851973 HHW851970:HHW851973 HRS851970:HRS851973 IBO851970:IBO851973 ILK851970:ILK851973 IVG851970:IVG851973 JFC851970:JFC851973 JOY851970:JOY851973 JYU851970:JYU851973 KIQ851970:KIQ851973 KSM851970:KSM851973 LCI851970:LCI851973 LME851970:LME851973 LWA851970:LWA851973 MFW851970:MFW851973 MPS851970:MPS851973 MZO851970:MZO851973 NJK851970:NJK851973 NTG851970:NTG851973 ODC851970:ODC851973 OMY851970:OMY851973 OWU851970:OWU851973 PGQ851970:PGQ851973 PQM851970:PQM851973 QAI851970:QAI851973 QKE851970:QKE851973 QUA851970:QUA851973 RDW851970:RDW851973 RNS851970:RNS851973 RXO851970:RXO851973 SHK851970:SHK851973 SRG851970:SRG851973 TBC851970:TBC851973 TKY851970:TKY851973 TUU851970:TUU851973 UEQ851970:UEQ851973 UOM851970:UOM851973 UYI851970:UYI851973 VIE851970:VIE851973 VSA851970:VSA851973 WBW851970:WBW851973 WLS851970:WLS851973 WVO851970:WVO851973 G917506:G917509 JC917506:JC917509 SY917506:SY917509 ACU917506:ACU917509 AMQ917506:AMQ917509 AWM917506:AWM917509 BGI917506:BGI917509 BQE917506:BQE917509 CAA917506:CAA917509 CJW917506:CJW917509 CTS917506:CTS917509 DDO917506:DDO917509 DNK917506:DNK917509 DXG917506:DXG917509 EHC917506:EHC917509 EQY917506:EQY917509 FAU917506:FAU917509 FKQ917506:FKQ917509 FUM917506:FUM917509 GEI917506:GEI917509 GOE917506:GOE917509 GYA917506:GYA917509 HHW917506:HHW917509 HRS917506:HRS917509 IBO917506:IBO917509 ILK917506:ILK917509 IVG917506:IVG917509 JFC917506:JFC917509 JOY917506:JOY917509 JYU917506:JYU917509 KIQ917506:KIQ917509 KSM917506:KSM917509 LCI917506:LCI917509 LME917506:LME917509 LWA917506:LWA917509 MFW917506:MFW917509 MPS917506:MPS917509 MZO917506:MZO917509 NJK917506:NJK917509 NTG917506:NTG917509 ODC917506:ODC917509 OMY917506:OMY917509 OWU917506:OWU917509 PGQ917506:PGQ917509 PQM917506:PQM917509 QAI917506:QAI917509 QKE917506:QKE917509 QUA917506:QUA917509 RDW917506:RDW917509 RNS917506:RNS917509 RXO917506:RXO917509 SHK917506:SHK917509 SRG917506:SRG917509 TBC917506:TBC917509 TKY917506:TKY917509 TUU917506:TUU917509 UEQ917506:UEQ917509 UOM917506:UOM917509 UYI917506:UYI917509 VIE917506:VIE917509 VSA917506:VSA917509 WBW917506:WBW917509 WLS917506:WLS917509 WVO917506:WVO917509 G983042:G983045 JC983042:JC983045 SY983042:SY983045 ACU983042:ACU983045 AMQ983042:AMQ983045 AWM983042:AWM983045 BGI983042:BGI983045 BQE983042:BQE983045 CAA983042:CAA983045 CJW983042:CJW983045 CTS983042:CTS983045 DDO983042:DDO983045 DNK983042:DNK983045 DXG983042:DXG983045 EHC983042:EHC983045 EQY983042:EQY983045 FAU983042:FAU983045 FKQ983042:FKQ983045 FUM983042:FUM983045 GEI983042:GEI983045 GOE983042:GOE983045 GYA983042:GYA983045 HHW983042:HHW983045 HRS983042:HRS983045 IBO983042:IBO983045 ILK983042:ILK983045 IVG983042:IVG983045 JFC983042:JFC983045 JOY983042:JOY983045 JYU983042:JYU983045 KIQ983042:KIQ983045 KSM983042:KSM983045 LCI983042:LCI983045 LME983042:LME983045 LWA983042:LWA983045 MFW983042:MFW983045 MPS983042:MPS983045 MZO983042:MZO983045 NJK983042:NJK983045 NTG983042:NTG983045 ODC983042:ODC983045 OMY983042:OMY983045 OWU983042:OWU983045 PGQ983042:PGQ983045 PQM983042:PQM983045 QAI983042:QAI983045 QKE983042:QKE983045 QUA983042:QUA983045 RDW983042:RDW983045 RNS983042:RNS983045 RXO983042:RXO983045 SHK983042:SHK983045 SRG983042:SRG983045 TBC983042:TBC983045 TKY983042:TKY983045 TUU983042:TUU983045 UEQ983042:UEQ983045 UOM983042:UOM983045 UYI983042:UYI983045 VIE983042:VIE983045 VSA983042:VSA983045 WBW983042:WBW983045 WLS983042:WLS983045 WVO983042:WVO983045" xr:uid="{00000000-0002-0000-0600-000001000000}">
      <formula1>$T$1:$T$8</formula1>
    </dataValidation>
    <dataValidation type="decimal" operator="greaterThanOrEqual" allowBlank="1" showInputMessage="1" showErrorMessage="1" errorTitle="Value Error" error="Value in this cell must be positive." sqref="E42:E57 JA42:JA57 SW42:SW57 ACS42:ACS57 AMO42:AMO57 AWK42:AWK57 BGG42:BGG57 BQC42:BQC57 BZY42:BZY57 CJU42:CJU57 CTQ42:CTQ57 DDM42:DDM57 DNI42:DNI57 DXE42:DXE57 EHA42:EHA57 EQW42:EQW57 FAS42:FAS57 FKO42:FKO57 FUK42:FUK57 GEG42:GEG57 GOC42:GOC57 GXY42:GXY57 HHU42:HHU57 HRQ42:HRQ57 IBM42:IBM57 ILI42:ILI57 IVE42:IVE57 JFA42:JFA57 JOW42:JOW57 JYS42:JYS57 KIO42:KIO57 KSK42:KSK57 LCG42:LCG57 LMC42:LMC57 LVY42:LVY57 MFU42:MFU57 MPQ42:MPQ57 MZM42:MZM57 NJI42:NJI57 NTE42:NTE57 ODA42:ODA57 OMW42:OMW57 OWS42:OWS57 PGO42:PGO57 PQK42:PQK57 QAG42:QAG57 QKC42:QKC57 QTY42:QTY57 RDU42:RDU57 RNQ42:RNQ57 RXM42:RXM57 SHI42:SHI57 SRE42:SRE57 TBA42:TBA57 TKW42:TKW57 TUS42:TUS57 UEO42:UEO57 UOK42:UOK57 UYG42:UYG57 VIC42:VIC57 VRY42:VRY57 WBU42:WBU57 WLQ42:WLQ57 WVM42:WVM57 E65578:E65593 JA65578:JA65593 SW65578:SW65593 ACS65578:ACS65593 AMO65578:AMO65593 AWK65578:AWK65593 BGG65578:BGG65593 BQC65578:BQC65593 BZY65578:BZY65593 CJU65578:CJU65593 CTQ65578:CTQ65593 DDM65578:DDM65593 DNI65578:DNI65593 DXE65578:DXE65593 EHA65578:EHA65593 EQW65578:EQW65593 FAS65578:FAS65593 FKO65578:FKO65593 FUK65578:FUK65593 GEG65578:GEG65593 GOC65578:GOC65593 GXY65578:GXY65593 HHU65578:HHU65593 HRQ65578:HRQ65593 IBM65578:IBM65593 ILI65578:ILI65593 IVE65578:IVE65593 JFA65578:JFA65593 JOW65578:JOW65593 JYS65578:JYS65593 KIO65578:KIO65593 KSK65578:KSK65593 LCG65578:LCG65593 LMC65578:LMC65593 LVY65578:LVY65593 MFU65578:MFU65593 MPQ65578:MPQ65593 MZM65578:MZM65593 NJI65578:NJI65593 NTE65578:NTE65593 ODA65578:ODA65593 OMW65578:OMW65593 OWS65578:OWS65593 PGO65578:PGO65593 PQK65578:PQK65593 QAG65578:QAG65593 QKC65578:QKC65593 QTY65578:QTY65593 RDU65578:RDU65593 RNQ65578:RNQ65593 RXM65578:RXM65593 SHI65578:SHI65593 SRE65578:SRE65593 TBA65578:TBA65593 TKW65578:TKW65593 TUS65578:TUS65593 UEO65578:UEO65593 UOK65578:UOK65593 UYG65578:UYG65593 VIC65578:VIC65593 VRY65578:VRY65593 WBU65578:WBU65593 WLQ65578:WLQ65593 WVM65578:WVM65593 E131114:E131129 JA131114:JA131129 SW131114:SW131129 ACS131114:ACS131129 AMO131114:AMO131129 AWK131114:AWK131129 BGG131114:BGG131129 BQC131114:BQC131129 BZY131114:BZY131129 CJU131114:CJU131129 CTQ131114:CTQ131129 DDM131114:DDM131129 DNI131114:DNI131129 DXE131114:DXE131129 EHA131114:EHA131129 EQW131114:EQW131129 FAS131114:FAS131129 FKO131114:FKO131129 FUK131114:FUK131129 GEG131114:GEG131129 GOC131114:GOC131129 GXY131114:GXY131129 HHU131114:HHU131129 HRQ131114:HRQ131129 IBM131114:IBM131129 ILI131114:ILI131129 IVE131114:IVE131129 JFA131114:JFA131129 JOW131114:JOW131129 JYS131114:JYS131129 KIO131114:KIO131129 KSK131114:KSK131129 LCG131114:LCG131129 LMC131114:LMC131129 LVY131114:LVY131129 MFU131114:MFU131129 MPQ131114:MPQ131129 MZM131114:MZM131129 NJI131114:NJI131129 NTE131114:NTE131129 ODA131114:ODA131129 OMW131114:OMW131129 OWS131114:OWS131129 PGO131114:PGO131129 PQK131114:PQK131129 QAG131114:QAG131129 QKC131114:QKC131129 QTY131114:QTY131129 RDU131114:RDU131129 RNQ131114:RNQ131129 RXM131114:RXM131129 SHI131114:SHI131129 SRE131114:SRE131129 TBA131114:TBA131129 TKW131114:TKW131129 TUS131114:TUS131129 UEO131114:UEO131129 UOK131114:UOK131129 UYG131114:UYG131129 VIC131114:VIC131129 VRY131114:VRY131129 WBU131114:WBU131129 WLQ131114:WLQ131129 WVM131114:WVM131129 E196650:E196665 JA196650:JA196665 SW196650:SW196665 ACS196650:ACS196665 AMO196650:AMO196665 AWK196650:AWK196665 BGG196650:BGG196665 BQC196650:BQC196665 BZY196650:BZY196665 CJU196650:CJU196665 CTQ196650:CTQ196665 DDM196650:DDM196665 DNI196650:DNI196665 DXE196650:DXE196665 EHA196650:EHA196665 EQW196650:EQW196665 FAS196650:FAS196665 FKO196650:FKO196665 FUK196650:FUK196665 GEG196650:GEG196665 GOC196650:GOC196665 GXY196650:GXY196665 HHU196650:HHU196665 HRQ196650:HRQ196665 IBM196650:IBM196665 ILI196650:ILI196665 IVE196650:IVE196665 JFA196650:JFA196665 JOW196650:JOW196665 JYS196650:JYS196665 KIO196650:KIO196665 KSK196650:KSK196665 LCG196650:LCG196665 LMC196650:LMC196665 LVY196650:LVY196665 MFU196650:MFU196665 MPQ196650:MPQ196665 MZM196650:MZM196665 NJI196650:NJI196665 NTE196650:NTE196665 ODA196650:ODA196665 OMW196650:OMW196665 OWS196650:OWS196665 PGO196650:PGO196665 PQK196650:PQK196665 QAG196650:QAG196665 QKC196650:QKC196665 QTY196650:QTY196665 RDU196650:RDU196665 RNQ196650:RNQ196665 RXM196650:RXM196665 SHI196650:SHI196665 SRE196650:SRE196665 TBA196650:TBA196665 TKW196650:TKW196665 TUS196650:TUS196665 UEO196650:UEO196665 UOK196650:UOK196665 UYG196650:UYG196665 VIC196650:VIC196665 VRY196650:VRY196665 WBU196650:WBU196665 WLQ196650:WLQ196665 WVM196650:WVM196665 E262186:E262201 JA262186:JA262201 SW262186:SW262201 ACS262186:ACS262201 AMO262186:AMO262201 AWK262186:AWK262201 BGG262186:BGG262201 BQC262186:BQC262201 BZY262186:BZY262201 CJU262186:CJU262201 CTQ262186:CTQ262201 DDM262186:DDM262201 DNI262186:DNI262201 DXE262186:DXE262201 EHA262186:EHA262201 EQW262186:EQW262201 FAS262186:FAS262201 FKO262186:FKO262201 FUK262186:FUK262201 GEG262186:GEG262201 GOC262186:GOC262201 GXY262186:GXY262201 HHU262186:HHU262201 HRQ262186:HRQ262201 IBM262186:IBM262201 ILI262186:ILI262201 IVE262186:IVE262201 JFA262186:JFA262201 JOW262186:JOW262201 JYS262186:JYS262201 KIO262186:KIO262201 KSK262186:KSK262201 LCG262186:LCG262201 LMC262186:LMC262201 LVY262186:LVY262201 MFU262186:MFU262201 MPQ262186:MPQ262201 MZM262186:MZM262201 NJI262186:NJI262201 NTE262186:NTE262201 ODA262186:ODA262201 OMW262186:OMW262201 OWS262186:OWS262201 PGO262186:PGO262201 PQK262186:PQK262201 QAG262186:QAG262201 QKC262186:QKC262201 QTY262186:QTY262201 RDU262186:RDU262201 RNQ262186:RNQ262201 RXM262186:RXM262201 SHI262186:SHI262201 SRE262186:SRE262201 TBA262186:TBA262201 TKW262186:TKW262201 TUS262186:TUS262201 UEO262186:UEO262201 UOK262186:UOK262201 UYG262186:UYG262201 VIC262186:VIC262201 VRY262186:VRY262201 WBU262186:WBU262201 WLQ262186:WLQ262201 WVM262186:WVM262201 E327722:E327737 JA327722:JA327737 SW327722:SW327737 ACS327722:ACS327737 AMO327722:AMO327737 AWK327722:AWK327737 BGG327722:BGG327737 BQC327722:BQC327737 BZY327722:BZY327737 CJU327722:CJU327737 CTQ327722:CTQ327737 DDM327722:DDM327737 DNI327722:DNI327737 DXE327722:DXE327737 EHA327722:EHA327737 EQW327722:EQW327737 FAS327722:FAS327737 FKO327722:FKO327737 FUK327722:FUK327737 GEG327722:GEG327737 GOC327722:GOC327737 GXY327722:GXY327737 HHU327722:HHU327737 HRQ327722:HRQ327737 IBM327722:IBM327737 ILI327722:ILI327737 IVE327722:IVE327737 JFA327722:JFA327737 JOW327722:JOW327737 JYS327722:JYS327737 KIO327722:KIO327737 KSK327722:KSK327737 LCG327722:LCG327737 LMC327722:LMC327737 LVY327722:LVY327737 MFU327722:MFU327737 MPQ327722:MPQ327737 MZM327722:MZM327737 NJI327722:NJI327737 NTE327722:NTE327737 ODA327722:ODA327737 OMW327722:OMW327737 OWS327722:OWS327737 PGO327722:PGO327737 PQK327722:PQK327737 QAG327722:QAG327737 QKC327722:QKC327737 QTY327722:QTY327737 RDU327722:RDU327737 RNQ327722:RNQ327737 RXM327722:RXM327737 SHI327722:SHI327737 SRE327722:SRE327737 TBA327722:TBA327737 TKW327722:TKW327737 TUS327722:TUS327737 UEO327722:UEO327737 UOK327722:UOK327737 UYG327722:UYG327737 VIC327722:VIC327737 VRY327722:VRY327737 WBU327722:WBU327737 WLQ327722:WLQ327737 WVM327722:WVM327737 E393258:E393273 JA393258:JA393273 SW393258:SW393273 ACS393258:ACS393273 AMO393258:AMO393273 AWK393258:AWK393273 BGG393258:BGG393273 BQC393258:BQC393273 BZY393258:BZY393273 CJU393258:CJU393273 CTQ393258:CTQ393273 DDM393258:DDM393273 DNI393258:DNI393273 DXE393258:DXE393273 EHA393258:EHA393273 EQW393258:EQW393273 FAS393258:FAS393273 FKO393258:FKO393273 FUK393258:FUK393273 GEG393258:GEG393273 GOC393258:GOC393273 GXY393258:GXY393273 HHU393258:HHU393273 HRQ393258:HRQ393273 IBM393258:IBM393273 ILI393258:ILI393273 IVE393258:IVE393273 JFA393258:JFA393273 JOW393258:JOW393273 JYS393258:JYS393273 KIO393258:KIO393273 KSK393258:KSK393273 LCG393258:LCG393273 LMC393258:LMC393273 LVY393258:LVY393273 MFU393258:MFU393273 MPQ393258:MPQ393273 MZM393258:MZM393273 NJI393258:NJI393273 NTE393258:NTE393273 ODA393258:ODA393273 OMW393258:OMW393273 OWS393258:OWS393273 PGO393258:PGO393273 PQK393258:PQK393273 QAG393258:QAG393273 QKC393258:QKC393273 QTY393258:QTY393273 RDU393258:RDU393273 RNQ393258:RNQ393273 RXM393258:RXM393273 SHI393258:SHI393273 SRE393258:SRE393273 TBA393258:TBA393273 TKW393258:TKW393273 TUS393258:TUS393273 UEO393258:UEO393273 UOK393258:UOK393273 UYG393258:UYG393273 VIC393258:VIC393273 VRY393258:VRY393273 WBU393258:WBU393273 WLQ393258:WLQ393273 WVM393258:WVM393273 E458794:E458809 JA458794:JA458809 SW458794:SW458809 ACS458794:ACS458809 AMO458794:AMO458809 AWK458794:AWK458809 BGG458794:BGG458809 BQC458794:BQC458809 BZY458794:BZY458809 CJU458794:CJU458809 CTQ458794:CTQ458809 DDM458794:DDM458809 DNI458794:DNI458809 DXE458794:DXE458809 EHA458794:EHA458809 EQW458794:EQW458809 FAS458794:FAS458809 FKO458794:FKO458809 FUK458794:FUK458809 GEG458794:GEG458809 GOC458794:GOC458809 GXY458794:GXY458809 HHU458794:HHU458809 HRQ458794:HRQ458809 IBM458794:IBM458809 ILI458794:ILI458809 IVE458794:IVE458809 JFA458794:JFA458809 JOW458794:JOW458809 JYS458794:JYS458809 KIO458794:KIO458809 KSK458794:KSK458809 LCG458794:LCG458809 LMC458794:LMC458809 LVY458794:LVY458809 MFU458794:MFU458809 MPQ458794:MPQ458809 MZM458794:MZM458809 NJI458794:NJI458809 NTE458794:NTE458809 ODA458794:ODA458809 OMW458794:OMW458809 OWS458794:OWS458809 PGO458794:PGO458809 PQK458794:PQK458809 QAG458794:QAG458809 QKC458794:QKC458809 QTY458794:QTY458809 RDU458794:RDU458809 RNQ458794:RNQ458809 RXM458794:RXM458809 SHI458794:SHI458809 SRE458794:SRE458809 TBA458794:TBA458809 TKW458794:TKW458809 TUS458794:TUS458809 UEO458794:UEO458809 UOK458794:UOK458809 UYG458794:UYG458809 VIC458794:VIC458809 VRY458794:VRY458809 WBU458794:WBU458809 WLQ458794:WLQ458809 WVM458794:WVM458809 E524330:E524345 JA524330:JA524345 SW524330:SW524345 ACS524330:ACS524345 AMO524330:AMO524345 AWK524330:AWK524345 BGG524330:BGG524345 BQC524330:BQC524345 BZY524330:BZY524345 CJU524330:CJU524345 CTQ524330:CTQ524345 DDM524330:DDM524345 DNI524330:DNI524345 DXE524330:DXE524345 EHA524330:EHA524345 EQW524330:EQW524345 FAS524330:FAS524345 FKO524330:FKO524345 FUK524330:FUK524345 GEG524330:GEG524345 GOC524330:GOC524345 GXY524330:GXY524345 HHU524330:HHU524345 HRQ524330:HRQ524345 IBM524330:IBM524345 ILI524330:ILI524345 IVE524330:IVE524345 JFA524330:JFA524345 JOW524330:JOW524345 JYS524330:JYS524345 KIO524330:KIO524345 KSK524330:KSK524345 LCG524330:LCG524345 LMC524330:LMC524345 LVY524330:LVY524345 MFU524330:MFU524345 MPQ524330:MPQ524345 MZM524330:MZM524345 NJI524330:NJI524345 NTE524330:NTE524345 ODA524330:ODA524345 OMW524330:OMW524345 OWS524330:OWS524345 PGO524330:PGO524345 PQK524330:PQK524345 QAG524330:QAG524345 QKC524330:QKC524345 QTY524330:QTY524345 RDU524330:RDU524345 RNQ524330:RNQ524345 RXM524330:RXM524345 SHI524330:SHI524345 SRE524330:SRE524345 TBA524330:TBA524345 TKW524330:TKW524345 TUS524330:TUS524345 UEO524330:UEO524345 UOK524330:UOK524345 UYG524330:UYG524345 VIC524330:VIC524345 VRY524330:VRY524345 WBU524330:WBU524345 WLQ524330:WLQ524345 WVM524330:WVM524345 E589866:E589881 JA589866:JA589881 SW589866:SW589881 ACS589866:ACS589881 AMO589866:AMO589881 AWK589866:AWK589881 BGG589866:BGG589881 BQC589866:BQC589881 BZY589866:BZY589881 CJU589866:CJU589881 CTQ589866:CTQ589881 DDM589866:DDM589881 DNI589866:DNI589881 DXE589866:DXE589881 EHA589866:EHA589881 EQW589866:EQW589881 FAS589866:FAS589881 FKO589866:FKO589881 FUK589866:FUK589881 GEG589866:GEG589881 GOC589866:GOC589881 GXY589866:GXY589881 HHU589866:HHU589881 HRQ589866:HRQ589881 IBM589866:IBM589881 ILI589866:ILI589881 IVE589866:IVE589881 JFA589866:JFA589881 JOW589866:JOW589881 JYS589866:JYS589881 KIO589866:KIO589881 KSK589866:KSK589881 LCG589866:LCG589881 LMC589866:LMC589881 LVY589866:LVY589881 MFU589866:MFU589881 MPQ589866:MPQ589881 MZM589866:MZM589881 NJI589866:NJI589881 NTE589866:NTE589881 ODA589866:ODA589881 OMW589866:OMW589881 OWS589866:OWS589881 PGO589866:PGO589881 PQK589866:PQK589881 QAG589866:QAG589881 QKC589866:QKC589881 QTY589866:QTY589881 RDU589866:RDU589881 RNQ589866:RNQ589881 RXM589866:RXM589881 SHI589866:SHI589881 SRE589866:SRE589881 TBA589866:TBA589881 TKW589866:TKW589881 TUS589866:TUS589881 UEO589866:UEO589881 UOK589866:UOK589881 UYG589866:UYG589881 VIC589866:VIC589881 VRY589866:VRY589881 WBU589866:WBU589881 WLQ589866:WLQ589881 WVM589866:WVM589881 E655402:E655417 JA655402:JA655417 SW655402:SW655417 ACS655402:ACS655417 AMO655402:AMO655417 AWK655402:AWK655417 BGG655402:BGG655417 BQC655402:BQC655417 BZY655402:BZY655417 CJU655402:CJU655417 CTQ655402:CTQ655417 DDM655402:DDM655417 DNI655402:DNI655417 DXE655402:DXE655417 EHA655402:EHA655417 EQW655402:EQW655417 FAS655402:FAS655417 FKO655402:FKO655417 FUK655402:FUK655417 GEG655402:GEG655417 GOC655402:GOC655417 GXY655402:GXY655417 HHU655402:HHU655417 HRQ655402:HRQ655417 IBM655402:IBM655417 ILI655402:ILI655417 IVE655402:IVE655417 JFA655402:JFA655417 JOW655402:JOW655417 JYS655402:JYS655417 KIO655402:KIO655417 KSK655402:KSK655417 LCG655402:LCG655417 LMC655402:LMC655417 LVY655402:LVY655417 MFU655402:MFU655417 MPQ655402:MPQ655417 MZM655402:MZM655417 NJI655402:NJI655417 NTE655402:NTE655417 ODA655402:ODA655417 OMW655402:OMW655417 OWS655402:OWS655417 PGO655402:PGO655417 PQK655402:PQK655417 QAG655402:QAG655417 QKC655402:QKC655417 QTY655402:QTY655417 RDU655402:RDU655417 RNQ655402:RNQ655417 RXM655402:RXM655417 SHI655402:SHI655417 SRE655402:SRE655417 TBA655402:TBA655417 TKW655402:TKW655417 TUS655402:TUS655417 UEO655402:UEO655417 UOK655402:UOK655417 UYG655402:UYG655417 VIC655402:VIC655417 VRY655402:VRY655417 WBU655402:WBU655417 WLQ655402:WLQ655417 WVM655402:WVM655417 E720938:E720953 JA720938:JA720953 SW720938:SW720953 ACS720938:ACS720953 AMO720938:AMO720953 AWK720938:AWK720953 BGG720938:BGG720953 BQC720938:BQC720953 BZY720938:BZY720953 CJU720938:CJU720953 CTQ720938:CTQ720953 DDM720938:DDM720953 DNI720938:DNI720953 DXE720938:DXE720953 EHA720938:EHA720953 EQW720938:EQW720953 FAS720938:FAS720953 FKO720938:FKO720953 FUK720938:FUK720953 GEG720938:GEG720953 GOC720938:GOC720953 GXY720938:GXY720953 HHU720938:HHU720953 HRQ720938:HRQ720953 IBM720938:IBM720953 ILI720938:ILI720953 IVE720938:IVE720953 JFA720938:JFA720953 JOW720938:JOW720953 JYS720938:JYS720953 KIO720938:KIO720953 KSK720938:KSK720953 LCG720938:LCG720953 LMC720938:LMC720953 LVY720938:LVY720953 MFU720938:MFU720953 MPQ720938:MPQ720953 MZM720938:MZM720953 NJI720938:NJI720953 NTE720938:NTE720953 ODA720938:ODA720953 OMW720938:OMW720953 OWS720938:OWS720953 PGO720938:PGO720953 PQK720938:PQK720953 QAG720938:QAG720953 QKC720938:QKC720953 QTY720938:QTY720953 RDU720938:RDU720953 RNQ720938:RNQ720953 RXM720938:RXM720953 SHI720938:SHI720953 SRE720938:SRE720953 TBA720938:TBA720953 TKW720938:TKW720953 TUS720938:TUS720953 UEO720938:UEO720953 UOK720938:UOK720953 UYG720938:UYG720953 VIC720938:VIC720953 VRY720938:VRY720953 WBU720938:WBU720953 WLQ720938:WLQ720953 WVM720938:WVM720953 E786474:E786489 JA786474:JA786489 SW786474:SW786489 ACS786474:ACS786489 AMO786474:AMO786489 AWK786474:AWK786489 BGG786474:BGG786489 BQC786474:BQC786489 BZY786474:BZY786489 CJU786474:CJU786489 CTQ786474:CTQ786489 DDM786474:DDM786489 DNI786474:DNI786489 DXE786474:DXE786489 EHA786474:EHA786489 EQW786474:EQW786489 FAS786474:FAS786489 FKO786474:FKO786489 FUK786474:FUK786489 GEG786474:GEG786489 GOC786474:GOC786489 GXY786474:GXY786489 HHU786474:HHU786489 HRQ786474:HRQ786489 IBM786474:IBM786489 ILI786474:ILI786489 IVE786474:IVE786489 JFA786474:JFA786489 JOW786474:JOW786489 JYS786474:JYS786489 KIO786474:KIO786489 KSK786474:KSK786489 LCG786474:LCG786489 LMC786474:LMC786489 LVY786474:LVY786489 MFU786474:MFU786489 MPQ786474:MPQ786489 MZM786474:MZM786489 NJI786474:NJI786489 NTE786474:NTE786489 ODA786474:ODA786489 OMW786474:OMW786489 OWS786474:OWS786489 PGO786474:PGO786489 PQK786474:PQK786489 QAG786474:QAG786489 QKC786474:QKC786489 QTY786474:QTY786489 RDU786474:RDU786489 RNQ786474:RNQ786489 RXM786474:RXM786489 SHI786474:SHI786489 SRE786474:SRE786489 TBA786474:TBA786489 TKW786474:TKW786489 TUS786474:TUS786489 UEO786474:UEO786489 UOK786474:UOK786489 UYG786474:UYG786489 VIC786474:VIC786489 VRY786474:VRY786489 WBU786474:WBU786489 WLQ786474:WLQ786489 WVM786474:WVM786489 E852010:E852025 JA852010:JA852025 SW852010:SW852025 ACS852010:ACS852025 AMO852010:AMO852025 AWK852010:AWK852025 BGG852010:BGG852025 BQC852010:BQC852025 BZY852010:BZY852025 CJU852010:CJU852025 CTQ852010:CTQ852025 DDM852010:DDM852025 DNI852010:DNI852025 DXE852010:DXE852025 EHA852010:EHA852025 EQW852010:EQW852025 FAS852010:FAS852025 FKO852010:FKO852025 FUK852010:FUK852025 GEG852010:GEG852025 GOC852010:GOC852025 GXY852010:GXY852025 HHU852010:HHU852025 HRQ852010:HRQ852025 IBM852010:IBM852025 ILI852010:ILI852025 IVE852010:IVE852025 JFA852010:JFA852025 JOW852010:JOW852025 JYS852010:JYS852025 KIO852010:KIO852025 KSK852010:KSK852025 LCG852010:LCG852025 LMC852010:LMC852025 LVY852010:LVY852025 MFU852010:MFU852025 MPQ852010:MPQ852025 MZM852010:MZM852025 NJI852010:NJI852025 NTE852010:NTE852025 ODA852010:ODA852025 OMW852010:OMW852025 OWS852010:OWS852025 PGO852010:PGO852025 PQK852010:PQK852025 QAG852010:QAG852025 QKC852010:QKC852025 QTY852010:QTY852025 RDU852010:RDU852025 RNQ852010:RNQ852025 RXM852010:RXM852025 SHI852010:SHI852025 SRE852010:SRE852025 TBA852010:TBA852025 TKW852010:TKW852025 TUS852010:TUS852025 UEO852010:UEO852025 UOK852010:UOK852025 UYG852010:UYG852025 VIC852010:VIC852025 VRY852010:VRY852025 WBU852010:WBU852025 WLQ852010:WLQ852025 WVM852010:WVM852025 E917546:E917561 JA917546:JA917561 SW917546:SW917561 ACS917546:ACS917561 AMO917546:AMO917561 AWK917546:AWK917561 BGG917546:BGG917561 BQC917546:BQC917561 BZY917546:BZY917561 CJU917546:CJU917561 CTQ917546:CTQ917561 DDM917546:DDM917561 DNI917546:DNI917561 DXE917546:DXE917561 EHA917546:EHA917561 EQW917546:EQW917561 FAS917546:FAS917561 FKO917546:FKO917561 FUK917546:FUK917561 GEG917546:GEG917561 GOC917546:GOC917561 GXY917546:GXY917561 HHU917546:HHU917561 HRQ917546:HRQ917561 IBM917546:IBM917561 ILI917546:ILI917561 IVE917546:IVE917561 JFA917546:JFA917561 JOW917546:JOW917561 JYS917546:JYS917561 KIO917546:KIO917561 KSK917546:KSK917561 LCG917546:LCG917561 LMC917546:LMC917561 LVY917546:LVY917561 MFU917546:MFU917561 MPQ917546:MPQ917561 MZM917546:MZM917561 NJI917546:NJI917561 NTE917546:NTE917561 ODA917546:ODA917561 OMW917546:OMW917561 OWS917546:OWS917561 PGO917546:PGO917561 PQK917546:PQK917561 QAG917546:QAG917561 QKC917546:QKC917561 QTY917546:QTY917561 RDU917546:RDU917561 RNQ917546:RNQ917561 RXM917546:RXM917561 SHI917546:SHI917561 SRE917546:SRE917561 TBA917546:TBA917561 TKW917546:TKW917561 TUS917546:TUS917561 UEO917546:UEO917561 UOK917546:UOK917561 UYG917546:UYG917561 VIC917546:VIC917561 VRY917546:VRY917561 WBU917546:WBU917561 WLQ917546:WLQ917561 WVM917546:WVM917561 E983082:E983097 JA983082:JA983097 SW983082:SW983097 ACS983082:ACS983097 AMO983082:AMO983097 AWK983082:AWK983097 BGG983082:BGG983097 BQC983082:BQC983097 BZY983082:BZY983097 CJU983082:CJU983097 CTQ983082:CTQ983097 DDM983082:DDM983097 DNI983082:DNI983097 DXE983082:DXE983097 EHA983082:EHA983097 EQW983082:EQW983097 FAS983082:FAS983097 FKO983082:FKO983097 FUK983082:FUK983097 GEG983082:GEG983097 GOC983082:GOC983097 GXY983082:GXY983097 HHU983082:HHU983097 HRQ983082:HRQ983097 IBM983082:IBM983097 ILI983082:ILI983097 IVE983082:IVE983097 JFA983082:JFA983097 JOW983082:JOW983097 JYS983082:JYS983097 KIO983082:KIO983097 KSK983082:KSK983097 LCG983082:LCG983097 LMC983082:LMC983097 LVY983082:LVY983097 MFU983082:MFU983097 MPQ983082:MPQ983097 MZM983082:MZM983097 NJI983082:NJI983097 NTE983082:NTE983097 ODA983082:ODA983097 OMW983082:OMW983097 OWS983082:OWS983097 PGO983082:PGO983097 PQK983082:PQK983097 QAG983082:QAG983097 QKC983082:QKC983097 QTY983082:QTY983097 RDU983082:RDU983097 RNQ983082:RNQ983097 RXM983082:RXM983097 SHI983082:SHI983097 SRE983082:SRE983097 TBA983082:TBA983097 TKW983082:TKW983097 TUS983082:TUS983097 UEO983082:UEO983097 UOK983082:UOK983097 UYG983082:UYG983097 VIC983082:VIC983097 VRY983082:VRY983097 WBU983082:WBU983097 WLQ983082:WLQ983097 WVM983082:WVM983097" xr:uid="{00000000-0002-0000-0600-000002000000}">
      <formula1>0</formula1>
    </dataValidation>
    <dataValidation type="decimal" operator="greaterThanOrEqual" allowBlank="1" showInputMessage="1" showErrorMessage="1" promptTitle="Long-Term Liabilities" prompt="Please be sure these amounts agree to the government-wide statement of net assets if the district has business-like activities to report. The amount entered should equal the sum of portions due within one year and due after one year." sqref="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xr:uid="{00000000-0002-0000-0600-000003000000}">
      <formula1>0</formula1>
    </dataValidation>
    <dataValidation type="decimal" operator="greaterThanOrEqual" allowBlank="1" showInputMessage="1" showErrorMessage="1" promptTitle="Long-Term Liabilities" prompt="Please be sure these amounts agree to the government-wide statement of net assets. The amount entered should equal the sum of portions due within one year and due after one year." sqref="E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xr:uid="{00000000-0002-0000-0600-000004000000}">
      <formula1>0</formula1>
    </dataValidation>
    <dataValidation type="decimal" operator="greaterThanOrEqual" allowBlank="1" showInputMessage="1" showErrorMessage="1" promptTitle="Instructional Materials" prompt="Only enter the library media. Do not include the science lab allocation." sqref="F47 JB47 SX47 ACT47 AMP47 AWL47 BGH47 BQD47 BZZ47 CJV47 CTR47 DDN47 DNJ47 DXF47 EHB47 EQX47 FAT47 FKP47 FUL47 GEH47 GOD47 GXZ47 HHV47 HRR47 IBN47 ILJ47 IVF47 JFB47 JOX47 JYT47 KIP47 KSL47 LCH47 LMD47 LVZ47 MFV47 MPR47 MZN47 NJJ47 NTF47 ODB47 OMX47 OWT47 PGP47 PQL47 QAH47 QKD47 QTZ47 RDV47 RNR47 RXN47 SHJ47 SRF47 TBB47 TKX47 TUT47 UEP47 UOL47 UYH47 VID47 VRZ47 WBV47 WLR47 WVN47 F65583 JB65583 SX65583 ACT65583 AMP65583 AWL65583 BGH65583 BQD65583 BZZ65583 CJV65583 CTR65583 DDN65583 DNJ65583 DXF65583 EHB65583 EQX65583 FAT65583 FKP65583 FUL65583 GEH65583 GOD65583 GXZ65583 HHV65583 HRR65583 IBN65583 ILJ65583 IVF65583 JFB65583 JOX65583 JYT65583 KIP65583 KSL65583 LCH65583 LMD65583 LVZ65583 MFV65583 MPR65583 MZN65583 NJJ65583 NTF65583 ODB65583 OMX65583 OWT65583 PGP65583 PQL65583 QAH65583 QKD65583 QTZ65583 RDV65583 RNR65583 RXN65583 SHJ65583 SRF65583 TBB65583 TKX65583 TUT65583 UEP65583 UOL65583 UYH65583 VID65583 VRZ65583 WBV65583 WLR65583 WVN65583 F131119 JB131119 SX131119 ACT131119 AMP131119 AWL131119 BGH131119 BQD131119 BZZ131119 CJV131119 CTR131119 DDN131119 DNJ131119 DXF131119 EHB131119 EQX131119 FAT131119 FKP131119 FUL131119 GEH131119 GOD131119 GXZ131119 HHV131119 HRR131119 IBN131119 ILJ131119 IVF131119 JFB131119 JOX131119 JYT131119 KIP131119 KSL131119 LCH131119 LMD131119 LVZ131119 MFV131119 MPR131119 MZN131119 NJJ131119 NTF131119 ODB131119 OMX131119 OWT131119 PGP131119 PQL131119 QAH131119 QKD131119 QTZ131119 RDV131119 RNR131119 RXN131119 SHJ131119 SRF131119 TBB131119 TKX131119 TUT131119 UEP131119 UOL131119 UYH131119 VID131119 VRZ131119 WBV131119 WLR131119 WVN131119 F196655 JB196655 SX196655 ACT196655 AMP196655 AWL196655 BGH196655 BQD196655 BZZ196655 CJV196655 CTR196655 DDN196655 DNJ196655 DXF196655 EHB196655 EQX196655 FAT196655 FKP196655 FUL196655 GEH196655 GOD196655 GXZ196655 HHV196655 HRR196655 IBN196655 ILJ196655 IVF196655 JFB196655 JOX196655 JYT196655 KIP196655 KSL196655 LCH196655 LMD196655 LVZ196655 MFV196655 MPR196655 MZN196655 NJJ196655 NTF196655 ODB196655 OMX196655 OWT196655 PGP196655 PQL196655 QAH196655 QKD196655 QTZ196655 RDV196655 RNR196655 RXN196655 SHJ196655 SRF196655 TBB196655 TKX196655 TUT196655 UEP196655 UOL196655 UYH196655 VID196655 VRZ196655 WBV196655 WLR196655 WVN196655 F262191 JB262191 SX262191 ACT262191 AMP262191 AWL262191 BGH262191 BQD262191 BZZ262191 CJV262191 CTR262191 DDN262191 DNJ262191 DXF262191 EHB262191 EQX262191 FAT262191 FKP262191 FUL262191 GEH262191 GOD262191 GXZ262191 HHV262191 HRR262191 IBN262191 ILJ262191 IVF262191 JFB262191 JOX262191 JYT262191 KIP262191 KSL262191 LCH262191 LMD262191 LVZ262191 MFV262191 MPR262191 MZN262191 NJJ262191 NTF262191 ODB262191 OMX262191 OWT262191 PGP262191 PQL262191 QAH262191 QKD262191 QTZ262191 RDV262191 RNR262191 RXN262191 SHJ262191 SRF262191 TBB262191 TKX262191 TUT262191 UEP262191 UOL262191 UYH262191 VID262191 VRZ262191 WBV262191 WLR262191 WVN262191 F327727 JB327727 SX327727 ACT327727 AMP327727 AWL327727 BGH327727 BQD327727 BZZ327727 CJV327727 CTR327727 DDN327727 DNJ327727 DXF327727 EHB327727 EQX327727 FAT327727 FKP327727 FUL327727 GEH327727 GOD327727 GXZ327727 HHV327727 HRR327727 IBN327727 ILJ327727 IVF327727 JFB327727 JOX327727 JYT327727 KIP327727 KSL327727 LCH327727 LMD327727 LVZ327727 MFV327727 MPR327727 MZN327727 NJJ327727 NTF327727 ODB327727 OMX327727 OWT327727 PGP327727 PQL327727 QAH327727 QKD327727 QTZ327727 RDV327727 RNR327727 RXN327727 SHJ327727 SRF327727 TBB327727 TKX327727 TUT327727 UEP327727 UOL327727 UYH327727 VID327727 VRZ327727 WBV327727 WLR327727 WVN327727 F393263 JB393263 SX393263 ACT393263 AMP393263 AWL393263 BGH393263 BQD393263 BZZ393263 CJV393263 CTR393263 DDN393263 DNJ393263 DXF393263 EHB393263 EQX393263 FAT393263 FKP393263 FUL393263 GEH393263 GOD393263 GXZ393263 HHV393263 HRR393263 IBN393263 ILJ393263 IVF393263 JFB393263 JOX393263 JYT393263 KIP393263 KSL393263 LCH393263 LMD393263 LVZ393263 MFV393263 MPR393263 MZN393263 NJJ393263 NTF393263 ODB393263 OMX393263 OWT393263 PGP393263 PQL393263 QAH393263 QKD393263 QTZ393263 RDV393263 RNR393263 RXN393263 SHJ393263 SRF393263 TBB393263 TKX393263 TUT393263 UEP393263 UOL393263 UYH393263 VID393263 VRZ393263 WBV393263 WLR393263 WVN393263 F458799 JB458799 SX458799 ACT458799 AMP458799 AWL458799 BGH458799 BQD458799 BZZ458799 CJV458799 CTR458799 DDN458799 DNJ458799 DXF458799 EHB458799 EQX458799 FAT458799 FKP458799 FUL458799 GEH458799 GOD458799 GXZ458799 HHV458799 HRR458799 IBN458799 ILJ458799 IVF458799 JFB458799 JOX458799 JYT458799 KIP458799 KSL458799 LCH458799 LMD458799 LVZ458799 MFV458799 MPR458799 MZN458799 NJJ458799 NTF458799 ODB458799 OMX458799 OWT458799 PGP458799 PQL458799 QAH458799 QKD458799 QTZ458799 RDV458799 RNR458799 RXN458799 SHJ458799 SRF458799 TBB458799 TKX458799 TUT458799 UEP458799 UOL458799 UYH458799 VID458799 VRZ458799 WBV458799 WLR458799 WVN458799 F524335 JB524335 SX524335 ACT524335 AMP524335 AWL524335 BGH524335 BQD524335 BZZ524335 CJV524335 CTR524335 DDN524335 DNJ524335 DXF524335 EHB524335 EQX524335 FAT524335 FKP524335 FUL524335 GEH524335 GOD524335 GXZ524335 HHV524335 HRR524335 IBN524335 ILJ524335 IVF524335 JFB524335 JOX524335 JYT524335 KIP524335 KSL524335 LCH524335 LMD524335 LVZ524335 MFV524335 MPR524335 MZN524335 NJJ524335 NTF524335 ODB524335 OMX524335 OWT524335 PGP524335 PQL524335 QAH524335 QKD524335 QTZ524335 RDV524335 RNR524335 RXN524335 SHJ524335 SRF524335 TBB524335 TKX524335 TUT524335 UEP524335 UOL524335 UYH524335 VID524335 VRZ524335 WBV524335 WLR524335 WVN524335 F589871 JB589871 SX589871 ACT589871 AMP589871 AWL589871 BGH589871 BQD589871 BZZ589871 CJV589871 CTR589871 DDN589871 DNJ589871 DXF589871 EHB589871 EQX589871 FAT589871 FKP589871 FUL589871 GEH589871 GOD589871 GXZ589871 HHV589871 HRR589871 IBN589871 ILJ589871 IVF589871 JFB589871 JOX589871 JYT589871 KIP589871 KSL589871 LCH589871 LMD589871 LVZ589871 MFV589871 MPR589871 MZN589871 NJJ589871 NTF589871 ODB589871 OMX589871 OWT589871 PGP589871 PQL589871 QAH589871 QKD589871 QTZ589871 RDV589871 RNR589871 RXN589871 SHJ589871 SRF589871 TBB589871 TKX589871 TUT589871 UEP589871 UOL589871 UYH589871 VID589871 VRZ589871 WBV589871 WLR589871 WVN589871 F655407 JB655407 SX655407 ACT655407 AMP655407 AWL655407 BGH655407 BQD655407 BZZ655407 CJV655407 CTR655407 DDN655407 DNJ655407 DXF655407 EHB655407 EQX655407 FAT655407 FKP655407 FUL655407 GEH655407 GOD655407 GXZ655407 HHV655407 HRR655407 IBN655407 ILJ655407 IVF655407 JFB655407 JOX655407 JYT655407 KIP655407 KSL655407 LCH655407 LMD655407 LVZ655407 MFV655407 MPR655407 MZN655407 NJJ655407 NTF655407 ODB655407 OMX655407 OWT655407 PGP655407 PQL655407 QAH655407 QKD655407 QTZ655407 RDV655407 RNR655407 RXN655407 SHJ655407 SRF655407 TBB655407 TKX655407 TUT655407 UEP655407 UOL655407 UYH655407 VID655407 VRZ655407 WBV655407 WLR655407 WVN655407 F720943 JB720943 SX720943 ACT720943 AMP720943 AWL720943 BGH720943 BQD720943 BZZ720943 CJV720943 CTR720943 DDN720943 DNJ720943 DXF720943 EHB720943 EQX720943 FAT720943 FKP720943 FUL720943 GEH720943 GOD720943 GXZ720943 HHV720943 HRR720943 IBN720943 ILJ720943 IVF720943 JFB720943 JOX720943 JYT720943 KIP720943 KSL720943 LCH720943 LMD720943 LVZ720943 MFV720943 MPR720943 MZN720943 NJJ720943 NTF720943 ODB720943 OMX720943 OWT720943 PGP720943 PQL720943 QAH720943 QKD720943 QTZ720943 RDV720943 RNR720943 RXN720943 SHJ720943 SRF720943 TBB720943 TKX720943 TUT720943 UEP720943 UOL720943 UYH720943 VID720943 VRZ720943 WBV720943 WLR720943 WVN720943 F786479 JB786479 SX786479 ACT786479 AMP786479 AWL786479 BGH786479 BQD786479 BZZ786479 CJV786479 CTR786479 DDN786479 DNJ786479 DXF786479 EHB786479 EQX786479 FAT786479 FKP786479 FUL786479 GEH786479 GOD786479 GXZ786479 HHV786479 HRR786479 IBN786479 ILJ786479 IVF786479 JFB786479 JOX786479 JYT786479 KIP786479 KSL786479 LCH786479 LMD786479 LVZ786479 MFV786479 MPR786479 MZN786479 NJJ786479 NTF786479 ODB786479 OMX786479 OWT786479 PGP786479 PQL786479 QAH786479 QKD786479 QTZ786479 RDV786479 RNR786479 RXN786479 SHJ786479 SRF786479 TBB786479 TKX786479 TUT786479 UEP786479 UOL786479 UYH786479 VID786479 VRZ786479 WBV786479 WLR786479 WVN786479 F852015 JB852015 SX852015 ACT852015 AMP852015 AWL852015 BGH852015 BQD852015 BZZ852015 CJV852015 CTR852015 DDN852015 DNJ852015 DXF852015 EHB852015 EQX852015 FAT852015 FKP852015 FUL852015 GEH852015 GOD852015 GXZ852015 HHV852015 HRR852015 IBN852015 ILJ852015 IVF852015 JFB852015 JOX852015 JYT852015 KIP852015 KSL852015 LCH852015 LMD852015 LVZ852015 MFV852015 MPR852015 MZN852015 NJJ852015 NTF852015 ODB852015 OMX852015 OWT852015 PGP852015 PQL852015 QAH852015 QKD852015 QTZ852015 RDV852015 RNR852015 RXN852015 SHJ852015 SRF852015 TBB852015 TKX852015 TUT852015 UEP852015 UOL852015 UYH852015 VID852015 VRZ852015 WBV852015 WLR852015 WVN852015 F917551 JB917551 SX917551 ACT917551 AMP917551 AWL917551 BGH917551 BQD917551 BZZ917551 CJV917551 CTR917551 DDN917551 DNJ917551 DXF917551 EHB917551 EQX917551 FAT917551 FKP917551 FUL917551 GEH917551 GOD917551 GXZ917551 HHV917551 HRR917551 IBN917551 ILJ917551 IVF917551 JFB917551 JOX917551 JYT917551 KIP917551 KSL917551 LCH917551 LMD917551 LVZ917551 MFV917551 MPR917551 MZN917551 NJJ917551 NTF917551 ODB917551 OMX917551 OWT917551 PGP917551 PQL917551 QAH917551 QKD917551 QTZ917551 RDV917551 RNR917551 RXN917551 SHJ917551 SRF917551 TBB917551 TKX917551 TUT917551 UEP917551 UOL917551 UYH917551 VID917551 VRZ917551 WBV917551 WLR917551 WVN917551 F983087 JB983087 SX983087 ACT983087 AMP983087 AWL983087 BGH983087 BQD983087 BZZ983087 CJV983087 CTR983087 DDN983087 DNJ983087 DXF983087 EHB983087 EQX983087 FAT983087 FKP983087 FUL983087 GEH983087 GOD983087 GXZ983087 HHV983087 HRR983087 IBN983087 ILJ983087 IVF983087 JFB983087 JOX983087 JYT983087 KIP983087 KSL983087 LCH983087 LMD983087 LVZ983087 MFV983087 MPR983087 MZN983087 NJJ983087 NTF983087 ODB983087 OMX983087 OWT983087 PGP983087 PQL983087 QAH983087 QKD983087 QTZ983087 RDV983087 RNR983087 RXN983087 SHJ983087 SRF983087 TBB983087 TKX983087 TUT983087 UEP983087 UOL983087 UYH983087 VID983087 VRZ983087 WBV983087 WLR983087 WVN983087" xr:uid="{00000000-0002-0000-0600-000005000000}">
      <formula1>0</formula1>
    </dataValidation>
    <dataValidation type="decimal" operator="greaterThanOrEqual" allowBlank="1" showInputMessage="1" showErrorMessage="1" promptTitle="Instructional Materials" prompt="Enter the science lab allocation with instructional materials. Do not include the library media allocation." sqref="F46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F65582 JB65582 SX65582 ACT65582 AMP65582 AWL65582 BGH65582 BQD65582 BZZ65582 CJV65582 CTR65582 DDN65582 DNJ65582 DXF65582 EHB65582 EQX65582 FAT65582 FKP65582 FUL65582 GEH65582 GOD65582 GXZ65582 HHV65582 HRR65582 IBN65582 ILJ65582 IVF65582 JFB65582 JOX65582 JYT65582 KIP65582 KSL65582 LCH65582 LMD65582 LVZ65582 MFV65582 MPR65582 MZN65582 NJJ65582 NTF65582 ODB65582 OMX65582 OWT65582 PGP65582 PQL65582 QAH65582 QKD65582 QTZ65582 RDV65582 RNR65582 RXN65582 SHJ65582 SRF65582 TBB65582 TKX65582 TUT65582 UEP65582 UOL65582 UYH65582 VID65582 VRZ65582 WBV65582 WLR65582 WVN65582 F131118 JB131118 SX131118 ACT131118 AMP131118 AWL131118 BGH131118 BQD131118 BZZ131118 CJV131118 CTR131118 DDN131118 DNJ131118 DXF131118 EHB131118 EQX131118 FAT131118 FKP131118 FUL131118 GEH131118 GOD131118 GXZ131118 HHV131118 HRR131118 IBN131118 ILJ131118 IVF131118 JFB131118 JOX131118 JYT131118 KIP131118 KSL131118 LCH131118 LMD131118 LVZ131118 MFV131118 MPR131118 MZN131118 NJJ131118 NTF131118 ODB131118 OMX131118 OWT131118 PGP131118 PQL131118 QAH131118 QKD131118 QTZ131118 RDV131118 RNR131118 RXN131118 SHJ131118 SRF131118 TBB131118 TKX131118 TUT131118 UEP131118 UOL131118 UYH131118 VID131118 VRZ131118 WBV131118 WLR131118 WVN131118 F196654 JB196654 SX196654 ACT196654 AMP196654 AWL196654 BGH196654 BQD196654 BZZ196654 CJV196654 CTR196654 DDN196654 DNJ196654 DXF196654 EHB196654 EQX196654 FAT196654 FKP196654 FUL196654 GEH196654 GOD196654 GXZ196654 HHV196654 HRR196654 IBN196654 ILJ196654 IVF196654 JFB196654 JOX196654 JYT196654 KIP196654 KSL196654 LCH196654 LMD196654 LVZ196654 MFV196654 MPR196654 MZN196654 NJJ196654 NTF196654 ODB196654 OMX196654 OWT196654 PGP196654 PQL196654 QAH196654 QKD196654 QTZ196654 RDV196654 RNR196654 RXN196654 SHJ196654 SRF196654 TBB196654 TKX196654 TUT196654 UEP196654 UOL196654 UYH196654 VID196654 VRZ196654 WBV196654 WLR196654 WVN196654 F262190 JB262190 SX262190 ACT262190 AMP262190 AWL262190 BGH262190 BQD262190 BZZ262190 CJV262190 CTR262190 DDN262190 DNJ262190 DXF262190 EHB262190 EQX262190 FAT262190 FKP262190 FUL262190 GEH262190 GOD262190 GXZ262190 HHV262190 HRR262190 IBN262190 ILJ262190 IVF262190 JFB262190 JOX262190 JYT262190 KIP262190 KSL262190 LCH262190 LMD262190 LVZ262190 MFV262190 MPR262190 MZN262190 NJJ262190 NTF262190 ODB262190 OMX262190 OWT262190 PGP262190 PQL262190 QAH262190 QKD262190 QTZ262190 RDV262190 RNR262190 RXN262190 SHJ262190 SRF262190 TBB262190 TKX262190 TUT262190 UEP262190 UOL262190 UYH262190 VID262190 VRZ262190 WBV262190 WLR262190 WVN262190 F327726 JB327726 SX327726 ACT327726 AMP327726 AWL327726 BGH327726 BQD327726 BZZ327726 CJV327726 CTR327726 DDN327726 DNJ327726 DXF327726 EHB327726 EQX327726 FAT327726 FKP327726 FUL327726 GEH327726 GOD327726 GXZ327726 HHV327726 HRR327726 IBN327726 ILJ327726 IVF327726 JFB327726 JOX327726 JYT327726 KIP327726 KSL327726 LCH327726 LMD327726 LVZ327726 MFV327726 MPR327726 MZN327726 NJJ327726 NTF327726 ODB327726 OMX327726 OWT327726 PGP327726 PQL327726 QAH327726 QKD327726 QTZ327726 RDV327726 RNR327726 RXN327726 SHJ327726 SRF327726 TBB327726 TKX327726 TUT327726 UEP327726 UOL327726 UYH327726 VID327726 VRZ327726 WBV327726 WLR327726 WVN327726 F393262 JB393262 SX393262 ACT393262 AMP393262 AWL393262 BGH393262 BQD393262 BZZ393262 CJV393262 CTR393262 DDN393262 DNJ393262 DXF393262 EHB393262 EQX393262 FAT393262 FKP393262 FUL393262 GEH393262 GOD393262 GXZ393262 HHV393262 HRR393262 IBN393262 ILJ393262 IVF393262 JFB393262 JOX393262 JYT393262 KIP393262 KSL393262 LCH393262 LMD393262 LVZ393262 MFV393262 MPR393262 MZN393262 NJJ393262 NTF393262 ODB393262 OMX393262 OWT393262 PGP393262 PQL393262 QAH393262 QKD393262 QTZ393262 RDV393262 RNR393262 RXN393262 SHJ393262 SRF393262 TBB393262 TKX393262 TUT393262 UEP393262 UOL393262 UYH393262 VID393262 VRZ393262 WBV393262 WLR393262 WVN393262 F458798 JB458798 SX458798 ACT458798 AMP458798 AWL458798 BGH458798 BQD458798 BZZ458798 CJV458798 CTR458798 DDN458798 DNJ458798 DXF458798 EHB458798 EQX458798 FAT458798 FKP458798 FUL458798 GEH458798 GOD458798 GXZ458798 HHV458798 HRR458798 IBN458798 ILJ458798 IVF458798 JFB458798 JOX458798 JYT458798 KIP458798 KSL458798 LCH458798 LMD458798 LVZ458798 MFV458798 MPR458798 MZN458798 NJJ458798 NTF458798 ODB458798 OMX458798 OWT458798 PGP458798 PQL458798 QAH458798 QKD458798 QTZ458798 RDV458798 RNR458798 RXN458798 SHJ458798 SRF458798 TBB458798 TKX458798 TUT458798 UEP458798 UOL458798 UYH458798 VID458798 VRZ458798 WBV458798 WLR458798 WVN458798 F524334 JB524334 SX524334 ACT524334 AMP524334 AWL524334 BGH524334 BQD524334 BZZ524334 CJV524334 CTR524334 DDN524334 DNJ524334 DXF524334 EHB524334 EQX524334 FAT524334 FKP524334 FUL524334 GEH524334 GOD524334 GXZ524334 HHV524334 HRR524334 IBN524334 ILJ524334 IVF524334 JFB524334 JOX524334 JYT524334 KIP524334 KSL524334 LCH524334 LMD524334 LVZ524334 MFV524334 MPR524334 MZN524334 NJJ524334 NTF524334 ODB524334 OMX524334 OWT524334 PGP524334 PQL524334 QAH524334 QKD524334 QTZ524334 RDV524334 RNR524334 RXN524334 SHJ524334 SRF524334 TBB524334 TKX524334 TUT524334 UEP524334 UOL524334 UYH524334 VID524334 VRZ524334 WBV524334 WLR524334 WVN524334 F589870 JB589870 SX589870 ACT589870 AMP589870 AWL589870 BGH589870 BQD589870 BZZ589870 CJV589870 CTR589870 DDN589870 DNJ589870 DXF589870 EHB589870 EQX589870 FAT589870 FKP589870 FUL589870 GEH589870 GOD589870 GXZ589870 HHV589870 HRR589870 IBN589870 ILJ589870 IVF589870 JFB589870 JOX589870 JYT589870 KIP589870 KSL589870 LCH589870 LMD589870 LVZ589870 MFV589870 MPR589870 MZN589870 NJJ589870 NTF589870 ODB589870 OMX589870 OWT589870 PGP589870 PQL589870 QAH589870 QKD589870 QTZ589870 RDV589870 RNR589870 RXN589870 SHJ589870 SRF589870 TBB589870 TKX589870 TUT589870 UEP589870 UOL589870 UYH589870 VID589870 VRZ589870 WBV589870 WLR589870 WVN589870 F655406 JB655406 SX655406 ACT655406 AMP655406 AWL655406 BGH655406 BQD655406 BZZ655406 CJV655406 CTR655406 DDN655406 DNJ655406 DXF655406 EHB655406 EQX655406 FAT655406 FKP655406 FUL655406 GEH655406 GOD655406 GXZ655406 HHV655406 HRR655406 IBN655406 ILJ655406 IVF655406 JFB655406 JOX655406 JYT655406 KIP655406 KSL655406 LCH655406 LMD655406 LVZ655406 MFV655406 MPR655406 MZN655406 NJJ655406 NTF655406 ODB655406 OMX655406 OWT655406 PGP655406 PQL655406 QAH655406 QKD655406 QTZ655406 RDV655406 RNR655406 RXN655406 SHJ655406 SRF655406 TBB655406 TKX655406 TUT655406 UEP655406 UOL655406 UYH655406 VID655406 VRZ655406 WBV655406 WLR655406 WVN655406 F720942 JB720942 SX720942 ACT720942 AMP720942 AWL720942 BGH720942 BQD720942 BZZ720942 CJV720942 CTR720942 DDN720942 DNJ720942 DXF720942 EHB720942 EQX720942 FAT720942 FKP720942 FUL720942 GEH720942 GOD720942 GXZ720942 HHV720942 HRR720942 IBN720942 ILJ720942 IVF720942 JFB720942 JOX720942 JYT720942 KIP720942 KSL720942 LCH720942 LMD720942 LVZ720942 MFV720942 MPR720942 MZN720942 NJJ720942 NTF720942 ODB720942 OMX720942 OWT720942 PGP720942 PQL720942 QAH720942 QKD720942 QTZ720942 RDV720942 RNR720942 RXN720942 SHJ720942 SRF720942 TBB720942 TKX720942 TUT720942 UEP720942 UOL720942 UYH720942 VID720942 VRZ720942 WBV720942 WLR720942 WVN720942 F786478 JB786478 SX786478 ACT786478 AMP786478 AWL786478 BGH786478 BQD786478 BZZ786478 CJV786478 CTR786478 DDN786478 DNJ786478 DXF786478 EHB786478 EQX786478 FAT786478 FKP786478 FUL786478 GEH786478 GOD786478 GXZ786478 HHV786478 HRR786478 IBN786478 ILJ786478 IVF786478 JFB786478 JOX786478 JYT786478 KIP786478 KSL786478 LCH786478 LMD786478 LVZ786478 MFV786478 MPR786478 MZN786478 NJJ786478 NTF786478 ODB786478 OMX786478 OWT786478 PGP786478 PQL786478 QAH786478 QKD786478 QTZ786478 RDV786478 RNR786478 RXN786478 SHJ786478 SRF786478 TBB786478 TKX786478 TUT786478 UEP786478 UOL786478 UYH786478 VID786478 VRZ786478 WBV786478 WLR786478 WVN786478 F852014 JB852014 SX852014 ACT852014 AMP852014 AWL852014 BGH852014 BQD852014 BZZ852014 CJV852014 CTR852014 DDN852014 DNJ852014 DXF852014 EHB852014 EQX852014 FAT852014 FKP852014 FUL852014 GEH852014 GOD852014 GXZ852014 HHV852014 HRR852014 IBN852014 ILJ852014 IVF852014 JFB852014 JOX852014 JYT852014 KIP852014 KSL852014 LCH852014 LMD852014 LVZ852014 MFV852014 MPR852014 MZN852014 NJJ852014 NTF852014 ODB852014 OMX852014 OWT852014 PGP852014 PQL852014 QAH852014 QKD852014 QTZ852014 RDV852014 RNR852014 RXN852014 SHJ852014 SRF852014 TBB852014 TKX852014 TUT852014 UEP852014 UOL852014 UYH852014 VID852014 VRZ852014 WBV852014 WLR852014 WVN852014 F917550 JB917550 SX917550 ACT917550 AMP917550 AWL917550 BGH917550 BQD917550 BZZ917550 CJV917550 CTR917550 DDN917550 DNJ917550 DXF917550 EHB917550 EQX917550 FAT917550 FKP917550 FUL917550 GEH917550 GOD917550 GXZ917550 HHV917550 HRR917550 IBN917550 ILJ917550 IVF917550 JFB917550 JOX917550 JYT917550 KIP917550 KSL917550 LCH917550 LMD917550 LVZ917550 MFV917550 MPR917550 MZN917550 NJJ917550 NTF917550 ODB917550 OMX917550 OWT917550 PGP917550 PQL917550 QAH917550 QKD917550 QTZ917550 RDV917550 RNR917550 RXN917550 SHJ917550 SRF917550 TBB917550 TKX917550 TUT917550 UEP917550 UOL917550 UYH917550 VID917550 VRZ917550 WBV917550 WLR917550 WVN917550 F983086 JB983086 SX983086 ACT983086 AMP983086 AWL983086 BGH983086 BQD983086 BZZ983086 CJV983086 CTR983086 DDN983086 DNJ983086 DXF983086 EHB983086 EQX983086 FAT983086 FKP983086 FUL983086 GEH983086 GOD983086 GXZ983086 HHV983086 HRR983086 IBN983086 ILJ983086 IVF983086 JFB983086 JOX983086 JYT983086 KIP983086 KSL983086 LCH983086 LMD983086 LVZ983086 MFV983086 MPR983086 MZN983086 NJJ983086 NTF983086 ODB983086 OMX983086 OWT983086 PGP983086 PQL983086 QAH983086 QKD983086 QTZ983086 RDV983086 RNR983086 RXN983086 SHJ983086 SRF983086 TBB983086 TKX983086 TUT983086 UEP983086 UOL983086 UYH983086 VID983086 VRZ983086 WBV983086 WLR983086 WVN983086" xr:uid="{00000000-0002-0000-0600-000006000000}">
      <formula1>0</formula1>
    </dataValidation>
    <dataValidation type="decimal" operator="greaterThanOrEqual" allowBlank="1" showInputMessage="1" showErrorMessage="1" promptTitle="Long-Term Liabilities" prompt="Please be sure these amounts agree to the government-wide statement of net position if the district has business-like activities to report. The amount entered should equal the sum of portions due within one year and due after one year." sqref="F19:F28 JB19:JB28 SX19:SX28 ACT19:ACT28 AMP19:AMP28 AWL19:AWL28 BGH19:BGH28 BQD19:BQD28 BZZ19:BZZ28 CJV19:CJV28 CTR19:CTR28 DDN19:DDN28 DNJ19:DNJ28 DXF19:DXF28 EHB19:EHB28 EQX19:EQX28 FAT19:FAT28 FKP19:FKP28 FUL19:FUL28 GEH19:GEH28 GOD19:GOD28 GXZ19:GXZ28 HHV19:HHV28 HRR19:HRR28 IBN19:IBN28 ILJ19:ILJ28 IVF19:IVF28 JFB19:JFB28 JOX19:JOX28 JYT19:JYT28 KIP19:KIP28 KSL19:KSL28 LCH19:LCH28 LMD19:LMD28 LVZ19:LVZ28 MFV19:MFV28 MPR19:MPR28 MZN19:MZN28 NJJ19:NJJ28 NTF19:NTF28 ODB19:ODB28 OMX19:OMX28 OWT19:OWT28 PGP19:PGP28 PQL19:PQL28 QAH19:QAH28 QKD19:QKD28 QTZ19:QTZ28 RDV19:RDV28 RNR19:RNR28 RXN19:RXN28 SHJ19:SHJ28 SRF19:SRF28 TBB19:TBB28 TKX19:TKX28 TUT19:TUT28 UEP19:UEP28 UOL19:UOL28 UYH19:UYH28 VID19:VID28 VRZ19:VRZ28 WBV19:WBV28 WLR19:WLR28 WVN19:WVN28 F65555:F65564 JB65555:JB65564 SX65555:SX65564 ACT65555:ACT65564 AMP65555:AMP65564 AWL65555:AWL65564 BGH65555:BGH65564 BQD65555:BQD65564 BZZ65555:BZZ65564 CJV65555:CJV65564 CTR65555:CTR65564 DDN65555:DDN65564 DNJ65555:DNJ65564 DXF65555:DXF65564 EHB65555:EHB65564 EQX65555:EQX65564 FAT65555:FAT65564 FKP65555:FKP65564 FUL65555:FUL65564 GEH65555:GEH65564 GOD65555:GOD65564 GXZ65555:GXZ65564 HHV65555:HHV65564 HRR65555:HRR65564 IBN65555:IBN65564 ILJ65555:ILJ65564 IVF65555:IVF65564 JFB65555:JFB65564 JOX65555:JOX65564 JYT65555:JYT65564 KIP65555:KIP65564 KSL65555:KSL65564 LCH65555:LCH65564 LMD65555:LMD65564 LVZ65555:LVZ65564 MFV65555:MFV65564 MPR65555:MPR65564 MZN65555:MZN65564 NJJ65555:NJJ65564 NTF65555:NTF65564 ODB65555:ODB65564 OMX65555:OMX65564 OWT65555:OWT65564 PGP65555:PGP65564 PQL65555:PQL65564 QAH65555:QAH65564 QKD65555:QKD65564 QTZ65555:QTZ65564 RDV65555:RDV65564 RNR65555:RNR65564 RXN65555:RXN65564 SHJ65555:SHJ65564 SRF65555:SRF65564 TBB65555:TBB65564 TKX65555:TKX65564 TUT65555:TUT65564 UEP65555:UEP65564 UOL65555:UOL65564 UYH65555:UYH65564 VID65555:VID65564 VRZ65555:VRZ65564 WBV65555:WBV65564 WLR65555:WLR65564 WVN65555:WVN65564 F131091:F131100 JB131091:JB131100 SX131091:SX131100 ACT131091:ACT131100 AMP131091:AMP131100 AWL131091:AWL131100 BGH131091:BGH131100 BQD131091:BQD131100 BZZ131091:BZZ131100 CJV131091:CJV131100 CTR131091:CTR131100 DDN131091:DDN131100 DNJ131091:DNJ131100 DXF131091:DXF131100 EHB131091:EHB131100 EQX131091:EQX131100 FAT131091:FAT131100 FKP131091:FKP131100 FUL131091:FUL131100 GEH131091:GEH131100 GOD131091:GOD131100 GXZ131091:GXZ131100 HHV131091:HHV131100 HRR131091:HRR131100 IBN131091:IBN131100 ILJ131091:ILJ131100 IVF131091:IVF131100 JFB131091:JFB131100 JOX131091:JOX131100 JYT131091:JYT131100 KIP131091:KIP131100 KSL131091:KSL131100 LCH131091:LCH131100 LMD131091:LMD131100 LVZ131091:LVZ131100 MFV131091:MFV131100 MPR131091:MPR131100 MZN131091:MZN131100 NJJ131091:NJJ131100 NTF131091:NTF131100 ODB131091:ODB131100 OMX131091:OMX131100 OWT131091:OWT131100 PGP131091:PGP131100 PQL131091:PQL131100 QAH131091:QAH131100 QKD131091:QKD131100 QTZ131091:QTZ131100 RDV131091:RDV131100 RNR131091:RNR131100 RXN131091:RXN131100 SHJ131091:SHJ131100 SRF131091:SRF131100 TBB131091:TBB131100 TKX131091:TKX131100 TUT131091:TUT131100 UEP131091:UEP131100 UOL131091:UOL131100 UYH131091:UYH131100 VID131091:VID131100 VRZ131091:VRZ131100 WBV131091:WBV131100 WLR131091:WLR131100 WVN131091:WVN131100 F196627:F196636 JB196627:JB196636 SX196627:SX196636 ACT196627:ACT196636 AMP196627:AMP196636 AWL196627:AWL196636 BGH196627:BGH196636 BQD196627:BQD196636 BZZ196627:BZZ196636 CJV196627:CJV196636 CTR196627:CTR196636 DDN196627:DDN196636 DNJ196627:DNJ196636 DXF196627:DXF196636 EHB196627:EHB196636 EQX196627:EQX196636 FAT196627:FAT196636 FKP196627:FKP196636 FUL196627:FUL196636 GEH196627:GEH196636 GOD196627:GOD196636 GXZ196627:GXZ196636 HHV196627:HHV196636 HRR196627:HRR196636 IBN196627:IBN196636 ILJ196627:ILJ196636 IVF196627:IVF196636 JFB196627:JFB196636 JOX196627:JOX196636 JYT196627:JYT196636 KIP196627:KIP196636 KSL196627:KSL196636 LCH196627:LCH196636 LMD196627:LMD196636 LVZ196627:LVZ196636 MFV196627:MFV196636 MPR196627:MPR196636 MZN196627:MZN196636 NJJ196627:NJJ196636 NTF196627:NTF196636 ODB196627:ODB196636 OMX196627:OMX196636 OWT196627:OWT196636 PGP196627:PGP196636 PQL196627:PQL196636 QAH196627:QAH196636 QKD196627:QKD196636 QTZ196627:QTZ196636 RDV196627:RDV196636 RNR196627:RNR196636 RXN196627:RXN196636 SHJ196627:SHJ196636 SRF196627:SRF196636 TBB196627:TBB196636 TKX196627:TKX196636 TUT196627:TUT196636 UEP196627:UEP196636 UOL196627:UOL196636 UYH196627:UYH196636 VID196627:VID196636 VRZ196627:VRZ196636 WBV196627:WBV196636 WLR196627:WLR196636 WVN196627:WVN196636 F262163:F262172 JB262163:JB262172 SX262163:SX262172 ACT262163:ACT262172 AMP262163:AMP262172 AWL262163:AWL262172 BGH262163:BGH262172 BQD262163:BQD262172 BZZ262163:BZZ262172 CJV262163:CJV262172 CTR262163:CTR262172 DDN262163:DDN262172 DNJ262163:DNJ262172 DXF262163:DXF262172 EHB262163:EHB262172 EQX262163:EQX262172 FAT262163:FAT262172 FKP262163:FKP262172 FUL262163:FUL262172 GEH262163:GEH262172 GOD262163:GOD262172 GXZ262163:GXZ262172 HHV262163:HHV262172 HRR262163:HRR262172 IBN262163:IBN262172 ILJ262163:ILJ262172 IVF262163:IVF262172 JFB262163:JFB262172 JOX262163:JOX262172 JYT262163:JYT262172 KIP262163:KIP262172 KSL262163:KSL262172 LCH262163:LCH262172 LMD262163:LMD262172 LVZ262163:LVZ262172 MFV262163:MFV262172 MPR262163:MPR262172 MZN262163:MZN262172 NJJ262163:NJJ262172 NTF262163:NTF262172 ODB262163:ODB262172 OMX262163:OMX262172 OWT262163:OWT262172 PGP262163:PGP262172 PQL262163:PQL262172 QAH262163:QAH262172 QKD262163:QKD262172 QTZ262163:QTZ262172 RDV262163:RDV262172 RNR262163:RNR262172 RXN262163:RXN262172 SHJ262163:SHJ262172 SRF262163:SRF262172 TBB262163:TBB262172 TKX262163:TKX262172 TUT262163:TUT262172 UEP262163:UEP262172 UOL262163:UOL262172 UYH262163:UYH262172 VID262163:VID262172 VRZ262163:VRZ262172 WBV262163:WBV262172 WLR262163:WLR262172 WVN262163:WVN262172 F327699:F327708 JB327699:JB327708 SX327699:SX327708 ACT327699:ACT327708 AMP327699:AMP327708 AWL327699:AWL327708 BGH327699:BGH327708 BQD327699:BQD327708 BZZ327699:BZZ327708 CJV327699:CJV327708 CTR327699:CTR327708 DDN327699:DDN327708 DNJ327699:DNJ327708 DXF327699:DXF327708 EHB327699:EHB327708 EQX327699:EQX327708 FAT327699:FAT327708 FKP327699:FKP327708 FUL327699:FUL327708 GEH327699:GEH327708 GOD327699:GOD327708 GXZ327699:GXZ327708 HHV327699:HHV327708 HRR327699:HRR327708 IBN327699:IBN327708 ILJ327699:ILJ327708 IVF327699:IVF327708 JFB327699:JFB327708 JOX327699:JOX327708 JYT327699:JYT327708 KIP327699:KIP327708 KSL327699:KSL327708 LCH327699:LCH327708 LMD327699:LMD327708 LVZ327699:LVZ327708 MFV327699:MFV327708 MPR327699:MPR327708 MZN327699:MZN327708 NJJ327699:NJJ327708 NTF327699:NTF327708 ODB327699:ODB327708 OMX327699:OMX327708 OWT327699:OWT327708 PGP327699:PGP327708 PQL327699:PQL327708 QAH327699:QAH327708 QKD327699:QKD327708 QTZ327699:QTZ327708 RDV327699:RDV327708 RNR327699:RNR327708 RXN327699:RXN327708 SHJ327699:SHJ327708 SRF327699:SRF327708 TBB327699:TBB327708 TKX327699:TKX327708 TUT327699:TUT327708 UEP327699:UEP327708 UOL327699:UOL327708 UYH327699:UYH327708 VID327699:VID327708 VRZ327699:VRZ327708 WBV327699:WBV327708 WLR327699:WLR327708 WVN327699:WVN327708 F393235:F393244 JB393235:JB393244 SX393235:SX393244 ACT393235:ACT393244 AMP393235:AMP393244 AWL393235:AWL393244 BGH393235:BGH393244 BQD393235:BQD393244 BZZ393235:BZZ393244 CJV393235:CJV393244 CTR393235:CTR393244 DDN393235:DDN393244 DNJ393235:DNJ393244 DXF393235:DXF393244 EHB393235:EHB393244 EQX393235:EQX393244 FAT393235:FAT393244 FKP393235:FKP393244 FUL393235:FUL393244 GEH393235:GEH393244 GOD393235:GOD393244 GXZ393235:GXZ393244 HHV393235:HHV393244 HRR393235:HRR393244 IBN393235:IBN393244 ILJ393235:ILJ393244 IVF393235:IVF393244 JFB393235:JFB393244 JOX393235:JOX393244 JYT393235:JYT393244 KIP393235:KIP393244 KSL393235:KSL393244 LCH393235:LCH393244 LMD393235:LMD393244 LVZ393235:LVZ393244 MFV393235:MFV393244 MPR393235:MPR393244 MZN393235:MZN393244 NJJ393235:NJJ393244 NTF393235:NTF393244 ODB393235:ODB393244 OMX393235:OMX393244 OWT393235:OWT393244 PGP393235:PGP393244 PQL393235:PQL393244 QAH393235:QAH393244 QKD393235:QKD393244 QTZ393235:QTZ393244 RDV393235:RDV393244 RNR393235:RNR393244 RXN393235:RXN393244 SHJ393235:SHJ393244 SRF393235:SRF393244 TBB393235:TBB393244 TKX393235:TKX393244 TUT393235:TUT393244 UEP393235:UEP393244 UOL393235:UOL393244 UYH393235:UYH393244 VID393235:VID393244 VRZ393235:VRZ393244 WBV393235:WBV393244 WLR393235:WLR393244 WVN393235:WVN393244 F458771:F458780 JB458771:JB458780 SX458771:SX458780 ACT458771:ACT458780 AMP458771:AMP458780 AWL458771:AWL458780 BGH458771:BGH458780 BQD458771:BQD458780 BZZ458771:BZZ458780 CJV458771:CJV458780 CTR458771:CTR458780 DDN458771:DDN458780 DNJ458771:DNJ458780 DXF458771:DXF458780 EHB458771:EHB458780 EQX458771:EQX458780 FAT458771:FAT458780 FKP458771:FKP458780 FUL458771:FUL458780 GEH458771:GEH458780 GOD458771:GOD458780 GXZ458771:GXZ458780 HHV458771:HHV458780 HRR458771:HRR458780 IBN458771:IBN458780 ILJ458771:ILJ458780 IVF458771:IVF458780 JFB458771:JFB458780 JOX458771:JOX458780 JYT458771:JYT458780 KIP458771:KIP458780 KSL458771:KSL458780 LCH458771:LCH458780 LMD458771:LMD458780 LVZ458771:LVZ458780 MFV458771:MFV458780 MPR458771:MPR458780 MZN458771:MZN458780 NJJ458771:NJJ458780 NTF458771:NTF458780 ODB458771:ODB458780 OMX458771:OMX458780 OWT458771:OWT458780 PGP458771:PGP458780 PQL458771:PQL458780 QAH458771:QAH458780 QKD458771:QKD458780 QTZ458771:QTZ458780 RDV458771:RDV458780 RNR458771:RNR458780 RXN458771:RXN458780 SHJ458771:SHJ458780 SRF458771:SRF458780 TBB458771:TBB458780 TKX458771:TKX458780 TUT458771:TUT458780 UEP458771:UEP458780 UOL458771:UOL458780 UYH458771:UYH458780 VID458771:VID458780 VRZ458771:VRZ458780 WBV458771:WBV458780 WLR458771:WLR458780 WVN458771:WVN458780 F524307:F524316 JB524307:JB524316 SX524307:SX524316 ACT524307:ACT524316 AMP524307:AMP524316 AWL524307:AWL524316 BGH524307:BGH524316 BQD524307:BQD524316 BZZ524307:BZZ524316 CJV524307:CJV524316 CTR524307:CTR524316 DDN524307:DDN524316 DNJ524307:DNJ524316 DXF524307:DXF524316 EHB524307:EHB524316 EQX524307:EQX524316 FAT524307:FAT524316 FKP524307:FKP524316 FUL524307:FUL524316 GEH524307:GEH524316 GOD524307:GOD524316 GXZ524307:GXZ524316 HHV524307:HHV524316 HRR524307:HRR524316 IBN524307:IBN524316 ILJ524307:ILJ524316 IVF524307:IVF524316 JFB524307:JFB524316 JOX524307:JOX524316 JYT524307:JYT524316 KIP524307:KIP524316 KSL524307:KSL524316 LCH524307:LCH524316 LMD524307:LMD524316 LVZ524307:LVZ524316 MFV524307:MFV524316 MPR524307:MPR524316 MZN524307:MZN524316 NJJ524307:NJJ524316 NTF524307:NTF524316 ODB524307:ODB524316 OMX524307:OMX524316 OWT524307:OWT524316 PGP524307:PGP524316 PQL524307:PQL524316 QAH524307:QAH524316 QKD524307:QKD524316 QTZ524307:QTZ524316 RDV524307:RDV524316 RNR524307:RNR524316 RXN524307:RXN524316 SHJ524307:SHJ524316 SRF524307:SRF524316 TBB524307:TBB524316 TKX524307:TKX524316 TUT524307:TUT524316 UEP524307:UEP524316 UOL524307:UOL524316 UYH524307:UYH524316 VID524307:VID524316 VRZ524307:VRZ524316 WBV524307:WBV524316 WLR524307:WLR524316 WVN524307:WVN524316 F589843:F589852 JB589843:JB589852 SX589843:SX589852 ACT589843:ACT589852 AMP589843:AMP589852 AWL589843:AWL589852 BGH589843:BGH589852 BQD589843:BQD589852 BZZ589843:BZZ589852 CJV589843:CJV589852 CTR589843:CTR589852 DDN589843:DDN589852 DNJ589843:DNJ589852 DXF589843:DXF589852 EHB589843:EHB589852 EQX589843:EQX589852 FAT589843:FAT589852 FKP589843:FKP589852 FUL589843:FUL589852 GEH589843:GEH589852 GOD589843:GOD589852 GXZ589843:GXZ589852 HHV589843:HHV589852 HRR589843:HRR589852 IBN589843:IBN589852 ILJ589843:ILJ589852 IVF589843:IVF589852 JFB589843:JFB589852 JOX589843:JOX589852 JYT589843:JYT589852 KIP589843:KIP589852 KSL589843:KSL589852 LCH589843:LCH589852 LMD589843:LMD589852 LVZ589843:LVZ589852 MFV589843:MFV589852 MPR589843:MPR589852 MZN589843:MZN589852 NJJ589843:NJJ589852 NTF589843:NTF589852 ODB589843:ODB589852 OMX589843:OMX589852 OWT589843:OWT589852 PGP589843:PGP589852 PQL589843:PQL589852 QAH589843:QAH589852 QKD589843:QKD589852 QTZ589843:QTZ589852 RDV589843:RDV589852 RNR589843:RNR589852 RXN589843:RXN589852 SHJ589843:SHJ589852 SRF589843:SRF589852 TBB589843:TBB589852 TKX589843:TKX589852 TUT589843:TUT589852 UEP589843:UEP589852 UOL589843:UOL589852 UYH589843:UYH589852 VID589843:VID589852 VRZ589843:VRZ589852 WBV589843:WBV589852 WLR589843:WLR589852 WVN589843:WVN589852 F655379:F655388 JB655379:JB655388 SX655379:SX655388 ACT655379:ACT655388 AMP655379:AMP655388 AWL655379:AWL655388 BGH655379:BGH655388 BQD655379:BQD655388 BZZ655379:BZZ655388 CJV655379:CJV655388 CTR655379:CTR655388 DDN655379:DDN655388 DNJ655379:DNJ655388 DXF655379:DXF655388 EHB655379:EHB655388 EQX655379:EQX655388 FAT655379:FAT655388 FKP655379:FKP655388 FUL655379:FUL655388 GEH655379:GEH655388 GOD655379:GOD655388 GXZ655379:GXZ655388 HHV655379:HHV655388 HRR655379:HRR655388 IBN655379:IBN655388 ILJ655379:ILJ655388 IVF655379:IVF655388 JFB655379:JFB655388 JOX655379:JOX655388 JYT655379:JYT655388 KIP655379:KIP655388 KSL655379:KSL655388 LCH655379:LCH655388 LMD655379:LMD655388 LVZ655379:LVZ655388 MFV655379:MFV655388 MPR655379:MPR655388 MZN655379:MZN655388 NJJ655379:NJJ655388 NTF655379:NTF655388 ODB655379:ODB655388 OMX655379:OMX655388 OWT655379:OWT655388 PGP655379:PGP655388 PQL655379:PQL655388 QAH655379:QAH655388 QKD655379:QKD655388 QTZ655379:QTZ655388 RDV655379:RDV655388 RNR655379:RNR655388 RXN655379:RXN655388 SHJ655379:SHJ655388 SRF655379:SRF655388 TBB655379:TBB655388 TKX655379:TKX655388 TUT655379:TUT655388 UEP655379:UEP655388 UOL655379:UOL655388 UYH655379:UYH655388 VID655379:VID655388 VRZ655379:VRZ655388 WBV655379:WBV655388 WLR655379:WLR655388 WVN655379:WVN655388 F720915:F720924 JB720915:JB720924 SX720915:SX720924 ACT720915:ACT720924 AMP720915:AMP720924 AWL720915:AWL720924 BGH720915:BGH720924 BQD720915:BQD720924 BZZ720915:BZZ720924 CJV720915:CJV720924 CTR720915:CTR720924 DDN720915:DDN720924 DNJ720915:DNJ720924 DXF720915:DXF720924 EHB720915:EHB720924 EQX720915:EQX720924 FAT720915:FAT720924 FKP720915:FKP720924 FUL720915:FUL720924 GEH720915:GEH720924 GOD720915:GOD720924 GXZ720915:GXZ720924 HHV720915:HHV720924 HRR720915:HRR720924 IBN720915:IBN720924 ILJ720915:ILJ720924 IVF720915:IVF720924 JFB720915:JFB720924 JOX720915:JOX720924 JYT720915:JYT720924 KIP720915:KIP720924 KSL720915:KSL720924 LCH720915:LCH720924 LMD720915:LMD720924 LVZ720915:LVZ720924 MFV720915:MFV720924 MPR720915:MPR720924 MZN720915:MZN720924 NJJ720915:NJJ720924 NTF720915:NTF720924 ODB720915:ODB720924 OMX720915:OMX720924 OWT720915:OWT720924 PGP720915:PGP720924 PQL720915:PQL720924 QAH720915:QAH720924 QKD720915:QKD720924 QTZ720915:QTZ720924 RDV720915:RDV720924 RNR720915:RNR720924 RXN720915:RXN720924 SHJ720915:SHJ720924 SRF720915:SRF720924 TBB720915:TBB720924 TKX720915:TKX720924 TUT720915:TUT720924 UEP720915:UEP720924 UOL720915:UOL720924 UYH720915:UYH720924 VID720915:VID720924 VRZ720915:VRZ720924 WBV720915:WBV720924 WLR720915:WLR720924 WVN720915:WVN720924 F786451:F786460 JB786451:JB786460 SX786451:SX786460 ACT786451:ACT786460 AMP786451:AMP786460 AWL786451:AWL786460 BGH786451:BGH786460 BQD786451:BQD786460 BZZ786451:BZZ786460 CJV786451:CJV786460 CTR786451:CTR786460 DDN786451:DDN786460 DNJ786451:DNJ786460 DXF786451:DXF786460 EHB786451:EHB786460 EQX786451:EQX786460 FAT786451:FAT786460 FKP786451:FKP786460 FUL786451:FUL786460 GEH786451:GEH786460 GOD786451:GOD786460 GXZ786451:GXZ786460 HHV786451:HHV786460 HRR786451:HRR786460 IBN786451:IBN786460 ILJ786451:ILJ786460 IVF786451:IVF786460 JFB786451:JFB786460 JOX786451:JOX786460 JYT786451:JYT786460 KIP786451:KIP786460 KSL786451:KSL786460 LCH786451:LCH786460 LMD786451:LMD786460 LVZ786451:LVZ786460 MFV786451:MFV786460 MPR786451:MPR786460 MZN786451:MZN786460 NJJ786451:NJJ786460 NTF786451:NTF786460 ODB786451:ODB786460 OMX786451:OMX786460 OWT786451:OWT786460 PGP786451:PGP786460 PQL786451:PQL786460 QAH786451:QAH786460 QKD786451:QKD786460 QTZ786451:QTZ786460 RDV786451:RDV786460 RNR786451:RNR786460 RXN786451:RXN786460 SHJ786451:SHJ786460 SRF786451:SRF786460 TBB786451:TBB786460 TKX786451:TKX786460 TUT786451:TUT786460 UEP786451:UEP786460 UOL786451:UOL786460 UYH786451:UYH786460 VID786451:VID786460 VRZ786451:VRZ786460 WBV786451:WBV786460 WLR786451:WLR786460 WVN786451:WVN786460 F851987:F851996 JB851987:JB851996 SX851987:SX851996 ACT851987:ACT851996 AMP851987:AMP851996 AWL851987:AWL851996 BGH851987:BGH851996 BQD851987:BQD851996 BZZ851987:BZZ851996 CJV851987:CJV851996 CTR851987:CTR851996 DDN851987:DDN851996 DNJ851987:DNJ851996 DXF851987:DXF851996 EHB851987:EHB851996 EQX851987:EQX851996 FAT851987:FAT851996 FKP851987:FKP851996 FUL851987:FUL851996 GEH851987:GEH851996 GOD851987:GOD851996 GXZ851987:GXZ851996 HHV851987:HHV851996 HRR851987:HRR851996 IBN851987:IBN851996 ILJ851987:ILJ851996 IVF851987:IVF851996 JFB851987:JFB851996 JOX851987:JOX851996 JYT851987:JYT851996 KIP851987:KIP851996 KSL851987:KSL851996 LCH851987:LCH851996 LMD851987:LMD851996 LVZ851987:LVZ851996 MFV851987:MFV851996 MPR851987:MPR851996 MZN851987:MZN851996 NJJ851987:NJJ851996 NTF851987:NTF851996 ODB851987:ODB851996 OMX851987:OMX851996 OWT851987:OWT851996 PGP851987:PGP851996 PQL851987:PQL851996 QAH851987:QAH851996 QKD851987:QKD851996 QTZ851987:QTZ851996 RDV851987:RDV851996 RNR851987:RNR851996 RXN851987:RXN851996 SHJ851987:SHJ851996 SRF851987:SRF851996 TBB851987:TBB851996 TKX851987:TKX851996 TUT851987:TUT851996 UEP851987:UEP851996 UOL851987:UOL851996 UYH851987:UYH851996 VID851987:VID851996 VRZ851987:VRZ851996 WBV851987:WBV851996 WLR851987:WLR851996 WVN851987:WVN851996 F917523:F917532 JB917523:JB917532 SX917523:SX917532 ACT917523:ACT917532 AMP917523:AMP917532 AWL917523:AWL917532 BGH917523:BGH917532 BQD917523:BQD917532 BZZ917523:BZZ917532 CJV917523:CJV917532 CTR917523:CTR917532 DDN917523:DDN917532 DNJ917523:DNJ917532 DXF917523:DXF917532 EHB917523:EHB917532 EQX917523:EQX917532 FAT917523:FAT917532 FKP917523:FKP917532 FUL917523:FUL917532 GEH917523:GEH917532 GOD917523:GOD917532 GXZ917523:GXZ917532 HHV917523:HHV917532 HRR917523:HRR917532 IBN917523:IBN917532 ILJ917523:ILJ917532 IVF917523:IVF917532 JFB917523:JFB917532 JOX917523:JOX917532 JYT917523:JYT917532 KIP917523:KIP917532 KSL917523:KSL917532 LCH917523:LCH917532 LMD917523:LMD917532 LVZ917523:LVZ917532 MFV917523:MFV917532 MPR917523:MPR917532 MZN917523:MZN917532 NJJ917523:NJJ917532 NTF917523:NTF917532 ODB917523:ODB917532 OMX917523:OMX917532 OWT917523:OWT917532 PGP917523:PGP917532 PQL917523:PQL917532 QAH917523:QAH917532 QKD917523:QKD917532 QTZ917523:QTZ917532 RDV917523:RDV917532 RNR917523:RNR917532 RXN917523:RXN917532 SHJ917523:SHJ917532 SRF917523:SRF917532 TBB917523:TBB917532 TKX917523:TKX917532 TUT917523:TUT917532 UEP917523:UEP917532 UOL917523:UOL917532 UYH917523:UYH917532 VID917523:VID917532 VRZ917523:VRZ917532 WBV917523:WBV917532 WLR917523:WLR917532 WVN917523:WVN917532 F983059:F983068 JB983059:JB983068 SX983059:SX983068 ACT983059:ACT983068 AMP983059:AMP983068 AWL983059:AWL983068 BGH983059:BGH983068 BQD983059:BQD983068 BZZ983059:BZZ983068 CJV983059:CJV983068 CTR983059:CTR983068 DDN983059:DDN983068 DNJ983059:DNJ983068 DXF983059:DXF983068 EHB983059:EHB983068 EQX983059:EQX983068 FAT983059:FAT983068 FKP983059:FKP983068 FUL983059:FUL983068 GEH983059:GEH983068 GOD983059:GOD983068 GXZ983059:GXZ983068 HHV983059:HHV983068 HRR983059:HRR983068 IBN983059:IBN983068 ILJ983059:ILJ983068 IVF983059:IVF983068 JFB983059:JFB983068 JOX983059:JOX983068 JYT983059:JYT983068 KIP983059:KIP983068 KSL983059:KSL983068 LCH983059:LCH983068 LMD983059:LMD983068 LVZ983059:LVZ983068 MFV983059:MFV983068 MPR983059:MPR983068 MZN983059:MZN983068 NJJ983059:NJJ983068 NTF983059:NTF983068 ODB983059:ODB983068 OMX983059:OMX983068 OWT983059:OWT983068 PGP983059:PGP983068 PQL983059:PQL983068 QAH983059:QAH983068 QKD983059:QKD983068 QTZ983059:QTZ983068 RDV983059:RDV983068 RNR983059:RNR983068 RXN983059:RXN983068 SHJ983059:SHJ983068 SRF983059:SRF983068 TBB983059:TBB983068 TKX983059:TKX983068 TUT983059:TUT983068 UEP983059:UEP983068 UOL983059:UOL983068 UYH983059:UYH983068 VID983059:VID983068 VRZ983059:VRZ983068 WBV983059:WBV983068 WLR983059:WLR983068 WVN983059:WVN983068" xr:uid="{00000000-0002-0000-0600-000007000000}">
      <formula1>0</formula1>
    </dataValidation>
    <dataValidation type="decimal" operator="greaterThan" allowBlank="1" showInputMessage="1" showErrorMessage="1" promptTitle="Long-Term Liabilities" prompt="Please be sure these amounts agree to the government-wide statement of net position. The amount entered should equal the sum of portions due within one year and due after one year." sqref="E19:E28 JA19:JA28 SW19:SW28 ACS19:ACS28 AMO19:AMO28 AWK19:AWK28 BGG19:BGG28 BQC19:BQC28 BZY19:BZY28 CJU19:CJU28 CTQ19:CTQ28 DDM19:DDM28 DNI19:DNI28 DXE19:DXE28 EHA19:EHA28 EQW19:EQW28 FAS19:FAS28 FKO19:FKO28 FUK19:FUK28 GEG19:GEG28 GOC19:GOC28 GXY19:GXY28 HHU19:HHU28 HRQ19:HRQ28 IBM19:IBM28 ILI19:ILI28 IVE19:IVE28 JFA19:JFA28 JOW19:JOW28 JYS19:JYS28 KIO19:KIO28 KSK19:KSK28 LCG19:LCG28 LMC19:LMC28 LVY19:LVY28 MFU19:MFU28 MPQ19:MPQ28 MZM19:MZM28 NJI19:NJI28 NTE19:NTE28 ODA19:ODA28 OMW19:OMW28 OWS19:OWS28 PGO19:PGO28 PQK19:PQK28 QAG19:QAG28 QKC19:QKC28 QTY19:QTY28 RDU19:RDU28 RNQ19:RNQ28 RXM19:RXM28 SHI19:SHI28 SRE19:SRE28 TBA19:TBA28 TKW19:TKW28 TUS19:TUS28 UEO19:UEO28 UOK19:UOK28 UYG19:UYG28 VIC19:VIC28 VRY19:VRY28 WBU19:WBU28 WLQ19:WLQ28 WVM19:WVM28 E65555:E65564 JA65555:JA65564 SW65555:SW65564 ACS65555:ACS65564 AMO65555:AMO65564 AWK65555:AWK65564 BGG65555:BGG65564 BQC65555:BQC65564 BZY65555:BZY65564 CJU65555:CJU65564 CTQ65555:CTQ65564 DDM65555:DDM65564 DNI65555:DNI65564 DXE65555:DXE65564 EHA65555:EHA65564 EQW65555:EQW65564 FAS65555:FAS65564 FKO65555:FKO65564 FUK65555:FUK65564 GEG65555:GEG65564 GOC65555:GOC65564 GXY65555:GXY65564 HHU65555:HHU65564 HRQ65555:HRQ65564 IBM65555:IBM65564 ILI65555:ILI65564 IVE65555:IVE65564 JFA65555:JFA65564 JOW65555:JOW65564 JYS65555:JYS65564 KIO65555:KIO65564 KSK65555:KSK65564 LCG65555:LCG65564 LMC65555:LMC65564 LVY65555:LVY65564 MFU65555:MFU65564 MPQ65555:MPQ65564 MZM65555:MZM65564 NJI65555:NJI65564 NTE65555:NTE65564 ODA65555:ODA65564 OMW65555:OMW65564 OWS65555:OWS65564 PGO65555:PGO65564 PQK65555:PQK65564 QAG65555:QAG65564 QKC65555:QKC65564 QTY65555:QTY65564 RDU65555:RDU65564 RNQ65555:RNQ65564 RXM65555:RXM65564 SHI65555:SHI65564 SRE65555:SRE65564 TBA65555:TBA65564 TKW65555:TKW65564 TUS65555:TUS65564 UEO65555:UEO65564 UOK65555:UOK65564 UYG65555:UYG65564 VIC65555:VIC65564 VRY65555:VRY65564 WBU65555:WBU65564 WLQ65555:WLQ65564 WVM65555:WVM65564 E131091:E131100 JA131091:JA131100 SW131091:SW131100 ACS131091:ACS131100 AMO131091:AMO131100 AWK131091:AWK131100 BGG131091:BGG131100 BQC131091:BQC131100 BZY131091:BZY131100 CJU131091:CJU131100 CTQ131091:CTQ131100 DDM131091:DDM131100 DNI131091:DNI131100 DXE131091:DXE131100 EHA131091:EHA131100 EQW131091:EQW131100 FAS131091:FAS131100 FKO131091:FKO131100 FUK131091:FUK131100 GEG131091:GEG131100 GOC131091:GOC131100 GXY131091:GXY131100 HHU131091:HHU131100 HRQ131091:HRQ131100 IBM131091:IBM131100 ILI131091:ILI131100 IVE131091:IVE131100 JFA131091:JFA131100 JOW131091:JOW131100 JYS131091:JYS131100 KIO131091:KIO131100 KSK131091:KSK131100 LCG131091:LCG131100 LMC131091:LMC131100 LVY131091:LVY131100 MFU131091:MFU131100 MPQ131091:MPQ131100 MZM131091:MZM131100 NJI131091:NJI131100 NTE131091:NTE131100 ODA131091:ODA131100 OMW131091:OMW131100 OWS131091:OWS131100 PGO131091:PGO131100 PQK131091:PQK131100 QAG131091:QAG131100 QKC131091:QKC131100 QTY131091:QTY131100 RDU131091:RDU131100 RNQ131091:RNQ131100 RXM131091:RXM131100 SHI131091:SHI131100 SRE131091:SRE131100 TBA131091:TBA131100 TKW131091:TKW131100 TUS131091:TUS131100 UEO131091:UEO131100 UOK131091:UOK131100 UYG131091:UYG131100 VIC131091:VIC131100 VRY131091:VRY131100 WBU131091:WBU131100 WLQ131091:WLQ131100 WVM131091:WVM131100 E196627:E196636 JA196627:JA196636 SW196627:SW196636 ACS196627:ACS196636 AMO196627:AMO196636 AWK196627:AWK196636 BGG196627:BGG196636 BQC196627:BQC196636 BZY196627:BZY196636 CJU196627:CJU196636 CTQ196627:CTQ196636 DDM196627:DDM196636 DNI196627:DNI196636 DXE196627:DXE196636 EHA196627:EHA196636 EQW196627:EQW196636 FAS196627:FAS196636 FKO196627:FKO196636 FUK196627:FUK196636 GEG196627:GEG196636 GOC196627:GOC196636 GXY196627:GXY196636 HHU196627:HHU196636 HRQ196627:HRQ196636 IBM196627:IBM196636 ILI196627:ILI196636 IVE196627:IVE196636 JFA196627:JFA196636 JOW196627:JOW196636 JYS196627:JYS196636 KIO196627:KIO196636 KSK196627:KSK196636 LCG196627:LCG196636 LMC196627:LMC196636 LVY196627:LVY196636 MFU196627:MFU196636 MPQ196627:MPQ196636 MZM196627:MZM196636 NJI196627:NJI196636 NTE196627:NTE196636 ODA196627:ODA196636 OMW196627:OMW196636 OWS196627:OWS196636 PGO196627:PGO196636 PQK196627:PQK196636 QAG196627:QAG196636 QKC196627:QKC196636 QTY196627:QTY196636 RDU196627:RDU196636 RNQ196627:RNQ196636 RXM196627:RXM196636 SHI196627:SHI196636 SRE196627:SRE196636 TBA196627:TBA196636 TKW196627:TKW196636 TUS196627:TUS196636 UEO196627:UEO196636 UOK196627:UOK196636 UYG196627:UYG196636 VIC196627:VIC196636 VRY196627:VRY196636 WBU196627:WBU196636 WLQ196627:WLQ196636 WVM196627:WVM196636 E262163:E262172 JA262163:JA262172 SW262163:SW262172 ACS262163:ACS262172 AMO262163:AMO262172 AWK262163:AWK262172 BGG262163:BGG262172 BQC262163:BQC262172 BZY262163:BZY262172 CJU262163:CJU262172 CTQ262163:CTQ262172 DDM262163:DDM262172 DNI262163:DNI262172 DXE262163:DXE262172 EHA262163:EHA262172 EQW262163:EQW262172 FAS262163:FAS262172 FKO262163:FKO262172 FUK262163:FUK262172 GEG262163:GEG262172 GOC262163:GOC262172 GXY262163:GXY262172 HHU262163:HHU262172 HRQ262163:HRQ262172 IBM262163:IBM262172 ILI262163:ILI262172 IVE262163:IVE262172 JFA262163:JFA262172 JOW262163:JOW262172 JYS262163:JYS262172 KIO262163:KIO262172 KSK262163:KSK262172 LCG262163:LCG262172 LMC262163:LMC262172 LVY262163:LVY262172 MFU262163:MFU262172 MPQ262163:MPQ262172 MZM262163:MZM262172 NJI262163:NJI262172 NTE262163:NTE262172 ODA262163:ODA262172 OMW262163:OMW262172 OWS262163:OWS262172 PGO262163:PGO262172 PQK262163:PQK262172 QAG262163:QAG262172 QKC262163:QKC262172 QTY262163:QTY262172 RDU262163:RDU262172 RNQ262163:RNQ262172 RXM262163:RXM262172 SHI262163:SHI262172 SRE262163:SRE262172 TBA262163:TBA262172 TKW262163:TKW262172 TUS262163:TUS262172 UEO262163:UEO262172 UOK262163:UOK262172 UYG262163:UYG262172 VIC262163:VIC262172 VRY262163:VRY262172 WBU262163:WBU262172 WLQ262163:WLQ262172 WVM262163:WVM262172 E327699:E327708 JA327699:JA327708 SW327699:SW327708 ACS327699:ACS327708 AMO327699:AMO327708 AWK327699:AWK327708 BGG327699:BGG327708 BQC327699:BQC327708 BZY327699:BZY327708 CJU327699:CJU327708 CTQ327699:CTQ327708 DDM327699:DDM327708 DNI327699:DNI327708 DXE327699:DXE327708 EHA327699:EHA327708 EQW327699:EQW327708 FAS327699:FAS327708 FKO327699:FKO327708 FUK327699:FUK327708 GEG327699:GEG327708 GOC327699:GOC327708 GXY327699:GXY327708 HHU327699:HHU327708 HRQ327699:HRQ327708 IBM327699:IBM327708 ILI327699:ILI327708 IVE327699:IVE327708 JFA327699:JFA327708 JOW327699:JOW327708 JYS327699:JYS327708 KIO327699:KIO327708 KSK327699:KSK327708 LCG327699:LCG327708 LMC327699:LMC327708 LVY327699:LVY327708 MFU327699:MFU327708 MPQ327699:MPQ327708 MZM327699:MZM327708 NJI327699:NJI327708 NTE327699:NTE327708 ODA327699:ODA327708 OMW327699:OMW327708 OWS327699:OWS327708 PGO327699:PGO327708 PQK327699:PQK327708 QAG327699:QAG327708 QKC327699:QKC327708 QTY327699:QTY327708 RDU327699:RDU327708 RNQ327699:RNQ327708 RXM327699:RXM327708 SHI327699:SHI327708 SRE327699:SRE327708 TBA327699:TBA327708 TKW327699:TKW327708 TUS327699:TUS327708 UEO327699:UEO327708 UOK327699:UOK327708 UYG327699:UYG327708 VIC327699:VIC327708 VRY327699:VRY327708 WBU327699:WBU327708 WLQ327699:WLQ327708 WVM327699:WVM327708 E393235:E393244 JA393235:JA393244 SW393235:SW393244 ACS393235:ACS393244 AMO393235:AMO393244 AWK393235:AWK393244 BGG393235:BGG393244 BQC393235:BQC393244 BZY393235:BZY393244 CJU393235:CJU393244 CTQ393235:CTQ393244 DDM393235:DDM393244 DNI393235:DNI393244 DXE393235:DXE393244 EHA393235:EHA393244 EQW393235:EQW393244 FAS393235:FAS393244 FKO393235:FKO393244 FUK393235:FUK393244 GEG393235:GEG393244 GOC393235:GOC393244 GXY393235:GXY393244 HHU393235:HHU393244 HRQ393235:HRQ393244 IBM393235:IBM393244 ILI393235:ILI393244 IVE393235:IVE393244 JFA393235:JFA393244 JOW393235:JOW393244 JYS393235:JYS393244 KIO393235:KIO393244 KSK393235:KSK393244 LCG393235:LCG393244 LMC393235:LMC393244 LVY393235:LVY393244 MFU393235:MFU393244 MPQ393235:MPQ393244 MZM393235:MZM393244 NJI393235:NJI393244 NTE393235:NTE393244 ODA393235:ODA393244 OMW393235:OMW393244 OWS393235:OWS393244 PGO393235:PGO393244 PQK393235:PQK393244 QAG393235:QAG393244 QKC393235:QKC393244 QTY393235:QTY393244 RDU393235:RDU393244 RNQ393235:RNQ393244 RXM393235:RXM393244 SHI393235:SHI393244 SRE393235:SRE393244 TBA393235:TBA393244 TKW393235:TKW393244 TUS393235:TUS393244 UEO393235:UEO393244 UOK393235:UOK393244 UYG393235:UYG393244 VIC393235:VIC393244 VRY393235:VRY393244 WBU393235:WBU393244 WLQ393235:WLQ393244 WVM393235:WVM393244 E458771:E458780 JA458771:JA458780 SW458771:SW458780 ACS458771:ACS458780 AMO458771:AMO458780 AWK458771:AWK458780 BGG458771:BGG458780 BQC458771:BQC458780 BZY458771:BZY458780 CJU458771:CJU458780 CTQ458771:CTQ458780 DDM458771:DDM458780 DNI458771:DNI458780 DXE458771:DXE458780 EHA458771:EHA458780 EQW458771:EQW458780 FAS458771:FAS458780 FKO458771:FKO458780 FUK458771:FUK458780 GEG458771:GEG458780 GOC458771:GOC458780 GXY458771:GXY458780 HHU458771:HHU458780 HRQ458771:HRQ458780 IBM458771:IBM458780 ILI458771:ILI458780 IVE458771:IVE458780 JFA458771:JFA458780 JOW458771:JOW458780 JYS458771:JYS458780 KIO458771:KIO458780 KSK458771:KSK458780 LCG458771:LCG458780 LMC458771:LMC458780 LVY458771:LVY458780 MFU458771:MFU458780 MPQ458771:MPQ458780 MZM458771:MZM458780 NJI458771:NJI458780 NTE458771:NTE458780 ODA458771:ODA458780 OMW458771:OMW458780 OWS458771:OWS458780 PGO458771:PGO458780 PQK458771:PQK458780 QAG458771:QAG458780 QKC458771:QKC458780 QTY458771:QTY458780 RDU458771:RDU458780 RNQ458771:RNQ458780 RXM458771:RXM458780 SHI458771:SHI458780 SRE458771:SRE458780 TBA458771:TBA458780 TKW458771:TKW458780 TUS458771:TUS458780 UEO458771:UEO458780 UOK458771:UOK458780 UYG458771:UYG458780 VIC458771:VIC458780 VRY458771:VRY458780 WBU458771:WBU458780 WLQ458771:WLQ458780 WVM458771:WVM458780 E524307:E524316 JA524307:JA524316 SW524307:SW524316 ACS524307:ACS524316 AMO524307:AMO524316 AWK524307:AWK524316 BGG524307:BGG524316 BQC524307:BQC524316 BZY524307:BZY524316 CJU524307:CJU524316 CTQ524307:CTQ524316 DDM524307:DDM524316 DNI524307:DNI524316 DXE524307:DXE524316 EHA524307:EHA524316 EQW524307:EQW524316 FAS524307:FAS524316 FKO524307:FKO524316 FUK524307:FUK524316 GEG524307:GEG524316 GOC524307:GOC524316 GXY524307:GXY524316 HHU524307:HHU524316 HRQ524307:HRQ524316 IBM524307:IBM524316 ILI524307:ILI524316 IVE524307:IVE524316 JFA524307:JFA524316 JOW524307:JOW524316 JYS524307:JYS524316 KIO524307:KIO524316 KSK524307:KSK524316 LCG524307:LCG524316 LMC524307:LMC524316 LVY524307:LVY524316 MFU524307:MFU524316 MPQ524307:MPQ524316 MZM524307:MZM524316 NJI524307:NJI524316 NTE524307:NTE524316 ODA524307:ODA524316 OMW524307:OMW524316 OWS524307:OWS524316 PGO524307:PGO524316 PQK524307:PQK524316 QAG524307:QAG524316 QKC524307:QKC524316 QTY524307:QTY524316 RDU524307:RDU524316 RNQ524307:RNQ524316 RXM524307:RXM524316 SHI524307:SHI524316 SRE524307:SRE524316 TBA524307:TBA524316 TKW524307:TKW524316 TUS524307:TUS524316 UEO524307:UEO524316 UOK524307:UOK524316 UYG524307:UYG524316 VIC524307:VIC524316 VRY524307:VRY524316 WBU524307:WBU524316 WLQ524307:WLQ524316 WVM524307:WVM524316 E589843:E589852 JA589843:JA589852 SW589843:SW589852 ACS589843:ACS589852 AMO589843:AMO589852 AWK589843:AWK589852 BGG589843:BGG589852 BQC589843:BQC589852 BZY589843:BZY589852 CJU589843:CJU589852 CTQ589843:CTQ589852 DDM589843:DDM589852 DNI589843:DNI589852 DXE589843:DXE589852 EHA589843:EHA589852 EQW589843:EQW589852 FAS589843:FAS589852 FKO589843:FKO589852 FUK589843:FUK589852 GEG589843:GEG589852 GOC589843:GOC589852 GXY589843:GXY589852 HHU589843:HHU589852 HRQ589843:HRQ589852 IBM589843:IBM589852 ILI589843:ILI589852 IVE589843:IVE589852 JFA589843:JFA589852 JOW589843:JOW589852 JYS589843:JYS589852 KIO589843:KIO589852 KSK589843:KSK589852 LCG589843:LCG589852 LMC589843:LMC589852 LVY589843:LVY589852 MFU589843:MFU589852 MPQ589843:MPQ589852 MZM589843:MZM589852 NJI589843:NJI589852 NTE589843:NTE589852 ODA589843:ODA589852 OMW589843:OMW589852 OWS589843:OWS589852 PGO589843:PGO589852 PQK589843:PQK589852 QAG589843:QAG589852 QKC589843:QKC589852 QTY589843:QTY589852 RDU589843:RDU589852 RNQ589843:RNQ589852 RXM589843:RXM589852 SHI589843:SHI589852 SRE589843:SRE589852 TBA589843:TBA589852 TKW589843:TKW589852 TUS589843:TUS589852 UEO589843:UEO589852 UOK589843:UOK589852 UYG589843:UYG589852 VIC589843:VIC589852 VRY589843:VRY589852 WBU589843:WBU589852 WLQ589843:WLQ589852 WVM589843:WVM589852 E655379:E655388 JA655379:JA655388 SW655379:SW655388 ACS655379:ACS655388 AMO655379:AMO655388 AWK655379:AWK655388 BGG655379:BGG655388 BQC655379:BQC655388 BZY655379:BZY655388 CJU655379:CJU655388 CTQ655379:CTQ655388 DDM655379:DDM655388 DNI655379:DNI655388 DXE655379:DXE655388 EHA655379:EHA655388 EQW655379:EQW655388 FAS655379:FAS655388 FKO655379:FKO655388 FUK655379:FUK655388 GEG655379:GEG655388 GOC655379:GOC655388 GXY655379:GXY655388 HHU655379:HHU655388 HRQ655379:HRQ655388 IBM655379:IBM655388 ILI655379:ILI655388 IVE655379:IVE655388 JFA655379:JFA655388 JOW655379:JOW655388 JYS655379:JYS655388 KIO655379:KIO655388 KSK655379:KSK655388 LCG655379:LCG655388 LMC655379:LMC655388 LVY655379:LVY655388 MFU655379:MFU655388 MPQ655379:MPQ655388 MZM655379:MZM655388 NJI655379:NJI655388 NTE655379:NTE655388 ODA655379:ODA655388 OMW655379:OMW655388 OWS655379:OWS655388 PGO655379:PGO655388 PQK655379:PQK655388 QAG655379:QAG655388 QKC655379:QKC655388 QTY655379:QTY655388 RDU655379:RDU655388 RNQ655379:RNQ655388 RXM655379:RXM655388 SHI655379:SHI655388 SRE655379:SRE655388 TBA655379:TBA655388 TKW655379:TKW655388 TUS655379:TUS655388 UEO655379:UEO655388 UOK655379:UOK655388 UYG655379:UYG655388 VIC655379:VIC655388 VRY655379:VRY655388 WBU655379:WBU655388 WLQ655379:WLQ655388 WVM655379:WVM655388 E720915:E720924 JA720915:JA720924 SW720915:SW720924 ACS720915:ACS720924 AMO720915:AMO720924 AWK720915:AWK720924 BGG720915:BGG720924 BQC720915:BQC720924 BZY720915:BZY720924 CJU720915:CJU720924 CTQ720915:CTQ720924 DDM720915:DDM720924 DNI720915:DNI720924 DXE720915:DXE720924 EHA720915:EHA720924 EQW720915:EQW720924 FAS720915:FAS720924 FKO720915:FKO720924 FUK720915:FUK720924 GEG720915:GEG720924 GOC720915:GOC720924 GXY720915:GXY720924 HHU720915:HHU720924 HRQ720915:HRQ720924 IBM720915:IBM720924 ILI720915:ILI720924 IVE720915:IVE720924 JFA720915:JFA720924 JOW720915:JOW720924 JYS720915:JYS720924 KIO720915:KIO720924 KSK720915:KSK720924 LCG720915:LCG720924 LMC720915:LMC720924 LVY720915:LVY720924 MFU720915:MFU720924 MPQ720915:MPQ720924 MZM720915:MZM720924 NJI720915:NJI720924 NTE720915:NTE720924 ODA720915:ODA720924 OMW720915:OMW720924 OWS720915:OWS720924 PGO720915:PGO720924 PQK720915:PQK720924 QAG720915:QAG720924 QKC720915:QKC720924 QTY720915:QTY720924 RDU720915:RDU720924 RNQ720915:RNQ720924 RXM720915:RXM720924 SHI720915:SHI720924 SRE720915:SRE720924 TBA720915:TBA720924 TKW720915:TKW720924 TUS720915:TUS720924 UEO720915:UEO720924 UOK720915:UOK720924 UYG720915:UYG720924 VIC720915:VIC720924 VRY720915:VRY720924 WBU720915:WBU720924 WLQ720915:WLQ720924 WVM720915:WVM720924 E786451:E786460 JA786451:JA786460 SW786451:SW786460 ACS786451:ACS786460 AMO786451:AMO786460 AWK786451:AWK786460 BGG786451:BGG786460 BQC786451:BQC786460 BZY786451:BZY786460 CJU786451:CJU786460 CTQ786451:CTQ786460 DDM786451:DDM786460 DNI786451:DNI786460 DXE786451:DXE786460 EHA786451:EHA786460 EQW786451:EQW786460 FAS786451:FAS786460 FKO786451:FKO786460 FUK786451:FUK786460 GEG786451:GEG786460 GOC786451:GOC786460 GXY786451:GXY786460 HHU786451:HHU786460 HRQ786451:HRQ786460 IBM786451:IBM786460 ILI786451:ILI786460 IVE786451:IVE786460 JFA786451:JFA786460 JOW786451:JOW786460 JYS786451:JYS786460 KIO786451:KIO786460 KSK786451:KSK786460 LCG786451:LCG786460 LMC786451:LMC786460 LVY786451:LVY786460 MFU786451:MFU786460 MPQ786451:MPQ786460 MZM786451:MZM786460 NJI786451:NJI786460 NTE786451:NTE786460 ODA786451:ODA786460 OMW786451:OMW786460 OWS786451:OWS786460 PGO786451:PGO786460 PQK786451:PQK786460 QAG786451:QAG786460 QKC786451:QKC786460 QTY786451:QTY786460 RDU786451:RDU786460 RNQ786451:RNQ786460 RXM786451:RXM786460 SHI786451:SHI786460 SRE786451:SRE786460 TBA786451:TBA786460 TKW786451:TKW786460 TUS786451:TUS786460 UEO786451:UEO786460 UOK786451:UOK786460 UYG786451:UYG786460 VIC786451:VIC786460 VRY786451:VRY786460 WBU786451:WBU786460 WLQ786451:WLQ786460 WVM786451:WVM786460 E851987:E851996 JA851987:JA851996 SW851987:SW851996 ACS851987:ACS851996 AMO851987:AMO851996 AWK851987:AWK851996 BGG851987:BGG851996 BQC851987:BQC851996 BZY851987:BZY851996 CJU851987:CJU851996 CTQ851987:CTQ851996 DDM851987:DDM851996 DNI851987:DNI851996 DXE851987:DXE851996 EHA851987:EHA851996 EQW851987:EQW851996 FAS851987:FAS851996 FKO851987:FKO851996 FUK851987:FUK851996 GEG851987:GEG851996 GOC851987:GOC851996 GXY851987:GXY851996 HHU851987:HHU851996 HRQ851987:HRQ851996 IBM851987:IBM851996 ILI851987:ILI851996 IVE851987:IVE851996 JFA851987:JFA851996 JOW851987:JOW851996 JYS851987:JYS851996 KIO851987:KIO851996 KSK851987:KSK851996 LCG851987:LCG851996 LMC851987:LMC851996 LVY851987:LVY851996 MFU851987:MFU851996 MPQ851987:MPQ851996 MZM851987:MZM851996 NJI851987:NJI851996 NTE851987:NTE851996 ODA851987:ODA851996 OMW851987:OMW851996 OWS851987:OWS851996 PGO851987:PGO851996 PQK851987:PQK851996 QAG851987:QAG851996 QKC851987:QKC851996 QTY851987:QTY851996 RDU851987:RDU851996 RNQ851987:RNQ851996 RXM851987:RXM851996 SHI851987:SHI851996 SRE851987:SRE851996 TBA851987:TBA851996 TKW851987:TKW851996 TUS851987:TUS851996 UEO851987:UEO851996 UOK851987:UOK851996 UYG851987:UYG851996 VIC851987:VIC851996 VRY851987:VRY851996 WBU851987:WBU851996 WLQ851987:WLQ851996 WVM851987:WVM851996 E917523:E917532 JA917523:JA917532 SW917523:SW917532 ACS917523:ACS917532 AMO917523:AMO917532 AWK917523:AWK917532 BGG917523:BGG917532 BQC917523:BQC917532 BZY917523:BZY917532 CJU917523:CJU917532 CTQ917523:CTQ917532 DDM917523:DDM917532 DNI917523:DNI917532 DXE917523:DXE917532 EHA917523:EHA917532 EQW917523:EQW917532 FAS917523:FAS917532 FKO917523:FKO917532 FUK917523:FUK917532 GEG917523:GEG917532 GOC917523:GOC917532 GXY917523:GXY917532 HHU917523:HHU917532 HRQ917523:HRQ917532 IBM917523:IBM917532 ILI917523:ILI917532 IVE917523:IVE917532 JFA917523:JFA917532 JOW917523:JOW917532 JYS917523:JYS917532 KIO917523:KIO917532 KSK917523:KSK917532 LCG917523:LCG917532 LMC917523:LMC917532 LVY917523:LVY917532 MFU917523:MFU917532 MPQ917523:MPQ917532 MZM917523:MZM917532 NJI917523:NJI917532 NTE917523:NTE917532 ODA917523:ODA917532 OMW917523:OMW917532 OWS917523:OWS917532 PGO917523:PGO917532 PQK917523:PQK917532 QAG917523:QAG917532 QKC917523:QKC917532 QTY917523:QTY917532 RDU917523:RDU917532 RNQ917523:RNQ917532 RXM917523:RXM917532 SHI917523:SHI917532 SRE917523:SRE917532 TBA917523:TBA917532 TKW917523:TKW917532 TUS917523:TUS917532 UEO917523:UEO917532 UOK917523:UOK917532 UYG917523:UYG917532 VIC917523:VIC917532 VRY917523:VRY917532 WBU917523:WBU917532 WLQ917523:WLQ917532 WVM917523:WVM917532 E983059:E983068 JA983059:JA983068 SW983059:SW983068 ACS983059:ACS983068 AMO983059:AMO983068 AWK983059:AWK983068 BGG983059:BGG983068 BQC983059:BQC983068 BZY983059:BZY983068 CJU983059:CJU983068 CTQ983059:CTQ983068 DDM983059:DDM983068 DNI983059:DNI983068 DXE983059:DXE983068 EHA983059:EHA983068 EQW983059:EQW983068 FAS983059:FAS983068 FKO983059:FKO983068 FUK983059:FUK983068 GEG983059:GEG983068 GOC983059:GOC983068 GXY983059:GXY983068 HHU983059:HHU983068 HRQ983059:HRQ983068 IBM983059:IBM983068 ILI983059:ILI983068 IVE983059:IVE983068 JFA983059:JFA983068 JOW983059:JOW983068 JYS983059:JYS983068 KIO983059:KIO983068 KSK983059:KSK983068 LCG983059:LCG983068 LMC983059:LMC983068 LVY983059:LVY983068 MFU983059:MFU983068 MPQ983059:MPQ983068 MZM983059:MZM983068 NJI983059:NJI983068 NTE983059:NTE983068 ODA983059:ODA983068 OMW983059:OMW983068 OWS983059:OWS983068 PGO983059:PGO983068 PQK983059:PQK983068 QAG983059:QAG983068 QKC983059:QKC983068 QTY983059:QTY983068 RDU983059:RDU983068 RNQ983059:RNQ983068 RXM983059:RXM983068 SHI983059:SHI983068 SRE983059:SRE983068 TBA983059:TBA983068 TKW983059:TKW983068 TUS983059:TUS983068 UEO983059:UEO983068 UOK983059:UOK983068 UYG983059:UYG983068 VIC983059:VIC983068 VRY983059:VRY983068 WBU983059:WBU983068 WLQ983059:WLQ983068 WVM983059:WVM983068" xr:uid="{00000000-0002-0000-0600-000008000000}">
      <formula1>0</formula1>
    </dataValidation>
  </dataValidations>
  <printOptions horizontalCentered="1" gridLinesSet="0"/>
  <pageMargins left="0.25" right="0.25" top="0.5" bottom="0" header="0" footer="0"/>
  <pageSetup scale="50" fitToHeight="4" orientation="landscape" r:id="rId1"/>
  <headerFooter alignWithMargins="0"/>
  <rowBreaks count="3" manualBreakCount="3">
    <brk id="35" min="1" max="10" man="1"/>
    <brk id="67" min="1" max="10" man="1"/>
    <brk id="82" min="1" max="10" man="1"/>
  </rowBreaks>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xr:uid="{00000000-0002-0000-0600-000009000000}">
          <x14:formula1>
            <xm:f>0</xm:f>
          </x14:formula1>
          <xm:sqref>F48:F49 JB48:JB49 SX48:SX49 ACT48:ACT49 AMP48:AMP49 AWL48:AWL49 BGH48:BGH49 BQD48:BQD49 BZZ48:BZZ49 CJV48:CJV49 CTR48:CTR49 DDN48:DDN49 DNJ48:DNJ49 DXF48:DXF49 EHB48:EHB49 EQX48:EQX49 FAT48:FAT49 FKP48:FKP49 FUL48:FUL49 GEH48:GEH49 GOD48:GOD49 GXZ48:GXZ49 HHV48:HHV49 HRR48:HRR49 IBN48:IBN49 ILJ48:ILJ49 IVF48:IVF49 JFB48:JFB49 JOX48:JOX49 JYT48:JYT49 KIP48:KIP49 KSL48:KSL49 LCH48:LCH49 LMD48:LMD49 LVZ48:LVZ49 MFV48:MFV49 MPR48:MPR49 MZN48:MZN49 NJJ48:NJJ49 NTF48:NTF49 ODB48:ODB49 OMX48:OMX49 OWT48:OWT49 PGP48:PGP49 PQL48:PQL49 QAH48:QAH49 QKD48:QKD49 QTZ48:QTZ49 RDV48:RDV49 RNR48:RNR49 RXN48:RXN49 SHJ48:SHJ49 SRF48:SRF49 TBB48:TBB49 TKX48:TKX49 TUT48:TUT49 UEP48:UEP49 UOL48:UOL49 UYH48:UYH49 VID48:VID49 VRZ48:VRZ49 WBV48:WBV49 WLR48:WLR49 WVN48:WVN49 F65584:F65585 JB65584:JB65585 SX65584:SX65585 ACT65584:ACT65585 AMP65584:AMP65585 AWL65584:AWL65585 BGH65584:BGH65585 BQD65584:BQD65585 BZZ65584:BZZ65585 CJV65584:CJV65585 CTR65584:CTR65585 DDN65584:DDN65585 DNJ65584:DNJ65585 DXF65584:DXF65585 EHB65584:EHB65585 EQX65584:EQX65585 FAT65584:FAT65585 FKP65584:FKP65585 FUL65584:FUL65585 GEH65584:GEH65585 GOD65584:GOD65585 GXZ65584:GXZ65585 HHV65584:HHV65585 HRR65584:HRR65585 IBN65584:IBN65585 ILJ65584:ILJ65585 IVF65584:IVF65585 JFB65584:JFB65585 JOX65584:JOX65585 JYT65584:JYT65585 KIP65584:KIP65585 KSL65584:KSL65585 LCH65584:LCH65585 LMD65584:LMD65585 LVZ65584:LVZ65585 MFV65584:MFV65585 MPR65584:MPR65585 MZN65584:MZN65585 NJJ65584:NJJ65585 NTF65584:NTF65585 ODB65584:ODB65585 OMX65584:OMX65585 OWT65584:OWT65585 PGP65584:PGP65585 PQL65584:PQL65585 QAH65584:QAH65585 QKD65584:QKD65585 QTZ65584:QTZ65585 RDV65584:RDV65585 RNR65584:RNR65585 RXN65584:RXN65585 SHJ65584:SHJ65585 SRF65584:SRF65585 TBB65584:TBB65585 TKX65584:TKX65585 TUT65584:TUT65585 UEP65584:UEP65585 UOL65584:UOL65585 UYH65584:UYH65585 VID65584:VID65585 VRZ65584:VRZ65585 WBV65584:WBV65585 WLR65584:WLR65585 WVN65584:WVN65585 F131120:F131121 JB131120:JB131121 SX131120:SX131121 ACT131120:ACT131121 AMP131120:AMP131121 AWL131120:AWL131121 BGH131120:BGH131121 BQD131120:BQD131121 BZZ131120:BZZ131121 CJV131120:CJV131121 CTR131120:CTR131121 DDN131120:DDN131121 DNJ131120:DNJ131121 DXF131120:DXF131121 EHB131120:EHB131121 EQX131120:EQX131121 FAT131120:FAT131121 FKP131120:FKP131121 FUL131120:FUL131121 GEH131120:GEH131121 GOD131120:GOD131121 GXZ131120:GXZ131121 HHV131120:HHV131121 HRR131120:HRR131121 IBN131120:IBN131121 ILJ131120:ILJ131121 IVF131120:IVF131121 JFB131120:JFB131121 JOX131120:JOX131121 JYT131120:JYT131121 KIP131120:KIP131121 KSL131120:KSL131121 LCH131120:LCH131121 LMD131120:LMD131121 LVZ131120:LVZ131121 MFV131120:MFV131121 MPR131120:MPR131121 MZN131120:MZN131121 NJJ131120:NJJ131121 NTF131120:NTF131121 ODB131120:ODB131121 OMX131120:OMX131121 OWT131120:OWT131121 PGP131120:PGP131121 PQL131120:PQL131121 QAH131120:QAH131121 QKD131120:QKD131121 QTZ131120:QTZ131121 RDV131120:RDV131121 RNR131120:RNR131121 RXN131120:RXN131121 SHJ131120:SHJ131121 SRF131120:SRF131121 TBB131120:TBB131121 TKX131120:TKX131121 TUT131120:TUT131121 UEP131120:UEP131121 UOL131120:UOL131121 UYH131120:UYH131121 VID131120:VID131121 VRZ131120:VRZ131121 WBV131120:WBV131121 WLR131120:WLR131121 WVN131120:WVN131121 F196656:F196657 JB196656:JB196657 SX196656:SX196657 ACT196656:ACT196657 AMP196656:AMP196657 AWL196656:AWL196657 BGH196656:BGH196657 BQD196656:BQD196657 BZZ196656:BZZ196657 CJV196656:CJV196657 CTR196656:CTR196657 DDN196656:DDN196657 DNJ196656:DNJ196657 DXF196656:DXF196657 EHB196656:EHB196657 EQX196656:EQX196657 FAT196656:FAT196657 FKP196656:FKP196657 FUL196656:FUL196657 GEH196656:GEH196657 GOD196656:GOD196657 GXZ196656:GXZ196657 HHV196656:HHV196657 HRR196656:HRR196657 IBN196656:IBN196657 ILJ196656:ILJ196657 IVF196656:IVF196657 JFB196656:JFB196657 JOX196656:JOX196657 JYT196656:JYT196657 KIP196656:KIP196657 KSL196656:KSL196657 LCH196656:LCH196657 LMD196656:LMD196657 LVZ196656:LVZ196657 MFV196656:MFV196657 MPR196656:MPR196657 MZN196656:MZN196657 NJJ196656:NJJ196657 NTF196656:NTF196657 ODB196656:ODB196657 OMX196656:OMX196657 OWT196656:OWT196657 PGP196656:PGP196657 PQL196656:PQL196657 QAH196656:QAH196657 QKD196656:QKD196657 QTZ196656:QTZ196657 RDV196656:RDV196657 RNR196656:RNR196657 RXN196656:RXN196657 SHJ196656:SHJ196657 SRF196656:SRF196657 TBB196656:TBB196657 TKX196656:TKX196657 TUT196656:TUT196657 UEP196656:UEP196657 UOL196656:UOL196657 UYH196656:UYH196657 VID196656:VID196657 VRZ196656:VRZ196657 WBV196656:WBV196657 WLR196656:WLR196657 WVN196656:WVN196657 F262192:F262193 JB262192:JB262193 SX262192:SX262193 ACT262192:ACT262193 AMP262192:AMP262193 AWL262192:AWL262193 BGH262192:BGH262193 BQD262192:BQD262193 BZZ262192:BZZ262193 CJV262192:CJV262193 CTR262192:CTR262193 DDN262192:DDN262193 DNJ262192:DNJ262193 DXF262192:DXF262193 EHB262192:EHB262193 EQX262192:EQX262193 FAT262192:FAT262193 FKP262192:FKP262193 FUL262192:FUL262193 GEH262192:GEH262193 GOD262192:GOD262193 GXZ262192:GXZ262193 HHV262192:HHV262193 HRR262192:HRR262193 IBN262192:IBN262193 ILJ262192:ILJ262193 IVF262192:IVF262193 JFB262192:JFB262193 JOX262192:JOX262193 JYT262192:JYT262193 KIP262192:KIP262193 KSL262192:KSL262193 LCH262192:LCH262193 LMD262192:LMD262193 LVZ262192:LVZ262193 MFV262192:MFV262193 MPR262192:MPR262193 MZN262192:MZN262193 NJJ262192:NJJ262193 NTF262192:NTF262193 ODB262192:ODB262193 OMX262192:OMX262193 OWT262192:OWT262193 PGP262192:PGP262193 PQL262192:PQL262193 QAH262192:QAH262193 QKD262192:QKD262193 QTZ262192:QTZ262193 RDV262192:RDV262193 RNR262192:RNR262193 RXN262192:RXN262193 SHJ262192:SHJ262193 SRF262192:SRF262193 TBB262192:TBB262193 TKX262192:TKX262193 TUT262192:TUT262193 UEP262192:UEP262193 UOL262192:UOL262193 UYH262192:UYH262193 VID262192:VID262193 VRZ262192:VRZ262193 WBV262192:WBV262193 WLR262192:WLR262193 WVN262192:WVN262193 F327728:F327729 JB327728:JB327729 SX327728:SX327729 ACT327728:ACT327729 AMP327728:AMP327729 AWL327728:AWL327729 BGH327728:BGH327729 BQD327728:BQD327729 BZZ327728:BZZ327729 CJV327728:CJV327729 CTR327728:CTR327729 DDN327728:DDN327729 DNJ327728:DNJ327729 DXF327728:DXF327729 EHB327728:EHB327729 EQX327728:EQX327729 FAT327728:FAT327729 FKP327728:FKP327729 FUL327728:FUL327729 GEH327728:GEH327729 GOD327728:GOD327729 GXZ327728:GXZ327729 HHV327728:HHV327729 HRR327728:HRR327729 IBN327728:IBN327729 ILJ327728:ILJ327729 IVF327728:IVF327729 JFB327728:JFB327729 JOX327728:JOX327729 JYT327728:JYT327729 KIP327728:KIP327729 KSL327728:KSL327729 LCH327728:LCH327729 LMD327728:LMD327729 LVZ327728:LVZ327729 MFV327728:MFV327729 MPR327728:MPR327729 MZN327728:MZN327729 NJJ327728:NJJ327729 NTF327728:NTF327729 ODB327728:ODB327729 OMX327728:OMX327729 OWT327728:OWT327729 PGP327728:PGP327729 PQL327728:PQL327729 QAH327728:QAH327729 QKD327728:QKD327729 QTZ327728:QTZ327729 RDV327728:RDV327729 RNR327728:RNR327729 RXN327728:RXN327729 SHJ327728:SHJ327729 SRF327728:SRF327729 TBB327728:TBB327729 TKX327728:TKX327729 TUT327728:TUT327729 UEP327728:UEP327729 UOL327728:UOL327729 UYH327728:UYH327729 VID327728:VID327729 VRZ327728:VRZ327729 WBV327728:WBV327729 WLR327728:WLR327729 WVN327728:WVN327729 F393264:F393265 JB393264:JB393265 SX393264:SX393265 ACT393264:ACT393265 AMP393264:AMP393265 AWL393264:AWL393265 BGH393264:BGH393265 BQD393264:BQD393265 BZZ393264:BZZ393265 CJV393264:CJV393265 CTR393264:CTR393265 DDN393264:DDN393265 DNJ393264:DNJ393265 DXF393264:DXF393265 EHB393264:EHB393265 EQX393264:EQX393265 FAT393264:FAT393265 FKP393264:FKP393265 FUL393264:FUL393265 GEH393264:GEH393265 GOD393264:GOD393265 GXZ393264:GXZ393265 HHV393264:HHV393265 HRR393264:HRR393265 IBN393264:IBN393265 ILJ393264:ILJ393265 IVF393264:IVF393265 JFB393264:JFB393265 JOX393264:JOX393265 JYT393264:JYT393265 KIP393264:KIP393265 KSL393264:KSL393265 LCH393264:LCH393265 LMD393264:LMD393265 LVZ393264:LVZ393265 MFV393264:MFV393265 MPR393264:MPR393265 MZN393264:MZN393265 NJJ393264:NJJ393265 NTF393264:NTF393265 ODB393264:ODB393265 OMX393264:OMX393265 OWT393264:OWT393265 PGP393264:PGP393265 PQL393264:PQL393265 QAH393264:QAH393265 QKD393264:QKD393265 QTZ393264:QTZ393265 RDV393264:RDV393265 RNR393264:RNR393265 RXN393264:RXN393265 SHJ393264:SHJ393265 SRF393264:SRF393265 TBB393264:TBB393265 TKX393264:TKX393265 TUT393264:TUT393265 UEP393264:UEP393265 UOL393264:UOL393265 UYH393264:UYH393265 VID393264:VID393265 VRZ393264:VRZ393265 WBV393264:WBV393265 WLR393264:WLR393265 WVN393264:WVN393265 F458800:F458801 JB458800:JB458801 SX458800:SX458801 ACT458800:ACT458801 AMP458800:AMP458801 AWL458800:AWL458801 BGH458800:BGH458801 BQD458800:BQD458801 BZZ458800:BZZ458801 CJV458800:CJV458801 CTR458800:CTR458801 DDN458800:DDN458801 DNJ458800:DNJ458801 DXF458800:DXF458801 EHB458800:EHB458801 EQX458800:EQX458801 FAT458800:FAT458801 FKP458800:FKP458801 FUL458800:FUL458801 GEH458800:GEH458801 GOD458800:GOD458801 GXZ458800:GXZ458801 HHV458800:HHV458801 HRR458800:HRR458801 IBN458800:IBN458801 ILJ458800:ILJ458801 IVF458800:IVF458801 JFB458800:JFB458801 JOX458800:JOX458801 JYT458800:JYT458801 KIP458800:KIP458801 KSL458800:KSL458801 LCH458800:LCH458801 LMD458800:LMD458801 LVZ458800:LVZ458801 MFV458800:MFV458801 MPR458800:MPR458801 MZN458800:MZN458801 NJJ458800:NJJ458801 NTF458800:NTF458801 ODB458800:ODB458801 OMX458800:OMX458801 OWT458800:OWT458801 PGP458800:PGP458801 PQL458800:PQL458801 QAH458800:QAH458801 QKD458800:QKD458801 QTZ458800:QTZ458801 RDV458800:RDV458801 RNR458800:RNR458801 RXN458800:RXN458801 SHJ458800:SHJ458801 SRF458800:SRF458801 TBB458800:TBB458801 TKX458800:TKX458801 TUT458800:TUT458801 UEP458800:UEP458801 UOL458800:UOL458801 UYH458800:UYH458801 VID458800:VID458801 VRZ458800:VRZ458801 WBV458800:WBV458801 WLR458800:WLR458801 WVN458800:WVN458801 F524336:F524337 JB524336:JB524337 SX524336:SX524337 ACT524336:ACT524337 AMP524336:AMP524337 AWL524336:AWL524337 BGH524336:BGH524337 BQD524336:BQD524337 BZZ524336:BZZ524337 CJV524336:CJV524337 CTR524336:CTR524337 DDN524336:DDN524337 DNJ524336:DNJ524337 DXF524336:DXF524337 EHB524336:EHB524337 EQX524336:EQX524337 FAT524336:FAT524337 FKP524336:FKP524337 FUL524336:FUL524337 GEH524336:GEH524337 GOD524336:GOD524337 GXZ524336:GXZ524337 HHV524336:HHV524337 HRR524336:HRR524337 IBN524336:IBN524337 ILJ524336:ILJ524337 IVF524336:IVF524337 JFB524336:JFB524337 JOX524336:JOX524337 JYT524336:JYT524337 KIP524336:KIP524337 KSL524336:KSL524337 LCH524336:LCH524337 LMD524336:LMD524337 LVZ524336:LVZ524337 MFV524336:MFV524337 MPR524336:MPR524337 MZN524336:MZN524337 NJJ524336:NJJ524337 NTF524336:NTF524337 ODB524336:ODB524337 OMX524336:OMX524337 OWT524336:OWT524337 PGP524336:PGP524337 PQL524336:PQL524337 QAH524336:QAH524337 QKD524336:QKD524337 QTZ524336:QTZ524337 RDV524336:RDV524337 RNR524336:RNR524337 RXN524336:RXN524337 SHJ524336:SHJ524337 SRF524336:SRF524337 TBB524336:TBB524337 TKX524336:TKX524337 TUT524336:TUT524337 UEP524336:UEP524337 UOL524336:UOL524337 UYH524336:UYH524337 VID524336:VID524337 VRZ524336:VRZ524337 WBV524336:WBV524337 WLR524336:WLR524337 WVN524336:WVN524337 F589872:F589873 JB589872:JB589873 SX589872:SX589873 ACT589872:ACT589873 AMP589872:AMP589873 AWL589872:AWL589873 BGH589872:BGH589873 BQD589872:BQD589873 BZZ589872:BZZ589873 CJV589872:CJV589873 CTR589872:CTR589873 DDN589872:DDN589873 DNJ589872:DNJ589873 DXF589872:DXF589873 EHB589872:EHB589873 EQX589872:EQX589873 FAT589872:FAT589873 FKP589872:FKP589873 FUL589872:FUL589873 GEH589872:GEH589873 GOD589872:GOD589873 GXZ589872:GXZ589873 HHV589872:HHV589873 HRR589872:HRR589873 IBN589872:IBN589873 ILJ589872:ILJ589873 IVF589872:IVF589873 JFB589872:JFB589873 JOX589872:JOX589873 JYT589872:JYT589873 KIP589872:KIP589873 KSL589872:KSL589873 LCH589872:LCH589873 LMD589872:LMD589873 LVZ589872:LVZ589873 MFV589872:MFV589873 MPR589872:MPR589873 MZN589872:MZN589873 NJJ589872:NJJ589873 NTF589872:NTF589873 ODB589872:ODB589873 OMX589872:OMX589873 OWT589872:OWT589873 PGP589872:PGP589873 PQL589872:PQL589873 QAH589872:QAH589873 QKD589872:QKD589873 QTZ589872:QTZ589873 RDV589872:RDV589873 RNR589872:RNR589873 RXN589872:RXN589873 SHJ589872:SHJ589873 SRF589872:SRF589873 TBB589872:TBB589873 TKX589872:TKX589873 TUT589872:TUT589873 UEP589872:UEP589873 UOL589872:UOL589873 UYH589872:UYH589873 VID589872:VID589873 VRZ589872:VRZ589873 WBV589872:WBV589873 WLR589872:WLR589873 WVN589872:WVN589873 F655408:F655409 JB655408:JB655409 SX655408:SX655409 ACT655408:ACT655409 AMP655408:AMP655409 AWL655408:AWL655409 BGH655408:BGH655409 BQD655408:BQD655409 BZZ655408:BZZ655409 CJV655408:CJV655409 CTR655408:CTR655409 DDN655408:DDN655409 DNJ655408:DNJ655409 DXF655408:DXF655409 EHB655408:EHB655409 EQX655408:EQX655409 FAT655408:FAT655409 FKP655408:FKP655409 FUL655408:FUL655409 GEH655408:GEH655409 GOD655408:GOD655409 GXZ655408:GXZ655409 HHV655408:HHV655409 HRR655408:HRR655409 IBN655408:IBN655409 ILJ655408:ILJ655409 IVF655408:IVF655409 JFB655408:JFB655409 JOX655408:JOX655409 JYT655408:JYT655409 KIP655408:KIP655409 KSL655408:KSL655409 LCH655408:LCH655409 LMD655408:LMD655409 LVZ655408:LVZ655409 MFV655408:MFV655409 MPR655408:MPR655409 MZN655408:MZN655409 NJJ655408:NJJ655409 NTF655408:NTF655409 ODB655408:ODB655409 OMX655408:OMX655409 OWT655408:OWT655409 PGP655408:PGP655409 PQL655408:PQL655409 QAH655408:QAH655409 QKD655408:QKD655409 QTZ655408:QTZ655409 RDV655408:RDV655409 RNR655408:RNR655409 RXN655408:RXN655409 SHJ655408:SHJ655409 SRF655408:SRF655409 TBB655408:TBB655409 TKX655408:TKX655409 TUT655408:TUT655409 UEP655408:UEP655409 UOL655408:UOL655409 UYH655408:UYH655409 VID655408:VID655409 VRZ655408:VRZ655409 WBV655408:WBV655409 WLR655408:WLR655409 WVN655408:WVN655409 F720944:F720945 JB720944:JB720945 SX720944:SX720945 ACT720944:ACT720945 AMP720944:AMP720945 AWL720944:AWL720945 BGH720944:BGH720945 BQD720944:BQD720945 BZZ720944:BZZ720945 CJV720944:CJV720945 CTR720944:CTR720945 DDN720944:DDN720945 DNJ720944:DNJ720945 DXF720944:DXF720945 EHB720944:EHB720945 EQX720944:EQX720945 FAT720944:FAT720945 FKP720944:FKP720945 FUL720944:FUL720945 GEH720944:GEH720945 GOD720944:GOD720945 GXZ720944:GXZ720945 HHV720944:HHV720945 HRR720944:HRR720945 IBN720944:IBN720945 ILJ720944:ILJ720945 IVF720944:IVF720945 JFB720944:JFB720945 JOX720944:JOX720945 JYT720944:JYT720945 KIP720944:KIP720945 KSL720944:KSL720945 LCH720944:LCH720945 LMD720944:LMD720945 LVZ720944:LVZ720945 MFV720944:MFV720945 MPR720944:MPR720945 MZN720944:MZN720945 NJJ720944:NJJ720945 NTF720944:NTF720945 ODB720944:ODB720945 OMX720944:OMX720945 OWT720944:OWT720945 PGP720944:PGP720945 PQL720944:PQL720945 QAH720944:QAH720945 QKD720944:QKD720945 QTZ720944:QTZ720945 RDV720944:RDV720945 RNR720944:RNR720945 RXN720944:RXN720945 SHJ720944:SHJ720945 SRF720944:SRF720945 TBB720944:TBB720945 TKX720944:TKX720945 TUT720944:TUT720945 UEP720944:UEP720945 UOL720944:UOL720945 UYH720944:UYH720945 VID720944:VID720945 VRZ720944:VRZ720945 WBV720944:WBV720945 WLR720944:WLR720945 WVN720944:WVN720945 F786480:F786481 JB786480:JB786481 SX786480:SX786481 ACT786480:ACT786481 AMP786480:AMP786481 AWL786480:AWL786481 BGH786480:BGH786481 BQD786480:BQD786481 BZZ786480:BZZ786481 CJV786480:CJV786481 CTR786480:CTR786481 DDN786480:DDN786481 DNJ786480:DNJ786481 DXF786480:DXF786481 EHB786480:EHB786481 EQX786480:EQX786481 FAT786480:FAT786481 FKP786480:FKP786481 FUL786480:FUL786481 GEH786480:GEH786481 GOD786480:GOD786481 GXZ786480:GXZ786481 HHV786480:HHV786481 HRR786480:HRR786481 IBN786480:IBN786481 ILJ786480:ILJ786481 IVF786480:IVF786481 JFB786480:JFB786481 JOX786480:JOX786481 JYT786480:JYT786481 KIP786480:KIP786481 KSL786480:KSL786481 LCH786480:LCH786481 LMD786480:LMD786481 LVZ786480:LVZ786481 MFV786480:MFV786481 MPR786480:MPR786481 MZN786480:MZN786481 NJJ786480:NJJ786481 NTF786480:NTF786481 ODB786480:ODB786481 OMX786480:OMX786481 OWT786480:OWT786481 PGP786480:PGP786481 PQL786480:PQL786481 QAH786480:QAH786481 QKD786480:QKD786481 QTZ786480:QTZ786481 RDV786480:RDV786481 RNR786480:RNR786481 RXN786480:RXN786481 SHJ786480:SHJ786481 SRF786480:SRF786481 TBB786480:TBB786481 TKX786480:TKX786481 TUT786480:TUT786481 UEP786480:UEP786481 UOL786480:UOL786481 UYH786480:UYH786481 VID786480:VID786481 VRZ786480:VRZ786481 WBV786480:WBV786481 WLR786480:WLR786481 WVN786480:WVN786481 F852016:F852017 JB852016:JB852017 SX852016:SX852017 ACT852016:ACT852017 AMP852016:AMP852017 AWL852016:AWL852017 BGH852016:BGH852017 BQD852016:BQD852017 BZZ852016:BZZ852017 CJV852016:CJV852017 CTR852016:CTR852017 DDN852016:DDN852017 DNJ852016:DNJ852017 DXF852016:DXF852017 EHB852016:EHB852017 EQX852016:EQX852017 FAT852016:FAT852017 FKP852016:FKP852017 FUL852016:FUL852017 GEH852016:GEH852017 GOD852016:GOD852017 GXZ852016:GXZ852017 HHV852016:HHV852017 HRR852016:HRR852017 IBN852016:IBN852017 ILJ852016:ILJ852017 IVF852016:IVF852017 JFB852016:JFB852017 JOX852016:JOX852017 JYT852016:JYT852017 KIP852016:KIP852017 KSL852016:KSL852017 LCH852016:LCH852017 LMD852016:LMD852017 LVZ852016:LVZ852017 MFV852016:MFV852017 MPR852016:MPR852017 MZN852016:MZN852017 NJJ852016:NJJ852017 NTF852016:NTF852017 ODB852016:ODB852017 OMX852016:OMX852017 OWT852016:OWT852017 PGP852016:PGP852017 PQL852016:PQL852017 QAH852016:QAH852017 QKD852016:QKD852017 QTZ852016:QTZ852017 RDV852016:RDV852017 RNR852016:RNR852017 RXN852016:RXN852017 SHJ852016:SHJ852017 SRF852016:SRF852017 TBB852016:TBB852017 TKX852016:TKX852017 TUT852016:TUT852017 UEP852016:UEP852017 UOL852016:UOL852017 UYH852016:UYH852017 VID852016:VID852017 VRZ852016:VRZ852017 WBV852016:WBV852017 WLR852016:WLR852017 WVN852016:WVN852017 F917552:F917553 JB917552:JB917553 SX917552:SX917553 ACT917552:ACT917553 AMP917552:AMP917553 AWL917552:AWL917553 BGH917552:BGH917553 BQD917552:BQD917553 BZZ917552:BZZ917553 CJV917552:CJV917553 CTR917552:CTR917553 DDN917552:DDN917553 DNJ917552:DNJ917553 DXF917552:DXF917553 EHB917552:EHB917553 EQX917552:EQX917553 FAT917552:FAT917553 FKP917552:FKP917553 FUL917552:FUL917553 GEH917552:GEH917553 GOD917552:GOD917553 GXZ917552:GXZ917553 HHV917552:HHV917553 HRR917552:HRR917553 IBN917552:IBN917553 ILJ917552:ILJ917553 IVF917552:IVF917553 JFB917552:JFB917553 JOX917552:JOX917553 JYT917552:JYT917553 KIP917552:KIP917553 KSL917552:KSL917553 LCH917552:LCH917553 LMD917552:LMD917553 LVZ917552:LVZ917553 MFV917552:MFV917553 MPR917552:MPR917553 MZN917552:MZN917553 NJJ917552:NJJ917553 NTF917552:NTF917553 ODB917552:ODB917553 OMX917552:OMX917553 OWT917552:OWT917553 PGP917552:PGP917553 PQL917552:PQL917553 QAH917552:QAH917553 QKD917552:QKD917553 QTZ917552:QTZ917553 RDV917552:RDV917553 RNR917552:RNR917553 RXN917552:RXN917553 SHJ917552:SHJ917553 SRF917552:SRF917553 TBB917552:TBB917553 TKX917552:TKX917553 TUT917552:TUT917553 UEP917552:UEP917553 UOL917552:UOL917553 UYH917552:UYH917553 VID917552:VID917553 VRZ917552:VRZ917553 WBV917552:WBV917553 WLR917552:WLR917553 WVN917552:WVN917553 F983088:F983089 JB983088:JB983089 SX983088:SX983089 ACT983088:ACT983089 AMP983088:AMP983089 AWL983088:AWL983089 BGH983088:BGH983089 BQD983088:BQD983089 BZZ983088:BZZ983089 CJV983088:CJV983089 CTR983088:CTR983089 DDN983088:DDN983089 DNJ983088:DNJ983089 DXF983088:DXF983089 EHB983088:EHB983089 EQX983088:EQX983089 FAT983088:FAT983089 FKP983088:FKP983089 FUL983088:FUL983089 GEH983088:GEH983089 GOD983088:GOD983089 GXZ983088:GXZ983089 HHV983088:HHV983089 HRR983088:HRR983089 IBN983088:IBN983089 ILJ983088:ILJ983089 IVF983088:IVF983089 JFB983088:JFB983089 JOX983088:JOX983089 JYT983088:JYT983089 KIP983088:KIP983089 KSL983088:KSL983089 LCH983088:LCH983089 LMD983088:LMD983089 LVZ983088:LVZ983089 MFV983088:MFV983089 MPR983088:MPR983089 MZN983088:MZN983089 NJJ983088:NJJ983089 NTF983088:NTF983089 ODB983088:ODB983089 OMX983088:OMX983089 OWT983088:OWT983089 PGP983088:PGP983089 PQL983088:PQL983089 QAH983088:QAH983089 QKD983088:QKD983089 QTZ983088:QTZ983089 RDV983088:RDV983089 RNR983088:RNR983089 RXN983088:RXN983089 SHJ983088:SHJ983089 SRF983088:SRF983089 TBB983088:TBB983089 TKX983088:TKX983089 TUT983088:TUT983089 UEP983088:UEP983089 UOL983088:UOL983089 UYH983088:UYH983089 VID983088:VID983089 VRZ983088:VRZ983089 WBV983088:WBV983089 WLR983088:WLR983089 WVN983088:WVN983089 D46:E53 IZ46:JA53 SV46:SW53 ACR46:ACS53 AMN46:AMO53 AWJ46:AWK53 BGF46:BGG53 BQB46:BQC53 BZX46:BZY53 CJT46:CJU53 CTP46:CTQ53 DDL46:DDM53 DNH46:DNI53 DXD46:DXE53 EGZ46:EHA53 EQV46:EQW53 FAR46:FAS53 FKN46:FKO53 FUJ46:FUK53 GEF46:GEG53 GOB46:GOC53 GXX46:GXY53 HHT46:HHU53 HRP46:HRQ53 IBL46:IBM53 ILH46:ILI53 IVD46:IVE53 JEZ46:JFA53 JOV46:JOW53 JYR46:JYS53 KIN46:KIO53 KSJ46:KSK53 LCF46:LCG53 LMB46:LMC53 LVX46:LVY53 MFT46:MFU53 MPP46:MPQ53 MZL46:MZM53 NJH46:NJI53 NTD46:NTE53 OCZ46:ODA53 OMV46:OMW53 OWR46:OWS53 PGN46:PGO53 PQJ46:PQK53 QAF46:QAG53 QKB46:QKC53 QTX46:QTY53 RDT46:RDU53 RNP46:RNQ53 RXL46:RXM53 SHH46:SHI53 SRD46:SRE53 TAZ46:TBA53 TKV46:TKW53 TUR46:TUS53 UEN46:UEO53 UOJ46:UOK53 UYF46:UYG53 VIB46:VIC53 VRX46:VRY53 WBT46:WBU53 WLP46:WLQ53 WVL46:WVM53 D65582:E65589 IZ65582:JA65589 SV65582:SW65589 ACR65582:ACS65589 AMN65582:AMO65589 AWJ65582:AWK65589 BGF65582:BGG65589 BQB65582:BQC65589 BZX65582:BZY65589 CJT65582:CJU65589 CTP65582:CTQ65589 DDL65582:DDM65589 DNH65582:DNI65589 DXD65582:DXE65589 EGZ65582:EHA65589 EQV65582:EQW65589 FAR65582:FAS65589 FKN65582:FKO65589 FUJ65582:FUK65589 GEF65582:GEG65589 GOB65582:GOC65589 GXX65582:GXY65589 HHT65582:HHU65589 HRP65582:HRQ65589 IBL65582:IBM65589 ILH65582:ILI65589 IVD65582:IVE65589 JEZ65582:JFA65589 JOV65582:JOW65589 JYR65582:JYS65589 KIN65582:KIO65589 KSJ65582:KSK65589 LCF65582:LCG65589 LMB65582:LMC65589 LVX65582:LVY65589 MFT65582:MFU65589 MPP65582:MPQ65589 MZL65582:MZM65589 NJH65582:NJI65589 NTD65582:NTE65589 OCZ65582:ODA65589 OMV65582:OMW65589 OWR65582:OWS65589 PGN65582:PGO65589 PQJ65582:PQK65589 QAF65582:QAG65589 QKB65582:QKC65589 QTX65582:QTY65589 RDT65582:RDU65589 RNP65582:RNQ65589 RXL65582:RXM65589 SHH65582:SHI65589 SRD65582:SRE65589 TAZ65582:TBA65589 TKV65582:TKW65589 TUR65582:TUS65589 UEN65582:UEO65589 UOJ65582:UOK65589 UYF65582:UYG65589 VIB65582:VIC65589 VRX65582:VRY65589 WBT65582:WBU65589 WLP65582:WLQ65589 WVL65582:WVM65589 D131118:E131125 IZ131118:JA131125 SV131118:SW131125 ACR131118:ACS131125 AMN131118:AMO131125 AWJ131118:AWK131125 BGF131118:BGG131125 BQB131118:BQC131125 BZX131118:BZY131125 CJT131118:CJU131125 CTP131118:CTQ131125 DDL131118:DDM131125 DNH131118:DNI131125 DXD131118:DXE131125 EGZ131118:EHA131125 EQV131118:EQW131125 FAR131118:FAS131125 FKN131118:FKO131125 FUJ131118:FUK131125 GEF131118:GEG131125 GOB131118:GOC131125 GXX131118:GXY131125 HHT131118:HHU131125 HRP131118:HRQ131125 IBL131118:IBM131125 ILH131118:ILI131125 IVD131118:IVE131125 JEZ131118:JFA131125 JOV131118:JOW131125 JYR131118:JYS131125 KIN131118:KIO131125 KSJ131118:KSK131125 LCF131118:LCG131125 LMB131118:LMC131125 LVX131118:LVY131125 MFT131118:MFU131125 MPP131118:MPQ131125 MZL131118:MZM131125 NJH131118:NJI131125 NTD131118:NTE131125 OCZ131118:ODA131125 OMV131118:OMW131125 OWR131118:OWS131125 PGN131118:PGO131125 PQJ131118:PQK131125 QAF131118:QAG131125 QKB131118:QKC131125 QTX131118:QTY131125 RDT131118:RDU131125 RNP131118:RNQ131125 RXL131118:RXM131125 SHH131118:SHI131125 SRD131118:SRE131125 TAZ131118:TBA131125 TKV131118:TKW131125 TUR131118:TUS131125 UEN131118:UEO131125 UOJ131118:UOK131125 UYF131118:UYG131125 VIB131118:VIC131125 VRX131118:VRY131125 WBT131118:WBU131125 WLP131118:WLQ131125 WVL131118:WVM131125 D196654:E196661 IZ196654:JA196661 SV196654:SW196661 ACR196654:ACS196661 AMN196654:AMO196661 AWJ196654:AWK196661 BGF196654:BGG196661 BQB196654:BQC196661 BZX196654:BZY196661 CJT196654:CJU196661 CTP196654:CTQ196661 DDL196654:DDM196661 DNH196654:DNI196661 DXD196654:DXE196661 EGZ196654:EHA196661 EQV196654:EQW196661 FAR196654:FAS196661 FKN196654:FKO196661 FUJ196654:FUK196661 GEF196654:GEG196661 GOB196654:GOC196661 GXX196654:GXY196661 HHT196654:HHU196661 HRP196654:HRQ196661 IBL196654:IBM196661 ILH196654:ILI196661 IVD196654:IVE196661 JEZ196654:JFA196661 JOV196654:JOW196661 JYR196654:JYS196661 KIN196654:KIO196661 KSJ196654:KSK196661 LCF196654:LCG196661 LMB196654:LMC196661 LVX196654:LVY196661 MFT196654:MFU196661 MPP196654:MPQ196661 MZL196654:MZM196661 NJH196654:NJI196661 NTD196654:NTE196661 OCZ196654:ODA196661 OMV196654:OMW196661 OWR196654:OWS196661 PGN196654:PGO196661 PQJ196654:PQK196661 QAF196654:QAG196661 QKB196654:QKC196661 QTX196654:QTY196661 RDT196654:RDU196661 RNP196654:RNQ196661 RXL196654:RXM196661 SHH196654:SHI196661 SRD196654:SRE196661 TAZ196654:TBA196661 TKV196654:TKW196661 TUR196654:TUS196661 UEN196654:UEO196661 UOJ196654:UOK196661 UYF196654:UYG196661 VIB196654:VIC196661 VRX196654:VRY196661 WBT196654:WBU196661 WLP196654:WLQ196661 WVL196654:WVM196661 D262190:E262197 IZ262190:JA262197 SV262190:SW262197 ACR262190:ACS262197 AMN262190:AMO262197 AWJ262190:AWK262197 BGF262190:BGG262197 BQB262190:BQC262197 BZX262190:BZY262197 CJT262190:CJU262197 CTP262190:CTQ262197 DDL262190:DDM262197 DNH262190:DNI262197 DXD262190:DXE262197 EGZ262190:EHA262197 EQV262190:EQW262197 FAR262190:FAS262197 FKN262190:FKO262197 FUJ262190:FUK262197 GEF262190:GEG262197 GOB262190:GOC262197 GXX262190:GXY262197 HHT262190:HHU262197 HRP262190:HRQ262197 IBL262190:IBM262197 ILH262190:ILI262197 IVD262190:IVE262197 JEZ262190:JFA262197 JOV262190:JOW262197 JYR262190:JYS262197 KIN262190:KIO262197 KSJ262190:KSK262197 LCF262190:LCG262197 LMB262190:LMC262197 LVX262190:LVY262197 MFT262190:MFU262197 MPP262190:MPQ262197 MZL262190:MZM262197 NJH262190:NJI262197 NTD262190:NTE262197 OCZ262190:ODA262197 OMV262190:OMW262197 OWR262190:OWS262197 PGN262190:PGO262197 PQJ262190:PQK262197 QAF262190:QAG262197 QKB262190:QKC262197 QTX262190:QTY262197 RDT262190:RDU262197 RNP262190:RNQ262197 RXL262190:RXM262197 SHH262190:SHI262197 SRD262190:SRE262197 TAZ262190:TBA262197 TKV262190:TKW262197 TUR262190:TUS262197 UEN262190:UEO262197 UOJ262190:UOK262197 UYF262190:UYG262197 VIB262190:VIC262197 VRX262190:VRY262197 WBT262190:WBU262197 WLP262190:WLQ262197 WVL262190:WVM262197 D327726:E327733 IZ327726:JA327733 SV327726:SW327733 ACR327726:ACS327733 AMN327726:AMO327733 AWJ327726:AWK327733 BGF327726:BGG327733 BQB327726:BQC327733 BZX327726:BZY327733 CJT327726:CJU327733 CTP327726:CTQ327733 DDL327726:DDM327733 DNH327726:DNI327733 DXD327726:DXE327733 EGZ327726:EHA327733 EQV327726:EQW327733 FAR327726:FAS327733 FKN327726:FKO327733 FUJ327726:FUK327733 GEF327726:GEG327733 GOB327726:GOC327733 GXX327726:GXY327733 HHT327726:HHU327733 HRP327726:HRQ327733 IBL327726:IBM327733 ILH327726:ILI327733 IVD327726:IVE327733 JEZ327726:JFA327733 JOV327726:JOW327733 JYR327726:JYS327733 KIN327726:KIO327733 KSJ327726:KSK327733 LCF327726:LCG327733 LMB327726:LMC327733 LVX327726:LVY327733 MFT327726:MFU327733 MPP327726:MPQ327733 MZL327726:MZM327733 NJH327726:NJI327733 NTD327726:NTE327733 OCZ327726:ODA327733 OMV327726:OMW327733 OWR327726:OWS327733 PGN327726:PGO327733 PQJ327726:PQK327733 QAF327726:QAG327733 QKB327726:QKC327733 QTX327726:QTY327733 RDT327726:RDU327733 RNP327726:RNQ327733 RXL327726:RXM327733 SHH327726:SHI327733 SRD327726:SRE327733 TAZ327726:TBA327733 TKV327726:TKW327733 TUR327726:TUS327733 UEN327726:UEO327733 UOJ327726:UOK327733 UYF327726:UYG327733 VIB327726:VIC327733 VRX327726:VRY327733 WBT327726:WBU327733 WLP327726:WLQ327733 WVL327726:WVM327733 D393262:E393269 IZ393262:JA393269 SV393262:SW393269 ACR393262:ACS393269 AMN393262:AMO393269 AWJ393262:AWK393269 BGF393262:BGG393269 BQB393262:BQC393269 BZX393262:BZY393269 CJT393262:CJU393269 CTP393262:CTQ393269 DDL393262:DDM393269 DNH393262:DNI393269 DXD393262:DXE393269 EGZ393262:EHA393269 EQV393262:EQW393269 FAR393262:FAS393269 FKN393262:FKO393269 FUJ393262:FUK393269 GEF393262:GEG393269 GOB393262:GOC393269 GXX393262:GXY393269 HHT393262:HHU393269 HRP393262:HRQ393269 IBL393262:IBM393269 ILH393262:ILI393269 IVD393262:IVE393269 JEZ393262:JFA393269 JOV393262:JOW393269 JYR393262:JYS393269 KIN393262:KIO393269 KSJ393262:KSK393269 LCF393262:LCG393269 LMB393262:LMC393269 LVX393262:LVY393269 MFT393262:MFU393269 MPP393262:MPQ393269 MZL393262:MZM393269 NJH393262:NJI393269 NTD393262:NTE393269 OCZ393262:ODA393269 OMV393262:OMW393269 OWR393262:OWS393269 PGN393262:PGO393269 PQJ393262:PQK393269 QAF393262:QAG393269 QKB393262:QKC393269 QTX393262:QTY393269 RDT393262:RDU393269 RNP393262:RNQ393269 RXL393262:RXM393269 SHH393262:SHI393269 SRD393262:SRE393269 TAZ393262:TBA393269 TKV393262:TKW393269 TUR393262:TUS393269 UEN393262:UEO393269 UOJ393262:UOK393269 UYF393262:UYG393269 VIB393262:VIC393269 VRX393262:VRY393269 WBT393262:WBU393269 WLP393262:WLQ393269 WVL393262:WVM393269 D458798:E458805 IZ458798:JA458805 SV458798:SW458805 ACR458798:ACS458805 AMN458798:AMO458805 AWJ458798:AWK458805 BGF458798:BGG458805 BQB458798:BQC458805 BZX458798:BZY458805 CJT458798:CJU458805 CTP458798:CTQ458805 DDL458798:DDM458805 DNH458798:DNI458805 DXD458798:DXE458805 EGZ458798:EHA458805 EQV458798:EQW458805 FAR458798:FAS458805 FKN458798:FKO458805 FUJ458798:FUK458805 GEF458798:GEG458805 GOB458798:GOC458805 GXX458798:GXY458805 HHT458798:HHU458805 HRP458798:HRQ458805 IBL458798:IBM458805 ILH458798:ILI458805 IVD458798:IVE458805 JEZ458798:JFA458805 JOV458798:JOW458805 JYR458798:JYS458805 KIN458798:KIO458805 KSJ458798:KSK458805 LCF458798:LCG458805 LMB458798:LMC458805 LVX458798:LVY458805 MFT458798:MFU458805 MPP458798:MPQ458805 MZL458798:MZM458805 NJH458798:NJI458805 NTD458798:NTE458805 OCZ458798:ODA458805 OMV458798:OMW458805 OWR458798:OWS458805 PGN458798:PGO458805 PQJ458798:PQK458805 QAF458798:QAG458805 QKB458798:QKC458805 QTX458798:QTY458805 RDT458798:RDU458805 RNP458798:RNQ458805 RXL458798:RXM458805 SHH458798:SHI458805 SRD458798:SRE458805 TAZ458798:TBA458805 TKV458798:TKW458805 TUR458798:TUS458805 UEN458798:UEO458805 UOJ458798:UOK458805 UYF458798:UYG458805 VIB458798:VIC458805 VRX458798:VRY458805 WBT458798:WBU458805 WLP458798:WLQ458805 WVL458798:WVM458805 D524334:E524341 IZ524334:JA524341 SV524334:SW524341 ACR524334:ACS524341 AMN524334:AMO524341 AWJ524334:AWK524341 BGF524334:BGG524341 BQB524334:BQC524341 BZX524334:BZY524341 CJT524334:CJU524341 CTP524334:CTQ524341 DDL524334:DDM524341 DNH524334:DNI524341 DXD524334:DXE524341 EGZ524334:EHA524341 EQV524334:EQW524341 FAR524334:FAS524341 FKN524334:FKO524341 FUJ524334:FUK524341 GEF524334:GEG524341 GOB524334:GOC524341 GXX524334:GXY524341 HHT524334:HHU524341 HRP524334:HRQ524341 IBL524334:IBM524341 ILH524334:ILI524341 IVD524334:IVE524341 JEZ524334:JFA524341 JOV524334:JOW524341 JYR524334:JYS524341 KIN524334:KIO524341 KSJ524334:KSK524341 LCF524334:LCG524341 LMB524334:LMC524341 LVX524334:LVY524341 MFT524334:MFU524341 MPP524334:MPQ524341 MZL524334:MZM524341 NJH524334:NJI524341 NTD524334:NTE524341 OCZ524334:ODA524341 OMV524334:OMW524341 OWR524334:OWS524341 PGN524334:PGO524341 PQJ524334:PQK524341 QAF524334:QAG524341 QKB524334:QKC524341 QTX524334:QTY524341 RDT524334:RDU524341 RNP524334:RNQ524341 RXL524334:RXM524341 SHH524334:SHI524341 SRD524334:SRE524341 TAZ524334:TBA524341 TKV524334:TKW524341 TUR524334:TUS524341 UEN524334:UEO524341 UOJ524334:UOK524341 UYF524334:UYG524341 VIB524334:VIC524341 VRX524334:VRY524341 WBT524334:WBU524341 WLP524334:WLQ524341 WVL524334:WVM524341 D589870:E589877 IZ589870:JA589877 SV589870:SW589877 ACR589870:ACS589877 AMN589870:AMO589877 AWJ589870:AWK589877 BGF589870:BGG589877 BQB589870:BQC589877 BZX589870:BZY589877 CJT589870:CJU589877 CTP589870:CTQ589877 DDL589870:DDM589877 DNH589870:DNI589877 DXD589870:DXE589877 EGZ589870:EHA589877 EQV589870:EQW589877 FAR589870:FAS589877 FKN589870:FKO589877 FUJ589870:FUK589877 GEF589870:GEG589877 GOB589870:GOC589877 GXX589870:GXY589877 HHT589870:HHU589877 HRP589870:HRQ589877 IBL589870:IBM589877 ILH589870:ILI589877 IVD589870:IVE589877 JEZ589870:JFA589877 JOV589870:JOW589877 JYR589870:JYS589877 KIN589870:KIO589877 KSJ589870:KSK589877 LCF589870:LCG589877 LMB589870:LMC589877 LVX589870:LVY589877 MFT589870:MFU589877 MPP589870:MPQ589877 MZL589870:MZM589877 NJH589870:NJI589877 NTD589870:NTE589877 OCZ589870:ODA589877 OMV589870:OMW589877 OWR589870:OWS589877 PGN589870:PGO589877 PQJ589870:PQK589877 QAF589870:QAG589877 QKB589870:QKC589877 QTX589870:QTY589877 RDT589870:RDU589877 RNP589870:RNQ589877 RXL589870:RXM589877 SHH589870:SHI589877 SRD589870:SRE589877 TAZ589870:TBA589877 TKV589870:TKW589877 TUR589870:TUS589877 UEN589870:UEO589877 UOJ589870:UOK589877 UYF589870:UYG589877 VIB589870:VIC589877 VRX589870:VRY589877 WBT589870:WBU589877 WLP589870:WLQ589877 WVL589870:WVM589877 D655406:E655413 IZ655406:JA655413 SV655406:SW655413 ACR655406:ACS655413 AMN655406:AMO655413 AWJ655406:AWK655413 BGF655406:BGG655413 BQB655406:BQC655413 BZX655406:BZY655413 CJT655406:CJU655413 CTP655406:CTQ655413 DDL655406:DDM655413 DNH655406:DNI655413 DXD655406:DXE655413 EGZ655406:EHA655413 EQV655406:EQW655413 FAR655406:FAS655413 FKN655406:FKO655413 FUJ655406:FUK655413 GEF655406:GEG655413 GOB655406:GOC655413 GXX655406:GXY655413 HHT655406:HHU655413 HRP655406:HRQ655413 IBL655406:IBM655413 ILH655406:ILI655413 IVD655406:IVE655413 JEZ655406:JFA655413 JOV655406:JOW655413 JYR655406:JYS655413 KIN655406:KIO655413 KSJ655406:KSK655413 LCF655406:LCG655413 LMB655406:LMC655413 LVX655406:LVY655413 MFT655406:MFU655413 MPP655406:MPQ655413 MZL655406:MZM655413 NJH655406:NJI655413 NTD655406:NTE655413 OCZ655406:ODA655413 OMV655406:OMW655413 OWR655406:OWS655413 PGN655406:PGO655413 PQJ655406:PQK655413 QAF655406:QAG655413 QKB655406:QKC655413 QTX655406:QTY655413 RDT655406:RDU655413 RNP655406:RNQ655413 RXL655406:RXM655413 SHH655406:SHI655413 SRD655406:SRE655413 TAZ655406:TBA655413 TKV655406:TKW655413 TUR655406:TUS655413 UEN655406:UEO655413 UOJ655406:UOK655413 UYF655406:UYG655413 VIB655406:VIC655413 VRX655406:VRY655413 WBT655406:WBU655413 WLP655406:WLQ655413 WVL655406:WVM655413 D720942:E720949 IZ720942:JA720949 SV720942:SW720949 ACR720942:ACS720949 AMN720942:AMO720949 AWJ720942:AWK720949 BGF720942:BGG720949 BQB720942:BQC720949 BZX720942:BZY720949 CJT720942:CJU720949 CTP720942:CTQ720949 DDL720942:DDM720949 DNH720942:DNI720949 DXD720942:DXE720949 EGZ720942:EHA720949 EQV720942:EQW720949 FAR720942:FAS720949 FKN720942:FKO720949 FUJ720942:FUK720949 GEF720942:GEG720949 GOB720942:GOC720949 GXX720942:GXY720949 HHT720942:HHU720949 HRP720942:HRQ720949 IBL720942:IBM720949 ILH720942:ILI720949 IVD720942:IVE720949 JEZ720942:JFA720949 JOV720942:JOW720949 JYR720942:JYS720949 KIN720942:KIO720949 KSJ720942:KSK720949 LCF720942:LCG720949 LMB720942:LMC720949 LVX720942:LVY720949 MFT720942:MFU720949 MPP720942:MPQ720949 MZL720942:MZM720949 NJH720942:NJI720949 NTD720942:NTE720949 OCZ720942:ODA720949 OMV720942:OMW720949 OWR720942:OWS720949 PGN720942:PGO720949 PQJ720942:PQK720949 QAF720942:QAG720949 QKB720942:QKC720949 QTX720942:QTY720949 RDT720942:RDU720949 RNP720942:RNQ720949 RXL720942:RXM720949 SHH720942:SHI720949 SRD720942:SRE720949 TAZ720942:TBA720949 TKV720942:TKW720949 TUR720942:TUS720949 UEN720942:UEO720949 UOJ720942:UOK720949 UYF720942:UYG720949 VIB720942:VIC720949 VRX720942:VRY720949 WBT720942:WBU720949 WLP720942:WLQ720949 WVL720942:WVM720949 D786478:E786485 IZ786478:JA786485 SV786478:SW786485 ACR786478:ACS786485 AMN786478:AMO786485 AWJ786478:AWK786485 BGF786478:BGG786485 BQB786478:BQC786485 BZX786478:BZY786485 CJT786478:CJU786485 CTP786478:CTQ786485 DDL786478:DDM786485 DNH786478:DNI786485 DXD786478:DXE786485 EGZ786478:EHA786485 EQV786478:EQW786485 FAR786478:FAS786485 FKN786478:FKO786485 FUJ786478:FUK786485 GEF786478:GEG786485 GOB786478:GOC786485 GXX786478:GXY786485 HHT786478:HHU786485 HRP786478:HRQ786485 IBL786478:IBM786485 ILH786478:ILI786485 IVD786478:IVE786485 JEZ786478:JFA786485 JOV786478:JOW786485 JYR786478:JYS786485 KIN786478:KIO786485 KSJ786478:KSK786485 LCF786478:LCG786485 LMB786478:LMC786485 LVX786478:LVY786485 MFT786478:MFU786485 MPP786478:MPQ786485 MZL786478:MZM786485 NJH786478:NJI786485 NTD786478:NTE786485 OCZ786478:ODA786485 OMV786478:OMW786485 OWR786478:OWS786485 PGN786478:PGO786485 PQJ786478:PQK786485 QAF786478:QAG786485 QKB786478:QKC786485 QTX786478:QTY786485 RDT786478:RDU786485 RNP786478:RNQ786485 RXL786478:RXM786485 SHH786478:SHI786485 SRD786478:SRE786485 TAZ786478:TBA786485 TKV786478:TKW786485 TUR786478:TUS786485 UEN786478:UEO786485 UOJ786478:UOK786485 UYF786478:UYG786485 VIB786478:VIC786485 VRX786478:VRY786485 WBT786478:WBU786485 WLP786478:WLQ786485 WVL786478:WVM786485 D852014:E852021 IZ852014:JA852021 SV852014:SW852021 ACR852014:ACS852021 AMN852014:AMO852021 AWJ852014:AWK852021 BGF852014:BGG852021 BQB852014:BQC852021 BZX852014:BZY852021 CJT852014:CJU852021 CTP852014:CTQ852021 DDL852014:DDM852021 DNH852014:DNI852021 DXD852014:DXE852021 EGZ852014:EHA852021 EQV852014:EQW852021 FAR852014:FAS852021 FKN852014:FKO852021 FUJ852014:FUK852021 GEF852014:GEG852021 GOB852014:GOC852021 GXX852014:GXY852021 HHT852014:HHU852021 HRP852014:HRQ852021 IBL852014:IBM852021 ILH852014:ILI852021 IVD852014:IVE852021 JEZ852014:JFA852021 JOV852014:JOW852021 JYR852014:JYS852021 KIN852014:KIO852021 KSJ852014:KSK852021 LCF852014:LCG852021 LMB852014:LMC852021 LVX852014:LVY852021 MFT852014:MFU852021 MPP852014:MPQ852021 MZL852014:MZM852021 NJH852014:NJI852021 NTD852014:NTE852021 OCZ852014:ODA852021 OMV852014:OMW852021 OWR852014:OWS852021 PGN852014:PGO852021 PQJ852014:PQK852021 QAF852014:QAG852021 QKB852014:QKC852021 QTX852014:QTY852021 RDT852014:RDU852021 RNP852014:RNQ852021 RXL852014:RXM852021 SHH852014:SHI852021 SRD852014:SRE852021 TAZ852014:TBA852021 TKV852014:TKW852021 TUR852014:TUS852021 UEN852014:UEO852021 UOJ852014:UOK852021 UYF852014:UYG852021 VIB852014:VIC852021 VRX852014:VRY852021 WBT852014:WBU852021 WLP852014:WLQ852021 WVL852014:WVM852021 D917550:E917557 IZ917550:JA917557 SV917550:SW917557 ACR917550:ACS917557 AMN917550:AMO917557 AWJ917550:AWK917557 BGF917550:BGG917557 BQB917550:BQC917557 BZX917550:BZY917557 CJT917550:CJU917557 CTP917550:CTQ917557 DDL917550:DDM917557 DNH917550:DNI917557 DXD917550:DXE917557 EGZ917550:EHA917557 EQV917550:EQW917557 FAR917550:FAS917557 FKN917550:FKO917557 FUJ917550:FUK917557 GEF917550:GEG917557 GOB917550:GOC917557 GXX917550:GXY917557 HHT917550:HHU917557 HRP917550:HRQ917557 IBL917550:IBM917557 ILH917550:ILI917557 IVD917550:IVE917557 JEZ917550:JFA917557 JOV917550:JOW917557 JYR917550:JYS917557 KIN917550:KIO917557 KSJ917550:KSK917557 LCF917550:LCG917557 LMB917550:LMC917557 LVX917550:LVY917557 MFT917550:MFU917557 MPP917550:MPQ917557 MZL917550:MZM917557 NJH917550:NJI917557 NTD917550:NTE917557 OCZ917550:ODA917557 OMV917550:OMW917557 OWR917550:OWS917557 PGN917550:PGO917557 PQJ917550:PQK917557 QAF917550:QAG917557 QKB917550:QKC917557 QTX917550:QTY917557 RDT917550:RDU917557 RNP917550:RNQ917557 RXL917550:RXM917557 SHH917550:SHI917557 SRD917550:SRE917557 TAZ917550:TBA917557 TKV917550:TKW917557 TUR917550:TUS917557 UEN917550:UEO917557 UOJ917550:UOK917557 UYF917550:UYG917557 VIB917550:VIC917557 VRX917550:VRY917557 WBT917550:WBU917557 WLP917550:WLQ917557 WVL917550:WVM917557 D983086:E983093 IZ983086:JA983093 SV983086:SW983093 ACR983086:ACS983093 AMN983086:AMO983093 AWJ983086:AWK983093 BGF983086:BGG983093 BQB983086:BQC983093 BZX983086:BZY983093 CJT983086:CJU983093 CTP983086:CTQ983093 DDL983086:DDM983093 DNH983086:DNI983093 DXD983086:DXE983093 EGZ983086:EHA983093 EQV983086:EQW983093 FAR983086:FAS983093 FKN983086:FKO983093 FUJ983086:FUK983093 GEF983086:GEG983093 GOB983086:GOC983093 GXX983086:GXY983093 HHT983086:HHU983093 HRP983086:HRQ983093 IBL983086:IBM983093 ILH983086:ILI983093 IVD983086:IVE983093 JEZ983086:JFA983093 JOV983086:JOW983093 JYR983086:JYS983093 KIN983086:KIO983093 KSJ983086:KSK983093 LCF983086:LCG983093 LMB983086:LMC983093 LVX983086:LVY983093 MFT983086:MFU983093 MPP983086:MPQ983093 MZL983086:MZM983093 NJH983086:NJI983093 NTD983086:NTE983093 OCZ983086:ODA983093 OMV983086:OMW983093 OWR983086:OWS983093 PGN983086:PGO983093 PQJ983086:PQK983093 QAF983086:QAG983093 QKB983086:QKC983093 QTX983086:QTY983093 RDT983086:RDU983093 RNP983086:RNQ983093 RXL983086:RXM983093 SHH983086:SHI983093 SRD983086:SRE983093 TAZ983086:TBA983093 TKV983086:TKW983093 TUR983086:TUS983093 UEN983086:UEO983093 UOJ983086:UOK983093 UYF983086:UYG983093 VIB983086:VIC983093 VRX983086:VRY983093 WBT983086:WBU983093 WLP983086:WLQ983093 WVL983086:WVM983093 D55:G57 IZ55:JC57 SV55:SY57 ACR55:ACU57 AMN55:AMQ57 AWJ55:AWM57 BGF55:BGI57 BQB55:BQE57 BZX55:CAA57 CJT55:CJW57 CTP55:CTS57 DDL55:DDO57 DNH55:DNK57 DXD55:DXG57 EGZ55:EHC57 EQV55:EQY57 FAR55:FAU57 FKN55:FKQ57 FUJ55:FUM57 GEF55:GEI57 GOB55:GOE57 GXX55:GYA57 HHT55:HHW57 HRP55:HRS57 IBL55:IBO57 ILH55:ILK57 IVD55:IVG57 JEZ55:JFC57 JOV55:JOY57 JYR55:JYU57 KIN55:KIQ57 KSJ55:KSM57 LCF55:LCI57 LMB55:LME57 LVX55:LWA57 MFT55:MFW57 MPP55:MPS57 MZL55:MZO57 NJH55:NJK57 NTD55:NTG57 OCZ55:ODC57 OMV55:OMY57 OWR55:OWU57 PGN55:PGQ57 PQJ55:PQM57 QAF55:QAI57 QKB55:QKE57 QTX55:QUA57 RDT55:RDW57 RNP55:RNS57 RXL55:RXO57 SHH55:SHK57 SRD55:SRG57 TAZ55:TBC57 TKV55:TKY57 TUR55:TUU57 UEN55:UEQ57 UOJ55:UOM57 UYF55:UYI57 VIB55:VIE57 VRX55:VSA57 WBT55:WBW57 WLP55:WLS57 WVL55:WVO57 D65591:G65593 IZ65591:JC65593 SV65591:SY65593 ACR65591:ACU65593 AMN65591:AMQ65593 AWJ65591:AWM65593 BGF65591:BGI65593 BQB65591:BQE65593 BZX65591:CAA65593 CJT65591:CJW65593 CTP65591:CTS65593 DDL65591:DDO65593 DNH65591:DNK65593 DXD65591:DXG65593 EGZ65591:EHC65593 EQV65591:EQY65593 FAR65591:FAU65593 FKN65591:FKQ65593 FUJ65591:FUM65593 GEF65591:GEI65593 GOB65591:GOE65593 GXX65591:GYA65593 HHT65591:HHW65593 HRP65591:HRS65593 IBL65591:IBO65593 ILH65591:ILK65593 IVD65591:IVG65593 JEZ65591:JFC65593 JOV65591:JOY65593 JYR65591:JYU65593 KIN65591:KIQ65593 KSJ65591:KSM65593 LCF65591:LCI65593 LMB65591:LME65593 LVX65591:LWA65593 MFT65591:MFW65593 MPP65591:MPS65593 MZL65591:MZO65593 NJH65591:NJK65593 NTD65591:NTG65593 OCZ65591:ODC65593 OMV65591:OMY65593 OWR65591:OWU65593 PGN65591:PGQ65593 PQJ65591:PQM65593 QAF65591:QAI65593 QKB65591:QKE65593 QTX65591:QUA65593 RDT65591:RDW65593 RNP65591:RNS65593 RXL65591:RXO65593 SHH65591:SHK65593 SRD65591:SRG65593 TAZ65591:TBC65593 TKV65591:TKY65593 TUR65591:TUU65593 UEN65591:UEQ65593 UOJ65591:UOM65593 UYF65591:UYI65593 VIB65591:VIE65593 VRX65591:VSA65593 WBT65591:WBW65593 WLP65591:WLS65593 WVL65591:WVO65593 D131127:G131129 IZ131127:JC131129 SV131127:SY131129 ACR131127:ACU131129 AMN131127:AMQ131129 AWJ131127:AWM131129 BGF131127:BGI131129 BQB131127:BQE131129 BZX131127:CAA131129 CJT131127:CJW131129 CTP131127:CTS131129 DDL131127:DDO131129 DNH131127:DNK131129 DXD131127:DXG131129 EGZ131127:EHC131129 EQV131127:EQY131129 FAR131127:FAU131129 FKN131127:FKQ131129 FUJ131127:FUM131129 GEF131127:GEI131129 GOB131127:GOE131129 GXX131127:GYA131129 HHT131127:HHW131129 HRP131127:HRS131129 IBL131127:IBO131129 ILH131127:ILK131129 IVD131127:IVG131129 JEZ131127:JFC131129 JOV131127:JOY131129 JYR131127:JYU131129 KIN131127:KIQ131129 KSJ131127:KSM131129 LCF131127:LCI131129 LMB131127:LME131129 LVX131127:LWA131129 MFT131127:MFW131129 MPP131127:MPS131129 MZL131127:MZO131129 NJH131127:NJK131129 NTD131127:NTG131129 OCZ131127:ODC131129 OMV131127:OMY131129 OWR131127:OWU131129 PGN131127:PGQ131129 PQJ131127:PQM131129 QAF131127:QAI131129 QKB131127:QKE131129 QTX131127:QUA131129 RDT131127:RDW131129 RNP131127:RNS131129 RXL131127:RXO131129 SHH131127:SHK131129 SRD131127:SRG131129 TAZ131127:TBC131129 TKV131127:TKY131129 TUR131127:TUU131129 UEN131127:UEQ131129 UOJ131127:UOM131129 UYF131127:UYI131129 VIB131127:VIE131129 VRX131127:VSA131129 WBT131127:WBW131129 WLP131127:WLS131129 WVL131127:WVO131129 D196663:G196665 IZ196663:JC196665 SV196663:SY196665 ACR196663:ACU196665 AMN196663:AMQ196665 AWJ196663:AWM196665 BGF196663:BGI196665 BQB196663:BQE196665 BZX196663:CAA196665 CJT196663:CJW196665 CTP196663:CTS196665 DDL196663:DDO196665 DNH196663:DNK196665 DXD196663:DXG196665 EGZ196663:EHC196665 EQV196663:EQY196665 FAR196663:FAU196665 FKN196663:FKQ196665 FUJ196663:FUM196665 GEF196663:GEI196665 GOB196663:GOE196665 GXX196663:GYA196665 HHT196663:HHW196665 HRP196663:HRS196665 IBL196663:IBO196665 ILH196663:ILK196665 IVD196663:IVG196665 JEZ196663:JFC196665 JOV196663:JOY196665 JYR196663:JYU196665 KIN196663:KIQ196665 KSJ196663:KSM196665 LCF196663:LCI196665 LMB196663:LME196665 LVX196663:LWA196665 MFT196663:MFW196665 MPP196663:MPS196665 MZL196663:MZO196665 NJH196663:NJK196665 NTD196663:NTG196665 OCZ196663:ODC196665 OMV196663:OMY196665 OWR196663:OWU196665 PGN196663:PGQ196665 PQJ196663:PQM196665 QAF196663:QAI196665 QKB196663:QKE196665 QTX196663:QUA196665 RDT196663:RDW196665 RNP196663:RNS196665 RXL196663:RXO196665 SHH196663:SHK196665 SRD196663:SRG196665 TAZ196663:TBC196665 TKV196663:TKY196665 TUR196663:TUU196665 UEN196663:UEQ196665 UOJ196663:UOM196665 UYF196663:UYI196665 VIB196663:VIE196665 VRX196663:VSA196665 WBT196663:WBW196665 WLP196663:WLS196665 WVL196663:WVO196665 D262199:G262201 IZ262199:JC262201 SV262199:SY262201 ACR262199:ACU262201 AMN262199:AMQ262201 AWJ262199:AWM262201 BGF262199:BGI262201 BQB262199:BQE262201 BZX262199:CAA262201 CJT262199:CJW262201 CTP262199:CTS262201 DDL262199:DDO262201 DNH262199:DNK262201 DXD262199:DXG262201 EGZ262199:EHC262201 EQV262199:EQY262201 FAR262199:FAU262201 FKN262199:FKQ262201 FUJ262199:FUM262201 GEF262199:GEI262201 GOB262199:GOE262201 GXX262199:GYA262201 HHT262199:HHW262201 HRP262199:HRS262201 IBL262199:IBO262201 ILH262199:ILK262201 IVD262199:IVG262201 JEZ262199:JFC262201 JOV262199:JOY262201 JYR262199:JYU262201 KIN262199:KIQ262201 KSJ262199:KSM262201 LCF262199:LCI262201 LMB262199:LME262201 LVX262199:LWA262201 MFT262199:MFW262201 MPP262199:MPS262201 MZL262199:MZO262201 NJH262199:NJK262201 NTD262199:NTG262201 OCZ262199:ODC262201 OMV262199:OMY262201 OWR262199:OWU262201 PGN262199:PGQ262201 PQJ262199:PQM262201 QAF262199:QAI262201 QKB262199:QKE262201 QTX262199:QUA262201 RDT262199:RDW262201 RNP262199:RNS262201 RXL262199:RXO262201 SHH262199:SHK262201 SRD262199:SRG262201 TAZ262199:TBC262201 TKV262199:TKY262201 TUR262199:TUU262201 UEN262199:UEQ262201 UOJ262199:UOM262201 UYF262199:UYI262201 VIB262199:VIE262201 VRX262199:VSA262201 WBT262199:WBW262201 WLP262199:WLS262201 WVL262199:WVO262201 D327735:G327737 IZ327735:JC327737 SV327735:SY327737 ACR327735:ACU327737 AMN327735:AMQ327737 AWJ327735:AWM327737 BGF327735:BGI327737 BQB327735:BQE327737 BZX327735:CAA327737 CJT327735:CJW327737 CTP327735:CTS327737 DDL327735:DDO327737 DNH327735:DNK327737 DXD327735:DXG327737 EGZ327735:EHC327737 EQV327735:EQY327737 FAR327735:FAU327737 FKN327735:FKQ327737 FUJ327735:FUM327737 GEF327735:GEI327737 GOB327735:GOE327737 GXX327735:GYA327737 HHT327735:HHW327737 HRP327735:HRS327737 IBL327735:IBO327737 ILH327735:ILK327737 IVD327735:IVG327737 JEZ327735:JFC327737 JOV327735:JOY327737 JYR327735:JYU327737 KIN327735:KIQ327737 KSJ327735:KSM327737 LCF327735:LCI327737 LMB327735:LME327737 LVX327735:LWA327737 MFT327735:MFW327737 MPP327735:MPS327737 MZL327735:MZO327737 NJH327735:NJK327737 NTD327735:NTG327737 OCZ327735:ODC327737 OMV327735:OMY327737 OWR327735:OWU327737 PGN327735:PGQ327737 PQJ327735:PQM327737 QAF327735:QAI327737 QKB327735:QKE327737 QTX327735:QUA327737 RDT327735:RDW327737 RNP327735:RNS327737 RXL327735:RXO327737 SHH327735:SHK327737 SRD327735:SRG327737 TAZ327735:TBC327737 TKV327735:TKY327737 TUR327735:TUU327737 UEN327735:UEQ327737 UOJ327735:UOM327737 UYF327735:UYI327737 VIB327735:VIE327737 VRX327735:VSA327737 WBT327735:WBW327737 WLP327735:WLS327737 WVL327735:WVO327737 D393271:G393273 IZ393271:JC393273 SV393271:SY393273 ACR393271:ACU393273 AMN393271:AMQ393273 AWJ393271:AWM393273 BGF393271:BGI393273 BQB393271:BQE393273 BZX393271:CAA393273 CJT393271:CJW393273 CTP393271:CTS393273 DDL393271:DDO393273 DNH393271:DNK393273 DXD393271:DXG393273 EGZ393271:EHC393273 EQV393271:EQY393273 FAR393271:FAU393273 FKN393271:FKQ393273 FUJ393271:FUM393273 GEF393271:GEI393273 GOB393271:GOE393273 GXX393271:GYA393273 HHT393271:HHW393273 HRP393271:HRS393273 IBL393271:IBO393273 ILH393271:ILK393273 IVD393271:IVG393273 JEZ393271:JFC393273 JOV393271:JOY393273 JYR393271:JYU393273 KIN393271:KIQ393273 KSJ393271:KSM393273 LCF393271:LCI393273 LMB393271:LME393273 LVX393271:LWA393273 MFT393271:MFW393273 MPP393271:MPS393273 MZL393271:MZO393273 NJH393271:NJK393273 NTD393271:NTG393273 OCZ393271:ODC393273 OMV393271:OMY393273 OWR393271:OWU393273 PGN393271:PGQ393273 PQJ393271:PQM393273 QAF393271:QAI393273 QKB393271:QKE393273 QTX393271:QUA393273 RDT393271:RDW393273 RNP393271:RNS393273 RXL393271:RXO393273 SHH393271:SHK393273 SRD393271:SRG393273 TAZ393271:TBC393273 TKV393271:TKY393273 TUR393271:TUU393273 UEN393271:UEQ393273 UOJ393271:UOM393273 UYF393271:UYI393273 VIB393271:VIE393273 VRX393271:VSA393273 WBT393271:WBW393273 WLP393271:WLS393273 WVL393271:WVO393273 D458807:G458809 IZ458807:JC458809 SV458807:SY458809 ACR458807:ACU458809 AMN458807:AMQ458809 AWJ458807:AWM458809 BGF458807:BGI458809 BQB458807:BQE458809 BZX458807:CAA458809 CJT458807:CJW458809 CTP458807:CTS458809 DDL458807:DDO458809 DNH458807:DNK458809 DXD458807:DXG458809 EGZ458807:EHC458809 EQV458807:EQY458809 FAR458807:FAU458809 FKN458807:FKQ458809 FUJ458807:FUM458809 GEF458807:GEI458809 GOB458807:GOE458809 GXX458807:GYA458809 HHT458807:HHW458809 HRP458807:HRS458809 IBL458807:IBO458809 ILH458807:ILK458809 IVD458807:IVG458809 JEZ458807:JFC458809 JOV458807:JOY458809 JYR458807:JYU458809 KIN458807:KIQ458809 KSJ458807:KSM458809 LCF458807:LCI458809 LMB458807:LME458809 LVX458807:LWA458809 MFT458807:MFW458809 MPP458807:MPS458809 MZL458807:MZO458809 NJH458807:NJK458809 NTD458807:NTG458809 OCZ458807:ODC458809 OMV458807:OMY458809 OWR458807:OWU458809 PGN458807:PGQ458809 PQJ458807:PQM458809 QAF458807:QAI458809 QKB458807:QKE458809 QTX458807:QUA458809 RDT458807:RDW458809 RNP458807:RNS458809 RXL458807:RXO458809 SHH458807:SHK458809 SRD458807:SRG458809 TAZ458807:TBC458809 TKV458807:TKY458809 TUR458807:TUU458809 UEN458807:UEQ458809 UOJ458807:UOM458809 UYF458807:UYI458809 VIB458807:VIE458809 VRX458807:VSA458809 WBT458807:WBW458809 WLP458807:WLS458809 WVL458807:WVO458809 D524343:G524345 IZ524343:JC524345 SV524343:SY524345 ACR524343:ACU524345 AMN524343:AMQ524345 AWJ524343:AWM524345 BGF524343:BGI524345 BQB524343:BQE524345 BZX524343:CAA524345 CJT524343:CJW524345 CTP524343:CTS524345 DDL524343:DDO524345 DNH524343:DNK524345 DXD524343:DXG524345 EGZ524343:EHC524345 EQV524343:EQY524345 FAR524343:FAU524345 FKN524343:FKQ524345 FUJ524343:FUM524345 GEF524343:GEI524345 GOB524343:GOE524345 GXX524343:GYA524345 HHT524343:HHW524345 HRP524343:HRS524345 IBL524343:IBO524345 ILH524343:ILK524345 IVD524343:IVG524345 JEZ524343:JFC524345 JOV524343:JOY524345 JYR524343:JYU524345 KIN524343:KIQ524345 KSJ524343:KSM524345 LCF524343:LCI524345 LMB524343:LME524345 LVX524343:LWA524345 MFT524343:MFW524345 MPP524343:MPS524345 MZL524343:MZO524345 NJH524343:NJK524345 NTD524343:NTG524345 OCZ524343:ODC524345 OMV524343:OMY524345 OWR524343:OWU524345 PGN524343:PGQ524345 PQJ524343:PQM524345 QAF524343:QAI524345 QKB524343:QKE524345 QTX524343:QUA524345 RDT524343:RDW524345 RNP524343:RNS524345 RXL524343:RXO524345 SHH524343:SHK524345 SRD524343:SRG524345 TAZ524343:TBC524345 TKV524343:TKY524345 TUR524343:TUU524345 UEN524343:UEQ524345 UOJ524343:UOM524345 UYF524343:UYI524345 VIB524343:VIE524345 VRX524343:VSA524345 WBT524343:WBW524345 WLP524343:WLS524345 WVL524343:WVO524345 D589879:G589881 IZ589879:JC589881 SV589879:SY589881 ACR589879:ACU589881 AMN589879:AMQ589881 AWJ589879:AWM589881 BGF589879:BGI589881 BQB589879:BQE589881 BZX589879:CAA589881 CJT589879:CJW589881 CTP589879:CTS589881 DDL589879:DDO589881 DNH589879:DNK589881 DXD589879:DXG589881 EGZ589879:EHC589881 EQV589879:EQY589881 FAR589879:FAU589881 FKN589879:FKQ589881 FUJ589879:FUM589881 GEF589879:GEI589881 GOB589879:GOE589881 GXX589879:GYA589881 HHT589879:HHW589881 HRP589879:HRS589881 IBL589879:IBO589881 ILH589879:ILK589881 IVD589879:IVG589881 JEZ589879:JFC589881 JOV589879:JOY589881 JYR589879:JYU589881 KIN589879:KIQ589881 KSJ589879:KSM589881 LCF589879:LCI589881 LMB589879:LME589881 LVX589879:LWA589881 MFT589879:MFW589881 MPP589879:MPS589881 MZL589879:MZO589881 NJH589879:NJK589881 NTD589879:NTG589881 OCZ589879:ODC589881 OMV589879:OMY589881 OWR589879:OWU589881 PGN589879:PGQ589881 PQJ589879:PQM589881 QAF589879:QAI589881 QKB589879:QKE589881 QTX589879:QUA589881 RDT589879:RDW589881 RNP589879:RNS589881 RXL589879:RXO589881 SHH589879:SHK589881 SRD589879:SRG589881 TAZ589879:TBC589881 TKV589879:TKY589881 TUR589879:TUU589881 UEN589879:UEQ589881 UOJ589879:UOM589881 UYF589879:UYI589881 VIB589879:VIE589881 VRX589879:VSA589881 WBT589879:WBW589881 WLP589879:WLS589881 WVL589879:WVO589881 D655415:G655417 IZ655415:JC655417 SV655415:SY655417 ACR655415:ACU655417 AMN655415:AMQ655417 AWJ655415:AWM655417 BGF655415:BGI655417 BQB655415:BQE655417 BZX655415:CAA655417 CJT655415:CJW655417 CTP655415:CTS655417 DDL655415:DDO655417 DNH655415:DNK655417 DXD655415:DXG655417 EGZ655415:EHC655417 EQV655415:EQY655417 FAR655415:FAU655417 FKN655415:FKQ655417 FUJ655415:FUM655417 GEF655415:GEI655417 GOB655415:GOE655417 GXX655415:GYA655417 HHT655415:HHW655417 HRP655415:HRS655417 IBL655415:IBO655417 ILH655415:ILK655417 IVD655415:IVG655417 JEZ655415:JFC655417 JOV655415:JOY655417 JYR655415:JYU655417 KIN655415:KIQ655417 KSJ655415:KSM655417 LCF655415:LCI655417 LMB655415:LME655417 LVX655415:LWA655417 MFT655415:MFW655417 MPP655415:MPS655417 MZL655415:MZO655417 NJH655415:NJK655417 NTD655415:NTG655417 OCZ655415:ODC655417 OMV655415:OMY655417 OWR655415:OWU655417 PGN655415:PGQ655417 PQJ655415:PQM655417 QAF655415:QAI655417 QKB655415:QKE655417 QTX655415:QUA655417 RDT655415:RDW655417 RNP655415:RNS655417 RXL655415:RXO655417 SHH655415:SHK655417 SRD655415:SRG655417 TAZ655415:TBC655417 TKV655415:TKY655417 TUR655415:TUU655417 UEN655415:UEQ655417 UOJ655415:UOM655417 UYF655415:UYI655417 VIB655415:VIE655417 VRX655415:VSA655417 WBT655415:WBW655417 WLP655415:WLS655417 WVL655415:WVO655417 D720951:G720953 IZ720951:JC720953 SV720951:SY720953 ACR720951:ACU720953 AMN720951:AMQ720953 AWJ720951:AWM720953 BGF720951:BGI720953 BQB720951:BQE720953 BZX720951:CAA720953 CJT720951:CJW720953 CTP720951:CTS720953 DDL720951:DDO720953 DNH720951:DNK720953 DXD720951:DXG720953 EGZ720951:EHC720953 EQV720951:EQY720953 FAR720951:FAU720953 FKN720951:FKQ720953 FUJ720951:FUM720953 GEF720951:GEI720953 GOB720951:GOE720953 GXX720951:GYA720953 HHT720951:HHW720953 HRP720951:HRS720953 IBL720951:IBO720953 ILH720951:ILK720953 IVD720951:IVG720953 JEZ720951:JFC720953 JOV720951:JOY720953 JYR720951:JYU720953 KIN720951:KIQ720953 KSJ720951:KSM720953 LCF720951:LCI720953 LMB720951:LME720953 LVX720951:LWA720953 MFT720951:MFW720953 MPP720951:MPS720953 MZL720951:MZO720953 NJH720951:NJK720953 NTD720951:NTG720953 OCZ720951:ODC720953 OMV720951:OMY720953 OWR720951:OWU720953 PGN720951:PGQ720953 PQJ720951:PQM720953 QAF720951:QAI720953 QKB720951:QKE720953 QTX720951:QUA720953 RDT720951:RDW720953 RNP720951:RNS720953 RXL720951:RXO720953 SHH720951:SHK720953 SRD720951:SRG720953 TAZ720951:TBC720953 TKV720951:TKY720953 TUR720951:TUU720953 UEN720951:UEQ720953 UOJ720951:UOM720953 UYF720951:UYI720953 VIB720951:VIE720953 VRX720951:VSA720953 WBT720951:WBW720953 WLP720951:WLS720953 WVL720951:WVO720953 D786487:G786489 IZ786487:JC786489 SV786487:SY786489 ACR786487:ACU786489 AMN786487:AMQ786489 AWJ786487:AWM786489 BGF786487:BGI786489 BQB786487:BQE786489 BZX786487:CAA786489 CJT786487:CJW786489 CTP786487:CTS786489 DDL786487:DDO786489 DNH786487:DNK786489 DXD786487:DXG786489 EGZ786487:EHC786489 EQV786487:EQY786489 FAR786487:FAU786489 FKN786487:FKQ786489 FUJ786487:FUM786489 GEF786487:GEI786489 GOB786487:GOE786489 GXX786487:GYA786489 HHT786487:HHW786489 HRP786487:HRS786489 IBL786487:IBO786489 ILH786487:ILK786489 IVD786487:IVG786489 JEZ786487:JFC786489 JOV786487:JOY786489 JYR786487:JYU786489 KIN786487:KIQ786489 KSJ786487:KSM786489 LCF786487:LCI786489 LMB786487:LME786489 LVX786487:LWA786489 MFT786487:MFW786489 MPP786487:MPS786489 MZL786487:MZO786489 NJH786487:NJK786489 NTD786487:NTG786489 OCZ786487:ODC786489 OMV786487:OMY786489 OWR786487:OWU786489 PGN786487:PGQ786489 PQJ786487:PQM786489 QAF786487:QAI786489 QKB786487:QKE786489 QTX786487:QUA786489 RDT786487:RDW786489 RNP786487:RNS786489 RXL786487:RXO786489 SHH786487:SHK786489 SRD786487:SRG786489 TAZ786487:TBC786489 TKV786487:TKY786489 TUR786487:TUU786489 UEN786487:UEQ786489 UOJ786487:UOM786489 UYF786487:UYI786489 VIB786487:VIE786489 VRX786487:VSA786489 WBT786487:WBW786489 WLP786487:WLS786489 WVL786487:WVO786489 D852023:G852025 IZ852023:JC852025 SV852023:SY852025 ACR852023:ACU852025 AMN852023:AMQ852025 AWJ852023:AWM852025 BGF852023:BGI852025 BQB852023:BQE852025 BZX852023:CAA852025 CJT852023:CJW852025 CTP852023:CTS852025 DDL852023:DDO852025 DNH852023:DNK852025 DXD852023:DXG852025 EGZ852023:EHC852025 EQV852023:EQY852025 FAR852023:FAU852025 FKN852023:FKQ852025 FUJ852023:FUM852025 GEF852023:GEI852025 GOB852023:GOE852025 GXX852023:GYA852025 HHT852023:HHW852025 HRP852023:HRS852025 IBL852023:IBO852025 ILH852023:ILK852025 IVD852023:IVG852025 JEZ852023:JFC852025 JOV852023:JOY852025 JYR852023:JYU852025 KIN852023:KIQ852025 KSJ852023:KSM852025 LCF852023:LCI852025 LMB852023:LME852025 LVX852023:LWA852025 MFT852023:MFW852025 MPP852023:MPS852025 MZL852023:MZO852025 NJH852023:NJK852025 NTD852023:NTG852025 OCZ852023:ODC852025 OMV852023:OMY852025 OWR852023:OWU852025 PGN852023:PGQ852025 PQJ852023:PQM852025 QAF852023:QAI852025 QKB852023:QKE852025 QTX852023:QUA852025 RDT852023:RDW852025 RNP852023:RNS852025 RXL852023:RXO852025 SHH852023:SHK852025 SRD852023:SRG852025 TAZ852023:TBC852025 TKV852023:TKY852025 TUR852023:TUU852025 UEN852023:UEQ852025 UOJ852023:UOM852025 UYF852023:UYI852025 VIB852023:VIE852025 VRX852023:VSA852025 WBT852023:WBW852025 WLP852023:WLS852025 WVL852023:WVO852025 D917559:G917561 IZ917559:JC917561 SV917559:SY917561 ACR917559:ACU917561 AMN917559:AMQ917561 AWJ917559:AWM917561 BGF917559:BGI917561 BQB917559:BQE917561 BZX917559:CAA917561 CJT917559:CJW917561 CTP917559:CTS917561 DDL917559:DDO917561 DNH917559:DNK917561 DXD917559:DXG917561 EGZ917559:EHC917561 EQV917559:EQY917561 FAR917559:FAU917561 FKN917559:FKQ917561 FUJ917559:FUM917561 GEF917559:GEI917561 GOB917559:GOE917561 GXX917559:GYA917561 HHT917559:HHW917561 HRP917559:HRS917561 IBL917559:IBO917561 ILH917559:ILK917561 IVD917559:IVG917561 JEZ917559:JFC917561 JOV917559:JOY917561 JYR917559:JYU917561 KIN917559:KIQ917561 KSJ917559:KSM917561 LCF917559:LCI917561 LMB917559:LME917561 LVX917559:LWA917561 MFT917559:MFW917561 MPP917559:MPS917561 MZL917559:MZO917561 NJH917559:NJK917561 NTD917559:NTG917561 OCZ917559:ODC917561 OMV917559:OMY917561 OWR917559:OWU917561 PGN917559:PGQ917561 PQJ917559:PQM917561 QAF917559:QAI917561 QKB917559:QKE917561 QTX917559:QUA917561 RDT917559:RDW917561 RNP917559:RNS917561 RXL917559:RXO917561 SHH917559:SHK917561 SRD917559:SRG917561 TAZ917559:TBC917561 TKV917559:TKY917561 TUR917559:TUU917561 UEN917559:UEQ917561 UOJ917559:UOM917561 UYF917559:UYI917561 VIB917559:VIE917561 VRX917559:VSA917561 WBT917559:WBW917561 WLP917559:WLS917561 WVL917559:WVO917561 D983095:G983097 IZ983095:JC983097 SV983095:SY983097 ACR983095:ACU983097 AMN983095:AMQ983097 AWJ983095:AWM983097 BGF983095:BGI983097 BQB983095:BQE983097 BZX983095:CAA983097 CJT983095:CJW983097 CTP983095:CTS983097 DDL983095:DDO983097 DNH983095:DNK983097 DXD983095:DXG983097 EGZ983095:EHC983097 EQV983095:EQY983097 FAR983095:FAU983097 FKN983095:FKQ983097 FUJ983095:FUM983097 GEF983095:GEI983097 GOB983095:GOE983097 GXX983095:GYA983097 HHT983095:HHW983097 HRP983095:HRS983097 IBL983095:IBO983097 ILH983095:ILK983097 IVD983095:IVG983097 JEZ983095:JFC983097 JOV983095:JOY983097 JYR983095:JYU983097 KIN983095:KIQ983097 KSJ983095:KSM983097 LCF983095:LCI983097 LMB983095:LME983097 LVX983095:LWA983097 MFT983095:MFW983097 MPP983095:MPS983097 MZL983095:MZO983097 NJH983095:NJK983097 NTD983095:NTG983097 OCZ983095:ODC983097 OMV983095:OMY983097 OWR983095:OWU983097 PGN983095:PGQ983097 PQJ983095:PQM983097 QAF983095:QAI983097 QKB983095:QKE983097 QTX983095:QUA983097 RDT983095:RDW983097 RNP983095:RNS983097 RXL983095:RXO983097 SHH983095:SHK983097 SRD983095:SRG983097 TAZ983095:TBC983097 TKV983095:TKY983097 TUR983095:TUU983097 UEN983095:UEQ983097 UOJ983095:UOM983097 UYF983095:UYI983097 VIB983095:VIE983097 VRX983095:VSA983097 WBT983095:WBW983097 WLP983095:WLS983097 WVL983095:WVO983097 D89:J106 IZ89:JF106 SV89:TB106 ACR89:ACX106 AMN89:AMT106 AWJ89:AWP106 BGF89:BGL106 BQB89:BQH106 BZX89:CAD106 CJT89:CJZ106 CTP89:CTV106 DDL89:DDR106 DNH89:DNN106 DXD89:DXJ106 EGZ89:EHF106 EQV89:ERB106 FAR89:FAX106 FKN89:FKT106 FUJ89:FUP106 GEF89:GEL106 GOB89:GOH106 GXX89:GYD106 HHT89:HHZ106 HRP89:HRV106 IBL89:IBR106 ILH89:ILN106 IVD89:IVJ106 JEZ89:JFF106 JOV89:JPB106 JYR89:JYX106 KIN89:KIT106 KSJ89:KSP106 LCF89:LCL106 LMB89:LMH106 LVX89:LWD106 MFT89:MFZ106 MPP89:MPV106 MZL89:MZR106 NJH89:NJN106 NTD89:NTJ106 OCZ89:ODF106 OMV89:ONB106 OWR89:OWX106 PGN89:PGT106 PQJ89:PQP106 QAF89:QAL106 QKB89:QKH106 QTX89:QUD106 RDT89:RDZ106 RNP89:RNV106 RXL89:RXR106 SHH89:SHN106 SRD89:SRJ106 TAZ89:TBF106 TKV89:TLB106 TUR89:TUX106 UEN89:UET106 UOJ89:UOP106 UYF89:UYL106 VIB89:VIH106 VRX89:VSD106 WBT89:WBZ106 WLP89:WLV106 WVL89:WVR106 D65625:J65642 IZ65625:JF65642 SV65625:TB65642 ACR65625:ACX65642 AMN65625:AMT65642 AWJ65625:AWP65642 BGF65625:BGL65642 BQB65625:BQH65642 BZX65625:CAD65642 CJT65625:CJZ65642 CTP65625:CTV65642 DDL65625:DDR65642 DNH65625:DNN65642 DXD65625:DXJ65642 EGZ65625:EHF65642 EQV65625:ERB65642 FAR65625:FAX65642 FKN65625:FKT65642 FUJ65625:FUP65642 GEF65625:GEL65642 GOB65625:GOH65642 GXX65625:GYD65642 HHT65625:HHZ65642 HRP65625:HRV65642 IBL65625:IBR65642 ILH65625:ILN65642 IVD65625:IVJ65642 JEZ65625:JFF65642 JOV65625:JPB65642 JYR65625:JYX65642 KIN65625:KIT65642 KSJ65625:KSP65642 LCF65625:LCL65642 LMB65625:LMH65642 LVX65625:LWD65642 MFT65625:MFZ65642 MPP65625:MPV65642 MZL65625:MZR65642 NJH65625:NJN65642 NTD65625:NTJ65642 OCZ65625:ODF65642 OMV65625:ONB65642 OWR65625:OWX65642 PGN65625:PGT65642 PQJ65625:PQP65642 QAF65625:QAL65642 QKB65625:QKH65642 QTX65625:QUD65642 RDT65625:RDZ65642 RNP65625:RNV65642 RXL65625:RXR65642 SHH65625:SHN65642 SRD65625:SRJ65642 TAZ65625:TBF65642 TKV65625:TLB65642 TUR65625:TUX65642 UEN65625:UET65642 UOJ65625:UOP65642 UYF65625:UYL65642 VIB65625:VIH65642 VRX65625:VSD65642 WBT65625:WBZ65642 WLP65625:WLV65642 WVL65625:WVR65642 D131161:J131178 IZ131161:JF131178 SV131161:TB131178 ACR131161:ACX131178 AMN131161:AMT131178 AWJ131161:AWP131178 BGF131161:BGL131178 BQB131161:BQH131178 BZX131161:CAD131178 CJT131161:CJZ131178 CTP131161:CTV131178 DDL131161:DDR131178 DNH131161:DNN131178 DXD131161:DXJ131178 EGZ131161:EHF131178 EQV131161:ERB131178 FAR131161:FAX131178 FKN131161:FKT131178 FUJ131161:FUP131178 GEF131161:GEL131178 GOB131161:GOH131178 GXX131161:GYD131178 HHT131161:HHZ131178 HRP131161:HRV131178 IBL131161:IBR131178 ILH131161:ILN131178 IVD131161:IVJ131178 JEZ131161:JFF131178 JOV131161:JPB131178 JYR131161:JYX131178 KIN131161:KIT131178 KSJ131161:KSP131178 LCF131161:LCL131178 LMB131161:LMH131178 LVX131161:LWD131178 MFT131161:MFZ131178 MPP131161:MPV131178 MZL131161:MZR131178 NJH131161:NJN131178 NTD131161:NTJ131178 OCZ131161:ODF131178 OMV131161:ONB131178 OWR131161:OWX131178 PGN131161:PGT131178 PQJ131161:PQP131178 QAF131161:QAL131178 QKB131161:QKH131178 QTX131161:QUD131178 RDT131161:RDZ131178 RNP131161:RNV131178 RXL131161:RXR131178 SHH131161:SHN131178 SRD131161:SRJ131178 TAZ131161:TBF131178 TKV131161:TLB131178 TUR131161:TUX131178 UEN131161:UET131178 UOJ131161:UOP131178 UYF131161:UYL131178 VIB131161:VIH131178 VRX131161:VSD131178 WBT131161:WBZ131178 WLP131161:WLV131178 WVL131161:WVR131178 D196697:J196714 IZ196697:JF196714 SV196697:TB196714 ACR196697:ACX196714 AMN196697:AMT196714 AWJ196697:AWP196714 BGF196697:BGL196714 BQB196697:BQH196714 BZX196697:CAD196714 CJT196697:CJZ196714 CTP196697:CTV196714 DDL196697:DDR196714 DNH196697:DNN196714 DXD196697:DXJ196714 EGZ196697:EHF196714 EQV196697:ERB196714 FAR196697:FAX196714 FKN196697:FKT196714 FUJ196697:FUP196714 GEF196697:GEL196714 GOB196697:GOH196714 GXX196697:GYD196714 HHT196697:HHZ196714 HRP196697:HRV196714 IBL196697:IBR196714 ILH196697:ILN196714 IVD196697:IVJ196714 JEZ196697:JFF196714 JOV196697:JPB196714 JYR196697:JYX196714 KIN196697:KIT196714 KSJ196697:KSP196714 LCF196697:LCL196714 LMB196697:LMH196714 LVX196697:LWD196714 MFT196697:MFZ196714 MPP196697:MPV196714 MZL196697:MZR196714 NJH196697:NJN196714 NTD196697:NTJ196714 OCZ196697:ODF196714 OMV196697:ONB196714 OWR196697:OWX196714 PGN196697:PGT196714 PQJ196697:PQP196714 QAF196697:QAL196714 QKB196697:QKH196714 QTX196697:QUD196714 RDT196697:RDZ196714 RNP196697:RNV196714 RXL196697:RXR196714 SHH196697:SHN196714 SRD196697:SRJ196714 TAZ196697:TBF196714 TKV196697:TLB196714 TUR196697:TUX196714 UEN196697:UET196714 UOJ196697:UOP196714 UYF196697:UYL196714 VIB196697:VIH196714 VRX196697:VSD196714 WBT196697:WBZ196714 WLP196697:WLV196714 WVL196697:WVR196714 D262233:J262250 IZ262233:JF262250 SV262233:TB262250 ACR262233:ACX262250 AMN262233:AMT262250 AWJ262233:AWP262250 BGF262233:BGL262250 BQB262233:BQH262250 BZX262233:CAD262250 CJT262233:CJZ262250 CTP262233:CTV262250 DDL262233:DDR262250 DNH262233:DNN262250 DXD262233:DXJ262250 EGZ262233:EHF262250 EQV262233:ERB262250 FAR262233:FAX262250 FKN262233:FKT262250 FUJ262233:FUP262250 GEF262233:GEL262250 GOB262233:GOH262250 GXX262233:GYD262250 HHT262233:HHZ262250 HRP262233:HRV262250 IBL262233:IBR262250 ILH262233:ILN262250 IVD262233:IVJ262250 JEZ262233:JFF262250 JOV262233:JPB262250 JYR262233:JYX262250 KIN262233:KIT262250 KSJ262233:KSP262250 LCF262233:LCL262250 LMB262233:LMH262250 LVX262233:LWD262250 MFT262233:MFZ262250 MPP262233:MPV262250 MZL262233:MZR262250 NJH262233:NJN262250 NTD262233:NTJ262250 OCZ262233:ODF262250 OMV262233:ONB262250 OWR262233:OWX262250 PGN262233:PGT262250 PQJ262233:PQP262250 QAF262233:QAL262250 QKB262233:QKH262250 QTX262233:QUD262250 RDT262233:RDZ262250 RNP262233:RNV262250 RXL262233:RXR262250 SHH262233:SHN262250 SRD262233:SRJ262250 TAZ262233:TBF262250 TKV262233:TLB262250 TUR262233:TUX262250 UEN262233:UET262250 UOJ262233:UOP262250 UYF262233:UYL262250 VIB262233:VIH262250 VRX262233:VSD262250 WBT262233:WBZ262250 WLP262233:WLV262250 WVL262233:WVR262250 D327769:J327786 IZ327769:JF327786 SV327769:TB327786 ACR327769:ACX327786 AMN327769:AMT327786 AWJ327769:AWP327786 BGF327769:BGL327786 BQB327769:BQH327786 BZX327769:CAD327786 CJT327769:CJZ327786 CTP327769:CTV327786 DDL327769:DDR327786 DNH327769:DNN327786 DXD327769:DXJ327786 EGZ327769:EHF327786 EQV327769:ERB327786 FAR327769:FAX327786 FKN327769:FKT327786 FUJ327769:FUP327786 GEF327769:GEL327786 GOB327769:GOH327786 GXX327769:GYD327786 HHT327769:HHZ327786 HRP327769:HRV327786 IBL327769:IBR327786 ILH327769:ILN327786 IVD327769:IVJ327786 JEZ327769:JFF327786 JOV327769:JPB327786 JYR327769:JYX327786 KIN327769:KIT327786 KSJ327769:KSP327786 LCF327769:LCL327786 LMB327769:LMH327786 LVX327769:LWD327786 MFT327769:MFZ327786 MPP327769:MPV327786 MZL327769:MZR327786 NJH327769:NJN327786 NTD327769:NTJ327786 OCZ327769:ODF327786 OMV327769:ONB327786 OWR327769:OWX327786 PGN327769:PGT327786 PQJ327769:PQP327786 QAF327769:QAL327786 QKB327769:QKH327786 QTX327769:QUD327786 RDT327769:RDZ327786 RNP327769:RNV327786 RXL327769:RXR327786 SHH327769:SHN327786 SRD327769:SRJ327786 TAZ327769:TBF327786 TKV327769:TLB327786 TUR327769:TUX327786 UEN327769:UET327786 UOJ327769:UOP327786 UYF327769:UYL327786 VIB327769:VIH327786 VRX327769:VSD327786 WBT327769:WBZ327786 WLP327769:WLV327786 WVL327769:WVR327786 D393305:J393322 IZ393305:JF393322 SV393305:TB393322 ACR393305:ACX393322 AMN393305:AMT393322 AWJ393305:AWP393322 BGF393305:BGL393322 BQB393305:BQH393322 BZX393305:CAD393322 CJT393305:CJZ393322 CTP393305:CTV393322 DDL393305:DDR393322 DNH393305:DNN393322 DXD393305:DXJ393322 EGZ393305:EHF393322 EQV393305:ERB393322 FAR393305:FAX393322 FKN393305:FKT393322 FUJ393305:FUP393322 GEF393305:GEL393322 GOB393305:GOH393322 GXX393305:GYD393322 HHT393305:HHZ393322 HRP393305:HRV393322 IBL393305:IBR393322 ILH393305:ILN393322 IVD393305:IVJ393322 JEZ393305:JFF393322 JOV393305:JPB393322 JYR393305:JYX393322 KIN393305:KIT393322 KSJ393305:KSP393322 LCF393305:LCL393322 LMB393305:LMH393322 LVX393305:LWD393322 MFT393305:MFZ393322 MPP393305:MPV393322 MZL393305:MZR393322 NJH393305:NJN393322 NTD393305:NTJ393322 OCZ393305:ODF393322 OMV393305:ONB393322 OWR393305:OWX393322 PGN393305:PGT393322 PQJ393305:PQP393322 QAF393305:QAL393322 QKB393305:QKH393322 QTX393305:QUD393322 RDT393305:RDZ393322 RNP393305:RNV393322 RXL393305:RXR393322 SHH393305:SHN393322 SRD393305:SRJ393322 TAZ393305:TBF393322 TKV393305:TLB393322 TUR393305:TUX393322 UEN393305:UET393322 UOJ393305:UOP393322 UYF393305:UYL393322 VIB393305:VIH393322 VRX393305:VSD393322 WBT393305:WBZ393322 WLP393305:WLV393322 WVL393305:WVR393322 D458841:J458858 IZ458841:JF458858 SV458841:TB458858 ACR458841:ACX458858 AMN458841:AMT458858 AWJ458841:AWP458858 BGF458841:BGL458858 BQB458841:BQH458858 BZX458841:CAD458858 CJT458841:CJZ458858 CTP458841:CTV458858 DDL458841:DDR458858 DNH458841:DNN458858 DXD458841:DXJ458858 EGZ458841:EHF458858 EQV458841:ERB458858 FAR458841:FAX458858 FKN458841:FKT458858 FUJ458841:FUP458858 GEF458841:GEL458858 GOB458841:GOH458858 GXX458841:GYD458858 HHT458841:HHZ458858 HRP458841:HRV458858 IBL458841:IBR458858 ILH458841:ILN458858 IVD458841:IVJ458858 JEZ458841:JFF458858 JOV458841:JPB458858 JYR458841:JYX458858 KIN458841:KIT458858 KSJ458841:KSP458858 LCF458841:LCL458858 LMB458841:LMH458858 LVX458841:LWD458858 MFT458841:MFZ458858 MPP458841:MPV458858 MZL458841:MZR458858 NJH458841:NJN458858 NTD458841:NTJ458858 OCZ458841:ODF458858 OMV458841:ONB458858 OWR458841:OWX458858 PGN458841:PGT458858 PQJ458841:PQP458858 QAF458841:QAL458858 QKB458841:QKH458858 QTX458841:QUD458858 RDT458841:RDZ458858 RNP458841:RNV458858 RXL458841:RXR458858 SHH458841:SHN458858 SRD458841:SRJ458858 TAZ458841:TBF458858 TKV458841:TLB458858 TUR458841:TUX458858 UEN458841:UET458858 UOJ458841:UOP458858 UYF458841:UYL458858 VIB458841:VIH458858 VRX458841:VSD458858 WBT458841:WBZ458858 WLP458841:WLV458858 WVL458841:WVR458858 D524377:J524394 IZ524377:JF524394 SV524377:TB524394 ACR524377:ACX524394 AMN524377:AMT524394 AWJ524377:AWP524394 BGF524377:BGL524394 BQB524377:BQH524394 BZX524377:CAD524394 CJT524377:CJZ524394 CTP524377:CTV524394 DDL524377:DDR524394 DNH524377:DNN524394 DXD524377:DXJ524394 EGZ524377:EHF524394 EQV524377:ERB524394 FAR524377:FAX524394 FKN524377:FKT524394 FUJ524377:FUP524394 GEF524377:GEL524394 GOB524377:GOH524394 GXX524377:GYD524394 HHT524377:HHZ524394 HRP524377:HRV524394 IBL524377:IBR524394 ILH524377:ILN524394 IVD524377:IVJ524394 JEZ524377:JFF524394 JOV524377:JPB524394 JYR524377:JYX524394 KIN524377:KIT524394 KSJ524377:KSP524394 LCF524377:LCL524394 LMB524377:LMH524394 LVX524377:LWD524394 MFT524377:MFZ524394 MPP524377:MPV524394 MZL524377:MZR524394 NJH524377:NJN524394 NTD524377:NTJ524394 OCZ524377:ODF524394 OMV524377:ONB524394 OWR524377:OWX524394 PGN524377:PGT524394 PQJ524377:PQP524394 QAF524377:QAL524394 QKB524377:QKH524394 QTX524377:QUD524394 RDT524377:RDZ524394 RNP524377:RNV524394 RXL524377:RXR524394 SHH524377:SHN524394 SRD524377:SRJ524394 TAZ524377:TBF524394 TKV524377:TLB524394 TUR524377:TUX524394 UEN524377:UET524394 UOJ524377:UOP524394 UYF524377:UYL524394 VIB524377:VIH524394 VRX524377:VSD524394 WBT524377:WBZ524394 WLP524377:WLV524394 WVL524377:WVR524394 D589913:J589930 IZ589913:JF589930 SV589913:TB589930 ACR589913:ACX589930 AMN589913:AMT589930 AWJ589913:AWP589930 BGF589913:BGL589930 BQB589913:BQH589930 BZX589913:CAD589930 CJT589913:CJZ589930 CTP589913:CTV589930 DDL589913:DDR589930 DNH589913:DNN589930 DXD589913:DXJ589930 EGZ589913:EHF589930 EQV589913:ERB589930 FAR589913:FAX589930 FKN589913:FKT589930 FUJ589913:FUP589930 GEF589913:GEL589930 GOB589913:GOH589930 GXX589913:GYD589930 HHT589913:HHZ589930 HRP589913:HRV589930 IBL589913:IBR589930 ILH589913:ILN589930 IVD589913:IVJ589930 JEZ589913:JFF589930 JOV589913:JPB589930 JYR589913:JYX589930 KIN589913:KIT589930 KSJ589913:KSP589930 LCF589913:LCL589930 LMB589913:LMH589930 LVX589913:LWD589930 MFT589913:MFZ589930 MPP589913:MPV589930 MZL589913:MZR589930 NJH589913:NJN589930 NTD589913:NTJ589930 OCZ589913:ODF589930 OMV589913:ONB589930 OWR589913:OWX589930 PGN589913:PGT589930 PQJ589913:PQP589930 QAF589913:QAL589930 QKB589913:QKH589930 QTX589913:QUD589930 RDT589913:RDZ589930 RNP589913:RNV589930 RXL589913:RXR589930 SHH589913:SHN589930 SRD589913:SRJ589930 TAZ589913:TBF589930 TKV589913:TLB589930 TUR589913:TUX589930 UEN589913:UET589930 UOJ589913:UOP589930 UYF589913:UYL589930 VIB589913:VIH589930 VRX589913:VSD589930 WBT589913:WBZ589930 WLP589913:WLV589930 WVL589913:WVR589930 D655449:J655466 IZ655449:JF655466 SV655449:TB655466 ACR655449:ACX655466 AMN655449:AMT655466 AWJ655449:AWP655466 BGF655449:BGL655466 BQB655449:BQH655466 BZX655449:CAD655466 CJT655449:CJZ655466 CTP655449:CTV655466 DDL655449:DDR655466 DNH655449:DNN655466 DXD655449:DXJ655466 EGZ655449:EHF655466 EQV655449:ERB655466 FAR655449:FAX655466 FKN655449:FKT655466 FUJ655449:FUP655466 GEF655449:GEL655466 GOB655449:GOH655466 GXX655449:GYD655466 HHT655449:HHZ655466 HRP655449:HRV655466 IBL655449:IBR655466 ILH655449:ILN655466 IVD655449:IVJ655466 JEZ655449:JFF655466 JOV655449:JPB655466 JYR655449:JYX655466 KIN655449:KIT655466 KSJ655449:KSP655466 LCF655449:LCL655466 LMB655449:LMH655466 LVX655449:LWD655466 MFT655449:MFZ655466 MPP655449:MPV655466 MZL655449:MZR655466 NJH655449:NJN655466 NTD655449:NTJ655466 OCZ655449:ODF655466 OMV655449:ONB655466 OWR655449:OWX655466 PGN655449:PGT655466 PQJ655449:PQP655466 QAF655449:QAL655466 QKB655449:QKH655466 QTX655449:QUD655466 RDT655449:RDZ655466 RNP655449:RNV655466 RXL655449:RXR655466 SHH655449:SHN655466 SRD655449:SRJ655466 TAZ655449:TBF655466 TKV655449:TLB655466 TUR655449:TUX655466 UEN655449:UET655466 UOJ655449:UOP655466 UYF655449:UYL655466 VIB655449:VIH655466 VRX655449:VSD655466 WBT655449:WBZ655466 WLP655449:WLV655466 WVL655449:WVR655466 D720985:J721002 IZ720985:JF721002 SV720985:TB721002 ACR720985:ACX721002 AMN720985:AMT721002 AWJ720985:AWP721002 BGF720985:BGL721002 BQB720985:BQH721002 BZX720985:CAD721002 CJT720985:CJZ721002 CTP720985:CTV721002 DDL720985:DDR721002 DNH720985:DNN721002 DXD720985:DXJ721002 EGZ720985:EHF721002 EQV720985:ERB721002 FAR720985:FAX721002 FKN720985:FKT721002 FUJ720985:FUP721002 GEF720985:GEL721002 GOB720985:GOH721002 GXX720985:GYD721002 HHT720985:HHZ721002 HRP720985:HRV721002 IBL720985:IBR721002 ILH720985:ILN721002 IVD720985:IVJ721002 JEZ720985:JFF721002 JOV720985:JPB721002 JYR720985:JYX721002 KIN720985:KIT721002 KSJ720985:KSP721002 LCF720985:LCL721002 LMB720985:LMH721002 LVX720985:LWD721002 MFT720985:MFZ721002 MPP720985:MPV721002 MZL720985:MZR721002 NJH720985:NJN721002 NTD720985:NTJ721002 OCZ720985:ODF721002 OMV720985:ONB721002 OWR720985:OWX721002 PGN720985:PGT721002 PQJ720985:PQP721002 QAF720985:QAL721002 QKB720985:QKH721002 QTX720985:QUD721002 RDT720985:RDZ721002 RNP720985:RNV721002 RXL720985:RXR721002 SHH720985:SHN721002 SRD720985:SRJ721002 TAZ720985:TBF721002 TKV720985:TLB721002 TUR720985:TUX721002 UEN720985:UET721002 UOJ720985:UOP721002 UYF720985:UYL721002 VIB720985:VIH721002 VRX720985:VSD721002 WBT720985:WBZ721002 WLP720985:WLV721002 WVL720985:WVR721002 D786521:J786538 IZ786521:JF786538 SV786521:TB786538 ACR786521:ACX786538 AMN786521:AMT786538 AWJ786521:AWP786538 BGF786521:BGL786538 BQB786521:BQH786538 BZX786521:CAD786538 CJT786521:CJZ786538 CTP786521:CTV786538 DDL786521:DDR786538 DNH786521:DNN786538 DXD786521:DXJ786538 EGZ786521:EHF786538 EQV786521:ERB786538 FAR786521:FAX786538 FKN786521:FKT786538 FUJ786521:FUP786538 GEF786521:GEL786538 GOB786521:GOH786538 GXX786521:GYD786538 HHT786521:HHZ786538 HRP786521:HRV786538 IBL786521:IBR786538 ILH786521:ILN786538 IVD786521:IVJ786538 JEZ786521:JFF786538 JOV786521:JPB786538 JYR786521:JYX786538 KIN786521:KIT786538 KSJ786521:KSP786538 LCF786521:LCL786538 LMB786521:LMH786538 LVX786521:LWD786538 MFT786521:MFZ786538 MPP786521:MPV786538 MZL786521:MZR786538 NJH786521:NJN786538 NTD786521:NTJ786538 OCZ786521:ODF786538 OMV786521:ONB786538 OWR786521:OWX786538 PGN786521:PGT786538 PQJ786521:PQP786538 QAF786521:QAL786538 QKB786521:QKH786538 QTX786521:QUD786538 RDT786521:RDZ786538 RNP786521:RNV786538 RXL786521:RXR786538 SHH786521:SHN786538 SRD786521:SRJ786538 TAZ786521:TBF786538 TKV786521:TLB786538 TUR786521:TUX786538 UEN786521:UET786538 UOJ786521:UOP786538 UYF786521:UYL786538 VIB786521:VIH786538 VRX786521:VSD786538 WBT786521:WBZ786538 WLP786521:WLV786538 WVL786521:WVR786538 D852057:J852074 IZ852057:JF852074 SV852057:TB852074 ACR852057:ACX852074 AMN852057:AMT852074 AWJ852057:AWP852074 BGF852057:BGL852074 BQB852057:BQH852074 BZX852057:CAD852074 CJT852057:CJZ852074 CTP852057:CTV852074 DDL852057:DDR852074 DNH852057:DNN852074 DXD852057:DXJ852074 EGZ852057:EHF852074 EQV852057:ERB852074 FAR852057:FAX852074 FKN852057:FKT852074 FUJ852057:FUP852074 GEF852057:GEL852074 GOB852057:GOH852074 GXX852057:GYD852074 HHT852057:HHZ852074 HRP852057:HRV852074 IBL852057:IBR852074 ILH852057:ILN852074 IVD852057:IVJ852074 JEZ852057:JFF852074 JOV852057:JPB852074 JYR852057:JYX852074 KIN852057:KIT852074 KSJ852057:KSP852074 LCF852057:LCL852074 LMB852057:LMH852074 LVX852057:LWD852074 MFT852057:MFZ852074 MPP852057:MPV852074 MZL852057:MZR852074 NJH852057:NJN852074 NTD852057:NTJ852074 OCZ852057:ODF852074 OMV852057:ONB852074 OWR852057:OWX852074 PGN852057:PGT852074 PQJ852057:PQP852074 QAF852057:QAL852074 QKB852057:QKH852074 QTX852057:QUD852074 RDT852057:RDZ852074 RNP852057:RNV852074 RXL852057:RXR852074 SHH852057:SHN852074 SRD852057:SRJ852074 TAZ852057:TBF852074 TKV852057:TLB852074 TUR852057:TUX852074 UEN852057:UET852074 UOJ852057:UOP852074 UYF852057:UYL852074 VIB852057:VIH852074 VRX852057:VSD852074 WBT852057:WBZ852074 WLP852057:WLV852074 WVL852057:WVR852074 D917593:J917610 IZ917593:JF917610 SV917593:TB917610 ACR917593:ACX917610 AMN917593:AMT917610 AWJ917593:AWP917610 BGF917593:BGL917610 BQB917593:BQH917610 BZX917593:CAD917610 CJT917593:CJZ917610 CTP917593:CTV917610 DDL917593:DDR917610 DNH917593:DNN917610 DXD917593:DXJ917610 EGZ917593:EHF917610 EQV917593:ERB917610 FAR917593:FAX917610 FKN917593:FKT917610 FUJ917593:FUP917610 GEF917593:GEL917610 GOB917593:GOH917610 GXX917593:GYD917610 HHT917593:HHZ917610 HRP917593:HRV917610 IBL917593:IBR917610 ILH917593:ILN917610 IVD917593:IVJ917610 JEZ917593:JFF917610 JOV917593:JPB917610 JYR917593:JYX917610 KIN917593:KIT917610 KSJ917593:KSP917610 LCF917593:LCL917610 LMB917593:LMH917610 LVX917593:LWD917610 MFT917593:MFZ917610 MPP917593:MPV917610 MZL917593:MZR917610 NJH917593:NJN917610 NTD917593:NTJ917610 OCZ917593:ODF917610 OMV917593:ONB917610 OWR917593:OWX917610 PGN917593:PGT917610 PQJ917593:PQP917610 QAF917593:QAL917610 QKB917593:QKH917610 QTX917593:QUD917610 RDT917593:RDZ917610 RNP917593:RNV917610 RXL917593:RXR917610 SHH917593:SHN917610 SRD917593:SRJ917610 TAZ917593:TBF917610 TKV917593:TLB917610 TUR917593:TUX917610 UEN917593:UET917610 UOJ917593:UOP917610 UYF917593:UYL917610 VIB917593:VIH917610 VRX917593:VSD917610 WBT917593:WBZ917610 WLP917593:WLV917610 WVL917593:WVR917610 D983129:J983146 IZ983129:JF983146 SV983129:TB983146 ACR983129:ACX983146 AMN983129:AMT983146 AWJ983129:AWP983146 BGF983129:BGL983146 BQB983129:BQH983146 BZX983129:CAD983146 CJT983129:CJZ983146 CTP983129:CTV983146 DDL983129:DDR983146 DNH983129:DNN983146 DXD983129:DXJ983146 EGZ983129:EHF983146 EQV983129:ERB983146 FAR983129:FAX983146 FKN983129:FKT983146 FUJ983129:FUP983146 GEF983129:GEL983146 GOB983129:GOH983146 GXX983129:GYD983146 HHT983129:HHZ983146 HRP983129:HRV983146 IBL983129:IBR983146 ILH983129:ILN983146 IVD983129:IVJ983146 JEZ983129:JFF983146 JOV983129:JPB983146 JYR983129:JYX983146 KIN983129:KIT983146 KSJ983129:KSP983146 LCF983129:LCL983146 LMB983129:LMH983146 LVX983129:LWD983146 MFT983129:MFZ983146 MPP983129:MPV983146 MZL983129:MZR983146 NJH983129:NJN983146 NTD983129:NTJ983146 OCZ983129:ODF983146 OMV983129:ONB983146 OWR983129:OWX983146 PGN983129:PGT983146 PQJ983129:PQP983146 QAF983129:QAL983146 QKB983129:QKH983146 QTX983129:QUD983146 RDT983129:RDZ983146 RNP983129:RNV983146 RXL983129:RXR983146 SHH983129:SHN983146 SRD983129:SRJ983146 TAZ983129:TBF983146 TKV983129:TLB983146 TUR983129:TUX983146 UEN983129:UET983146 UOJ983129:UOP983146 UYF983129:UYL983146 VIB983129:VIH983146 VRX983129:VSD983146 WBT983129:WBZ983146 WLP983129:WLV983146 WVL983129:WVR983146 I108:I109 JE108:JE109 TA108:TA109 ACW108:ACW109 AMS108:AMS109 AWO108:AWO109 BGK108:BGK109 BQG108:BQG109 CAC108:CAC109 CJY108:CJY109 CTU108:CTU109 DDQ108:DDQ109 DNM108:DNM109 DXI108:DXI109 EHE108:EHE109 ERA108:ERA109 FAW108:FAW109 FKS108:FKS109 FUO108:FUO109 GEK108:GEK109 GOG108:GOG109 GYC108:GYC109 HHY108:HHY109 HRU108:HRU109 IBQ108:IBQ109 ILM108:ILM109 IVI108:IVI109 JFE108:JFE109 JPA108:JPA109 JYW108:JYW109 KIS108:KIS109 KSO108:KSO109 LCK108:LCK109 LMG108:LMG109 LWC108:LWC109 MFY108:MFY109 MPU108:MPU109 MZQ108:MZQ109 NJM108:NJM109 NTI108:NTI109 ODE108:ODE109 ONA108:ONA109 OWW108:OWW109 PGS108:PGS109 PQO108:PQO109 QAK108:QAK109 QKG108:QKG109 QUC108:QUC109 RDY108:RDY109 RNU108:RNU109 RXQ108:RXQ109 SHM108:SHM109 SRI108:SRI109 TBE108:TBE109 TLA108:TLA109 TUW108:TUW109 UES108:UES109 UOO108:UOO109 UYK108:UYK109 VIG108:VIG109 VSC108:VSC109 WBY108:WBY109 WLU108:WLU109 WVQ108:WVQ109 I65644:I65645 JE65644:JE65645 TA65644:TA65645 ACW65644:ACW65645 AMS65644:AMS65645 AWO65644:AWO65645 BGK65644:BGK65645 BQG65644:BQG65645 CAC65644:CAC65645 CJY65644:CJY65645 CTU65644:CTU65645 DDQ65644:DDQ65645 DNM65644:DNM65645 DXI65644:DXI65645 EHE65644:EHE65645 ERA65644:ERA65645 FAW65644:FAW65645 FKS65644:FKS65645 FUO65644:FUO65645 GEK65644:GEK65645 GOG65644:GOG65645 GYC65644:GYC65645 HHY65644:HHY65645 HRU65644:HRU65645 IBQ65644:IBQ65645 ILM65644:ILM65645 IVI65644:IVI65645 JFE65644:JFE65645 JPA65644:JPA65645 JYW65644:JYW65645 KIS65644:KIS65645 KSO65644:KSO65645 LCK65644:LCK65645 LMG65644:LMG65645 LWC65644:LWC65645 MFY65644:MFY65645 MPU65644:MPU65645 MZQ65644:MZQ65645 NJM65644:NJM65645 NTI65644:NTI65645 ODE65644:ODE65645 ONA65644:ONA65645 OWW65644:OWW65645 PGS65644:PGS65645 PQO65644:PQO65645 QAK65644:QAK65645 QKG65644:QKG65645 QUC65644:QUC65645 RDY65644:RDY65645 RNU65644:RNU65645 RXQ65644:RXQ65645 SHM65644:SHM65645 SRI65644:SRI65645 TBE65644:TBE65645 TLA65644:TLA65645 TUW65644:TUW65645 UES65644:UES65645 UOO65644:UOO65645 UYK65644:UYK65645 VIG65644:VIG65645 VSC65644:VSC65645 WBY65644:WBY65645 WLU65644:WLU65645 WVQ65644:WVQ65645 I131180:I131181 JE131180:JE131181 TA131180:TA131181 ACW131180:ACW131181 AMS131180:AMS131181 AWO131180:AWO131181 BGK131180:BGK131181 BQG131180:BQG131181 CAC131180:CAC131181 CJY131180:CJY131181 CTU131180:CTU131181 DDQ131180:DDQ131181 DNM131180:DNM131181 DXI131180:DXI131181 EHE131180:EHE131181 ERA131180:ERA131181 FAW131180:FAW131181 FKS131180:FKS131181 FUO131180:FUO131181 GEK131180:GEK131181 GOG131180:GOG131181 GYC131180:GYC131181 HHY131180:HHY131181 HRU131180:HRU131181 IBQ131180:IBQ131181 ILM131180:ILM131181 IVI131180:IVI131181 JFE131180:JFE131181 JPA131180:JPA131181 JYW131180:JYW131181 KIS131180:KIS131181 KSO131180:KSO131181 LCK131180:LCK131181 LMG131180:LMG131181 LWC131180:LWC131181 MFY131180:MFY131181 MPU131180:MPU131181 MZQ131180:MZQ131181 NJM131180:NJM131181 NTI131180:NTI131181 ODE131180:ODE131181 ONA131180:ONA131181 OWW131180:OWW131181 PGS131180:PGS131181 PQO131180:PQO131181 QAK131180:QAK131181 QKG131180:QKG131181 QUC131180:QUC131181 RDY131180:RDY131181 RNU131180:RNU131181 RXQ131180:RXQ131181 SHM131180:SHM131181 SRI131180:SRI131181 TBE131180:TBE131181 TLA131180:TLA131181 TUW131180:TUW131181 UES131180:UES131181 UOO131180:UOO131181 UYK131180:UYK131181 VIG131180:VIG131181 VSC131180:VSC131181 WBY131180:WBY131181 WLU131180:WLU131181 WVQ131180:WVQ131181 I196716:I196717 JE196716:JE196717 TA196716:TA196717 ACW196716:ACW196717 AMS196716:AMS196717 AWO196716:AWO196717 BGK196716:BGK196717 BQG196716:BQG196717 CAC196716:CAC196717 CJY196716:CJY196717 CTU196716:CTU196717 DDQ196716:DDQ196717 DNM196716:DNM196717 DXI196716:DXI196717 EHE196716:EHE196717 ERA196716:ERA196717 FAW196716:FAW196717 FKS196716:FKS196717 FUO196716:FUO196717 GEK196716:GEK196717 GOG196716:GOG196717 GYC196716:GYC196717 HHY196716:HHY196717 HRU196716:HRU196717 IBQ196716:IBQ196717 ILM196716:ILM196717 IVI196716:IVI196717 JFE196716:JFE196717 JPA196716:JPA196717 JYW196716:JYW196717 KIS196716:KIS196717 KSO196716:KSO196717 LCK196716:LCK196717 LMG196716:LMG196717 LWC196716:LWC196717 MFY196716:MFY196717 MPU196716:MPU196717 MZQ196716:MZQ196717 NJM196716:NJM196717 NTI196716:NTI196717 ODE196716:ODE196717 ONA196716:ONA196717 OWW196716:OWW196717 PGS196716:PGS196717 PQO196716:PQO196717 QAK196716:QAK196717 QKG196716:QKG196717 QUC196716:QUC196717 RDY196716:RDY196717 RNU196716:RNU196717 RXQ196716:RXQ196717 SHM196716:SHM196717 SRI196716:SRI196717 TBE196716:TBE196717 TLA196716:TLA196717 TUW196716:TUW196717 UES196716:UES196717 UOO196716:UOO196717 UYK196716:UYK196717 VIG196716:VIG196717 VSC196716:VSC196717 WBY196716:WBY196717 WLU196716:WLU196717 WVQ196716:WVQ196717 I262252:I262253 JE262252:JE262253 TA262252:TA262253 ACW262252:ACW262253 AMS262252:AMS262253 AWO262252:AWO262253 BGK262252:BGK262253 BQG262252:BQG262253 CAC262252:CAC262253 CJY262252:CJY262253 CTU262252:CTU262253 DDQ262252:DDQ262253 DNM262252:DNM262253 DXI262252:DXI262253 EHE262252:EHE262253 ERA262252:ERA262253 FAW262252:FAW262253 FKS262252:FKS262253 FUO262252:FUO262253 GEK262252:GEK262253 GOG262252:GOG262253 GYC262252:GYC262253 HHY262252:HHY262253 HRU262252:HRU262253 IBQ262252:IBQ262253 ILM262252:ILM262253 IVI262252:IVI262253 JFE262252:JFE262253 JPA262252:JPA262253 JYW262252:JYW262253 KIS262252:KIS262253 KSO262252:KSO262253 LCK262252:LCK262253 LMG262252:LMG262253 LWC262252:LWC262253 MFY262252:MFY262253 MPU262252:MPU262253 MZQ262252:MZQ262253 NJM262252:NJM262253 NTI262252:NTI262253 ODE262252:ODE262253 ONA262252:ONA262253 OWW262252:OWW262253 PGS262252:PGS262253 PQO262252:PQO262253 QAK262252:QAK262253 QKG262252:QKG262253 QUC262252:QUC262253 RDY262252:RDY262253 RNU262252:RNU262253 RXQ262252:RXQ262253 SHM262252:SHM262253 SRI262252:SRI262253 TBE262252:TBE262253 TLA262252:TLA262253 TUW262252:TUW262253 UES262252:UES262253 UOO262252:UOO262253 UYK262252:UYK262253 VIG262252:VIG262253 VSC262252:VSC262253 WBY262252:WBY262253 WLU262252:WLU262253 WVQ262252:WVQ262253 I327788:I327789 JE327788:JE327789 TA327788:TA327789 ACW327788:ACW327789 AMS327788:AMS327789 AWO327788:AWO327789 BGK327788:BGK327789 BQG327788:BQG327789 CAC327788:CAC327789 CJY327788:CJY327789 CTU327788:CTU327789 DDQ327788:DDQ327789 DNM327788:DNM327789 DXI327788:DXI327789 EHE327788:EHE327789 ERA327788:ERA327789 FAW327788:FAW327789 FKS327788:FKS327789 FUO327788:FUO327789 GEK327788:GEK327789 GOG327788:GOG327789 GYC327788:GYC327789 HHY327788:HHY327789 HRU327788:HRU327789 IBQ327788:IBQ327789 ILM327788:ILM327789 IVI327788:IVI327789 JFE327788:JFE327789 JPA327788:JPA327789 JYW327788:JYW327789 KIS327788:KIS327789 KSO327788:KSO327789 LCK327788:LCK327789 LMG327788:LMG327789 LWC327788:LWC327789 MFY327788:MFY327789 MPU327788:MPU327789 MZQ327788:MZQ327789 NJM327788:NJM327789 NTI327788:NTI327789 ODE327788:ODE327789 ONA327788:ONA327789 OWW327788:OWW327789 PGS327788:PGS327789 PQO327788:PQO327789 QAK327788:QAK327789 QKG327788:QKG327789 QUC327788:QUC327789 RDY327788:RDY327789 RNU327788:RNU327789 RXQ327788:RXQ327789 SHM327788:SHM327789 SRI327788:SRI327789 TBE327788:TBE327789 TLA327788:TLA327789 TUW327788:TUW327789 UES327788:UES327789 UOO327788:UOO327789 UYK327788:UYK327789 VIG327788:VIG327789 VSC327788:VSC327789 WBY327788:WBY327789 WLU327788:WLU327789 WVQ327788:WVQ327789 I393324:I393325 JE393324:JE393325 TA393324:TA393325 ACW393324:ACW393325 AMS393324:AMS393325 AWO393324:AWO393325 BGK393324:BGK393325 BQG393324:BQG393325 CAC393324:CAC393325 CJY393324:CJY393325 CTU393324:CTU393325 DDQ393324:DDQ393325 DNM393324:DNM393325 DXI393324:DXI393325 EHE393324:EHE393325 ERA393324:ERA393325 FAW393324:FAW393325 FKS393324:FKS393325 FUO393324:FUO393325 GEK393324:GEK393325 GOG393324:GOG393325 GYC393324:GYC393325 HHY393324:HHY393325 HRU393324:HRU393325 IBQ393324:IBQ393325 ILM393324:ILM393325 IVI393324:IVI393325 JFE393324:JFE393325 JPA393324:JPA393325 JYW393324:JYW393325 KIS393324:KIS393325 KSO393324:KSO393325 LCK393324:LCK393325 LMG393324:LMG393325 LWC393324:LWC393325 MFY393324:MFY393325 MPU393324:MPU393325 MZQ393324:MZQ393325 NJM393324:NJM393325 NTI393324:NTI393325 ODE393324:ODE393325 ONA393324:ONA393325 OWW393324:OWW393325 PGS393324:PGS393325 PQO393324:PQO393325 QAK393324:QAK393325 QKG393324:QKG393325 QUC393324:QUC393325 RDY393324:RDY393325 RNU393324:RNU393325 RXQ393324:RXQ393325 SHM393324:SHM393325 SRI393324:SRI393325 TBE393324:TBE393325 TLA393324:TLA393325 TUW393324:TUW393325 UES393324:UES393325 UOO393324:UOO393325 UYK393324:UYK393325 VIG393324:VIG393325 VSC393324:VSC393325 WBY393324:WBY393325 WLU393324:WLU393325 WVQ393324:WVQ393325 I458860:I458861 JE458860:JE458861 TA458860:TA458861 ACW458860:ACW458861 AMS458860:AMS458861 AWO458860:AWO458861 BGK458860:BGK458861 BQG458860:BQG458861 CAC458860:CAC458861 CJY458860:CJY458861 CTU458860:CTU458861 DDQ458860:DDQ458861 DNM458860:DNM458861 DXI458860:DXI458861 EHE458860:EHE458861 ERA458860:ERA458861 FAW458860:FAW458861 FKS458860:FKS458861 FUO458860:FUO458861 GEK458860:GEK458861 GOG458860:GOG458861 GYC458860:GYC458861 HHY458860:HHY458861 HRU458860:HRU458861 IBQ458860:IBQ458861 ILM458860:ILM458861 IVI458860:IVI458861 JFE458860:JFE458861 JPA458860:JPA458861 JYW458860:JYW458861 KIS458860:KIS458861 KSO458860:KSO458861 LCK458860:LCK458861 LMG458860:LMG458861 LWC458860:LWC458861 MFY458860:MFY458861 MPU458860:MPU458861 MZQ458860:MZQ458861 NJM458860:NJM458861 NTI458860:NTI458861 ODE458860:ODE458861 ONA458860:ONA458861 OWW458860:OWW458861 PGS458860:PGS458861 PQO458860:PQO458861 QAK458860:QAK458861 QKG458860:QKG458861 QUC458860:QUC458861 RDY458860:RDY458861 RNU458860:RNU458861 RXQ458860:RXQ458861 SHM458860:SHM458861 SRI458860:SRI458861 TBE458860:TBE458861 TLA458860:TLA458861 TUW458860:TUW458861 UES458860:UES458861 UOO458860:UOO458861 UYK458860:UYK458861 VIG458860:VIG458861 VSC458860:VSC458861 WBY458860:WBY458861 WLU458860:WLU458861 WVQ458860:WVQ458861 I524396:I524397 JE524396:JE524397 TA524396:TA524397 ACW524396:ACW524397 AMS524396:AMS524397 AWO524396:AWO524397 BGK524396:BGK524397 BQG524396:BQG524397 CAC524396:CAC524397 CJY524396:CJY524397 CTU524396:CTU524397 DDQ524396:DDQ524397 DNM524396:DNM524397 DXI524396:DXI524397 EHE524396:EHE524397 ERA524396:ERA524397 FAW524396:FAW524397 FKS524396:FKS524397 FUO524396:FUO524397 GEK524396:GEK524397 GOG524396:GOG524397 GYC524396:GYC524397 HHY524396:HHY524397 HRU524396:HRU524397 IBQ524396:IBQ524397 ILM524396:ILM524397 IVI524396:IVI524397 JFE524396:JFE524397 JPA524396:JPA524397 JYW524396:JYW524397 KIS524396:KIS524397 KSO524396:KSO524397 LCK524396:LCK524397 LMG524396:LMG524397 LWC524396:LWC524397 MFY524396:MFY524397 MPU524396:MPU524397 MZQ524396:MZQ524397 NJM524396:NJM524397 NTI524396:NTI524397 ODE524396:ODE524397 ONA524396:ONA524397 OWW524396:OWW524397 PGS524396:PGS524397 PQO524396:PQO524397 QAK524396:QAK524397 QKG524396:QKG524397 QUC524396:QUC524397 RDY524396:RDY524397 RNU524396:RNU524397 RXQ524396:RXQ524397 SHM524396:SHM524397 SRI524396:SRI524397 TBE524396:TBE524397 TLA524396:TLA524397 TUW524396:TUW524397 UES524396:UES524397 UOO524396:UOO524397 UYK524396:UYK524397 VIG524396:VIG524397 VSC524396:VSC524397 WBY524396:WBY524397 WLU524396:WLU524397 WVQ524396:WVQ524397 I589932:I589933 JE589932:JE589933 TA589932:TA589933 ACW589932:ACW589933 AMS589932:AMS589933 AWO589932:AWO589933 BGK589932:BGK589933 BQG589932:BQG589933 CAC589932:CAC589933 CJY589932:CJY589933 CTU589932:CTU589933 DDQ589932:DDQ589933 DNM589932:DNM589933 DXI589932:DXI589933 EHE589932:EHE589933 ERA589932:ERA589933 FAW589932:FAW589933 FKS589932:FKS589933 FUO589932:FUO589933 GEK589932:GEK589933 GOG589932:GOG589933 GYC589932:GYC589933 HHY589932:HHY589933 HRU589932:HRU589933 IBQ589932:IBQ589933 ILM589932:ILM589933 IVI589932:IVI589933 JFE589932:JFE589933 JPA589932:JPA589933 JYW589932:JYW589933 KIS589932:KIS589933 KSO589932:KSO589933 LCK589932:LCK589933 LMG589932:LMG589933 LWC589932:LWC589933 MFY589932:MFY589933 MPU589932:MPU589933 MZQ589932:MZQ589933 NJM589932:NJM589933 NTI589932:NTI589933 ODE589932:ODE589933 ONA589932:ONA589933 OWW589932:OWW589933 PGS589932:PGS589933 PQO589932:PQO589933 QAK589932:QAK589933 QKG589932:QKG589933 QUC589932:QUC589933 RDY589932:RDY589933 RNU589932:RNU589933 RXQ589932:RXQ589933 SHM589932:SHM589933 SRI589932:SRI589933 TBE589932:TBE589933 TLA589932:TLA589933 TUW589932:TUW589933 UES589932:UES589933 UOO589932:UOO589933 UYK589932:UYK589933 VIG589932:VIG589933 VSC589932:VSC589933 WBY589932:WBY589933 WLU589932:WLU589933 WVQ589932:WVQ589933 I655468:I655469 JE655468:JE655469 TA655468:TA655469 ACW655468:ACW655469 AMS655468:AMS655469 AWO655468:AWO655469 BGK655468:BGK655469 BQG655468:BQG655469 CAC655468:CAC655469 CJY655468:CJY655469 CTU655468:CTU655469 DDQ655468:DDQ655469 DNM655468:DNM655469 DXI655468:DXI655469 EHE655468:EHE655469 ERA655468:ERA655469 FAW655468:FAW655469 FKS655468:FKS655469 FUO655468:FUO655469 GEK655468:GEK655469 GOG655468:GOG655469 GYC655468:GYC655469 HHY655468:HHY655469 HRU655468:HRU655469 IBQ655468:IBQ655469 ILM655468:ILM655469 IVI655468:IVI655469 JFE655468:JFE655469 JPA655468:JPA655469 JYW655468:JYW655469 KIS655468:KIS655469 KSO655468:KSO655469 LCK655468:LCK655469 LMG655468:LMG655469 LWC655468:LWC655469 MFY655468:MFY655469 MPU655468:MPU655469 MZQ655468:MZQ655469 NJM655468:NJM655469 NTI655468:NTI655469 ODE655468:ODE655469 ONA655468:ONA655469 OWW655468:OWW655469 PGS655468:PGS655469 PQO655468:PQO655469 QAK655468:QAK655469 QKG655468:QKG655469 QUC655468:QUC655469 RDY655468:RDY655469 RNU655468:RNU655469 RXQ655468:RXQ655469 SHM655468:SHM655469 SRI655468:SRI655469 TBE655468:TBE655469 TLA655468:TLA655469 TUW655468:TUW655469 UES655468:UES655469 UOO655468:UOO655469 UYK655468:UYK655469 VIG655468:VIG655469 VSC655468:VSC655469 WBY655468:WBY655469 WLU655468:WLU655469 WVQ655468:WVQ655469 I721004:I721005 JE721004:JE721005 TA721004:TA721005 ACW721004:ACW721005 AMS721004:AMS721005 AWO721004:AWO721005 BGK721004:BGK721005 BQG721004:BQG721005 CAC721004:CAC721005 CJY721004:CJY721005 CTU721004:CTU721005 DDQ721004:DDQ721005 DNM721004:DNM721005 DXI721004:DXI721005 EHE721004:EHE721005 ERA721004:ERA721005 FAW721004:FAW721005 FKS721004:FKS721005 FUO721004:FUO721005 GEK721004:GEK721005 GOG721004:GOG721005 GYC721004:GYC721005 HHY721004:HHY721005 HRU721004:HRU721005 IBQ721004:IBQ721005 ILM721004:ILM721005 IVI721004:IVI721005 JFE721004:JFE721005 JPA721004:JPA721005 JYW721004:JYW721005 KIS721004:KIS721005 KSO721004:KSO721005 LCK721004:LCK721005 LMG721004:LMG721005 LWC721004:LWC721005 MFY721004:MFY721005 MPU721004:MPU721005 MZQ721004:MZQ721005 NJM721004:NJM721005 NTI721004:NTI721005 ODE721004:ODE721005 ONA721004:ONA721005 OWW721004:OWW721005 PGS721004:PGS721005 PQO721004:PQO721005 QAK721004:QAK721005 QKG721004:QKG721005 QUC721004:QUC721005 RDY721004:RDY721005 RNU721004:RNU721005 RXQ721004:RXQ721005 SHM721004:SHM721005 SRI721004:SRI721005 TBE721004:TBE721005 TLA721004:TLA721005 TUW721004:TUW721005 UES721004:UES721005 UOO721004:UOO721005 UYK721004:UYK721005 VIG721004:VIG721005 VSC721004:VSC721005 WBY721004:WBY721005 WLU721004:WLU721005 WVQ721004:WVQ721005 I786540:I786541 JE786540:JE786541 TA786540:TA786541 ACW786540:ACW786541 AMS786540:AMS786541 AWO786540:AWO786541 BGK786540:BGK786541 BQG786540:BQG786541 CAC786540:CAC786541 CJY786540:CJY786541 CTU786540:CTU786541 DDQ786540:DDQ786541 DNM786540:DNM786541 DXI786540:DXI786541 EHE786540:EHE786541 ERA786540:ERA786541 FAW786540:FAW786541 FKS786540:FKS786541 FUO786540:FUO786541 GEK786540:GEK786541 GOG786540:GOG786541 GYC786540:GYC786541 HHY786540:HHY786541 HRU786540:HRU786541 IBQ786540:IBQ786541 ILM786540:ILM786541 IVI786540:IVI786541 JFE786540:JFE786541 JPA786540:JPA786541 JYW786540:JYW786541 KIS786540:KIS786541 KSO786540:KSO786541 LCK786540:LCK786541 LMG786540:LMG786541 LWC786540:LWC786541 MFY786540:MFY786541 MPU786540:MPU786541 MZQ786540:MZQ786541 NJM786540:NJM786541 NTI786540:NTI786541 ODE786540:ODE786541 ONA786540:ONA786541 OWW786540:OWW786541 PGS786540:PGS786541 PQO786540:PQO786541 QAK786540:QAK786541 QKG786540:QKG786541 QUC786540:QUC786541 RDY786540:RDY786541 RNU786540:RNU786541 RXQ786540:RXQ786541 SHM786540:SHM786541 SRI786540:SRI786541 TBE786540:TBE786541 TLA786540:TLA786541 TUW786540:TUW786541 UES786540:UES786541 UOO786540:UOO786541 UYK786540:UYK786541 VIG786540:VIG786541 VSC786540:VSC786541 WBY786540:WBY786541 WLU786540:WLU786541 WVQ786540:WVQ786541 I852076:I852077 JE852076:JE852077 TA852076:TA852077 ACW852076:ACW852077 AMS852076:AMS852077 AWO852076:AWO852077 BGK852076:BGK852077 BQG852076:BQG852077 CAC852076:CAC852077 CJY852076:CJY852077 CTU852076:CTU852077 DDQ852076:DDQ852077 DNM852076:DNM852077 DXI852076:DXI852077 EHE852076:EHE852077 ERA852076:ERA852077 FAW852076:FAW852077 FKS852076:FKS852077 FUO852076:FUO852077 GEK852076:GEK852077 GOG852076:GOG852077 GYC852076:GYC852077 HHY852076:HHY852077 HRU852076:HRU852077 IBQ852076:IBQ852077 ILM852076:ILM852077 IVI852076:IVI852077 JFE852076:JFE852077 JPA852076:JPA852077 JYW852076:JYW852077 KIS852076:KIS852077 KSO852076:KSO852077 LCK852076:LCK852077 LMG852076:LMG852077 LWC852076:LWC852077 MFY852076:MFY852077 MPU852076:MPU852077 MZQ852076:MZQ852077 NJM852076:NJM852077 NTI852076:NTI852077 ODE852076:ODE852077 ONA852076:ONA852077 OWW852076:OWW852077 PGS852076:PGS852077 PQO852076:PQO852077 QAK852076:QAK852077 QKG852076:QKG852077 QUC852076:QUC852077 RDY852076:RDY852077 RNU852076:RNU852077 RXQ852076:RXQ852077 SHM852076:SHM852077 SRI852076:SRI852077 TBE852076:TBE852077 TLA852076:TLA852077 TUW852076:TUW852077 UES852076:UES852077 UOO852076:UOO852077 UYK852076:UYK852077 VIG852076:VIG852077 VSC852076:VSC852077 WBY852076:WBY852077 WLU852076:WLU852077 WVQ852076:WVQ852077 I917612:I917613 JE917612:JE917613 TA917612:TA917613 ACW917612:ACW917613 AMS917612:AMS917613 AWO917612:AWO917613 BGK917612:BGK917613 BQG917612:BQG917613 CAC917612:CAC917613 CJY917612:CJY917613 CTU917612:CTU917613 DDQ917612:DDQ917613 DNM917612:DNM917613 DXI917612:DXI917613 EHE917612:EHE917613 ERA917612:ERA917613 FAW917612:FAW917613 FKS917612:FKS917613 FUO917612:FUO917613 GEK917612:GEK917613 GOG917612:GOG917613 GYC917612:GYC917613 HHY917612:HHY917613 HRU917612:HRU917613 IBQ917612:IBQ917613 ILM917612:ILM917613 IVI917612:IVI917613 JFE917612:JFE917613 JPA917612:JPA917613 JYW917612:JYW917613 KIS917612:KIS917613 KSO917612:KSO917613 LCK917612:LCK917613 LMG917612:LMG917613 LWC917612:LWC917613 MFY917612:MFY917613 MPU917612:MPU917613 MZQ917612:MZQ917613 NJM917612:NJM917613 NTI917612:NTI917613 ODE917612:ODE917613 ONA917612:ONA917613 OWW917612:OWW917613 PGS917612:PGS917613 PQO917612:PQO917613 QAK917612:QAK917613 QKG917612:QKG917613 QUC917612:QUC917613 RDY917612:RDY917613 RNU917612:RNU917613 RXQ917612:RXQ917613 SHM917612:SHM917613 SRI917612:SRI917613 TBE917612:TBE917613 TLA917612:TLA917613 TUW917612:TUW917613 UES917612:UES917613 UOO917612:UOO917613 UYK917612:UYK917613 VIG917612:VIG917613 VSC917612:VSC917613 WBY917612:WBY917613 WLU917612:WLU917613 WVQ917612:WVQ917613 I983148:I983149 JE983148:JE983149 TA983148:TA983149 ACW983148:ACW983149 AMS983148:AMS983149 AWO983148:AWO983149 BGK983148:BGK983149 BQG983148:BQG983149 CAC983148:CAC983149 CJY983148:CJY983149 CTU983148:CTU983149 DDQ983148:DDQ983149 DNM983148:DNM983149 DXI983148:DXI983149 EHE983148:EHE983149 ERA983148:ERA983149 FAW983148:FAW983149 FKS983148:FKS983149 FUO983148:FUO983149 GEK983148:GEK983149 GOG983148:GOG983149 GYC983148:GYC983149 HHY983148:HHY983149 HRU983148:HRU983149 IBQ983148:IBQ983149 ILM983148:ILM983149 IVI983148:IVI983149 JFE983148:JFE983149 JPA983148:JPA983149 JYW983148:JYW983149 KIS983148:KIS983149 KSO983148:KSO983149 LCK983148:LCK983149 LMG983148:LMG983149 LWC983148:LWC983149 MFY983148:MFY983149 MPU983148:MPU983149 MZQ983148:MZQ983149 NJM983148:NJM983149 NTI983148:NTI983149 ODE983148:ODE983149 ONA983148:ONA983149 OWW983148:OWW983149 PGS983148:PGS983149 PQO983148:PQO983149 QAK983148:QAK983149 QKG983148:QKG983149 QUC983148:QUC983149 RDY983148:RDY983149 RNU983148:RNU983149 RXQ983148:RXQ983149 SHM983148:SHM983149 SRI983148:SRI983149 TBE983148:TBE983149 TLA983148:TLA983149 TUW983148:TUW983149 UES983148:UES983149 UOO983148:UOO983149 UYK983148:UYK983149 VIG983148:VIG983149 VSC983148:VSC983149 WBY983148:WBY983149 WLU983148:WLU983149 WVQ983148:WVQ983149 J111:J112 JF111:JF112 TB111:TB112 ACX111:ACX112 AMT111:AMT112 AWP111:AWP112 BGL111:BGL112 BQH111:BQH112 CAD111:CAD112 CJZ111:CJZ112 CTV111:CTV112 DDR111:DDR112 DNN111:DNN112 DXJ111:DXJ112 EHF111:EHF112 ERB111:ERB112 FAX111:FAX112 FKT111:FKT112 FUP111:FUP112 GEL111:GEL112 GOH111:GOH112 GYD111:GYD112 HHZ111:HHZ112 HRV111:HRV112 IBR111:IBR112 ILN111:ILN112 IVJ111:IVJ112 JFF111:JFF112 JPB111:JPB112 JYX111:JYX112 KIT111:KIT112 KSP111:KSP112 LCL111:LCL112 LMH111:LMH112 LWD111:LWD112 MFZ111:MFZ112 MPV111:MPV112 MZR111:MZR112 NJN111:NJN112 NTJ111:NTJ112 ODF111:ODF112 ONB111:ONB112 OWX111:OWX112 PGT111:PGT112 PQP111:PQP112 QAL111:QAL112 QKH111:QKH112 QUD111:QUD112 RDZ111:RDZ112 RNV111:RNV112 RXR111:RXR112 SHN111:SHN112 SRJ111:SRJ112 TBF111:TBF112 TLB111:TLB112 TUX111:TUX112 UET111:UET112 UOP111:UOP112 UYL111:UYL112 VIH111:VIH112 VSD111:VSD112 WBZ111:WBZ112 WLV111:WLV112 WVR111:WVR112 J65647:J65648 JF65647:JF65648 TB65647:TB65648 ACX65647:ACX65648 AMT65647:AMT65648 AWP65647:AWP65648 BGL65647:BGL65648 BQH65647:BQH65648 CAD65647:CAD65648 CJZ65647:CJZ65648 CTV65647:CTV65648 DDR65647:DDR65648 DNN65647:DNN65648 DXJ65647:DXJ65648 EHF65647:EHF65648 ERB65647:ERB65648 FAX65647:FAX65648 FKT65647:FKT65648 FUP65647:FUP65648 GEL65647:GEL65648 GOH65647:GOH65648 GYD65647:GYD65648 HHZ65647:HHZ65648 HRV65647:HRV65648 IBR65647:IBR65648 ILN65647:ILN65648 IVJ65647:IVJ65648 JFF65647:JFF65648 JPB65647:JPB65648 JYX65647:JYX65648 KIT65647:KIT65648 KSP65647:KSP65648 LCL65647:LCL65648 LMH65647:LMH65648 LWD65647:LWD65648 MFZ65647:MFZ65648 MPV65647:MPV65648 MZR65647:MZR65648 NJN65647:NJN65648 NTJ65647:NTJ65648 ODF65647:ODF65648 ONB65647:ONB65648 OWX65647:OWX65648 PGT65647:PGT65648 PQP65647:PQP65648 QAL65647:QAL65648 QKH65647:QKH65648 QUD65647:QUD65648 RDZ65647:RDZ65648 RNV65647:RNV65648 RXR65647:RXR65648 SHN65647:SHN65648 SRJ65647:SRJ65648 TBF65647:TBF65648 TLB65647:TLB65648 TUX65647:TUX65648 UET65647:UET65648 UOP65647:UOP65648 UYL65647:UYL65648 VIH65647:VIH65648 VSD65647:VSD65648 WBZ65647:WBZ65648 WLV65647:WLV65648 WVR65647:WVR65648 J131183:J131184 JF131183:JF131184 TB131183:TB131184 ACX131183:ACX131184 AMT131183:AMT131184 AWP131183:AWP131184 BGL131183:BGL131184 BQH131183:BQH131184 CAD131183:CAD131184 CJZ131183:CJZ131184 CTV131183:CTV131184 DDR131183:DDR131184 DNN131183:DNN131184 DXJ131183:DXJ131184 EHF131183:EHF131184 ERB131183:ERB131184 FAX131183:FAX131184 FKT131183:FKT131184 FUP131183:FUP131184 GEL131183:GEL131184 GOH131183:GOH131184 GYD131183:GYD131184 HHZ131183:HHZ131184 HRV131183:HRV131184 IBR131183:IBR131184 ILN131183:ILN131184 IVJ131183:IVJ131184 JFF131183:JFF131184 JPB131183:JPB131184 JYX131183:JYX131184 KIT131183:KIT131184 KSP131183:KSP131184 LCL131183:LCL131184 LMH131183:LMH131184 LWD131183:LWD131184 MFZ131183:MFZ131184 MPV131183:MPV131184 MZR131183:MZR131184 NJN131183:NJN131184 NTJ131183:NTJ131184 ODF131183:ODF131184 ONB131183:ONB131184 OWX131183:OWX131184 PGT131183:PGT131184 PQP131183:PQP131184 QAL131183:QAL131184 QKH131183:QKH131184 QUD131183:QUD131184 RDZ131183:RDZ131184 RNV131183:RNV131184 RXR131183:RXR131184 SHN131183:SHN131184 SRJ131183:SRJ131184 TBF131183:TBF131184 TLB131183:TLB131184 TUX131183:TUX131184 UET131183:UET131184 UOP131183:UOP131184 UYL131183:UYL131184 VIH131183:VIH131184 VSD131183:VSD131184 WBZ131183:WBZ131184 WLV131183:WLV131184 WVR131183:WVR131184 J196719:J196720 JF196719:JF196720 TB196719:TB196720 ACX196719:ACX196720 AMT196719:AMT196720 AWP196719:AWP196720 BGL196719:BGL196720 BQH196719:BQH196720 CAD196719:CAD196720 CJZ196719:CJZ196720 CTV196719:CTV196720 DDR196719:DDR196720 DNN196719:DNN196720 DXJ196719:DXJ196720 EHF196719:EHF196720 ERB196719:ERB196720 FAX196719:FAX196720 FKT196719:FKT196720 FUP196719:FUP196720 GEL196719:GEL196720 GOH196719:GOH196720 GYD196719:GYD196720 HHZ196719:HHZ196720 HRV196719:HRV196720 IBR196719:IBR196720 ILN196719:ILN196720 IVJ196719:IVJ196720 JFF196719:JFF196720 JPB196719:JPB196720 JYX196719:JYX196720 KIT196719:KIT196720 KSP196719:KSP196720 LCL196719:LCL196720 LMH196719:LMH196720 LWD196719:LWD196720 MFZ196719:MFZ196720 MPV196719:MPV196720 MZR196719:MZR196720 NJN196719:NJN196720 NTJ196719:NTJ196720 ODF196719:ODF196720 ONB196719:ONB196720 OWX196719:OWX196720 PGT196719:PGT196720 PQP196719:PQP196720 QAL196719:QAL196720 QKH196719:QKH196720 QUD196719:QUD196720 RDZ196719:RDZ196720 RNV196719:RNV196720 RXR196719:RXR196720 SHN196719:SHN196720 SRJ196719:SRJ196720 TBF196719:TBF196720 TLB196719:TLB196720 TUX196719:TUX196720 UET196719:UET196720 UOP196719:UOP196720 UYL196719:UYL196720 VIH196719:VIH196720 VSD196719:VSD196720 WBZ196719:WBZ196720 WLV196719:WLV196720 WVR196719:WVR196720 J262255:J262256 JF262255:JF262256 TB262255:TB262256 ACX262255:ACX262256 AMT262255:AMT262256 AWP262255:AWP262256 BGL262255:BGL262256 BQH262255:BQH262256 CAD262255:CAD262256 CJZ262255:CJZ262256 CTV262255:CTV262256 DDR262255:DDR262256 DNN262255:DNN262256 DXJ262255:DXJ262256 EHF262255:EHF262256 ERB262255:ERB262256 FAX262255:FAX262256 FKT262255:FKT262256 FUP262255:FUP262256 GEL262255:GEL262256 GOH262255:GOH262256 GYD262255:GYD262256 HHZ262255:HHZ262256 HRV262255:HRV262256 IBR262255:IBR262256 ILN262255:ILN262256 IVJ262255:IVJ262256 JFF262255:JFF262256 JPB262255:JPB262256 JYX262255:JYX262256 KIT262255:KIT262256 KSP262255:KSP262256 LCL262255:LCL262256 LMH262255:LMH262256 LWD262255:LWD262256 MFZ262255:MFZ262256 MPV262255:MPV262256 MZR262255:MZR262256 NJN262255:NJN262256 NTJ262255:NTJ262256 ODF262255:ODF262256 ONB262255:ONB262256 OWX262255:OWX262256 PGT262255:PGT262256 PQP262255:PQP262256 QAL262255:QAL262256 QKH262255:QKH262256 QUD262255:QUD262256 RDZ262255:RDZ262256 RNV262255:RNV262256 RXR262255:RXR262256 SHN262255:SHN262256 SRJ262255:SRJ262256 TBF262255:TBF262256 TLB262255:TLB262256 TUX262255:TUX262256 UET262255:UET262256 UOP262255:UOP262256 UYL262255:UYL262256 VIH262255:VIH262256 VSD262255:VSD262256 WBZ262255:WBZ262256 WLV262255:WLV262256 WVR262255:WVR262256 J327791:J327792 JF327791:JF327792 TB327791:TB327792 ACX327791:ACX327792 AMT327791:AMT327792 AWP327791:AWP327792 BGL327791:BGL327792 BQH327791:BQH327792 CAD327791:CAD327792 CJZ327791:CJZ327792 CTV327791:CTV327792 DDR327791:DDR327792 DNN327791:DNN327792 DXJ327791:DXJ327792 EHF327791:EHF327792 ERB327791:ERB327792 FAX327791:FAX327792 FKT327791:FKT327792 FUP327791:FUP327792 GEL327791:GEL327792 GOH327791:GOH327792 GYD327791:GYD327792 HHZ327791:HHZ327792 HRV327791:HRV327792 IBR327791:IBR327792 ILN327791:ILN327792 IVJ327791:IVJ327792 JFF327791:JFF327792 JPB327791:JPB327792 JYX327791:JYX327792 KIT327791:KIT327792 KSP327791:KSP327792 LCL327791:LCL327792 LMH327791:LMH327792 LWD327791:LWD327792 MFZ327791:MFZ327792 MPV327791:MPV327792 MZR327791:MZR327792 NJN327791:NJN327792 NTJ327791:NTJ327792 ODF327791:ODF327792 ONB327791:ONB327792 OWX327791:OWX327792 PGT327791:PGT327792 PQP327791:PQP327792 QAL327791:QAL327792 QKH327791:QKH327792 QUD327791:QUD327792 RDZ327791:RDZ327792 RNV327791:RNV327792 RXR327791:RXR327792 SHN327791:SHN327792 SRJ327791:SRJ327792 TBF327791:TBF327792 TLB327791:TLB327792 TUX327791:TUX327792 UET327791:UET327792 UOP327791:UOP327792 UYL327791:UYL327792 VIH327791:VIH327792 VSD327791:VSD327792 WBZ327791:WBZ327792 WLV327791:WLV327792 WVR327791:WVR327792 J393327:J393328 JF393327:JF393328 TB393327:TB393328 ACX393327:ACX393328 AMT393327:AMT393328 AWP393327:AWP393328 BGL393327:BGL393328 BQH393327:BQH393328 CAD393327:CAD393328 CJZ393327:CJZ393328 CTV393327:CTV393328 DDR393327:DDR393328 DNN393327:DNN393328 DXJ393327:DXJ393328 EHF393327:EHF393328 ERB393327:ERB393328 FAX393327:FAX393328 FKT393327:FKT393328 FUP393327:FUP393328 GEL393327:GEL393328 GOH393327:GOH393328 GYD393327:GYD393328 HHZ393327:HHZ393328 HRV393327:HRV393328 IBR393327:IBR393328 ILN393327:ILN393328 IVJ393327:IVJ393328 JFF393327:JFF393328 JPB393327:JPB393328 JYX393327:JYX393328 KIT393327:KIT393328 KSP393327:KSP393328 LCL393327:LCL393328 LMH393327:LMH393328 LWD393327:LWD393328 MFZ393327:MFZ393328 MPV393327:MPV393328 MZR393327:MZR393328 NJN393327:NJN393328 NTJ393327:NTJ393328 ODF393327:ODF393328 ONB393327:ONB393328 OWX393327:OWX393328 PGT393327:PGT393328 PQP393327:PQP393328 QAL393327:QAL393328 QKH393327:QKH393328 QUD393327:QUD393328 RDZ393327:RDZ393328 RNV393327:RNV393328 RXR393327:RXR393328 SHN393327:SHN393328 SRJ393327:SRJ393328 TBF393327:TBF393328 TLB393327:TLB393328 TUX393327:TUX393328 UET393327:UET393328 UOP393327:UOP393328 UYL393327:UYL393328 VIH393327:VIH393328 VSD393327:VSD393328 WBZ393327:WBZ393328 WLV393327:WLV393328 WVR393327:WVR393328 J458863:J458864 JF458863:JF458864 TB458863:TB458864 ACX458863:ACX458864 AMT458863:AMT458864 AWP458863:AWP458864 BGL458863:BGL458864 BQH458863:BQH458864 CAD458863:CAD458864 CJZ458863:CJZ458864 CTV458863:CTV458864 DDR458863:DDR458864 DNN458863:DNN458864 DXJ458863:DXJ458864 EHF458863:EHF458864 ERB458863:ERB458864 FAX458863:FAX458864 FKT458863:FKT458864 FUP458863:FUP458864 GEL458863:GEL458864 GOH458863:GOH458864 GYD458863:GYD458864 HHZ458863:HHZ458864 HRV458863:HRV458864 IBR458863:IBR458864 ILN458863:ILN458864 IVJ458863:IVJ458864 JFF458863:JFF458864 JPB458863:JPB458864 JYX458863:JYX458864 KIT458863:KIT458864 KSP458863:KSP458864 LCL458863:LCL458864 LMH458863:LMH458864 LWD458863:LWD458864 MFZ458863:MFZ458864 MPV458863:MPV458864 MZR458863:MZR458864 NJN458863:NJN458864 NTJ458863:NTJ458864 ODF458863:ODF458864 ONB458863:ONB458864 OWX458863:OWX458864 PGT458863:PGT458864 PQP458863:PQP458864 QAL458863:QAL458864 QKH458863:QKH458864 QUD458863:QUD458864 RDZ458863:RDZ458864 RNV458863:RNV458864 RXR458863:RXR458864 SHN458863:SHN458864 SRJ458863:SRJ458864 TBF458863:TBF458864 TLB458863:TLB458864 TUX458863:TUX458864 UET458863:UET458864 UOP458863:UOP458864 UYL458863:UYL458864 VIH458863:VIH458864 VSD458863:VSD458864 WBZ458863:WBZ458864 WLV458863:WLV458864 WVR458863:WVR458864 J524399:J524400 JF524399:JF524400 TB524399:TB524400 ACX524399:ACX524400 AMT524399:AMT524400 AWP524399:AWP524400 BGL524399:BGL524400 BQH524399:BQH524400 CAD524399:CAD524400 CJZ524399:CJZ524400 CTV524399:CTV524400 DDR524399:DDR524400 DNN524399:DNN524400 DXJ524399:DXJ524400 EHF524399:EHF524400 ERB524399:ERB524400 FAX524399:FAX524400 FKT524399:FKT524400 FUP524399:FUP524400 GEL524399:GEL524400 GOH524399:GOH524400 GYD524399:GYD524400 HHZ524399:HHZ524400 HRV524399:HRV524400 IBR524399:IBR524400 ILN524399:ILN524400 IVJ524399:IVJ524400 JFF524399:JFF524400 JPB524399:JPB524400 JYX524399:JYX524400 KIT524399:KIT524400 KSP524399:KSP524400 LCL524399:LCL524400 LMH524399:LMH524400 LWD524399:LWD524400 MFZ524399:MFZ524400 MPV524399:MPV524400 MZR524399:MZR524400 NJN524399:NJN524400 NTJ524399:NTJ524400 ODF524399:ODF524400 ONB524399:ONB524400 OWX524399:OWX524400 PGT524399:PGT524400 PQP524399:PQP524400 QAL524399:QAL524400 QKH524399:QKH524400 QUD524399:QUD524400 RDZ524399:RDZ524400 RNV524399:RNV524400 RXR524399:RXR524400 SHN524399:SHN524400 SRJ524399:SRJ524400 TBF524399:TBF524400 TLB524399:TLB524400 TUX524399:TUX524400 UET524399:UET524400 UOP524399:UOP524400 UYL524399:UYL524400 VIH524399:VIH524400 VSD524399:VSD524400 WBZ524399:WBZ524400 WLV524399:WLV524400 WVR524399:WVR524400 J589935:J589936 JF589935:JF589936 TB589935:TB589936 ACX589935:ACX589936 AMT589935:AMT589936 AWP589935:AWP589936 BGL589935:BGL589936 BQH589935:BQH589936 CAD589935:CAD589936 CJZ589935:CJZ589936 CTV589935:CTV589936 DDR589935:DDR589936 DNN589935:DNN589936 DXJ589935:DXJ589936 EHF589935:EHF589936 ERB589935:ERB589936 FAX589935:FAX589936 FKT589935:FKT589936 FUP589935:FUP589936 GEL589935:GEL589936 GOH589935:GOH589936 GYD589935:GYD589936 HHZ589935:HHZ589936 HRV589935:HRV589936 IBR589935:IBR589936 ILN589935:ILN589936 IVJ589935:IVJ589936 JFF589935:JFF589936 JPB589935:JPB589936 JYX589935:JYX589936 KIT589935:KIT589936 KSP589935:KSP589936 LCL589935:LCL589936 LMH589935:LMH589936 LWD589935:LWD589936 MFZ589935:MFZ589936 MPV589935:MPV589936 MZR589935:MZR589936 NJN589935:NJN589936 NTJ589935:NTJ589936 ODF589935:ODF589936 ONB589935:ONB589936 OWX589935:OWX589936 PGT589935:PGT589936 PQP589935:PQP589936 QAL589935:QAL589936 QKH589935:QKH589936 QUD589935:QUD589936 RDZ589935:RDZ589936 RNV589935:RNV589936 RXR589935:RXR589936 SHN589935:SHN589936 SRJ589935:SRJ589936 TBF589935:TBF589936 TLB589935:TLB589936 TUX589935:TUX589936 UET589935:UET589936 UOP589935:UOP589936 UYL589935:UYL589936 VIH589935:VIH589936 VSD589935:VSD589936 WBZ589935:WBZ589936 WLV589935:WLV589936 WVR589935:WVR589936 J655471:J655472 JF655471:JF655472 TB655471:TB655472 ACX655471:ACX655472 AMT655471:AMT655472 AWP655471:AWP655472 BGL655471:BGL655472 BQH655471:BQH655472 CAD655471:CAD655472 CJZ655471:CJZ655472 CTV655471:CTV655472 DDR655471:DDR655472 DNN655471:DNN655472 DXJ655471:DXJ655472 EHF655471:EHF655472 ERB655471:ERB655472 FAX655471:FAX655472 FKT655471:FKT655472 FUP655471:FUP655472 GEL655471:GEL655472 GOH655471:GOH655472 GYD655471:GYD655472 HHZ655471:HHZ655472 HRV655471:HRV655472 IBR655471:IBR655472 ILN655471:ILN655472 IVJ655471:IVJ655472 JFF655471:JFF655472 JPB655471:JPB655472 JYX655471:JYX655472 KIT655471:KIT655472 KSP655471:KSP655472 LCL655471:LCL655472 LMH655471:LMH655472 LWD655471:LWD655472 MFZ655471:MFZ655472 MPV655471:MPV655472 MZR655471:MZR655472 NJN655471:NJN655472 NTJ655471:NTJ655472 ODF655471:ODF655472 ONB655471:ONB655472 OWX655471:OWX655472 PGT655471:PGT655472 PQP655471:PQP655472 QAL655471:QAL655472 QKH655471:QKH655472 QUD655471:QUD655472 RDZ655471:RDZ655472 RNV655471:RNV655472 RXR655471:RXR655472 SHN655471:SHN655472 SRJ655471:SRJ655472 TBF655471:TBF655472 TLB655471:TLB655472 TUX655471:TUX655472 UET655471:UET655472 UOP655471:UOP655472 UYL655471:UYL655472 VIH655471:VIH655472 VSD655471:VSD655472 WBZ655471:WBZ655472 WLV655471:WLV655472 WVR655471:WVR655472 J721007:J721008 JF721007:JF721008 TB721007:TB721008 ACX721007:ACX721008 AMT721007:AMT721008 AWP721007:AWP721008 BGL721007:BGL721008 BQH721007:BQH721008 CAD721007:CAD721008 CJZ721007:CJZ721008 CTV721007:CTV721008 DDR721007:DDR721008 DNN721007:DNN721008 DXJ721007:DXJ721008 EHF721007:EHF721008 ERB721007:ERB721008 FAX721007:FAX721008 FKT721007:FKT721008 FUP721007:FUP721008 GEL721007:GEL721008 GOH721007:GOH721008 GYD721007:GYD721008 HHZ721007:HHZ721008 HRV721007:HRV721008 IBR721007:IBR721008 ILN721007:ILN721008 IVJ721007:IVJ721008 JFF721007:JFF721008 JPB721007:JPB721008 JYX721007:JYX721008 KIT721007:KIT721008 KSP721007:KSP721008 LCL721007:LCL721008 LMH721007:LMH721008 LWD721007:LWD721008 MFZ721007:MFZ721008 MPV721007:MPV721008 MZR721007:MZR721008 NJN721007:NJN721008 NTJ721007:NTJ721008 ODF721007:ODF721008 ONB721007:ONB721008 OWX721007:OWX721008 PGT721007:PGT721008 PQP721007:PQP721008 QAL721007:QAL721008 QKH721007:QKH721008 QUD721007:QUD721008 RDZ721007:RDZ721008 RNV721007:RNV721008 RXR721007:RXR721008 SHN721007:SHN721008 SRJ721007:SRJ721008 TBF721007:TBF721008 TLB721007:TLB721008 TUX721007:TUX721008 UET721007:UET721008 UOP721007:UOP721008 UYL721007:UYL721008 VIH721007:VIH721008 VSD721007:VSD721008 WBZ721007:WBZ721008 WLV721007:WLV721008 WVR721007:WVR721008 J786543:J786544 JF786543:JF786544 TB786543:TB786544 ACX786543:ACX786544 AMT786543:AMT786544 AWP786543:AWP786544 BGL786543:BGL786544 BQH786543:BQH786544 CAD786543:CAD786544 CJZ786543:CJZ786544 CTV786543:CTV786544 DDR786543:DDR786544 DNN786543:DNN786544 DXJ786543:DXJ786544 EHF786543:EHF786544 ERB786543:ERB786544 FAX786543:FAX786544 FKT786543:FKT786544 FUP786543:FUP786544 GEL786543:GEL786544 GOH786543:GOH786544 GYD786543:GYD786544 HHZ786543:HHZ786544 HRV786543:HRV786544 IBR786543:IBR786544 ILN786543:ILN786544 IVJ786543:IVJ786544 JFF786543:JFF786544 JPB786543:JPB786544 JYX786543:JYX786544 KIT786543:KIT786544 KSP786543:KSP786544 LCL786543:LCL786544 LMH786543:LMH786544 LWD786543:LWD786544 MFZ786543:MFZ786544 MPV786543:MPV786544 MZR786543:MZR786544 NJN786543:NJN786544 NTJ786543:NTJ786544 ODF786543:ODF786544 ONB786543:ONB786544 OWX786543:OWX786544 PGT786543:PGT786544 PQP786543:PQP786544 QAL786543:QAL786544 QKH786543:QKH786544 QUD786543:QUD786544 RDZ786543:RDZ786544 RNV786543:RNV786544 RXR786543:RXR786544 SHN786543:SHN786544 SRJ786543:SRJ786544 TBF786543:TBF786544 TLB786543:TLB786544 TUX786543:TUX786544 UET786543:UET786544 UOP786543:UOP786544 UYL786543:UYL786544 VIH786543:VIH786544 VSD786543:VSD786544 WBZ786543:WBZ786544 WLV786543:WLV786544 WVR786543:WVR786544 J852079:J852080 JF852079:JF852080 TB852079:TB852080 ACX852079:ACX852080 AMT852079:AMT852080 AWP852079:AWP852080 BGL852079:BGL852080 BQH852079:BQH852080 CAD852079:CAD852080 CJZ852079:CJZ852080 CTV852079:CTV852080 DDR852079:DDR852080 DNN852079:DNN852080 DXJ852079:DXJ852080 EHF852079:EHF852080 ERB852079:ERB852080 FAX852079:FAX852080 FKT852079:FKT852080 FUP852079:FUP852080 GEL852079:GEL852080 GOH852079:GOH852080 GYD852079:GYD852080 HHZ852079:HHZ852080 HRV852079:HRV852080 IBR852079:IBR852080 ILN852079:ILN852080 IVJ852079:IVJ852080 JFF852079:JFF852080 JPB852079:JPB852080 JYX852079:JYX852080 KIT852079:KIT852080 KSP852079:KSP852080 LCL852079:LCL852080 LMH852079:LMH852080 LWD852079:LWD852080 MFZ852079:MFZ852080 MPV852079:MPV852080 MZR852079:MZR852080 NJN852079:NJN852080 NTJ852079:NTJ852080 ODF852079:ODF852080 ONB852079:ONB852080 OWX852079:OWX852080 PGT852079:PGT852080 PQP852079:PQP852080 QAL852079:QAL852080 QKH852079:QKH852080 QUD852079:QUD852080 RDZ852079:RDZ852080 RNV852079:RNV852080 RXR852079:RXR852080 SHN852079:SHN852080 SRJ852079:SRJ852080 TBF852079:TBF852080 TLB852079:TLB852080 TUX852079:TUX852080 UET852079:UET852080 UOP852079:UOP852080 UYL852079:UYL852080 VIH852079:VIH852080 VSD852079:VSD852080 WBZ852079:WBZ852080 WLV852079:WLV852080 WVR852079:WVR852080 J917615:J917616 JF917615:JF917616 TB917615:TB917616 ACX917615:ACX917616 AMT917615:AMT917616 AWP917615:AWP917616 BGL917615:BGL917616 BQH917615:BQH917616 CAD917615:CAD917616 CJZ917615:CJZ917616 CTV917615:CTV917616 DDR917615:DDR917616 DNN917615:DNN917616 DXJ917615:DXJ917616 EHF917615:EHF917616 ERB917615:ERB917616 FAX917615:FAX917616 FKT917615:FKT917616 FUP917615:FUP917616 GEL917615:GEL917616 GOH917615:GOH917616 GYD917615:GYD917616 HHZ917615:HHZ917616 HRV917615:HRV917616 IBR917615:IBR917616 ILN917615:ILN917616 IVJ917615:IVJ917616 JFF917615:JFF917616 JPB917615:JPB917616 JYX917615:JYX917616 KIT917615:KIT917616 KSP917615:KSP917616 LCL917615:LCL917616 LMH917615:LMH917616 LWD917615:LWD917616 MFZ917615:MFZ917616 MPV917615:MPV917616 MZR917615:MZR917616 NJN917615:NJN917616 NTJ917615:NTJ917616 ODF917615:ODF917616 ONB917615:ONB917616 OWX917615:OWX917616 PGT917615:PGT917616 PQP917615:PQP917616 QAL917615:QAL917616 QKH917615:QKH917616 QUD917615:QUD917616 RDZ917615:RDZ917616 RNV917615:RNV917616 RXR917615:RXR917616 SHN917615:SHN917616 SRJ917615:SRJ917616 TBF917615:TBF917616 TLB917615:TLB917616 TUX917615:TUX917616 UET917615:UET917616 UOP917615:UOP917616 UYL917615:UYL917616 VIH917615:VIH917616 VSD917615:VSD917616 WBZ917615:WBZ917616 WLV917615:WLV917616 WVR917615:WVR917616 J983151:J983152 JF983151:JF983152 TB983151:TB983152 ACX983151:ACX983152 AMT983151:AMT983152 AWP983151:AWP983152 BGL983151:BGL983152 BQH983151:BQH983152 CAD983151:CAD983152 CJZ983151:CJZ983152 CTV983151:CTV983152 DDR983151:DDR983152 DNN983151:DNN983152 DXJ983151:DXJ983152 EHF983151:EHF983152 ERB983151:ERB983152 FAX983151:FAX983152 FKT983151:FKT983152 FUP983151:FUP983152 GEL983151:GEL983152 GOH983151:GOH983152 GYD983151:GYD983152 HHZ983151:HHZ983152 HRV983151:HRV983152 IBR983151:IBR983152 ILN983151:ILN983152 IVJ983151:IVJ983152 JFF983151:JFF983152 JPB983151:JPB983152 JYX983151:JYX983152 KIT983151:KIT983152 KSP983151:KSP983152 LCL983151:LCL983152 LMH983151:LMH983152 LWD983151:LWD983152 MFZ983151:MFZ983152 MPV983151:MPV983152 MZR983151:MZR983152 NJN983151:NJN983152 NTJ983151:NTJ983152 ODF983151:ODF983152 ONB983151:ONB983152 OWX983151:OWX983152 PGT983151:PGT983152 PQP983151:PQP983152 QAL983151:QAL983152 QKH983151:QKH983152 QUD983151:QUD983152 RDZ983151:RDZ983152 RNV983151:RNV983152 RXR983151:RXR983152 SHN983151:SHN983152 SRJ983151:SRJ983152 TBF983151:TBF983152 TLB983151:TLB983152 TUX983151:TUX983152 UET983151:UET983152 UOP983151:UOP983152 UYL983151:UYL983152 VIH983151:VIH983152 VSD983151:VSD983152 WBZ983151:WBZ983152 WLV983151:WLV983152 WVR983151:WVR983152 H53 JD53 SZ53 ACV53 AMR53 AWN53 BGJ53 BQF53 CAB53 CJX53 CTT53 DDP53 DNL53 DXH53 EHD53 EQZ53 FAV53 FKR53 FUN53 GEJ53 GOF53 GYB53 HHX53 HRT53 IBP53 ILL53 IVH53 JFD53 JOZ53 JYV53 KIR53 KSN53 LCJ53 LMF53 LWB53 MFX53 MPT53 MZP53 NJL53 NTH53 ODD53 OMZ53 OWV53 PGR53 PQN53 QAJ53 QKF53 QUB53 RDX53 RNT53 RXP53 SHL53 SRH53 TBD53 TKZ53 TUV53 UER53 UON53 UYJ53 VIF53 VSB53 WBX53 WLT53 WVP53 H65589 JD65589 SZ65589 ACV65589 AMR65589 AWN65589 BGJ65589 BQF65589 CAB65589 CJX65589 CTT65589 DDP65589 DNL65589 DXH65589 EHD65589 EQZ65589 FAV65589 FKR65589 FUN65589 GEJ65589 GOF65589 GYB65589 HHX65589 HRT65589 IBP65589 ILL65589 IVH65589 JFD65589 JOZ65589 JYV65589 KIR65589 KSN65589 LCJ65589 LMF65589 LWB65589 MFX65589 MPT65589 MZP65589 NJL65589 NTH65589 ODD65589 OMZ65589 OWV65589 PGR65589 PQN65589 QAJ65589 QKF65589 QUB65589 RDX65589 RNT65589 RXP65589 SHL65589 SRH65589 TBD65589 TKZ65589 TUV65589 UER65589 UON65589 UYJ65589 VIF65589 VSB65589 WBX65589 WLT65589 WVP65589 H131125 JD131125 SZ131125 ACV131125 AMR131125 AWN131125 BGJ131125 BQF131125 CAB131125 CJX131125 CTT131125 DDP131125 DNL131125 DXH131125 EHD131125 EQZ131125 FAV131125 FKR131125 FUN131125 GEJ131125 GOF131125 GYB131125 HHX131125 HRT131125 IBP131125 ILL131125 IVH131125 JFD131125 JOZ131125 JYV131125 KIR131125 KSN131125 LCJ131125 LMF131125 LWB131125 MFX131125 MPT131125 MZP131125 NJL131125 NTH131125 ODD131125 OMZ131125 OWV131125 PGR131125 PQN131125 QAJ131125 QKF131125 QUB131125 RDX131125 RNT131125 RXP131125 SHL131125 SRH131125 TBD131125 TKZ131125 TUV131125 UER131125 UON131125 UYJ131125 VIF131125 VSB131125 WBX131125 WLT131125 WVP131125 H196661 JD196661 SZ196661 ACV196661 AMR196661 AWN196661 BGJ196661 BQF196661 CAB196661 CJX196661 CTT196661 DDP196661 DNL196661 DXH196661 EHD196661 EQZ196661 FAV196661 FKR196661 FUN196661 GEJ196661 GOF196661 GYB196661 HHX196661 HRT196661 IBP196661 ILL196661 IVH196661 JFD196661 JOZ196661 JYV196661 KIR196661 KSN196661 LCJ196661 LMF196661 LWB196661 MFX196661 MPT196661 MZP196661 NJL196661 NTH196661 ODD196661 OMZ196661 OWV196661 PGR196661 PQN196661 QAJ196661 QKF196661 QUB196661 RDX196661 RNT196661 RXP196661 SHL196661 SRH196661 TBD196661 TKZ196661 TUV196661 UER196661 UON196661 UYJ196661 VIF196661 VSB196661 WBX196661 WLT196661 WVP196661 H262197 JD262197 SZ262197 ACV262197 AMR262197 AWN262197 BGJ262197 BQF262197 CAB262197 CJX262197 CTT262197 DDP262197 DNL262197 DXH262197 EHD262197 EQZ262197 FAV262197 FKR262197 FUN262197 GEJ262197 GOF262197 GYB262197 HHX262197 HRT262197 IBP262197 ILL262197 IVH262197 JFD262197 JOZ262197 JYV262197 KIR262197 KSN262197 LCJ262197 LMF262197 LWB262197 MFX262197 MPT262197 MZP262197 NJL262197 NTH262197 ODD262197 OMZ262197 OWV262197 PGR262197 PQN262197 QAJ262197 QKF262197 QUB262197 RDX262197 RNT262197 RXP262197 SHL262197 SRH262197 TBD262197 TKZ262197 TUV262197 UER262197 UON262197 UYJ262197 VIF262197 VSB262197 WBX262197 WLT262197 WVP262197 H327733 JD327733 SZ327733 ACV327733 AMR327733 AWN327733 BGJ327733 BQF327733 CAB327733 CJX327733 CTT327733 DDP327733 DNL327733 DXH327733 EHD327733 EQZ327733 FAV327733 FKR327733 FUN327733 GEJ327733 GOF327733 GYB327733 HHX327733 HRT327733 IBP327733 ILL327733 IVH327733 JFD327733 JOZ327733 JYV327733 KIR327733 KSN327733 LCJ327733 LMF327733 LWB327733 MFX327733 MPT327733 MZP327733 NJL327733 NTH327733 ODD327733 OMZ327733 OWV327733 PGR327733 PQN327733 QAJ327733 QKF327733 QUB327733 RDX327733 RNT327733 RXP327733 SHL327733 SRH327733 TBD327733 TKZ327733 TUV327733 UER327733 UON327733 UYJ327733 VIF327733 VSB327733 WBX327733 WLT327733 WVP327733 H393269 JD393269 SZ393269 ACV393269 AMR393269 AWN393269 BGJ393269 BQF393269 CAB393269 CJX393269 CTT393269 DDP393269 DNL393269 DXH393269 EHD393269 EQZ393269 FAV393269 FKR393269 FUN393269 GEJ393269 GOF393269 GYB393269 HHX393269 HRT393269 IBP393269 ILL393269 IVH393269 JFD393269 JOZ393269 JYV393269 KIR393269 KSN393269 LCJ393269 LMF393269 LWB393269 MFX393269 MPT393269 MZP393269 NJL393269 NTH393269 ODD393269 OMZ393269 OWV393269 PGR393269 PQN393269 QAJ393269 QKF393269 QUB393269 RDX393269 RNT393269 RXP393269 SHL393269 SRH393269 TBD393269 TKZ393269 TUV393269 UER393269 UON393269 UYJ393269 VIF393269 VSB393269 WBX393269 WLT393269 WVP393269 H458805 JD458805 SZ458805 ACV458805 AMR458805 AWN458805 BGJ458805 BQF458805 CAB458805 CJX458805 CTT458805 DDP458805 DNL458805 DXH458805 EHD458805 EQZ458805 FAV458805 FKR458805 FUN458805 GEJ458805 GOF458805 GYB458805 HHX458805 HRT458805 IBP458805 ILL458805 IVH458805 JFD458805 JOZ458805 JYV458805 KIR458805 KSN458805 LCJ458805 LMF458805 LWB458805 MFX458805 MPT458805 MZP458805 NJL458805 NTH458805 ODD458805 OMZ458805 OWV458805 PGR458805 PQN458805 QAJ458805 QKF458805 QUB458805 RDX458805 RNT458805 RXP458805 SHL458805 SRH458805 TBD458805 TKZ458805 TUV458805 UER458805 UON458805 UYJ458805 VIF458805 VSB458805 WBX458805 WLT458805 WVP458805 H524341 JD524341 SZ524341 ACV524341 AMR524341 AWN524341 BGJ524341 BQF524341 CAB524341 CJX524341 CTT524341 DDP524341 DNL524341 DXH524341 EHD524341 EQZ524341 FAV524341 FKR524341 FUN524341 GEJ524341 GOF524341 GYB524341 HHX524341 HRT524341 IBP524341 ILL524341 IVH524341 JFD524341 JOZ524341 JYV524341 KIR524341 KSN524341 LCJ524341 LMF524341 LWB524341 MFX524341 MPT524341 MZP524341 NJL524341 NTH524341 ODD524341 OMZ524341 OWV524341 PGR524341 PQN524341 QAJ524341 QKF524341 QUB524341 RDX524341 RNT524341 RXP524341 SHL524341 SRH524341 TBD524341 TKZ524341 TUV524341 UER524341 UON524341 UYJ524341 VIF524341 VSB524341 WBX524341 WLT524341 WVP524341 H589877 JD589877 SZ589877 ACV589877 AMR589877 AWN589877 BGJ589877 BQF589877 CAB589877 CJX589877 CTT589877 DDP589877 DNL589877 DXH589877 EHD589877 EQZ589877 FAV589877 FKR589877 FUN589877 GEJ589877 GOF589877 GYB589877 HHX589877 HRT589877 IBP589877 ILL589877 IVH589877 JFD589877 JOZ589877 JYV589877 KIR589877 KSN589877 LCJ589877 LMF589877 LWB589877 MFX589877 MPT589877 MZP589877 NJL589877 NTH589877 ODD589877 OMZ589877 OWV589877 PGR589877 PQN589877 QAJ589877 QKF589877 QUB589877 RDX589877 RNT589877 RXP589877 SHL589877 SRH589877 TBD589877 TKZ589877 TUV589877 UER589877 UON589877 UYJ589877 VIF589877 VSB589877 WBX589877 WLT589877 WVP589877 H655413 JD655413 SZ655413 ACV655413 AMR655413 AWN655413 BGJ655413 BQF655413 CAB655413 CJX655413 CTT655413 DDP655413 DNL655413 DXH655413 EHD655413 EQZ655413 FAV655413 FKR655413 FUN655413 GEJ655413 GOF655413 GYB655413 HHX655413 HRT655413 IBP655413 ILL655413 IVH655413 JFD655413 JOZ655413 JYV655413 KIR655413 KSN655413 LCJ655413 LMF655413 LWB655413 MFX655413 MPT655413 MZP655413 NJL655413 NTH655413 ODD655413 OMZ655413 OWV655413 PGR655413 PQN655413 QAJ655413 QKF655413 QUB655413 RDX655413 RNT655413 RXP655413 SHL655413 SRH655413 TBD655413 TKZ655413 TUV655413 UER655413 UON655413 UYJ655413 VIF655413 VSB655413 WBX655413 WLT655413 WVP655413 H720949 JD720949 SZ720949 ACV720949 AMR720949 AWN720949 BGJ720949 BQF720949 CAB720949 CJX720949 CTT720949 DDP720949 DNL720949 DXH720949 EHD720949 EQZ720949 FAV720949 FKR720949 FUN720949 GEJ720949 GOF720949 GYB720949 HHX720949 HRT720949 IBP720949 ILL720949 IVH720949 JFD720949 JOZ720949 JYV720949 KIR720949 KSN720949 LCJ720949 LMF720949 LWB720949 MFX720949 MPT720949 MZP720949 NJL720949 NTH720949 ODD720949 OMZ720949 OWV720949 PGR720949 PQN720949 QAJ720949 QKF720949 QUB720949 RDX720949 RNT720949 RXP720949 SHL720949 SRH720949 TBD720949 TKZ720949 TUV720949 UER720949 UON720949 UYJ720949 VIF720949 VSB720949 WBX720949 WLT720949 WVP720949 H786485 JD786485 SZ786485 ACV786485 AMR786485 AWN786485 BGJ786485 BQF786485 CAB786485 CJX786485 CTT786485 DDP786485 DNL786485 DXH786485 EHD786485 EQZ786485 FAV786485 FKR786485 FUN786485 GEJ786485 GOF786485 GYB786485 HHX786485 HRT786485 IBP786485 ILL786485 IVH786485 JFD786485 JOZ786485 JYV786485 KIR786485 KSN786485 LCJ786485 LMF786485 LWB786485 MFX786485 MPT786485 MZP786485 NJL786485 NTH786485 ODD786485 OMZ786485 OWV786485 PGR786485 PQN786485 QAJ786485 QKF786485 QUB786485 RDX786485 RNT786485 RXP786485 SHL786485 SRH786485 TBD786485 TKZ786485 TUV786485 UER786485 UON786485 UYJ786485 VIF786485 VSB786485 WBX786485 WLT786485 WVP786485 H852021 JD852021 SZ852021 ACV852021 AMR852021 AWN852021 BGJ852021 BQF852021 CAB852021 CJX852021 CTT852021 DDP852021 DNL852021 DXH852021 EHD852021 EQZ852021 FAV852021 FKR852021 FUN852021 GEJ852021 GOF852021 GYB852021 HHX852021 HRT852021 IBP852021 ILL852021 IVH852021 JFD852021 JOZ852021 JYV852021 KIR852021 KSN852021 LCJ852021 LMF852021 LWB852021 MFX852021 MPT852021 MZP852021 NJL852021 NTH852021 ODD852021 OMZ852021 OWV852021 PGR852021 PQN852021 QAJ852021 QKF852021 QUB852021 RDX852021 RNT852021 RXP852021 SHL852021 SRH852021 TBD852021 TKZ852021 TUV852021 UER852021 UON852021 UYJ852021 VIF852021 VSB852021 WBX852021 WLT852021 WVP852021 H917557 JD917557 SZ917557 ACV917557 AMR917557 AWN917557 BGJ917557 BQF917557 CAB917557 CJX917557 CTT917557 DDP917557 DNL917557 DXH917557 EHD917557 EQZ917557 FAV917557 FKR917557 FUN917557 GEJ917557 GOF917557 GYB917557 HHX917557 HRT917557 IBP917557 ILL917557 IVH917557 JFD917557 JOZ917557 JYV917557 KIR917557 KSN917557 LCJ917557 LMF917557 LWB917557 MFX917557 MPT917557 MZP917557 NJL917557 NTH917557 ODD917557 OMZ917557 OWV917557 PGR917557 PQN917557 QAJ917557 QKF917557 QUB917557 RDX917557 RNT917557 RXP917557 SHL917557 SRH917557 TBD917557 TKZ917557 TUV917557 UER917557 UON917557 UYJ917557 VIF917557 VSB917557 WBX917557 WLT917557 WVP917557 H983093 JD983093 SZ983093 ACV983093 AMR983093 AWN983093 BGJ983093 BQF983093 CAB983093 CJX983093 CTT983093 DDP983093 DNL983093 DXH983093 EHD983093 EQZ983093 FAV983093 FKR983093 FUN983093 GEJ983093 GOF983093 GYB983093 HHX983093 HRT983093 IBP983093 ILL983093 IVH983093 JFD983093 JOZ983093 JYV983093 KIR983093 KSN983093 LCJ983093 LMF983093 LWB983093 MFX983093 MPT983093 MZP983093 NJL983093 NTH983093 ODD983093 OMZ983093 OWV983093 PGR983093 PQN983093 QAJ983093 QKF983093 QUB983093 RDX983093 RNT983093 RXP983093 SHL983093 SRH983093 TBD983093 TKZ983093 TUV983093 UER983093 UON983093 UYJ983093 VIF983093 VSB983093 WBX983093 WLT983093 WVP983093 H43:H44 JD43:JD44 SZ43:SZ44 ACV43:ACV44 AMR43:AMR44 AWN43:AWN44 BGJ43:BGJ44 BQF43:BQF44 CAB43:CAB44 CJX43:CJX44 CTT43:CTT44 DDP43:DDP44 DNL43:DNL44 DXH43:DXH44 EHD43:EHD44 EQZ43:EQZ44 FAV43:FAV44 FKR43:FKR44 FUN43:FUN44 GEJ43:GEJ44 GOF43:GOF44 GYB43:GYB44 HHX43:HHX44 HRT43:HRT44 IBP43:IBP44 ILL43:ILL44 IVH43:IVH44 JFD43:JFD44 JOZ43:JOZ44 JYV43:JYV44 KIR43:KIR44 KSN43:KSN44 LCJ43:LCJ44 LMF43:LMF44 LWB43:LWB44 MFX43:MFX44 MPT43:MPT44 MZP43:MZP44 NJL43:NJL44 NTH43:NTH44 ODD43:ODD44 OMZ43:OMZ44 OWV43:OWV44 PGR43:PGR44 PQN43:PQN44 QAJ43:QAJ44 QKF43:QKF44 QUB43:QUB44 RDX43:RDX44 RNT43:RNT44 RXP43:RXP44 SHL43:SHL44 SRH43:SRH44 TBD43:TBD44 TKZ43:TKZ44 TUV43:TUV44 UER43:UER44 UON43:UON44 UYJ43:UYJ44 VIF43:VIF44 VSB43:VSB44 WBX43:WBX44 WLT43:WLT44 WVP43:WVP44 H65579:H65580 JD65579:JD65580 SZ65579:SZ65580 ACV65579:ACV65580 AMR65579:AMR65580 AWN65579:AWN65580 BGJ65579:BGJ65580 BQF65579:BQF65580 CAB65579:CAB65580 CJX65579:CJX65580 CTT65579:CTT65580 DDP65579:DDP65580 DNL65579:DNL65580 DXH65579:DXH65580 EHD65579:EHD65580 EQZ65579:EQZ65580 FAV65579:FAV65580 FKR65579:FKR65580 FUN65579:FUN65580 GEJ65579:GEJ65580 GOF65579:GOF65580 GYB65579:GYB65580 HHX65579:HHX65580 HRT65579:HRT65580 IBP65579:IBP65580 ILL65579:ILL65580 IVH65579:IVH65580 JFD65579:JFD65580 JOZ65579:JOZ65580 JYV65579:JYV65580 KIR65579:KIR65580 KSN65579:KSN65580 LCJ65579:LCJ65580 LMF65579:LMF65580 LWB65579:LWB65580 MFX65579:MFX65580 MPT65579:MPT65580 MZP65579:MZP65580 NJL65579:NJL65580 NTH65579:NTH65580 ODD65579:ODD65580 OMZ65579:OMZ65580 OWV65579:OWV65580 PGR65579:PGR65580 PQN65579:PQN65580 QAJ65579:QAJ65580 QKF65579:QKF65580 QUB65579:QUB65580 RDX65579:RDX65580 RNT65579:RNT65580 RXP65579:RXP65580 SHL65579:SHL65580 SRH65579:SRH65580 TBD65579:TBD65580 TKZ65579:TKZ65580 TUV65579:TUV65580 UER65579:UER65580 UON65579:UON65580 UYJ65579:UYJ65580 VIF65579:VIF65580 VSB65579:VSB65580 WBX65579:WBX65580 WLT65579:WLT65580 WVP65579:WVP65580 H131115:H131116 JD131115:JD131116 SZ131115:SZ131116 ACV131115:ACV131116 AMR131115:AMR131116 AWN131115:AWN131116 BGJ131115:BGJ131116 BQF131115:BQF131116 CAB131115:CAB131116 CJX131115:CJX131116 CTT131115:CTT131116 DDP131115:DDP131116 DNL131115:DNL131116 DXH131115:DXH131116 EHD131115:EHD131116 EQZ131115:EQZ131116 FAV131115:FAV131116 FKR131115:FKR131116 FUN131115:FUN131116 GEJ131115:GEJ131116 GOF131115:GOF131116 GYB131115:GYB131116 HHX131115:HHX131116 HRT131115:HRT131116 IBP131115:IBP131116 ILL131115:ILL131116 IVH131115:IVH131116 JFD131115:JFD131116 JOZ131115:JOZ131116 JYV131115:JYV131116 KIR131115:KIR131116 KSN131115:KSN131116 LCJ131115:LCJ131116 LMF131115:LMF131116 LWB131115:LWB131116 MFX131115:MFX131116 MPT131115:MPT131116 MZP131115:MZP131116 NJL131115:NJL131116 NTH131115:NTH131116 ODD131115:ODD131116 OMZ131115:OMZ131116 OWV131115:OWV131116 PGR131115:PGR131116 PQN131115:PQN131116 QAJ131115:QAJ131116 QKF131115:QKF131116 QUB131115:QUB131116 RDX131115:RDX131116 RNT131115:RNT131116 RXP131115:RXP131116 SHL131115:SHL131116 SRH131115:SRH131116 TBD131115:TBD131116 TKZ131115:TKZ131116 TUV131115:TUV131116 UER131115:UER131116 UON131115:UON131116 UYJ131115:UYJ131116 VIF131115:VIF131116 VSB131115:VSB131116 WBX131115:WBX131116 WLT131115:WLT131116 WVP131115:WVP131116 H196651:H196652 JD196651:JD196652 SZ196651:SZ196652 ACV196651:ACV196652 AMR196651:AMR196652 AWN196651:AWN196652 BGJ196651:BGJ196652 BQF196651:BQF196652 CAB196651:CAB196652 CJX196651:CJX196652 CTT196651:CTT196652 DDP196651:DDP196652 DNL196651:DNL196652 DXH196651:DXH196652 EHD196651:EHD196652 EQZ196651:EQZ196652 FAV196651:FAV196652 FKR196651:FKR196652 FUN196651:FUN196652 GEJ196651:GEJ196652 GOF196651:GOF196652 GYB196651:GYB196652 HHX196651:HHX196652 HRT196651:HRT196652 IBP196651:IBP196652 ILL196651:ILL196652 IVH196651:IVH196652 JFD196651:JFD196652 JOZ196651:JOZ196652 JYV196651:JYV196652 KIR196651:KIR196652 KSN196651:KSN196652 LCJ196651:LCJ196652 LMF196651:LMF196652 LWB196651:LWB196652 MFX196651:MFX196652 MPT196651:MPT196652 MZP196651:MZP196652 NJL196651:NJL196652 NTH196651:NTH196652 ODD196651:ODD196652 OMZ196651:OMZ196652 OWV196651:OWV196652 PGR196651:PGR196652 PQN196651:PQN196652 QAJ196651:QAJ196652 QKF196651:QKF196652 QUB196651:QUB196652 RDX196651:RDX196652 RNT196651:RNT196652 RXP196651:RXP196652 SHL196651:SHL196652 SRH196651:SRH196652 TBD196651:TBD196652 TKZ196651:TKZ196652 TUV196651:TUV196652 UER196651:UER196652 UON196651:UON196652 UYJ196651:UYJ196652 VIF196651:VIF196652 VSB196651:VSB196652 WBX196651:WBX196652 WLT196651:WLT196652 WVP196651:WVP196652 H262187:H262188 JD262187:JD262188 SZ262187:SZ262188 ACV262187:ACV262188 AMR262187:AMR262188 AWN262187:AWN262188 BGJ262187:BGJ262188 BQF262187:BQF262188 CAB262187:CAB262188 CJX262187:CJX262188 CTT262187:CTT262188 DDP262187:DDP262188 DNL262187:DNL262188 DXH262187:DXH262188 EHD262187:EHD262188 EQZ262187:EQZ262188 FAV262187:FAV262188 FKR262187:FKR262188 FUN262187:FUN262188 GEJ262187:GEJ262188 GOF262187:GOF262188 GYB262187:GYB262188 HHX262187:HHX262188 HRT262187:HRT262188 IBP262187:IBP262188 ILL262187:ILL262188 IVH262187:IVH262188 JFD262187:JFD262188 JOZ262187:JOZ262188 JYV262187:JYV262188 KIR262187:KIR262188 KSN262187:KSN262188 LCJ262187:LCJ262188 LMF262187:LMF262188 LWB262187:LWB262188 MFX262187:MFX262188 MPT262187:MPT262188 MZP262187:MZP262188 NJL262187:NJL262188 NTH262187:NTH262188 ODD262187:ODD262188 OMZ262187:OMZ262188 OWV262187:OWV262188 PGR262187:PGR262188 PQN262187:PQN262188 QAJ262187:QAJ262188 QKF262187:QKF262188 QUB262187:QUB262188 RDX262187:RDX262188 RNT262187:RNT262188 RXP262187:RXP262188 SHL262187:SHL262188 SRH262187:SRH262188 TBD262187:TBD262188 TKZ262187:TKZ262188 TUV262187:TUV262188 UER262187:UER262188 UON262187:UON262188 UYJ262187:UYJ262188 VIF262187:VIF262188 VSB262187:VSB262188 WBX262187:WBX262188 WLT262187:WLT262188 WVP262187:WVP262188 H327723:H327724 JD327723:JD327724 SZ327723:SZ327724 ACV327723:ACV327724 AMR327723:AMR327724 AWN327723:AWN327724 BGJ327723:BGJ327724 BQF327723:BQF327724 CAB327723:CAB327724 CJX327723:CJX327724 CTT327723:CTT327724 DDP327723:DDP327724 DNL327723:DNL327724 DXH327723:DXH327724 EHD327723:EHD327724 EQZ327723:EQZ327724 FAV327723:FAV327724 FKR327723:FKR327724 FUN327723:FUN327724 GEJ327723:GEJ327724 GOF327723:GOF327724 GYB327723:GYB327724 HHX327723:HHX327724 HRT327723:HRT327724 IBP327723:IBP327724 ILL327723:ILL327724 IVH327723:IVH327724 JFD327723:JFD327724 JOZ327723:JOZ327724 JYV327723:JYV327724 KIR327723:KIR327724 KSN327723:KSN327724 LCJ327723:LCJ327724 LMF327723:LMF327724 LWB327723:LWB327724 MFX327723:MFX327724 MPT327723:MPT327724 MZP327723:MZP327724 NJL327723:NJL327724 NTH327723:NTH327724 ODD327723:ODD327724 OMZ327723:OMZ327724 OWV327723:OWV327724 PGR327723:PGR327724 PQN327723:PQN327724 QAJ327723:QAJ327724 QKF327723:QKF327724 QUB327723:QUB327724 RDX327723:RDX327724 RNT327723:RNT327724 RXP327723:RXP327724 SHL327723:SHL327724 SRH327723:SRH327724 TBD327723:TBD327724 TKZ327723:TKZ327724 TUV327723:TUV327724 UER327723:UER327724 UON327723:UON327724 UYJ327723:UYJ327724 VIF327723:VIF327724 VSB327723:VSB327724 WBX327723:WBX327724 WLT327723:WLT327724 WVP327723:WVP327724 H393259:H393260 JD393259:JD393260 SZ393259:SZ393260 ACV393259:ACV393260 AMR393259:AMR393260 AWN393259:AWN393260 BGJ393259:BGJ393260 BQF393259:BQF393260 CAB393259:CAB393260 CJX393259:CJX393260 CTT393259:CTT393260 DDP393259:DDP393260 DNL393259:DNL393260 DXH393259:DXH393260 EHD393259:EHD393260 EQZ393259:EQZ393260 FAV393259:FAV393260 FKR393259:FKR393260 FUN393259:FUN393260 GEJ393259:GEJ393260 GOF393259:GOF393260 GYB393259:GYB393260 HHX393259:HHX393260 HRT393259:HRT393260 IBP393259:IBP393260 ILL393259:ILL393260 IVH393259:IVH393260 JFD393259:JFD393260 JOZ393259:JOZ393260 JYV393259:JYV393260 KIR393259:KIR393260 KSN393259:KSN393260 LCJ393259:LCJ393260 LMF393259:LMF393260 LWB393259:LWB393260 MFX393259:MFX393260 MPT393259:MPT393260 MZP393259:MZP393260 NJL393259:NJL393260 NTH393259:NTH393260 ODD393259:ODD393260 OMZ393259:OMZ393260 OWV393259:OWV393260 PGR393259:PGR393260 PQN393259:PQN393260 QAJ393259:QAJ393260 QKF393259:QKF393260 QUB393259:QUB393260 RDX393259:RDX393260 RNT393259:RNT393260 RXP393259:RXP393260 SHL393259:SHL393260 SRH393259:SRH393260 TBD393259:TBD393260 TKZ393259:TKZ393260 TUV393259:TUV393260 UER393259:UER393260 UON393259:UON393260 UYJ393259:UYJ393260 VIF393259:VIF393260 VSB393259:VSB393260 WBX393259:WBX393260 WLT393259:WLT393260 WVP393259:WVP393260 H458795:H458796 JD458795:JD458796 SZ458795:SZ458796 ACV458795:ACV458796 AMR458795:AMR458796 AWN458795:AWN458796 BGJ458795:BGJ458796 BQF458795:BQF458796 CAB458795:CAB458796 CJX458795:CJX458796 CTT458795:CTT458796 DDP458795:DDP458796 DNL458795:DNL458796 DXH458795:DXH458796 EHD458795:EHD458796 EQZ458795:EQZ458796 FAV458795:FAV458796 FKR458795:FKR458796 FUN458795:FUN458796 GEJ458795:GEJ458796 GOF458795:GOF458796 GYB458795:GYB458796 HHX458795:HHX458796 HRT458795:HRT458796 IBP458795:IBP458796 ILL458795:ILL458796 IVH458795:IVH458796 JFD458795:JFD458796 JOZ458795:JOZ458796 JYV458795:JYV458796 KIR458795:KIR458796 KSN458795:KSN458796 LCJ458795:LCJ458796 LMF458795:LMF458796 LWB458795:LWB458796 MFX458795:MFX458796 MPT458795:MPT458796 MZP458795:MZP458796 NJL458795:NJL458796 NTH458795:NTH458796 ODD458795:ODD458796 OMZ458795:OMZ458796 OWV458795:OWV458796 PGR458795:PGR458796 PQN458795:PQN458796 QAJ458795:QAJ458796 QKF458795:QKF458796 QUB458795:QUB458796 RDX458795:RDX458796 RNT458795:RNT458796 RXP458795:RXP458796 SHL458795:SHL458796 SRH458795:SRH458796 TBD458795:TBD458796 TKZ458795:TKZ458796 TUV458795:TUV458796 UER458795:UER458796 UON458795:UON458796 UYJ458795:UYJ458796 VIF458795:VIF458796 VSB458795:VSB458796 WBX458795:WBX458796 WLT458795:WLT458796 WVP458795:WVP458796 H524331:H524332 JD524331:JD524332 SZ524331:SZ524332 ACV524331:ACV524332 AMR524331:AMR524332 AWN524331:AWN524332 BGJ524331:BGJ524332 BQF524331:BQF524332 CAB524331:CAB524332 CJX524331:CJX524332 CTT524331:CTT524332 DDP524331:DDP524332 DNL524331:DNL524332 DXH524331:DXH524332 EHD524331:EHD524332 EQZ524331:EQZ524332 FAV524331:FAV524332 FKR524331:FKR524332 FUN524331:FUN524332 GEJ524331:GEJ524332 GOF524331:GOF524332 GYB524331:GYB524332 HHX524331:HHX524332 HRT524331:HRT524332 IBP524331:IBP524332 ILL524331:ILL524332 IVH524331:IVH524332 JFD524331:JFD524332 JOZ524331:JOZ524332 JYV524331:JYV524332 KIR524331:KIR524332 KSN524331:KSN524332 LCJ524331:LCJ524332 LMF524331:LMF524332 LWB524331:LWB524332 MFX524331:MFX524332 MPT524331:MPT524332 MZP524331:MZP524332 NJL524331:NJL524332 NTH524331:NTH524332 ODD524331:ODD524332 OMZ524331:OMZ524332 OWV524331:OWV524332 PGR524331:PGR524332 PQN524331:PQN524332 QAJ524331:QAJ524332 QKF524331:QKF524332 QUB524331:QUB524332 RDX524331:RDX524332 RNT524331:RNT524332 RXP524331:RXP524332 SHL524331:SHL524332 SRH524331:SRH524332 TBD524331:TBD524332 TKZ524331:TKZ524332 TUV524331:TUV524332 UER524331:UER524332 UON524331:UON524332 UYJ524331:UYJ524332 VIF524331:VIF524332 VSB524331:VSB524332 WBX524331:WBX524332 WLT524331:WLT524332 WVP524331:WVP524332 H589867:H589868 JD589867:JD589868 SZ589867:SZ589868 ACV589867:ACV589868 AMR589867:AMR589868 AWN589867:AWN589868 BGJ589867:BGJ589868 BQF589867:BQF589868 CAB589867:CAB589868 CJX589867:CJX589868 CTT589867:CTT589868 DDP589867:DDP589868 DNL589867:DNL589868 DXH589867:DXH589868 EHD589867:EHD589868 EQZ589867:EQZ589868 FAV589867:FAV589868 FKR589867:FKR589868 FUN589867:FUN589868 GEJ589867:GEJ589868 GOF589867:GOF589868 GYB589867:GYB589868 HHX589867:HHX589868 HRT589867:HRT589868 IBP589867:IBP589868 ILL589867:ILL589868 IVH589867:IVH589868 JFD589867:JFD589868 JOZ589867:JOZ589868 JYV589867:JYV589868 KIR589867:KIR589868 KSN589867:KSN589868 LCJ589867:LCJ589868 LMF589867:LMF589868 LWB589867:LWB589868 MFX589867:MFX589868 MPT589867:MPT589868 MZP589867:MZP589868 NJL589867:NJL589868 NTH589867:NTH589868 ODD589867:ODD589868 OMZ589867:OMZ589868 OWV589867:OWV589868 PGR589867:PGR589868 PQN589867:PQN589868 QAJ589867:QAJ589868 QKF589867:QKF589868 QUB589867:QUB589868 RDX589867:RDX589868 RNT589867:RNT589868 RXP589867:RXP589868 SHL589867:SHL589868 SRH589867:SRH589868 TBD589867:TBD589868 TKZ589867:TKZ589868 TUV589867:TUV589868 UER589867:UER589868 UON589867:UON589868 UYJ589867:UYJ589868 VIF589867:VIF589868 VSB589867:VSB589868 WBX589867:WBX589868 WLT589867:WLT589868 WVP589867:WVP589868 H655403:H655404 JD655403:JD655404 SZ655403:SZ655404 ACV655403:ACV655404 AMR655403:AMR655404 AWN655403:AWN655404 BGJ655403:BGJ655404 BQF655403:BQF655404 CAB655403:CAB655404 CJX655403:CJX655404 CTT655403:CTT655404 DDP655403:DDP655404 DNL655403:DNL655404 DXH655403:DXH655404 EHD655403:EHD655404 EQZ655403:EQZ655404 FAV655403:FAV655404 FKR655403:FKR655404 FUN655403:FUN655404 GEJ655403:GEJ655404 GOF655403:GOF655404 GYB655403:GYB655404 HHX655403:HHX655404 HRT655403:HRT655404 IBP655403:IBP655404 ILL655403:ILL655404 IVH655403:IVH655404 JFD655403:JFD655404 JOZ655403:JOZ655404 JYV655403:JYV655404 KIR655403:KIR655404 KSN655403:KSN655404 LCJ655403:LCJ655404 LMF655403:LMF655404 LWB655403:LWB655404 MFX655403:MFX655404 MPT655403:MPT655404 MZP655403:MZP655404 NJL655403:NJL655404 NTH655403:NTH655404 ODD655403:ODD655404 OMZ655403:OMZ655404 OWV655403:OWV655404 PGR655403:PGR655404 PQN655403:PQN655404 QAJ655403:QAJ655404 QKF655403:QKF655404 QUB655403:QUB655404 RDX655403:RDX655404 RNT655403:RNT655404 RXP655403:RXP655404 SHL655403:SHL655404 SRH655403:SRH655404 TBD655403:TBD655404 TKZ655403:TKZ655404 TUV655403:TUV655404 UER655403:UER655404 UON655403:UON655404 UYJ655403:UYJ655404 VIF655403:VIF655404 VSB655403:VSB655404 WBX655403:WBX655404 WLT655403:WLT655404 WVP655403:WVP655404 H720939:H720940 JD720939:JD720940 SZ720939:SZ720940 ACV720939:ACV720940 AMR720939:AMR720940 AWN720939:AWN720940 BGJ720939:BGJ720940 BQF720939:BQF720940 CAB720939:CAB720940 CJX720939:CJX720940 CTT720939:CTT720940 DDP720939:DDP720940 DNL720939:DNL720940 DXH720939:DXH720940 EHD720939:EHD720940 EQZ720939:EQZ720940 FAV720939:FAV720940 FKR720939:FKR720940 FUN720939:FUN720940 GEJ720939:GEJ720940 GOF720939:GOF720940 GYB720939:GYB720940 HHX720939:HHX720940 HRT720939:HRT720940 IBP720939:IBP720940 ILL720939:ILL720940 IVH720939:IVH720940 JFD720939:JFD720940 JOZ720939:JOZ720940 JYV720939:JYV720940 KIR720939:KIR720940 KSN720939:KSN720940 LCJ720939:LCJ720940 LMF720939:LMF720940 LWB720939:LWB720940 MFX720939:MFX720940 MPT720939:MPT720940 MZP720939:MZP720940 NJL720939:NJL720940 NTH720939:NTH720940 ODD720939:ODD720940 OMZ720939:OMZ720940 OWV720939:OWV720940 PGR720939:PGR720940 PQN720939:PQN720940 QAJ720939:QAJ720940 QKF720939:QKF720940 QUB720939:QUB720940 RDX720939:RDX720940 RNT720939:RNT720940 RXP720939:RXP720940 SHL720939:SHL720940 SRH720939:SRH720940 TBD720939:TBD720940 TKZ720939:TKZ720940 TUV720939:TUV720940 UER720939:UER720940 UON720939:UON720940 UYJ720939:UYJ720940 VIF720939:VIF720940 VSB720939:VSB720940 WBX720939:WBX720940 WLT720939:WLT720940 WVP720939:WVP720940 H786475:H786476 JD786475:JD786476 SZ786475:SZ786476 ACV786475:ACV786476 AMR786475:AMR786476 AWN786475:AWN786476 BGJ786475:BGJ786476 BQF786475:BQF786476 CAB786475:CAB786476 CJX786475:CJX786476 CTT786475:CTT786476 DDP786475:DDP786476 DNL786475:DNL786476 DXH786475:DXH786476 EHD786475:EHD786476 EQZ786475:EQZ786476 FAV786475:FAV786476 FKR786475:FKR786476 FUN786475:FUN786476 GEJ786475:GEJ786476 GOF786475:GOF786476 GYB786475:GYB786476 HHX786475:HHX786476 HRT786475:HRT786476 IBP786475:IBP786476 ILL786475:ILL786476 IVH786475:IVH786476 JFD786475:JFD786476 JOZ786475:JOZ786476 JYV786475:JYV786476 KIR786475:KIR786476 KSN786475:KSN786476 LCJ786475:LCJ786476 LMF786475:LMF786476 LWB786475:LWB786476 MFX786475:MFX786476 MPT786475:MPT786476 MZP786475:MZP786476 NJL786475:NJL786476 NTH786475:NTH786476 ODD786475:ODD786476 OMZ786475:OMZ786476 OWV786475:OWV786476 PGR786475:PGR786476 PQN786475:PQN786476 QAJ786475:QAJ786476 QKF786475:QKF786476 QUB786475:QUB786476 RDX786475:RDX786476 RNT786475:RNT786476 RXP786475:RXP786476 SHL786475:SHL786476 SRH786475:SRH786476 TBD786475:TBD786476 TKZ786475:TKZ786476 TUV786475:TUV786476 UER786475:UER786476 UON786475:UON786476 UYJ786475:UYJ786476 VIF786475:VIF786476 VSB786475:VSB786476 WBX786475:WBX786476 WLT786475:WLT786476 WVP786475:WVP786476 H852011:H852012 JD852011:JD852012 SZ852011:SZ852012 ACV852011:ACV852012 AMR852011:AMR852012 AWN852011:AWN852012 BGJ852011:BGJ852012 BQF852011:BQF852012 CAB852011:CAB852012 CJX852011:CJX852012 CTT852011:CTT852012 DDP852011:DDP852012 DNL852011:DNL852012 DXH852011:DXH852012 EHD852011:EHD852012 EQZ852011:EQZ852012 FAV852011:FAV852012 FKR852011:FKR852012 FUN852011:FUN852012 GEJ852011:GEJ852012 GOF852011:GOF852012 GYB852011:GYB852012 HHX852011:HHX852012 HRT852011:HRT852012 IBP852011:IBP852012 ILL852011:ILL852012 IVH852011:IVH852012 JFD852011:JFD852012 JOZ852011:JOZ852012 JYV852011:JYV852012 KIR852011:KIR852012 KSN852011:KSN852012 LCJ852011:LCJ852012 LMF852011:LMF852012 LWB852011:LWB852012 MFX852011:MFX852012 MPT852011:MPT852012 MZP852011:MZP852012 NJL852011:NJL852012 NTH852011:NTH852012 ODD852011:ODD852012 OMZ852011:OMZ852012 OWV852011:OWV852012 PGR852011:PGR852012 PQN852011:PQN852012 QAJ852011:QAJ852012 QKF852011:QKF852012 QUB852011:QUB852012 RDX852011:RDX852012 RNT852011:RNT852012 RXP852011:RXP852012 SHL852011:SHL852012 SRH852011:SRH852012 TBD852011:TBD852012 TKZ852011:TKZ852012 TUV852011:TUV852012 UER852011:UER852012 UON852011:UON852012 UYJ852011:UYJ852012 VIF852011:VIF852012 VSB852011:VSB852012 WBX852011:WBX852012 WLT852011:WLT852012 WVP852011:WVP852012 H917547:H917548 JD917547:JD917548 SZ917547:SZ917548 ACV917547:ACV917548 AMR917547:AMR917548 AWN917547:AWN917548 BGJ917547:BGJ917548 BQF917547:BQF917548 CAB917547:CAB917548 CJX917547:CJX917548 CTT917547:CTT917548 DDP917547:DDP917548 DNL917547:DNL917548 DXH917547:DXH917548 EHD917547:EHD917548 EQZ917547:EQZ917548 FAV917547:FAV917548 FKR917547:FKR917548 FUN917547:FUN917548 GEJ917547:GEJ917548 GOF917547:GOF917548 GYB917547:GYB917548 HHX917547:HHX917548 HRT917547:HRT917548 IBP917547:IBP917548 ILL917547:ILL917548 IVH917547:IVH917548 JFD917547:JFD917548 JOZ917547:JOZ917548 JYV917547:JYV917548 KIR917547:KIR917548 KSN917547:KSN917548 LCJ917547:LCJ917548 LMF917547:LMF917548 LWB917547:LWB917548 MFX917547:MFX917548 MPT917547:MPT917548 MZP917547:MZP917548 NJL917547:NJL917548 NTH917547:NTH917548 ODD917547:ODD917548 OMZ917547:OMZ917548 OWV917547:OWV917548 PGR917547:PGR917548 PQN917547:PQN917548 QAJ917547:QAJ917548 QKF917547:QKF917548 QUB917547:QUB917548 RDX917547:RDX917548 RNT917547:RNT917548 RXP917547:RXP917548 SHL917547:SHL917548 SRH917547:SRH917548 TBD917547:TBD917548 TKZ917547:TKZ917548 TUV917547:TUV917548 UER917547:UER917548 UON917547:UON917548 UYJ917547:UYJ917548 VIF917547:VIF917548 VSB917547:VSB917548 WBX917547:WBX917548 WLT917547:WLT917548 WVP917547:WVP917548 H983083:H983084 JD983083:JD983084 SZ983083:SZ983084 ACV983083:ACV983084 AMR983083:AMR983084 AWN983083:AWN983084 BGJ983083:BGJ983084 BQF983083:BQF983084 CAB983083:CAB983084 CJX983083:CJX983084 CTT983083:CTT983084 DDP983083:DDP983084 DNL983083:DNL983084 DXH983083:DXH983084 EHD983083:EHD983084 EQZ983083:EQZ983084 FAV983083:FAV983084 FKR983083:FKR983084 FUN983083:FUN983084 GEJ983083:GEJ983084 GOF983083:GOF983084 GYB983083:GYB983084 HHX983083:HHX983084 HRT983083:HRT983084 IBP983083:IBP983084 ILL983083:ILL983084 IVH983083:IVH983084 JFD983083:JFD983084 JOZ983083:JOZ983084 JYV983083:JYV983084 KIR983083:KIR983084 KSN983083:KSN983084 LCJ983083:LCJ983084 LMF983083:LMF983084 LWB983083:LWB983084 MFX983083:MFX983084 MPT983083:MPT983084 MZP983083:MZP983084 NJL983083:NJL983084 NTH983083:NTH983084 ODD983083:ODD983084 OMZ983083:OMZ983084 OWV983083:OWV983084 PGR983083:PGR983084 PQN983083:PQN983084 QAJ983083:QAJ983084 QKF983083:QKF983084 QUB983083:QUB983084 RDX983083:RDX983084 RNT983083:RNT983084 RXP983083:RXP983084 SHL983083:SHL983084 SRH983083:SRH983084 TBD983083:TBD983084 TKZ983083:TKZ983084 TUV983083:TUV983084 UER983083:UER983084 UON983083:UON983084 UYJ983083:UYJ983084 VIF983083:VIF983084 VSB983083:VSB983084 WBX983083:WBX983084 WLT983083:WLT983084 WVP983083:WVP983084 H46:H47 JD46:JD47 SZ46:SZ47 ACV46:ACV47 AMR46:AMR47 AWN46:AWN47 BGJ46:BGJ47 BQF46:BQF47 CAB46:CAB47 CJX46:CJX47 CTT46:CTT47 DDP46:DDP47 DNL46:DNL47 DXH46:DXH47 EHD46:EHD47 EQZ46:EQZ47 FAV46:FAV47 FKR46:FKR47 FUN46:FUN47 GEJ46:GEJ47 GOF46:GOF47 GYB46:GYB47 HHX46:HHX47 HRT46:HRT47 IBP46:IBP47 ILL46:ILL47 IVH46:IVH47 JFD46:JFD47 JOZ46:JOZ47 JYV46:JYV47 KIR46:KIR47 KSN46:KSN47 LCJ46:LCJ47 LMF46:LMF47 LWB46:LWB47 MFX46:MFX47 MPT46:MPT47 MZP46:MZP47 NJL46:NJL47 NTH46:NTH47 ODD46:ODD47 OMZ46:OMZ47 OWV46:OWV47 PGR46:PGR47 PQN46:PQN47 QAJ46:QAJ47 QKF46:QKF47 QUB46:QUB47 RDX46:RDX47 RNT46:RNT47 RXP46:RXP47 SHL46:SHL47 SRH46:SRH47 TBD46:TBD47 TKZ46:TKZ47 TUV46:TUV47 UER46:UER47 UON46:UON47 UYJ46:UYJ47 VIF46:VIF47 VSB46:VSB47 WBX46:WBX47 WLT46:WLT47 WVP46:WVP47 H65582:H65583 JD65582:JD65583 SZ65582:SZ65583 ACV65582:ACV65583 AMR65582:AMR65583 AWN65582:AWN65583 BGJ65582:BGJ65583 BQF65582:BQF65583 CAB65582:CAB65583 CJX65582:CJX65583 CTT65582:CTT65583 DDP65582:DDP65583 DNL65582:DNL65583 DXH65582:DXH65583 EHD65582:EHD65583 EQZ65582:EQZ65583 FAV65582:FAV65583 FKR65582:FKR65583 FUN65582:FUN65583 GEJ65582:GEJ65583 GOF65582:GOF65583 GYB65582:GYB65583 HHX65582:HHX65583 HRT65582:HRT65583 IBP65582:IBP65583 ILL65582:ILL65583 IVH65582:IVH65583 JFD65582:JFD65583 JOZ65582:JOZ65583 JYV65582:JYV65583 KIR65582:KIR65583 KSN65582:KSN65583 LCJ65582:LCJ65583 LMF65582:LMF65583 LWB65582:LWB65583 MFX65582:MFX65583 MPT65582:MPT65583 MZP65582:MZP65583 NJL65582:NJL65583 NTH65582:NTH65583 ODD65582:ODD65583 OMZ65582:OMZ65583 OWV65582:OWV65583 PGR65582:PGR65583 PQN65582:PQN65583 QAJ65582:QAJ65583 QKF65582:QKF65583 QUB65582:QUB65583 RDX65582:RDX65583 RNT65582:RNT65583 RXP65582:RXP65583 SHL65582:SHL65583 SRH65582:SRH65583 TBD65582:TBD65583 TKZ65582:TKZ65583 TUV65582:TUV65583 UER65582:UER65583 UON65582:UON65583 UYJ65582:UYJ65583 VIF65582:VIF65583 VSB65582:VSB65583 WBX65582:WBX65583 WLT65582:WLT65583 WVP65582:WVP65583 H131118:H131119 JD131118:JD131119 SZ131118:SZ131119 ACV131118:ACV131119 AMR131118:AMR131119 AWN131118:AWN131119 BGJ131118:BGJ131119 BQF131118:BQF131119 CAB131118:CAB131119 CJX131118:CJX131119 CTT131118:CTT131119 DDP131118:DDP131119 DNL131118:DNL131119 DXH131118:DXH131119 EHD131118:EHD131119 EQZ131118:EQZ131119 FAV131118:FAV131119 FKR131118:FKR131119 FUN131118:FUN131119 GEJ131118:GEJ131119 GOF131118:GOF131119 GYB131118:GYB131119 HHX131118:HHX131119 HRT131118:HRT131119 IBP131118:IBP131119 ILL131118:ILL131119 IVH131118:IVH131119 JFD131118:JFD131119 JOZ131118:JOZ131119 JYV131118:JYV131119 KIR131118:KIR131119 KSN131118:KSN131119 LCJ131118:LCJ131119 LMF131118:LMF131119 LWB131118:LWB131119 MFX131118:MFX131119 MPT131118:MPT131119 MZP131118:MZP131119 NJL131118:NJL131119 NTH131118:NTH131119 ODD131118:ODD131119 OMZ131118:OMZ131119 OWV131118:OWV131119 PGR131118:PGR131119 PQN131118:PQN131119 QAJ131118:QAJ131119 QKF131118:QKF131119 QUB131118:QUB131119 RDX131118:RDX131119 RNT131118:RNT131119 RXP131118:RXP131119 SHL131118:SHL131119 SRH131118:SRH131119 TBD131118:TBD131119 TKZ131118:TKZ131119 TUV131118:TUV131119 UER131118:UER131119 UON131118:UON131119 UYJ131118:UYJ131119 VIF131118:VIF131119 VSB131118:VSB131119 WBX131118:WBX131119 WLT131118:WLT131119 WVP131118:WVP131119 H196654:H196655 JD196654:JD196655 SZ196654:SZ196655 ACV196654:ACV196655 AMR196654:AMR196655 AWN196654:AWN196655 BGJ196654:BGJ196655 BQF196654:BQF196655 CAB196654:CAB196655 CJX196654:CJX196655 CTT196654:CTT196655 DDP196654:DDP196655 DNL196654:DNL196655 DXH196654:DXH196655 EHD196654:EHD196655 EQZ196654:EQZ196655 FAV196654:FAV196655 FKR196654:FKR196655 FUN196654:FUN196655 GEJ196654:GEJ196655 GOF196654:GOF196655 GYB196654:GYB196655 HHX196654:HHX196655 HRT196654:HRT196655 IBP196654:IBP196655 ILL196654:ILL196655 IVH196654:IVH196655 JFD196654:JFD196655 JOZ196654:JOZ196655 JYV196654:JYV196655 KIR196654:KIR196655 KSN196654:KSN196655 LCJ196654:LCJ196655 LMF196654:LMF196655 LWB196654:LWB196655 MFX196654:MFX196655 MPT196654:MPT196655 MZP196654:MZP196655 NJL196654:NJL196655 NTH196654:NTH196655 ODD196654:ODD196655 OMZ196654:OMZ196655 OWV196654:OWV196655 PGR196654:PGR196655 PQN196654:PQN196655 QAJ196654:QAJ196655 QKF196654:QKF196655 QUB196654:QUB196655 RDX196654:RDX196655 RNT196654:RNT196655 RXP196654:RXP196655 SHL196654:SHL196655 SRH196654:SRH196655 TBD196654:TBD196655 TKZ196654:TKZ196655 TUV196654:TUV196655 UER196654:UER196655 UON196654:UON196655 UYJ196654:UYJ196655 VIF196654:VIF196655 VSB196654:VSB196655 WBX196654:WBX196655 WLT196654:WLT196655 WVP196654:WVP196655 H262190:H262191 JD262190:JD262191 SZ262190:SZ262191 ACV262190:ACV262191 AMR262190:AMR262191 AWN262190:AWN262191 BGJ262190:BGJ262191 BQF262190:BQF262191 CAB262190:CAB262191 CJX262190:CJX262191 CTT262190:CTT262191 DDP262190:DDP262191 DNL262190:DNL262191 DXH262190:DXH262191 EHD262190:EHD262191 EQZ262190:EQZ262191 FAV262190:FAV262191 FKR262190:FKR262191 FUN262190:FUN262191 GEJ262190:GEJ262191 GOF262190:GOF262191 GYB262190:GYB262191 HHX262190:HHX262191 HRT262190:HRT262191 IBP262190:IBP262191 ILL262190:ILL262191 IVH262190:IVH262191 JFD262190:JFD262191 JOZ262190:JOZ262191 JYV262190:JYV262191 KIR262190:KIR262191 KSN262190:KSN262191 LCJ262190:LCJ262191 LMF262190:LMF262191 LWB262190:LWB262191 MFX262190:MFX262191 MPT262190:MPT262191 MZP262190:MZP262191 NJL262190:NJL262191 NTH262190:NTH262191 ODD262190:ODD262191 OMZ262190:OMZ262191 OWV262190:OWV262191 PGR262190:PGR262191 PQN262190:PQN262191 QAJ262190:QAJ262191 QKF262190:QKF262191 QUB262190:QUB262191 RDX262190:RDX262191 RNT262190:RNT262191 RXP262190:RXP262191 SHL262190:SHL262191 SRH262190:SRH262191 TBD262190:TBD262191 TKZ262190:TKZ262191 TUV262190:TUV262191 UER262190:UER262191 UON262190:UON262191 UYJ262190:UYJ262191 VIF262190:VIF262191 VSB262190:VSB262191 WBX262190:WBX262191 WLT262190:WLT262191 WVP262190:WVP262191 H327726:H327727 JD327726:JD327727 SZ327726:SZ327727 ACV327726:ACV327727 AMR327726:AMR327727 AWN327726:AWN327727 BGJ327726:BGJ327727 BQF327726:BQF327727 CAB327726:CAB327727 CJX327726:CJX327727 CTT327726:CTT327727 DDP327726:DDP327727 DNL327726:DNL327727 DXH327726:DXH327727 EHD327726:EHD327727 EQZ327726:EQZ327727 FAV327726:FAV327727 FKR327726:FKR327727 FUN327726:FUN327727 GEJ327726:GEJ327727 GOF327726:GOF327727 GYB327726:GYB327727 HHX327726:HHX327727 HRT327726:HRT327727 IBP327726:IBP327727 ILL327726:ILL327727 IVH327726:IVH327727 JFD327726:JFD327727 JOZ327726:JOZ327727 JYV327726:JYV327727 KIR327726:KIR327727 KSN327726:KSN327727 LCJ327726:LCJ327727 LMF327726:LMF327727 LWB327726:LWB327727 MFX327726:MFX327727 MPT327726:MPT327727 MZP327726:MZP327727 NJL327726:NJL327727 NTH327726:NTH327727 ODD327726:ODD327727 OMZ327726:OMZ327727 OWV327726:OWV327727 PGR327726:PGR327727 PQN327726:PQN327727 QAJ327726:QAJ327727 QKF327726:QKF327727 QUB327726:QUB327727 RDX327726:RDX327727 RNT327726:RNT327727 RXP327726:RXP327727 SHL327726:SHL327727 SRH327726:SRH327727 TBD327726:TBD327727 TKZ327726:TKZ327727 TUV327726:TUV327727 UER327726:UER327727 UON327726:UON327727 UYJ327726:UYJ327727 VIF327726:VIF327727 VSB327726:VSB327727 WBX327726:WBX327727 WLT327726:WLT327727 WVP327726:WVP327727 H393262:H393263 JD393262:JD393263 SZ393262:SZ393263 ACV393262:ACV393263 AMR393262:AMR393263 AWN393262:AWN393263 BGJ393262:BGJ393263 BQF393262:BQF393263 CAB393262:CAB393263 CJX393262:CJX393263 CTT393262:CTT393263 DDP393262:DDP393263 DNL393262:DNL393263 DXH393262:DXH393263 EHD393262:EHD393263 EQZ393262:EQZ393263 FAV393262:FAV393263 FKR393262:FKR393263 FUN393262:FUN393263 GEJ393262:GEJ393263 GOF393262:GOF393263 GYB393262:GYB393263 HHX393262:HHX393263 HRT393262:HRT393263 IBP393262:IBP393263 ILL393262:ILL393263 IVH393262:IVH393263 JFD393262:JFD393263 JOZ393262:JOZ393263 JYV393262:JYV393263 KIR393262:KIR393263 KSN393262:KSN393263 LCJ393262:LCJ393263 LMF393262:LMF393263 LWB393262:LWB393263 MFX393262:MFX393263 MPT393262:MPT393263 MZP393262:MZP393263 NJL393262:NJL393263 NTH393262:NTH393263 ODD393262:ODD393263 OMZ393262:OMZ393263 OWV393262:OWV393263 PGR393262:PGR393263 PQN393262:PQN393263 QAJ393262:QAJ393263 QKF393262:QKF393263 QUB393262:QUB393263 RDX393262:RDX393263 RNT393262:RNT393263 RXP393262:RXP393263 SHL393262:SHL393263 SRH393262:SRH393263 TBD393262:TBD393263 TKZ393262:TKZ393263 TUV393262:TUV393263 UER393262:UER393263 UON393262:UON393263 UYJ393262:UYJ393263 VIF393262:VIF393263 VSB393262:VSB393263 WBX393262:WBX393263 WLT393262:WLT393263 WVP393262:WVP393263 H458798:H458799 JD458798:JD458799 SZ458798:SZ458799 ACV458798:ACV458799 AMR458798:AMR458799 AWN458798:AWN458799 BGJ458798:BGJ458799 BQF458798:BQF458799 CAB458798:CAB458799 CJX458798:CJX458799 CTT458798:CTT458799 DDP458798:DDP458799 DNL458798:DNL458799 DXH458798:DXH458799 EHD458798:EHD458799 EQZ458798:EQZ458799 FAV458798:FAV458799 FKR458798:FKR458799 FUN458798:FUN458799 GEJ458798:GEJ458799 GOF458798:GOF458799 GYB458798:GYB458799 HHX458798:HHX458799 HRT458798:HRT458799 IBP458798:IBP458799 ILL458798:ILL458799 IVH458798:IVH458799 JFD458798:JFD458799 JOZ458798:JOZ458799 JYV458798:JYV458799 KIR458798:KIR458799 KSN458798:KSN458799 LCJ458798:LCJ458799 LMF458798:LMF458799 LWB458798:LWB458799 MFX458798:MFX458799 MPT458798:MPT458799 MZP458798:MZP458799 NJL458798:NJL458799 NTH458798:NTH458799 ODD458798:ODD458799 OMZ458798:OMZ458799 OWV458798:OWV458799 PGR458798:PGR458799 PQN458798:PQN458799 QAJ458798:QAJ458799 QKF458798:QKF458799 QUB458798:QUB458799 RDX458798:RDX458799 RNT458798:RNT458799 RXP458798:RXP458799 SHL458798:SHL458799 SRH458798:SRH458799 TBD458798:TBD458799 TKZ458798:TKZ458799 TUV458798:TUV458799 UER458798:UER458799 UON458798:UON458799 UYJ458798:UYJ458799 VIF458798:VIF458799 VSB458798:VSB458799 WBX458798:WBX458799 WLT458798:WLT458799 WVP458798:WVP458799 H524334:H524335 JD524334:JD524335 SZ524334:SZ524335 ACV524334:ACV524335 AMR524334:AMR524335 AWN524334:AWN524335 BGJ524334:BGJ524335 BQF524334:BQF524335 CAB524334:CAB524335 CJX524334:CJX524335 CTT524334:CTT524335 DDP524334:DDP524335 DNL524334:DNL524335 DXH524334:DXH524335 EHD524334:EHD524335 EQZ524334:EQZ524335 FAV524334:FAV524335 FKR524334:FKR524335 FUN524334:FUN524335 GEJ524334:GEJ524335 GOF524334:GOF524335 GYB524334:GYB524335 HHX524334:HHX524335 HRT524334:HRT524335 IBP524334:IBP524335 ILL524334:ILL524335 IVH524334:IVH524335 JFD524334:JFD524335 JOZ524334:JOZ524335 JYV524334:JYV524335 KIR524334:KIR524335 KSN524334:KSN524335 LCJ524334:LCJ524335 LMF524334:LMF524335 LWB524334:LWB524335 MFX524334:MFX524335 MPT524334:MPT524335 MZP524334:MZP524335 NJL524334:NJL524335 NTH524334:NTH524335 ODD524334:ODD524335 OMZ524334:OMZ524335 OWV524334:OWV524335 PGR524334:PGR524335 PQN524334:PQN524335 QAJ524334:QAJ524335 QKF524334:QKF524335 QUB524334:QUB524335 RDX524334:RDX524335 RNT524334:RNT524335 RXP524334:RXP524335 SHL524334:SHL524335 SRH524334:SRH524335 TBD524334:TBD524335 TKZ524334:TKZ524335 TUV524334:TUV524335 UER524334:UER524335 UON524334:UON524335 UYJ524334:UYJ524335 VIF524334:VIF524335 VSB524334:VSB524335 WBX524334:WBX524335 WLT524334:WLT524335 WVP524334:WVP524335 H589870:H589871 JD589870:JD589871 SZ589870:SZ589871 ACV589870:ACV589871 AMR589870:AMR589871 AWN589870:AWN589871 BGJ589870:BGJ589871 BQF589870:BQF589871 CAB589870:CAB589871 CJX589870:CJX589871 CTT589870:CTT589871 DDP589870:DDP589871 DNL589870:DNL589871 DXH589870:DXH589871 EHD589870:EHD589871 EQZ589870:EQZ589871 FAV589870:FAV589871 FKR589870:FKR589871 FUN589870:FUN589871 GEJ589870:GEJ589871 GOF589870:GOF589871 GYB589870:GYB589871 HHX589870:HHX589871 HRT589870:HRT589871 IBP589870:IBP589871 ILL589870:ILL589871 IVH589870:IVH589871 JFD589870:JFD589871 JOZ589870:JOZ589871 JYV589870:JYV589871 KIR589870:KIR589871 KSN589870:KSN589871 LCJ589870:LCJ589871 LMF589870:LMF589871 LWB589870:LWB589871 MFX589870:MFX589871 MPT589870:MPT589871 MZP589870:MZP589871 NJL589870:NJL589871 NTH589870:NTH589871 ODD589870:ODD589871 OMZ589870:OMZ589871 OWV589870:OWV589871 PGR589870:PGR589871 PQN589870:PQN589871 QAJ589870:QAJ589871 QKF589870:QKF589871 QUB589870:QUB589871 RDX589870:RDX589871 RNT589870:RNT589871 RXP589870:RXP589871 SHL589870:SHL589871 SRH589870:SRH589871 TBD589870:TBD589871 TKZ589870:TKZ589871 TUV589870:TUV589871 UER589870:UER589871 UON589870:UON589871 UYJ589870:UYJ589871 VIF589870:VIF589871 VSB589870:VSB589871 WBX589870:WBX589871 WLT589870:WLT589871 WVP589870:WVP589871 H655406:H655407 JD655406:JD655407 SZ655406:SZ655407 ACV655406:ACV655407 AMR655406:AMR655407 AWN655406:AWN655407 BGJ655406:BGJ655407 BQF655406:BQF655407 CAB655406:CAB655407 CJX655406:CJX655407 CTT655406:CTT655407 DDP655406:DDP655407 DNL655406:DNL655407 DXH655406:DXH655407 EHD655406:EHD655407 EQZ655406:EQZ655407 FAV655406:FAV655407 FKR655406:FKR655407 FUN655406:FUN655407 GEJ655406:GEJ655407 GOF655406:GOF655407 GYB655406:GYB655407 HHX655406:HHX655407 HRT655406:HRT655407 IBP655406:IBP655407 ILL655406:ILL655407 IVH655406:IVH655407 JFD655406:JFD655407 JOZ655406:JOZ655407 JYV655406:JYV655407 KIR655406:KIR655407 KSN655406:KSN655407 LCJ655406:LCJ655407 LMF655406:LMF655407 LWB655406:LWB655407 MFX655406:MFX655407 MPT655406:MPT655407 MZP655406:MZP655407 NJL655406:NJL655407 NTH655406:NTH655407 ODD655406:ODD655407 OMZ655406:OMZ655407 OWV655406:OWV655407 PGR655406:PGR655407 PQN655406:PQN655407 QAJ655406:QAJ655407 QKF655406:QKF655407 QUB655406:QUB655407 RDX655406:RDX655407 RNT655406:RNT655407 RXP655406:RXP655407 SHL655406:SHL655407 SRH655406:SRH655407 TBD655406:TBD655407 TKZ655406:TKZ655407 TUV655406:TUV655407 UER655406:UER655407 UON655406:UON655407 UYJ655406:UYJ655407 VIF655406:VIF655407 VSB655406:VSB655407 WBX655406:WBX655407 WLT655406:WLT655407 WVP655406:WVP655407 H720942:H720943 JD720942:JD720943 SZ720942:SZ720943 ACV720942:ACV720943 AMR720942:AMR720943 AWN720942:AWN720943 BGJ720942:BGJ720943 BQF720942:BQF720943 CAB720942:CAB720943 CJX720942:CJX720943 CTT720942:CTT720943 DDP720942:DDP720943 DNL720942:DNL720943 DXH720942:DXH720943 EHD720942:EHD720943 EQZ720942:EQZ720943 FAV720942:FAV720943 FKR720942:FKR720943 FUN720942:FUN720943 GEJ720942:GEJ720943 GOF720942:GOF720943 GYB720942:GYB720943 HHX720942:HHX720943 HRT720942:HRT720943 IBP720942:IBP720943 ILL720942:ILL720943 IVH720942:IVH720943 JFD720942:JFD720943 JOZ720942:JOZ720943 JYV720942:JYV720943 KIR720942:KIR720943 KSN720942:KSN720943 LCJ720942:LCJ720943 LMF720942:LMF720943 LWB720942:LWB720943 MFX720942:MFX720943 MPT720942:MPT720943 MZP720942:MZP720943 NJL720942:NJL720943 NTH720942:NTH720943 ODD720942:ODD720943 OMZ720942:OMZ720943 OWV720942:OWV720943 PGR720942:PGR720943 PQN720942:PQN720943 QAJ720942:QAJ720943 QKF720942:QKF720943 QUB720942:QUB720943 RDX720942:RDX720943 RNT720942:RNT720943 RXP720942:RXP720943 SHL720942:SHL720943 SRH720942:SRH720943 TBD720942:TBD720943 TKZ720942:TKZ720943 TUV720942:TUV720943 UER720942:UER720943 UON720942:UON720943 UYJ720942:UYJ720943 VIF720942:VIF720943 VSB720942:VSB720943 WBX720942:WBX720943 WLT720942:WLT720943 WVP720942:WVP720943 H786478:H786479 JD786478:JD786479 SZ786478:SZ786479 ACV786478:ACV786479 AMR786478:AMR786479 AWN786478:AWN786479 BGJ786478:BGJ786479 BQF786478:BQF786479 CAB786478:CAB786479 CJX786478:CJX786479 CTT786478:CTT786479 DDP786478:DDP786479 DNL786478:DNL786479 DXH786478:DXH786479 EHD786478:EHD786479 EQZ786478:EQZ786479 FAV786478:FAV786479 FKR786478:FKR786479 FUN786478:FUN786479 GEJ786478:GEJ786479 GOF786478:GOF786479 GYB786478:GYB786479 HHX786478:HHX786479 HRT786478:HRT786479 IBP786478:IBP786479 ILL786478:ILL786479 IVH786478:IVH786479 JFD786478:JFD786479 JOZ786478:JOZ786479 JYV786478:JYV786479 KIR786478:KIR786479 KSN786478:KSN786479 LCJ786478:LCJ786479 LMF786478:LMF786479 LWB786478:LWB786479 MFX786478:MFX786479 MPT786478:MPT786479 MZP786478:MZP786479 NJL786478:NJL786479 NTH786478:NTH786479 ODD786478:ODD786479 OMZ786478:OMZ786479 OWV786478:OWV786479 PGR786478:PGR786479 PQN786478:PQN786479 QAJ786478:QAJ786479 QKF786478:QKF786479 QUB786478:QUB786479 RDX786478:RDX786479 RNT786478:RNT786479 RXP786478:RXP786479 SHL786478:SHL786479 SRH786478:SRH786479 TBD786478:TBD786479 TKZ786478:TKZ786479 TUV786478:TUV786479 UER786478:UER786479 UON786478:UON786479 UYJ786478:UYJ786479 VIF786478:VIF786479 VSB786478:VSB786479 WBX786478:WBX786479 WLT786478:WLT786479 WVP786478:WVP786479 H852014:H852015 JD852014:JD852015 SZ852014:SZ852015 ACV852014:ACV852015 AMR852014:AMR852015 AWN852014:AWN852015 BGJ852014:BGJ852015 BQF852014:BQF852015 CAB852014:CAB852015 CJX852014:CJX852015 CTT852014:CTT852015 DDP852014:DDP852015 DNL852014:DNL852015 DXH852014:DXH852015 EHD852014:EHD852015 EQZ852014:EQZ852015 FAV852014:FAV852015 FKR852014:FKR852015 FUN852014:FUN852015 GEJ852014:GEJ852015 GOF852014:GOF852015 GYB852014:GYB852015 HHX852014:HHX852015 HRT852014:HRT852015 IBP852014:IBP852015 ILL852014:ILL852015 IVH852014:IVH852015 JFD852014:JFD852015 JOZ852014:JOZ852015 JYV852014:JYV852015 KIR852014:KIR852015 KSN852014:KSN852015 LCJ852014:LCJ852015 LMF852014:LMF852015 LWB852014:LWB852015 MFX852014:MFX852015 MPT852014:MPT852015 MZP852014:MZP852015 NJL852014:NJL852015 NTH852014:NTH852015 ODD852014:ODD852015 OMZ852014:OMZ852015 OWV852014:OWV852015 PGR852014:PGR852015 PQN852014:PQN852015 QAJ852014:QAJ852015 QKF852014:QKF852015 QUB852014:QUB852015 RDX852014:RDX852015 RNT852014:RNT852015 RXP852014:RXP852015 SHL852014:SHL852015 SRH852014:SRH852015 TBD852014:TBD852015 TKZ852014:TKZ852015 TUV852014:TUV852015 UER852014:UER852015 UON852014:UON852015 UYJ852014:UYJ852015 VIF852014:VIF852015 VSB852014:VSB852015 WBX852014:WBX852015 WLT852014:WLT852015 WVP852014:WVP852015 H917550:H917551 JD917550:JD917551 SZ917550:SZ917551 ACV917550:ACV917551 AMR917550:AMR917551 AWN917550:AWN917551 BGJ917550:BGJ917551 BQF917550:BQF917551 CAB917550:CAB917551 CJX917550:CJX917551 CTT917550:CTT917551 DDP917550:DDP917551 DNL917550:DNL917551 DXH917550:DXH917551 EHD917550:EHD917551 EQZ917550:EQZ917551 FAV917550:FAV917551 FKR917550:FKR917551 FUN917550:FUN917551 GEJ917550:GEJ917551 GOF917550:GOF917551 GYB917550:GYB917551 HHX917550:HHX917551 HRT917550:HRT917551 IBP917550:IBP917551 ILL917550:ILL917551 IVH917550:IVH917551 JFD917550:JFD917551 JOZ917550:JOZ917551 JYV917550:JYV917551 KIR917550:KIR917551 KSN917550:KSN917551 LCJ917550:LCJ917551 LMF917550:LMF917551 LWB917550:LWB917551 MFX917550:MFX917551 MPT917550:MPT917551 MZP917550:MZP917551 NJL917550:NJL917551 NTH917550:NTH917551 ODD917550:ODD917551 OMZ917550:OMZ917551 OWV917550:OWV917551 PGR917550:PGR917551 PQN917550:PQN917551 QAJ917550:QAJ917551 QKF917550:QKF917551 QUB917550:QUB917551 RDX917550:RDX917551 RNT917550:RNT917551 RXP917550:RXP917551 SHL917550:SHL917551 SRH917550:SRH917551 TBD917550:TBD917551 TKZ917550:TKZ917551 TUV917550:TUV917551 UER917550:UER917551 UON917550:UON917551 UYJ917550:UYJ917551 VIF917550:VIF917551 VSB917550:VSB917551 WBX917550:WBX917551 WLT917550:WLT917551 WVP917550:WVP917551 H983086:H983087 JD983086:JD983087 SZ983086:SZ983087 ACV983086:ACV983087 AMR983086:AMR983087 AWN983086:AWN983087 BGJ983086:BGJ983087 BQF983086:BQF983087 CAB983086:CAB983087 CJX983086:CJX983087 CTT983086:CTT983087 DDP983086:DDP983087 DNL983086:DNL983087 DXH983086:DXH983087 EHD983086:EHD983087 EQZ983086:EQZ983087 FAV983086:FAV983087 FKR983086:FKR983087 FUN983086:FUN983087 GEJ983086:GEJ983087 GOF983086:GOF983087 GYB983086:GYB983087 HHX983086:HHX983087 HRT983086:HRT983087 IBP983086:IBP983087 ILL983086:ILL983087 IVH983086:IVH983087 JFD983086:JFD983087 JOZ983086:JOZ983087 JYV983086:JYV983087 KIR983086:KIR983087 KSN983086:KSN983087 LCJ983086:LCJ983087 LMF983086:LMF983087 LWB983086:LWB983087 MFX983086:MFX983087 MPT983086:MPT983087 MZP983086:MZP983087 NJL983086:NJL983087 NTH983086:NTH983087 ODD983086:ODD983087 OMZ983086:OMZ983087 OWV983086:OWV983087 PGR983086:PGR983087 PQN983086:PQN983087 QAJ983086:QAJ983087 QKF983086:QKF983087 QUB983086:QUB983087 RDX983086:RDX983087 RNT983086:RNT983087 RXP983086:RXP983087 SHL983086:SHL983087 SRH983086:SRH983087 TBD983086:TBD983087 TKZ983086:TKZ983087 TUV983086:TUV983087 UER983086:UER983087 UON983086:UON983087 UYJ983086:UYJ983087 VIF983086:VIF983087 VSB983086:VSB983087 WBX983086:WBX983087 WLT983086:WLT983087 WVP983086:WVP983087 H49 JD49 SZ49 ACV49 AMR49 AWN49 BGJ49 BQF49 CAB49 CJX49 CTT49 DDP49 DNL49 DXH49 EHD49 EQZ49 FAV49 FKR49 FUN49 GEJ49 GOF49 GYB49 HHX49 HRT49 IBP49 ILL49 IVH49 JFD49 JOZ49 JYV49 KIR49 KSN49 LCJ49 LMF49 LWB49 MFX49 MPT49 MZP49 NJL49 NTH49 ODD49 OMZ49 OWV49 PGR49 PQN49 QAJ49 QKF49 QUB49 RDX49 RNT49 RXP49 SHL49 SRH49 TBD49 TKZ49 TUV49 UER49 UON49 UYJ49 VIF49 VSB49 WBX49 WLT49 WVP49 H65585 JD65585 SZ65585 ACV65585 AMR65585 AWN65585 BGJ65585 BQF65585 CAB65585 CJX65585 CTT65585 DDP65585 DNL65585 DXH65585 EHD65585 EQZ65585 FAV65585 FKR65585 FUN65585 GEJ65585 GOF65585 GYB65585 HHX65585 HRT65585 IBP65585 ILL65585 IVH65585 JFD65585 JOZ65585 JYV65585 KIR65585 KSN65585 LCJ65585 LMF65585 LWB65585 MFX65585 MPT65585 MZP65585 NJL65585 NTH65585 ODD65585 OMZ65585 OWV65585 PGR65585 PQN65585 QAJ65585 QKF65585 QUB65585 RDX65585 RNT65585 RXP65585 SHL65585 SRH65585 TBD65585 TKZ65585 TUV65585 UER65585 UON65585 UYJ65585 VIF65585 VSB65585 WBX65585 WLT65585 WVP65585 H131121 JD131121 SZ131121 ACV131121 AMR131121 AWN131121 BGJ131121 BQF131121 CAB131121 CJX131121 CTT131121 DDP131121 DNL131121 DXH131121 EHD131121 EQZ131121 FAV131121 FKR131121 FUN131121 GEJ131121 GOF131121 GYB131121 HHX131121 HRT131121 IBP131121 ILL131121 IVH131121 JFD131121 JOZ131121 JYV131121 KIR131121 KSN131121 LCJ131121 LMF131121 LWB131121 MFX131121 MPT131121 MZP131121 NJL131121 NTH131121 ODD131121 OMZ131121 OWV131121 PGR131121 PQN131121 QAJ131121 QKF131121 QUB131121 RDX131121 RNT131121 RXP131121 SHL131121 SRH131121 TBD131121 TKZ131121 TUV131121 UER131121 UON131121 UYJ131121 VIF131121 VSB131121 WBX131121 WLT131121 WVP131121 H196657 JD196657 SZ196657 ACV196657 AMR196657 AWN196657 BGJ196657 BQF196657 CAB196657 CJX196657 CTT196657 DDP196657 DNL196657 DXH196657 EHD196657 EQZ196657 FAV196657 FKR196657 FUN196657 GEJ196657 GOF196657 GYB196657 HHX196657 HRT196657 IBP196657 ILL196657 IVH196657 JFD196657 JOZ196657 JYV196657 KIR196657 KSN196657 LCJ196657 LMF196657 LWB196657 MFX196657 MPT196657 MZP196657 NJL196657 NTH196657 ODD196657 OMZ196657 OWV196657 PGR196657 PQN196657 QAJ196657 QKF196657 QUB196657 RDX196657 RNT196657 RXP196657 SHL196657 SRH196657 TBD196657 TKZ196657 TUV196657 UER196657 UON196657 UYJ196657 VIF196657 VSB196657 WBX196657 WLT196657 WVP196657 H262193 JD262193 SZ262193 ACV262193 AMR262193 AWN262193 BGJ262193 BQF262193 CAB262193 CJX262193 CTT262193 DDP262193 DNL262193 DXH262193 EHD262193 EQZ262193 FAV262193 FKR262193 FUN262193 GEJ262193 GOF262193 GYB262193 HHX262193 HRT262193 IBP262193 ILL262193 IVH262193 JFD262193 JOZ262193 JYV262193 KIR262193 KSN262193 LCJ262193 LMF262193 LWB262193 MFX262193 MPT262193 MZP262193 NJL262193 NTH262193 ODD262193 OMZ262193 OWV262193 PGR262193 PQN262193 QAJ262193 QKF262193 QUB262193 RDX262193 RNT262193 RXP262193 SHL262193 SRH262193 TBD262193 TKZ262193 TUV262193 UER262193 UON262193 UYJ262193 VIF262193 VSB262193 WBX262193 WLT262193 WVP262193 H327729 JD327729 SZ327729 ACV327729 AMR327729 AWN327729 BGJ327729 BQF327729 CAB327729 CJX327729 CTT327729 DDP327729 DNL327729 DXH327729 EHD327729 EQZ327729 FAV327729 FKR327729 FUN327729 GEJ327729 GOF327729 GYB327729 HHX327729 HRT327729 IBP327729 ILL327729 IVH327729 JFD327729 JOZ327729 JYV327729 KIR327729 KSN327729 LCJ327729 LMF327729 LWB327729 MFX327729 MPT327729 MZP327729 NJL327729 NTH327729 ODD327729 OMZ327729 OWV327729 PGR327729 PQN327729 QAJ327729 QKF327729 QUB327729 RDX327729 RNT327729 RXP327729 SHL327729 SRH327729 TBD327729 TKZ327729 TUV327729 UER327729 UON327729 UYJ327729 VIF327729 VSB327729 WBX327729 WLT327729 WVP327729 H393265 JD393265 SZ393265 ACV393265 AMR393265 AWN393265 BGJ393265 BQF393265 CAB393265 CJX393265 CTT393265 DDP393265 DNL393265 DXH393265 EHD393265 EQZ393265 FAV393265 FKR393265 FUN393265 GEJ393265 GOF393265 GYB393265 HHX393265 HRT393265 IBP393265 ILL393265 IVH393265 JFD393265 JOZ393265 JYV393265 KIR393265 KSN393265 LCJ393265 LMF393265 LWB393265 MFX393265 MPT393265 MZP393265 NJL393265 NTH393265 ODD393265 OMZ393265 OWV393265 PGR393265 PQN393265 QAJ393265 QKF393265 QUB393265 RDX393265 RNT393265 RXP393265 SHL393265 SRH393265 TBD393265 TKZ393265 TUV393265 UER393265 UON393265 UYJ393265 VIF393265 VSB393265 WBX393265 WLT393265 WVP393265 H458801 JD458801 SZ458801 ACV458801 AMR458801 AWN458801 BGJ458801 BQF458801 CAB458801 CJX458801 CTT458801 DDP458801 DNL458801 DXH458801 EHD458801 EQZ458801 FAV458801 FKR458801 FUN458801 GEJ458801 GOF458801 GYB458801 HHX458801 HRT458801 IBP458801 ILL458801 IVH458801 JFD458801 JOZ458801 JYV458801 KIR458801 KSN458801 LCJ458801 LMF458801 LWB458801 MFX458801 MPT458801 MZP458801 NJL458801 NTH458801 ODD458801 OMZ458801 OWV458801 PGR458801 PQN458801 QAJ458801 QKF458801 QUB458801 RDX458801 RNT458801 RXP458801 SHL458801 SRH458801 TBD458801 TKZ458801 TUV458801 UER458801 UON458801 UYJ458801 VIF458801 VSB458801 WBX458801 WLT458801 WVP458801 H524337 JD524337 SZ524337 ACV524337 AMR524337 AWN524337 BGJ524337 BQF524337 CAB524337 CJX524337 CTT524337 DDP524337 DNL524337 DXH524337 EHD524337 EQZ524337 FAV524337 FKR524337 FUN524337 GEJ524337 GOF524337 GYB524337 HHX524337 HRT524337 IBP524337 ILL524337 IVH524337 JFD524337 JOZ524337 JYV524337 KIR524337 KSN524337 LCJ524337 LMF524337 LWB524337 MFX524337 MPT524337 MZP524337 NJL524337 NTH524337 ODD524337 OMZ524337 OWV524337 PGR524337 PQN524337 QAJ524337 QKF524337 QUB524337 RDX524337 RNT524337 RXP524337 SHL524337 SRH524337 TBD524337 TKZ524337 TUV524337 UER524337 UON524337 UYJ524337 VIF524337 VSB524337 WBX524337 WLT524337 WVP524337 H589873 JD589873 SZ589873 ACV589873 AMR589873 AWN589873 BGJ589873 BQF589873 CAB589873 CJX589873 CTT589873 DDP589873 DNL589873 DXH589873 EHD589873 EQZ589873 FAV589873 FKR589873 FUN589873 GEJ589873 GOF589873 GYB589873 HHX589873 HRT589873 IBP589873 ILL589873 IVH589873 JFD589873 JOZ589873 JYV589873 KIR589873 KSN589873 LCJ589873 LMF589873 LWB589873 MFX589873 MPT589873 MZP589873 NJL589873 NTH589873 ODD589873 OMZ589873 OWV589873 PGR589873 PQN589873 QAJ589873 QKF589873 QUB589873 RDX589873 RNT589873 RXP589873 SHL589873 SRH589873 TBD589873 TKZ589873 TUV589873 UER589873 UON589873 UYJ589873 VIF589873 VSB589873 WBX589873 WLT589873 WVP589873 H655409 JD655409 SZ655409 ACV655409 AMR655409 AWN655409 BGJ655409 BQF655409 CAB655409 CJX655409 CTT655409 DDP655409 DNL655409 DXH655409 EHD655409 EQZ655409 FAV655409 FKR655409 FUN655409 GEJ655409 GOF655409 GYB655409 HHX655409 HRT655409 IBP655409 ILL655409 IVH655409 JFD655409 JOZ655409 JYV655409 KIR655409 KSN655409 LCJ655409 LMF655409 LWB655409 MFX655409 MPT655409 MZP655409 NJL655409 NTH655409 ODD655409 OMZ655409 OWV655409 PGR655409 PQN655409 QAJ655409 QKF655409 QUB655409 RDX655409 RNT655409 RXP655409 SHL655409 SRH655409 TBD655409 TKZ655409 TUV655409 UER655409 UON655409 UYJ655409 VIF655409 VSB655409 WBX655409 WLT655409 WVP655409 H720945 JD720945 SZ720945 ACV720945 AMR720945 AWN720945 BGJ720945 BQF720945 CAB720945 CJX720945 CTT720945 DDP720945 DNL720945 DXH720945 EHD720945 EQZ720945 FAV720945 FKR720945 FUN720945 GEJ720945 GOF720945 GYB720945 HHX720945 HRT720945 IBP720945 ILL720945 IVH720945 JFD720945 JOZ720945 JYV720945 KIR720945 KSN720945 LCJ720945 LMF720945 LWB720945 MFX720945 MPT720945 MZP720945 NJL720945 NTH720945 ODD720945 OMZ720945 OWV720945 PGR720945 PQN720945 QAJ720945 QKF720945 QUB720945 RDX720945 RNT720945 RXP720945 SHL720945 SRH720945 TBD720945 TKZ720945 TUV720945 UER720945 UON720945 UYJ720945 VIF720945 VSB720945 WBX720945 WLT720945 WVP720945 H786481 JD786481 SZ786481 ACV786481 AMR786481 AWN786481 BGJ786481 BQF786481 CAB786481 CJX786481 CTT786481 DDP786481 DNL786481 DXH786481 EHD786481 EQZ786481 FAV786481 FKR786481 FUN786481 GEJ786481 GOF786481 GYB786481 HHX786481 HRT786481 IBP786481 ILL786481 IVH786481 JFD786481 JOZ786481 JYV786481 KIR786481 KSN786481 LCJ786481 LMF786481 LWB786481 MFX786481 MPT786481 MZP786481 NJL786481 NTH786481 ODD786481 OMZ786481 OWV786481 PGR786481 PQN786481 QAJ786481 QKF786481 QUB786481 RDX786481 RNT786481 RXP786481 SHL786481 SRH786481 TBD786481 TKZ786481 TUV786481 UER786481 UON786481 UYJ786481 VIF786481 VSB786481 WBX786481 WLT786481 WVP786481 H852017 JD852017 SZ852017 ACV852017 AMR852017 AWN852017 BGJ852017 BQF852017 CAB852017 CJX852017 CTT852017 DDP852017 DNL852017 DXH852017 EHD852017 EQZ852017 FAV852017 FKR852017 FUN852017 GEJ852017 GOF852017 GYB852017 HHX852017 HRT852017 IBP852017 ILL852017 IVH852017 JFD852017 JOZ852017 JYV852017 KIR852017 KSN852017 LCJ852017 LMF852017 LWB852017 MFX852017 MPT852017 MZP852017 NJL852017 NTH852017 ODD852017 OMZ852017 OWV852017 PGR852017 PQN852017 QAJ852017 QKF852017 QUB852017 RDX852017 RNT852017 RXP852017 SHL852017 SRH852017 TBD852017 TKZ852017 TUV852017 UER852017 UON852017 UYJ852017 VIF852017 VSB852017 WBX852017 WLT852017 WVP852017 H917553 JD917553 SZ917553 ACV917553 AMR917553 AWN917553 BGJ917553 BQF917553 CAB917553 CJX917553 CTT917553 DDP917553 DNL917553 DXH917553 EHD917553 EQZ917553 FAV917553 FKR917553 FUN917553 GEJ917553 GOF917553 GYB917553 HHX917553 HRT917553 IBP917553 ILL917553 IVH917553 JFD917553 JOZ917553 JYV917553 KIR917553 KSN917553 LCJ917553 LMF917553 LWB917553 MFX917553 MPT917553 MZP917553 NJL917553 NTH917553 ODD917553 OMZ917553 OWV917553 PGR917553 PQN917553 QAJ917553 QKF917553 QUB917553 RDX917553 RNT917553 RXP917553 SHL917553 SRH917553 TBD917553 TKZ917553 TUV917553 UER917553 UON917553 UYJ917553 VIF917553 VSB917553 WBX917553 WLT917553 WVP917553 H983089 JD983089 SZ983089 ACV983089 AMR983089 AWN983089 BGJ983089 BQF983089 CAB983089 CJX983089 CTT983089 DDP983089 DNL983089 DXH983089 EHD983089 EQZ983089 FAV983089 FKR983089 FUN983089 GEJ983089 GOF983089 GYB983089 HHX983089 HRT983089 IBP983089 ILL983089 IVH983089 JFD983089 JOZ983089 JYV983089 KIR983089 KSN983089 LCJ983089 LMF983089 LWB983089 MFX983089 MPT983089 MZP983089 NJL983089 NTH983089 ODD983089 OMZ983089 OWV983089 PGR983089 PQN983089 QAJ983089 QKF983089 QUB983089 RDX983089 RNT983089 RXP983089 SHL983089 SRH983089 TBD983089 TKZ983089 TUV983089 UER983089 UON983089 UYJ983089 VIF983089 VSB983089 WBX983089 WLT983089 WVP983089 H55 JD55 SZ55 ACV55 AMR55 AWN55 BGJ55 BQF55 CAB55 CJX55 CTT55 DDP55 DNL55 DXH55 EHD55 EQZ55 FAV55 FKR55 FUN55 GEJ55 GOF55 GYB55 HHX55 HRT55 IBP55 ILL55 IVH55 JFD55 JOZ55 JYV55 KIR55 KSN55 LCJ55 LMF55 LWB55 MFX55 MPT55 MZP55 NJL55 NTH55 ODD55 OMZ55 OWV55 PGR55 PQN55 QAJ55 QKF55 QUB55 RDX55 RNT55 RXP55 SHL55 SRH55 TBD55 TKZ55 TUV55 UER55 UON55 UYJ55 VIF55 VSB55 WBX55 WLT55 WVP55 H65591 JD65591 SZ65591 ACV65591 AMR65591 AWN65591 BGJ65591 BQF65591 CAB65591 CJX65591 CTT65591 DDP65591 DNL65591 DXH65591 EHD65591 EQZ65591 FAV65591 FKR65591 FUN65591 GEJ65591 GOF65591 GYB65591 HHX65591 HRT65591 IBP65591 ILL65591 IVH65591 JFD65591 JOZ65591 JYV65591 KIR65591 KSN65591 LCJ65591 LMF65591 LWB65591 MFX65591 MPT65591 MZP65591 NJL65591 NTH65591 ODD65591 OMZ65591 OWV65591 PGR65591 PQN65591 QAJ65591 QKF65591 QUB65591 RDX65591 RNT65591 RXP65591 SHL65591 SRH65591 TBD65591 TKZ65591 TUV65591 UER65591 UON65591 UYJ65591 VIF65591 VSB65591 WBX65591 WLT65591 WVP65591 H131127 JD131127 SZ131127 ACV131127 AMR131127 AWN131127 BGJ131127 BQF131127 CAB131127 CJX131127 CTT131127 DDP131127 DNL131127 DXH131127 EHD131127 EQZ131127 FAV131127 FKR131127 FUN131127 GEJ131127 GOF131127 GYB131127 HHX131127 HRT131127 IBP131127 ILL131127 IVH131127 JFD131127 JOZ131127 JYV131127 KIR131127 KSN131127 LCJ131127 LMF131127 LWB131127 MFX131127 MPT131127 MZP131127 NJL131127 NTH131127 ODD131127 OMZ131127 OWV131127 PGR131127 PQN131127 QAJ131127 QKF131127 QUB131127 RDX131127 RNT131127 RXP131127 SHL131127 SRH131127 TBD131127 TKZ131127 TUV131127 UER131127 UON131127 UYJ131127 VIF131127 VSB131127 WBX131127 WLT131127 WVP131127 H196663 JD196663 SZ196663 ACV196663 AMR196663 AWN196663 BGJ196663 BQF196663 CAB196663 CJX196663 CTT196663 DDP196663 DNL196663 DXH196663 EHD196663 EQZ196663 FAV196663 FKR196663 FUN196663 GEJ196663 GOF196663 GYB196663 HHX196663 HRT196663 IBP196663 ILL196663 IVH196663 JFD196663 JOZ196663 JYV196663 KIR196663 KSN196663 LCJ196663 LMF196663 LWB196663 MFX196663 MPT196663 MZP196663 NJL196663 NTH196663 ODD196663 OMZ196663 OWV196663 PGR196663 PQN196663 QAJ196663 QKF196663 QUB196663 RDX196663 RNT196663 RXP196663 SHL196663 SRH196663 TBD196663 TKZ196663 TUV196663 UER196663 UON196663 UYJ196663 VIF196663 VSB196663 WBX196663 WLT196663 WVP196663 H262199 JD262199 SZ262199 ACV262199 AMR262199 AWN262199 BGJ262199 BQF262199 CAB262199 CJX262199 CTT262199 DDP262199 DNL262199 DXH262199 EHD262199 EQZ262199 FAV262199 FKR262199 FUN262199 GEJ262199 GOF262199 GYB262199 HHX262199 HRT262199 IBP262199 ILL262199 IVH262199 JFD262199 JOZ262199 JYV262199 KIR262199 KSN262199 LCJ262199 LMF262199 LWB262199 MFX262199 MPT262199 MZP262199 NJL262199 NTH262199 ODD262199 OMZ262199 OWV262199 PGR262199 PQN262199 QAJ262199 QKF262199 QUB262199 RDX262199 RNT262199 RXP262199 SHL262199 SRH262199 TBD262199 TKZ262199 TUV262199 UER262199 UON262199 UYJ262199 VIF262199 VSB262199 WBX262199 WLT262199 WVP262199 H327735 JD327735 SZ327735 ACV327735 AMR327735 AWN327735 BGJ327735 BQF327735 CAB327735 CJX327735 CTT327735 DDP327735 DNL327735 DXH327735 EHD327735 EQZ327735 FAV327735 FKR327735 FUN327735 GEJ327735 GOF327735 GYB327735 HHX327735 HRT327735 IBP327735 ILL327735 IVH327735 JFD327735 JOZ327735 JYV327735 KIR327735 KSN327735 LCJ327735 LMF327735 LWB327735 MFX327735 MPT327735 MZP327735 NJL327735 NTH327735 ODD327735 OMZ327735 OWV327735 PGR327735 PQN327735 QAJ327735 QKF327735 QUB327735 RDX327735 RNT327735 RXP327735 SHL327735 SRH327735 TBD327735 TKZ327735 TUV327735 UER327735 UON327735 UYJ327735 VIF327735 VSB327735 WBX327735 WLT327735 WVP327735 H393271 JD393271 SZ393271 ACV393271 AMR393271 AWN393271 BGJ393271 BQF393271 CAB393271 CJX393271 CTT393271 DDP393271 DNL393271 DXH393271 EHD393271 EQZ393271 FAV393271 FKR393271 FUN393271 GEJ393271 GOF393271 GYB393271 HHX393271 HRT393271 IBP393271 ILL393271 IVH393271 JFD393271 JOZ393271 JYV393271 KIR393271 KSN393271 LCJ393271 LMF393271 LWB393271 MFX393271 MPT393271 MZP393271 NJL393271 NTH393271 ODD393271 OMZ393271 OWV393271 PGR393271 PQN393271 QAJ393271 QKF393271 QUB393271 RDX393271 RNT393271 RXP393271 SHL393271 SRH393271 TBD393271 TKZ393271 TUV393271 UER393271 UON393271 UYJ393271 VIF393271 VSB393271 WBX393271 WLT393271 WVP393271 H458807 JD458807 SZ458807 ACV458807 AMR458807 AWN458807 BGJ458807 BQF458807 CAB458807 CJX458807 CTT458807 DDP458807 DNL458807 DXH458807 EHD458807 EQZ458807 FAV458807 FKR458807 FUN458807 GEJ458807 GOF458807 GYB458807 HHX458807 HRT458807 IBP458807 ILL458807 IVH458807 JFD458807 JOZ458807 JYV458807 KIR458807 KSN458807 LCJ458807 LMF458807 LWB458807 MFX458807 MPT458807 MZP458807 NJL458807 NTH458807 ODD458807 OMZ458807 OWV458807 PGR458807 PQN458807 QAJ458807 QKF458807 QUB458807 RDX458807 RNT458807 RXP458807 SHL458807 SRH458807 TBD458807 TKZ458807 TUV458807 UER458807 UON458807 UYJ458807 VIF458807 VSB458807 WBX458807 WLT458807 WVP458807 H524343 JD524343 SZ524343 ACV524343 AMR524343 AWN524343 BGJ524343 BQF524343 CAB524343 CJX524343 CTT524343 DDP524343 DNL524343 DXH524343 EHD524343 EQZ524343 FAV524343 FKR524343 FUN524343 GEJ524343 GOF524343 GYB524343 HHX524343 HRT524343 IBP524343 ILL524343 IVH524343 JFD524343 JOZ524343 JYV524343 KIR524343 KSN524343 LCJ524343 LMF524343 LWB524343 MFX524343 MPT524343 MZP524343 NJL524343 NTH524343 ODD524343 OMZ524343 OWV524343 PGR524343 PQN524343 QAJ524343 QKF524343 QUB524343 RDX524343 RNT524343 RXP524343 SHL524343 SRH524343 TBD524343 TKZ524343 TUV524343 UER524343 UON524343 UYJ524343 VIF524343 VSB524343 WBX524343 WLT524343 WVP524343 H589879 JD589879 SZ589879 ACV589879 AMR589879 AWN589879 BGJ589879 BQF589879 CAB589879 CJX589879 CTT589879 DDP589879 DNL589879 DXH589879 EHD589879 EQZ589879 FAV589879 FKR589879 FUN589879 GEJ589879 GOF589879 GYB589879 HHX589879 HRT589879 IBP589879 ILL589879 IVH589879 JFD589879 JOZ589879 JYV589879 KIR589879 KSN589879 LCJ589879 LMF589879 LWB589879 MFX589879 MPT589879 MZP589879 NJL589879 NTH589879 ODD589879 OMZ589879 OWV589879 PGR589879 PQN589879 QAJ589879 QKF589879 QUB589879 RDX589879 RNT589879 RXP589879 SHL589879 SRH589879 TBD589879 TKZ589879 TUV589879 UER589879 UON589879 UYJ589879 VIF589879 VSB589879 WBX589879 WLT589879 WVP589879 H655415 JD655415 SZ655415 ACV655415 AMR655415 AWN655415 BGJ655415 BQF655415 CAB655415 CJX655415 CTT655415 DDP655415 DNL655415 DXH655415 EHD655415 EQZ655415 FAV655415 FKR655415 FUN655415 GEJ655415 GOF655415 GYB655415 HHX655415 HRT655415 IBP655415 ILL655415 IVH655415 JFD655415 JOZ655415 JYV655415 KIR655415 KSN655415 LCJ655415 LMF655415 LWB655415 MFX655415 MPT655415 MZP655415 NJL655415 NTH655415 ODD655415 OMZ655415 OWV655415 PGR655415 PQN655415 QAJ655415 QKF655415 QUB655415 RDX655415 RNT655415 RXP655415 SHL655415 SRH655415 TBD655415 TKZ655415 TUV655415 UER655415 UON655415 UYJ655415 VIF655415 VSB655415 WBX655415 WLT655415 WVP655415 H720951 JD720951 SZ720951 ACV720951 AMR720951 AWN720951 BGJ720951 BQF720951 CAB720951 CJX720951 CTT720951 DDP720951 DNL720951 DXH720951 EHD720951 EQZ720951 FAV720951 FKR720951 FUN720951 GEJ720951 GOF720951 GYB720951 HHX720951 HRT720951 IBP720951 ILL720951 IVH720951 JFD720951 JOZ720951 JYV720951 KIR720951 KSN720951 LCJ720951 LMF720951 LWB720951 MFX720951 MPT720951 MZP720951 NJL720951 NTH720951 ODD720951 OMZ720951 OWV720951 PGR720951 PQN720951 QAJ720951 QKF720951 QUB720951 RDX720951 RNT720951 RXP720951 SHL720951 SRH720951 TBD720951 TKZ720951 TUV720951 UER720951 UON720951 UYJ720951 VIF720951 VSB720951 WBX720951 WLT720951 WVP720951 H786487 JD786487 SZ786487 ACV786487 AMR786487 AWN786487 BGJ786487 BQF786487 CAB786487 CJX786487 CTT786487 DDP786487 DNL786487 DXH786487 EHD786487 EQZ786487 FAV786487 FKR786487 FUN786487 GEJ786487 GOF786487 GYB786487 HHX786487 HRT786487 IBP786487 ILL786487 IVH786487 JFD786487 JOZ786487 JYV786487 KIR786487 KSN786487 LCJ786487 LMF786487 LWB786487 MFX786487 MPT786487 MZP786487 NJL786487 NTH786487 ODD786487 OMZ786487 OWV786487 PGR786487 PQN786487 QAJ786487 QKF786487 QUB786487 RDX786487 RNT786487 RXP786487 SHL786487 SRH786487 TBD786487 TKZ786487 TUV786487 UER786487 UON786487 UYJ786487 VIF786487 VSB786487 WBX786487 WLT786487 WVP786487 H852023 JD852023 SZ852023 ACV852023 AMR852023 AWN852023 BGJ852023 BQF852023 CAB852023 CJX852023 CTT852023 DDP852023 DNL852023 DXH852023 EHD852023 EQZ852023 FAV852023 FKR852023 FUN852023 GEJ852023 GOF852023 GYB852023 HHX852023 HRT852023 IBP852023 ILL852023 IVH852023 JFD852023 JOZ852023 JYV852023 KIR852023 KSN852023 LCJ852023 LMF852023 LWB852023 MFX852023 MPT852023 MZP852023 NJL852023 NTH852023 ODD852023 OMZ852023 OWV852023 PGR852023 PQN852023 QAJ852023 QKF852023 QUB852023 RDX852023 RNT852023 RXP852023 SHL852023 SRH852023 TBD852023 TKZ852023 TUV852023 UER852023 UON852023 UYJ852023 VIF852023 VSB852023 WBX852023 WLT852023 WVP852023 H917559 JD917559 SZ917559 ACV917559 AMR917559 AWN917559 BGJ917559 BQF917559 CAB917559 CJX917559 CTT917559 DDP917559 DNL917559 DXH917559 EHD917559 EQZ917559 FAV917559 FKR917559 FUN917559 GEJ917559 GOF917559 GYB917559 HHX917559 HRT917559 IBP917559 ILL917559 IVH917559 JFD917559 JOZ917559 JYV917559 KIR917559 KSN917559 LCJ917559 LMF917559 LWB917559 MFX917559 MPT917559 MZP917559 NJL917559 NTH917559 ODD917559 OMZ917559 OWV917559 PGR917559 PQN917559 QAJ917559 QKF917559 QUB917559 RDX917559 RNT917559 RXP917559 SHL917559 SRH917559 TBD917559 TKZ917559 TUV917559 UER917559 UON917559 UYJ917559 VIF917559 VSB917559 WBX917559 WLT917559 WVP917559 H983095 JD983095 SZ983095 ACV983095 AMR983095 AWN983095 BGJ983095 BQF983095 CAB983095 CJX983095 CTT983095 DDP983095 DNL983095 DXH983095 EHD983095 EQZ983095 FAV983095 FKR983095 FUN983095 GEJ983095 GOF983095 GYB983095 HHX983095 HRT983095 IBP983095 ILL983095 IVH983095 JFD983095 JOZ983095 JYV983095 KIR983095 KSN983095 LCJ983095 LMF983095 LWB983095 MFX983095 MPT983095 MZP983095 NJL983095 NTH983095 ODD983095 OMZ983095 OWV983095 PGR983095 PQN983095 QAJ983095 QKF983095 QUB983095 RDX983095 RNT983095 RXP983095 SHL983095 SRH983095 TBD983095 TKZ983095 TUV983095 UER983095 UON983095 UYJ983095 VIF983095 VSB983095 WBX983095 WLT983095 WVP983095 F52:F53 JB52:JB53 SX52:SX53 ACT52:ACT53 AMP52:AMP53 AWL52:AWL53 BGH52:BGH53 BQD52:BQD53 BZZ52:BZZ53 CJV52:CJV53 CTR52:CTR53 DDN52:DDN53 DNJ52:DNJ53 DXF52:DXF53 EHB52:EHB53 EQX52:EQX53 FAT52:FAT53 FKP52:FKP53 FUL52:FUL53 GEH52:GEH53 GOD52:GOD53 GXZ52:GXZ53 HHV52:HHV53 HRR52:HRR53 IBN52:IBN53 ILJ52:ILJ53 IVF52:IVF53 JFB52:JFB53 JOX52:JOX53 JYT52:JYT53 KIP52:KIP53 KSL52:KSL53 LCH52:LCH53 LMD52:LMD53 LVZ52:LVZ53 MFV52:MFV53 MPR52:MPR53 MZN52:MZN53 NJJ52:NJJ53 NTF52:NTF53 ODB52:ODB53 OMX52:OMX53 OWT52:OWT53 PGP52:PGP53 PQL52:PQL53 QAH52:QAH53 QKD52:QKD53 QTZ52:QTZ53 RDV52:RDV53 RNR52:RNR53 RXN52:RXN53 SHJ52:SHJ53 SRF52:SRF53 TBB52:TBB53 TKX52:TKX53 TUT52:TUT53 UEP52:UEP53 UOL52:UOL53 UYH52:UYH53 VID52:VID53 VRZ52:VRZ53 WBV52:WBV53 WLR52:WLR53 WVN52:WVN53 F65588:F65589 JB65588:JB65589 SX65588:SX65589 ACT65588:ACT65589 AMP65588:AMP65589 AWL65588:AWL65589 BGH65588:BGH65589 BQD65588:BQD65589 BZZ65588:BZZ65589 CJV65588:CJV65589 CTR65588:CTR65589 DDN65588:DDN65589 DNJ65588:DNJ65589 DXF65588:DXF65589 EHB65588:EHB65589 EQX65588:EQX65589 FAT65588:FAT65589 FKP65588:FKP65589 FUL65588:FUL65589 GEH65588:GEH65589 GOD65588:GOD65589 GXZ65588:GXZ65589 HHV65588:HHV65589 HRR65588:HRR65589 IBN65588:IBN65589 ILJ65588:ILJ65589 IVF65588:IVF65589 JFB65588:JFB65589 JOX65588:JOX65589 JYT65588:JYT65589 KIP65588:KIP65589 KSL65588:KSL65589 LCH65588:LCH65589 LMD65588:LMD65589 LVZ65588:LVZ65589 MFV65588:MFV65589 MPR65588:MPR65589 MZN65588:MZN65589 NJJ65588:NJJ65589 NTF65588:NTF65589 ODB65588:ODB65589 OMX65588:OMX65589 OWT65588:OWT65589 PGP65588:PGP65589 PQL65588:PQL65589 QAH65588:QAH65589 QKD65588:QKD65589 QTZ65588:QTZ65589 RDV65588:RDV65589 RNR65588:RNR65589 RXN65588:RXN65589 SHJ65588:SHJ65589 SRF65588:SRF65589 TBB65588:TBB65589 TKX65588:TKX65589 TUT65588:TUT65589 UEP65588:UEP65589 UOL65588:UOL65589 UYH65588:UYH65589 VID65588:VID65589 VRZ65588:VRZ65589 WBV65588:WBV65589 WLR65588:WLR65589 WVN65588:WVN65589 F131124:F131125 JB131124:JB131125 SX131124:SX131125 ACT131124:ACT131125 AMP131124:AMP131125 AWL131124:AWL131125 BGH131124:BGH131125 BQD131124:BQD131125 BZZ131124:BZZ131125 CJV131124:CJV131125 CTR131124:CTR131125 DDN131124:DDN131125 DNJ131124:DNJ131125 DXF131124:DXF131125 EHB131124:EHB131125 EQX131124:EQX131125 FAT131124:FAT131125 FKP131124:FKP131125 FUL131124:FUL131125 GEH131124:GEH131125 GOD131124:GOD131125 GXZ131124:GXZ131125 HHV131124:HHV131125 HRR131124:HRR131125 IBN131124:IBN131125 ILJ131124:ILJ131125 IVF131124:IVF131125 JFB131124:JFB131125 JOX131124:JOX131125 JYT131124:JYT131125 KIP131124:KIP131125 KSL131124:KSL131125 LCH131124:LCH131125 LMD131124:LMD131125 LVZ131124:LVZ131125 MFV131124:MFV131125 MPR131124:MPR131125 MZN131124:MZN131125 NJJ131124:NJJ131125 NTF131124:NTF131125 ODB131124:ODB131125 OMX131124:OMX131125 OWT131124:OWT131125 PGP131124:PGP131125 PQL131124:PQL131125 QAH131124:QAH131125 QKD131124:QKD131125 QTZ131124:QTZ131125 RDV131124:RDV131125 RNR131124:RNR131125 RXN131124:RXN131125 SHJ131124:SHJ131125 SRF131124:SRF131125 TBB131124:TBB131125 TKX131124:TKX131125 TUT131124:TUT131125 UEP131124:UEP131125 UOL131124:UOL131125 UYH131124:UYH131125 VID131124:VID131125 VRZ131124:VRZ131125 WBV131124:WBV131125 WLR131124:WLR131125 WVN131124:WVN131125 F196660:F196661 JB196660:JB196661 SX196660:SX196661 ACT196660:ACT196661 AMP196660:AMP196661 AWL196660:AWL196661 BGH196660:BGH196661 BQD196660:BQD196661 BZZ196660:BZZ196661 CJV196660:CJV196661 CTR196660:CTR196661 DDN196660:DDN196661 DNJ196660:DNJ196661 DXF196660:DXF196661 EHB196660:EHB196661 EQX196660:EQX196661 FAT196660:FAT196661 FKP196660:FKP196661 FUL196660:FUL196661 GEH196660:GEH196661 GOD196660:GOD196661 GXZ196660:GXZ196661 HHV196660:HHV196661 HRR196660:HRR196661 IBN196660:IBN196661 ILJ196660:ILJ196661 IVF196660:IVF196661 JFB196660:JFB196661 JOX196660:JOX196661 JYT196660:JYT196661 KIP196660:KIP196661 KSL196660:KSL196661 LCH196660:LCH196661 LMD196660:LMD196661 LVZ196660:LVZ196661 MFV196660:MFV196661 MPR196660:MPR196661 MZN196660:MZN196661 NJJ196660:NJJ196661 NTF196660:NTF196661 ODB196660:ODB196661 OMX196660:OMX196661 OWT196660:OWT196661 PGP196660:PGP196661 PQL196660:PQL196661 QAH196660:QAH196661 QKD196660:QKD196661 QTZ196660:QTZ196661 RDV196660:RDV196661 RNR196660:RNR196661 RXN196660:RXN196661 SHJ196660:SHJ196661 SRF196660:SRF196661 TBB196660:TBB196661 TKX196660:TKX196661 TUT196660:TUT196661 UEP196660:UEP196661 UOL196660:UOL196661 UYH196660:UYH196661 VID196660:VID196661 VRZ196660:VRZ196661 WBV196660:WBV196661 WLR196660:WLR196661 WVN196660:WVN196661 F262196:F262197 JB262196:JB262197 SX262196:SX262197 ACT262196:ACT262197 AMP262196:AMP262197 AWL262196:AWL262197 BGH262196:BGH262197 BQD262196:BQD262197 BZZ262196:BZZ262197 CJV262196:CJV262197 CTR262196:CTR262197 DDN262196:DDN262197 DNJ262196:DNJ262197 DXF262196:DXF262197 EHB262196:EHB262197 EQX262196:EQX262197 FAT262196:FAT262197 FKP262196:FKP262197 FUL262196:FUL262197 GEH262196:GEH262197 GOD262196:GOD262197 GXZ262196:GXZ262197 HHV262196:HHV262197 HRR262196:HRR262197 IBN262196:IBN262197 ILJ262196:ILJ262197 IVF262196:IVF262197 JFB262196:JFB262197 JOX262196:JOX262197 JYT262196:JYT262197 KIP262196:KIP262197 KSL262196:KSL262197 LCH262196:LCH262197 LMD262196:LMD262197 LVZ262196:LVZ262197 MFV262196:MFV262197 MPR262196:MPR262197 MZN262196:MZN262197 NJJ262196:NJJ262197 NTF262196:NTF262197 ODB262196:ODB262197 OMX262196:OMX262197 OWT262196:OWT262197 PGP262196:PGP262197 PQL262196:PQL262197 QAH262196:QAH262197 QKD262196:QKD262197 QTZ262196:QTZ262197 RDV262196:RDV262197 RNR262196:RNR262197 RXN262196:RXN262197 SHJ262196:SHJ262197 SRF262196:SRF262197 TBB262196:TBB262197 TKX262196:TKX262197 TUT262196:TUT262197 UEP262196:UEP262197 UOL262196:UOL262197 UYH262196:UYH262197 VID262196:VID262197 VRZ262196:VRZ262197 WBV262196:WBV262197 WLR262196:WLR262197 WVN262196:WVN262197 F327732:F327733 JB327732:JB327733 SX327732:SX327733 ACT327732:ACT327733 AMP327732:AMP327733 AWL327732:AWL327733 BGH327732:BGH327733 BQD327732:BQD327733 BZZ327732:BZZ327733 CJV327732:CJV327733 CTR327732:CTR327733 DDN327732:DDN327733 DNJ327732:DNJ327733 DXF327732:DXF327733 EHB327732:EHB327733 EQX327732:EQX327733 FAT327732:FAT327733 FKP327732:FKP327733 FUL327732:FUL327733 GEH327732:GEH327733 GOD327732:GOD327733 GXZ327732:GXZ327733 HHV327732:HHV327733 HRR327732:HRR327733 IBN327732:IBN327733 ILJ327732:ILJ327733 IVF327732:IVF327733 JFB327732:JFB327733 JOX327732:JOX327733 JYT327732:JYT327733 KIP327732:KIP327733 KSL327732:KSL327733 LCH327732:LCH327733 LMD327732:LMD327733 LVZ327732:LVZ327733 MFV327732:MFV327733 MPR327732:MPR327733 MZN327732:MZN327733 NJJ327732:NJJ327733 NTF327732:NTF327733 ODB327732:ODB327733 OMX327732:OMX327733 OWT327732:OWT327733 PGP327732:PGP327733 PQL327732:PQL327733 QAH327732:QAH327733 QKD327732:QKD327733 QTZ327732:QTZ327733 RDV327732:RDV327733 RNR327732:RNR327733 RXN327732:RXN327733 SHJ327732:SHJ327733 SRF327732:SRF327733 TBB327732:TBB327733 TKX327732:TKX327733 TUT327732:TUT327733 UEP327732:UEP327733 UOL327732:UOL327733 UYH327732:UYH327733 VID327732:VID327733 VRZ327732:VRZ327733 WBV327732:WBV327733 WLR327732:WLR327733 WVN327732:WVN327733 F393268:F393269 JB393268:JB393269 SX393268:SX393269 ACT393268:ACT393269 AMP393268:AMP393269 AWL393268:AWL393269 BGH393268:BGH393269 BQD393268:BQD393269 BZZ393268:BZZ393269 CJV393268:CJV393269 CTR393268:CTR393269 DDN393268:DDN393269 DNJ393268:DNJ393269 DXF393268:DXF393269 EHB393268:EHB393269 EQX393268:EQX393269 FAT393268:FAT393269 FKP393268:FKP393269 FUL393268:FUL393269 GEH393268:GEH393269 GOD393268:GOD393269 GXZ393268:GXZ393269 HHV393268:HHV393269 HRR393268:HRR393269 IBN393268:IBN393269 ILJ393268:ILJ393269 IVF393268:IVF393269 JFB393268:JFB393269 JOX393268:JOX393269 JYT393268:JYT393269 KIP393268:KIP393269 KSL393268:KSL393269 LCH393268:LCH393269 LMD393268:LMD393269 LVZ393268:LVZ393269 MFV393268:MFV393269 MPR393268:MPR393269 MZN393268:MZN393269 NJJ393268:NJJ393269 NTF393268:NTF393269 ODB393268:ODB393269 OMX393268:OMX393269 OWT393268:OWT393269 PGP393268:PGP393269 PQL393268:PQL393269 QAH393268:QAH393269 QKD393268:QKD393269 QTZ393268:QTZ393269 RDV393268:RDV393269 RNR393268:RNR393269 RXN393268:RXN393269 SHJ393268:SHJ393269 SRF393268:SRF393269 TBB393268:TBB393269 TKX393268:TKX393269 TUT393268:TUT393269 UEP393268:UEP393269 UOL393268:UOL393269 UYH393268:UYH393269 VID393268:VID393269 VRZ393268:VRZ393269 WBV393268:WBV393269 WLR393268:WLR393269 WVN393268:WVN393269 F458804:F458805 JB458804:JB458805 SX458804:SX458805 ACT458804:ACT458805 AMP458804:AMP458805 AWL458804:AWL458805 BGH458804:BGH458805 BQD458804:BQD458805 BZZ458804:BZZ458805 CJV458804:CJV458805 CTR458804:CTR458805 DDN458804:DDN458805 DNJ458804:DNJ458805 DXF458804:DXF458805 EHB458804:EHB458805 EQX458804:EQX458805 FAT458804:FAT458805 FKP458804:FKP458805 FUL458804:FUL458805 GEH458804:GEH458805 GOD458804:GOD458805 GXZ458804:GXZ458805 HHV458804:HHV458805 HRR458804:HRR458805 IBN458804:IBN458805 ILJ458804:ILJ458805 IVF458804:IVF458805 JFB458804:JFB458805 JOX458804:JOX458805 JYT458804:JYT458805 KIP458804:KIP458805 KSL458804:KSL458805 LCH458804:LCH458805 LMD458804:LMD458805 LVZ458804:LVZ458805 MFV458804:MFV458805 MPR458804:MPR458805 MZN458804:MZN458805 NJJ458804:NJJ458805 NTF458804:NTF458805 ODB458804:ODB458805 OMX458804:OMX458805 OWT458804:OWT458805 PGP458804:PGP458805 PQL458804:PQL458805 QAH458804:QAH458805 QKD458804:QKD458805 QTZ458804:QTZ458805 RDV458804:RDV458805 RNR458804:RNR458805 RXN458804:RXN458805 SHJ458804:SHJ458805 SRF458804:SRF458805 TBB458804:TBB458805 TKX458804:TKX458805 TUT458804:TUT458805 UEP458804:UEP458805 UOL458804:UOL458805 UYH458804:UYH458805 VID458804:VID458805 VRZ458804:VRZ458805 WBV458804:WBV458805 WLR458804:WLR458805 WVN458804:WVN458805 F524340:F524341 JB524340:JB524341 SX524340:SX524341 ACT524340:ACT524341 AMP524340:AMP524341 AWL524340:AWL524341 BGH524340:BGH524341 BQD524340:BQD524341 BZZ524340:BZZ524341 CJV524340:CJV524341 CTR524340:CTR524341 DDN524340:DDN524341 DNJ524340:DNJ524341 DXF524340:DXF524341 EHB524340:EHB524341 EQX524340:EQX524341 FAT524340:FAT524341 FKP524340:FKP524341 FUL524340:FUL524341 GEH524340:GEH524341 GOD524340:GOD524341 GXZ524340:GXZ524341 HHV524340:HHV524341 HRR524340:HRR524341 IBN524340:IBN524341 ILJ524340:ILJ524341 IVF524340:IVF524341 JFB524340:JFB524341 JOX524340:JOX524341 JYT524340:JYT524341 KIP524340:KIP524341 KSL524340:KSL524341 LCH524340:LCH524341 LMD524340:LMD524341 LVZ524340:LVZ524341 MFV524340:MFV524341 MPR524340:MPR524341 MZN524340:MZN524341 NJJ524340:NJJ524341 NTF524340:NTF524341 ODB524340:ODB524341 OMX524340:OMX524341 OWT524340:OWT524341 PGP524340:PGP524341 PQL524340:PQL524341 QAH524340:QAH524341 QKD524340:QKD524341 QTZ524340:QTZ524341 RDV524340:RDV524341 RNR524340:RNR524341 RXN524340:RXN524341 SHJ524340:SHJ524341 SRF524340:SRF524341 TBB524340:TBB524341 TKX524340:TKX524341 TUT524340:TUT524341 UEP524340:UEP524341 UOL524340:UOL524341 UYH524340:UYH524341 VID524340:VID524341 VRZ524340:VRZ524341 WBV524340:WBV524341 WLR524340:WLR524341 WVN524340:WVN524341 F589876:F589877 JB589876:JB589877 SX589876:SX589877 ACT589876:ACT589877 AMP589876:AMP589877 AWL589876:AWL589877 BGH589876:BGH589877 BQD589876:BQD589877 BZZ589876:BZZ589877 CJV589876:CJV589877 CTR589876:CTR589877 DDN589876:DDN589877 DNJ589876:DNJ589877 DXF589876:DXF589877 EHB589876:EHB589877 EQX589876:EQX589877 FAT589876:FAT589877 FKP589876:FKP589877 FUL589876:FUL589877 GEH589876:GEH589877 GOD589876:GOD589877 GXZ589876:GXZ589877 HHV589876:HHV589877 HRR589876:HRR589877 IBN589876:IBN589877 ILJ589876:ILJ589877 IVF589876:IVF589877 JFB589876:JFB589877 JOX589876:JOX589877 JYT589876:JYT589877 KIP589876:KIP589877 KSL589876:KSL589877 LCH589876:LCH589877 LMD589876:LMD589877 LVZ589876:LVZ589877 MFV589876:MFV589877 MPR589876:MPR589877 MZN589876:MZN589877 NJJ589876:NJJ589877 NTF589876:NTF589877 ODB589876:ODB589877 OMX589876:OMX589877 OWT589876:OWT589877 PGP589876:PGP589877 PQL589876:PQL589877 QAH589876:QAH589877 QKD589876:QKD589877 QTZ589876:QTZ589877 RDV589876:RDV589877 RNR589876:RNR589877 RXN589876:RXN589877 SHJ589876:SHJ589877 SRF589876:SRF589877 TBB589876:TBB589877 TKX589876:TKX589877 TUT589876:TUT589877 UEP589876:UEP589877 UOL589876:UOL589877 UYH589876:UYH589877 VID589876:VID589877 VRZ589876:VRZ589877 WBV589876:WBV589877 WLR589876:WLR589877 WVN589876:WVN589877 F655412:F655413 JB655412:JB655413 SX655412:SX655413 ACT655412:ACT655413 AMP655412:AMP655413 AWL655412:AWL655413 BGH655412:BGH655413 BQD655412:BQD655413 BZZ655412:BZZ655413 CJV655412:CJV655413 CTR655412:CTR655413 DDN655412:DDN655413 DNJ655412:DNJ655413 DXF655412:DXF655413 EHB655412:EHB655413 EQX655412:EQX655413 FAT655412:FAT655413 FKP655412:FKP655413 FUL655412:FUL655413 GEH655412:GEH655413 GOD655412:GOD655413 GXZ655412:GXZ655413 HHV655412:HHV655413 HRR655412:HRR655413 IBN655412:IBN655413 ILJ655412:ILJ655413 IVF655412:IVF655413 JFB655412:JFB655413 JOX655412:JOX655413 JYT655412:JYT655413 KIP655412:KIP655413 KSL655412:KSL655413 LCH655412:LCH655413 LMD655412:LMD655413 LVZ655412:LVZ655413 MFV655412:MFV655413 MPR655412:MPR655413 MZN655412:MZN655413 NJJ655412:NJJ655413 NTF655412:NTF655413 ODB655412:ODB655413 OMX655412:OMX655413 OWT655412:OWT655413 PGP655412:PGP655413 PQL655412:PQL655413 QAH655412:QAH655413 QKD655412:QKD655413 QTZ655412:QTZ655413 RDV655412:RDV655413 RNR655412:RNR655413 RXN655412:RXN655413 SHJ655412:SHJ655413 SRF655412:SRF655413 TBB655412:TBB655413 TKX655412:TKX655413 TUT655412:TUT655413 UEP655412:UEP655413 UOL655412:UOL655413 UYH655412:UYH655413 VID655412:VID655413 VRZ655412:VRZ655413 WBV655412:WBV655413 WLR655412:WLR655413 WVN655412:WVN655413 F720948:F720949 JB720948:JB720949 SX720948:SX720949 ACT720948:ACT720949 AMP720948:AMP720949 AWL720948:AWL720949 BGH720948:BGH720949 BQD720948:BQD720949 BZZ720948:BZZ720949 CJV720948:CJV720949 CTR720948:CTR720949 DDN720948:DDN720949 DNJ720948:DNJ720949 DXF720948:DXF720949 EHB720948:EHB720949 EQX720948:EQX720949 FAT720948:FAT720949 FKP720948:FKP720949 FUL720948:FUL720949 GEH720948:GEH720949 GOD720948:GOD720949 GXZ720948:GXZ720949 HHV720948:HHV720949 HRR720948:HRR720949 IBN720948:IBN720949 ILJ720948:ILJ720949 IVF720948:IVF720949 JFB720948:JFB720949 JOX720948:JOX720949 JYT720948:JYT720949 KIP720948:KIP720949 KSL720948:KSL720949 LCH720948:LCH720949 LMD720948:LMD720949 LVZ720948:LVZ720949 MFV720948:MFV720949 MPR720948:MPR720949 MZN720948:MZN720949 NJJ720948:NJJ720949 NTF720948:NTF720949 ODB720948:ODB720949 OMX720948:OMX720949 OWT720948:OWT720949 PGP720948:PGP720949 PQL720948:PQL720949 QAH720948:QAH720949 QKD720948:QKD720949 QTZ720948:QTZ720949 RDV720948:RDV720949 RNR720948:RNR720949 RXN720948:RXN720949 SHJ720948:SHJ720949 SRF720948:SRF720949 TBB720948:TBB720949 TKX720948:TKX720949 TUT720948:TUT720949 UEP720948:UEP720949 UOL720948:UOL720949 UYH720948:UYH720949 VID720948:VID720949 VRZ720948:VRZ720949 WBV720948:WBV720949 WLR720948:WLR720949 WVN720948:WVN720949 F786484:F786485 JB786484:JB786485 SX786484:SX786485 ACT786484:ACT786485 AMP786484:AMP786485 AWL786484:AWL786485 BGH786484:BGH786485 BQD786484:BQD786485 BZZ786484:BZZ786485 CJV786484:CJV786485 CTR786484:CTR786485 DDN786484:DDN786485 DNJ786484:DNJ786485 DXF786484:DXF786485 EHB786484:EHB786485 EQX786484:EQX786485 FAT786484:FAT786485 FKP786484:FKP786485 FUL786484:FUL786485 GEH786484:GEH786485 GOD786484:GOD786485 GXZ786484:GXZ786485 HHV786484:HHV786485 HRR786484:HRR786485 IBN786484:IBN786485 ILJ786484:ILJ786485 IVF786484:IVF786485 JFB786484:JFB786485 JOX786484:JOX786485 JYT786484:JYT786485 KIP786484:KIP786485 KSL786484:KSL786485 LCH786484:LCH786485 LMD786484:LMD786485 LVZ786484:LVZ786485 MFV786484:MFV786485 MPR786484:MPR786485 MZN786484:MZN786485 NJJ786484:NJJ786485 NTF786484:NTF786485 ODB786484:ODB786485 OMX786484:OMX786485 OWT786484:OWT786485 PGP786484:PGP786485 PQL786484:PQL786485 QAH786484:QAH786485 QKD786484:QKD786485 QTZ786484:QTZ786485 RDV786484:RDV786485 RNR786484:RNR786485 RXN786484:RXN786485 SHJ786484:SHJ786485 SRF786484:SRF786485 TBB786484:TBB786485 TKX786484:TKX786485 TUT786484:TUT786485 UEP786484:UEP786485 UOL786484:UOL786485 UYH786484:UYH786485 VID786484:VID786485 VRZ786484:VRZ786485 WBV786484:WBV786485 WLR786484:WLR786485 WVN786484:WVN786485 F852020:F852021 JB852020:JB852021 SX852020:SX852021 ACT852020:ACT852021 AMP852020:AMP852021 AWL852020:AWL852021 BGH852020:BGH852021 BQD852020:BQD852021 BZZ852020:BZZ852021 CJV852020:CJV852021 CTR852020:CTR852021 DDN852020:DDN852021 DNJ852020:DNJ852021 DXF852020:DXF852021 EHB852020:EHB852021 EQX852020:EQX852021 FAT852020:FAT852021 FKP852020:FKP852021 FUL852020:FUL852021 GEH852020:GEH852021 GOD852020:GOD852021 GXZ852020:GXZ852021 HHV852020:HHV852021 HRR852020:HRR852021 IBN852020:IBN852021 ILJ852020:ILJ852021 IVF852020:IVF852021 JFB852020:JFB852021 JOX852020:JOX852021 JYT852020:JYT852021 KIP852020:KIP852021 KSL852020:KSL852021 LCH852020:LCH852021 LMD852020:LMD852021 LVZ852020:LVZ852021 MFV852020:MFV852021 MPR852020:MPR852021 MZN852020:MZN852021 NJJ852020:NJJ852021 NTF852020:NTF852021 ODB852020:ODB852021 OMX852020:OMX852021 OWT852020:OWT852021 PGP852020:PGP852021 PQL852020:PQL852021 QAH852020:QAH852021 QKD852020:QKD852021 QTZ852020:QTZ852021 RDV852020:RDV852021 RNR852020:RNR852021 RXN852020:RXN852021 SHJ852020:SHJ852021 SRF852020:SRF852021 TBB852020:TBB852021 TKX852020:TKX852021 TUT852020:TUT852021 UEP852020:UEP852021 UOL852020:UOL852021 UYH852020:UYH852021 VID852020:VID852021 VRZ852020:VRZ852021 WBV852020:WBV852021 WLR852020:WLR852021 WVN852020:WVN852021 F917556:F917557 JB917556:JB917557 SX917556:SX917557 ACT917556:ACT917557 AMP917556:AMP917557 AWL917556:AWL917557 BGH917556:BGH917557 BQD917556:BQD917557 BZZ917556:BZZ917557 CJV917556:CJV917557 CTR917556:CTR917557 DDN917556:DDN917557 DNJ917556:DNJ917557 DXF917556:DXF917557 EHB917556:EHB917557 EQX917556:EQX917557 FAT917556:FAT917557 FKP917556:FKP917557 FUL917556:FUL917557 GEH917556:GEH917557 GOD917556:GOD917557 GXZ917556:GXZ917557 HHV917556:HHV917557 HRR917556:HRR917557 IBN917556:IBN917557 ILJ917556:ILJ917557 IVF917556:IVF917557 JFB917556:JFB917557 JOX917556:JOX917557 JYT917556:JYT917557 KIP917556:KIP917557 KSL917556:KSL917557 LCH917556:LCH917557 LMD917556:LMD917557 LVZ917556:LVZ917557 MFV917556:MFV917557 MPR917556:MPR917557 MZN917556:MZN917557 NJJ917556:NJJ917557 NTF917556:NTF917557 ODB917556:ODB917557 OMX917556:OMX917557 OWT917556:OWT917557 PGP917556:PGP917557 PQL917556:PQL917557 QAH917556:QAH917557 QKD917556:QKD917557 QTZ917556:QTZ917557 RDV917556:RDV917557 RNR917556:RNR917557 RXN917556:RXN917557 SHJ917556:SHJ917557 SRF917556:SRF917557 TBB917556:TBB917557 TKX917556:TKX917557 TUT917556:TUT917557 UEP917556:UEP917557 UOL917556:UOL917557 UYH917556:UYH917557 VID917556:VID917557 VRZ917556:VRZ917557 WBV917556:WBV917557 WLR917556:WLR917557 WVN917556:WVN917557 F983092:F983093 JB983092:JB983093 SX983092:SX983093 ACT983092:ACT983093 AMP983092:AMP983093 AWL983092:AWL983093 BGH983092:BGH983093 BQD983092:BQD983093 BZZ983092:BZZ983093 CJV983092:CJV983093 CTR983092:CTR983093 DDN983092:DDN983093 DNJ983092:DNJ983093 DXF983092:DXF983093 EHB983092:EHB983093 EQX983092:EQX983093 FAT983092:FAT983093 FKP983092:FKP983093 FUL983092:FUL983093 GEH983092:GEH983093 GOD983092:GOD983093 GXZ983092:GXZ983093 HHV983092:HHV983093 HRR983092:HRR983093 IBN983092:IBN983093 ILJ983092:ILJ983093 IVF983092:IVF983093 JFB983092:JFB983093 JOX983092:JOX983093 JYT983092:JYT983093 KIP983092:KIP983093 KSL983092:KSL983093 LCH983092:LCH983093 LMD983092:LMD983093 LVZ983092:LVZ983093 MFV983092:MFV983093 MPR983092:MPR983093 MZN983092:MZN983093 NJJ983092:NJJ983093 NTF983092:NTF983093 ODB983092:ODB983093 OMX983092:OMX983093 OWT983092:OWT983093 PGP983092:PGP983093 PQL983092:PQL983093 QAH983092:QAH983093 QKD983092:QKD983093 QTZ983092:QTZ983093 RDV983092:RDV983093 RNR983092:RNR983093 RXN983092:RXN983093 SHJ983092:SHJ983093 SRF983092:SRF983093 TBB983092:TBB983093 TKX983092:TKX983093 TUT983092:TUT983093 UEP983092:UEP983093 UOL983092:UOL983093 UYH983092:UYH983093 VID983092:VID983093 VRZ983092:VRZ983093 WBV983092:WBV983093 WLR983092:WLR983093 WVN983092:WVN983093 D54:F54 IZ54:JB54 SV54:SX54 ACR54:ACT54 AMN54:AMP54 AWJ54:AWL54 BGF54:BGH54 BQB54:BQD54 BZX54:BZZ54 CJT54:CJV54 CTP54:CTR54 DDL54:DDN54 DNH54:DNJ54 DXD54:DXF54 EGZ54:EHB54 EQV54:EQX54 FAR54:FAT54 FKN54:FKP54 FUJ54:FUL54 GEF54:GEH54 GOB54:GOD54 GXX54:GXZ54 HHT54:HHV54 HRP54:HRR54 IBL54:IBN54 ILH54:ILJ54 IVD54:IVF54 JEZ54:JFB54 JOV54:JOX54 JYR54:JYT54 KIN54:KIP54 KSJ54:KSL54 LCF54:LCH54 LMB54:LMD54 LVX54:LVZ54 MFT54:MFV54 MPP54:MPR54 MZL54:MZN54 NJH54:NJJ54 NTD54:NTF54 OCZ54:ODB54 OMV54:OMX54 OWR54:OWT54 PGN54:PGP54 PQJ54:PQL54 QAF54:QAH54 QKB54:QKD54 QTX54:QTZ54 RDT54:RDV54 RNP54:RNR54 RXL54:RXN54 SHH54:SHJ54 SRD54:SRF54 TAZ54:TBB54 TKV54:TKX54 TUR54:TUT54 UEN54:UEP54 UOJ54:UOL54 UYF54:UYH54 VIB54:VID54 VRX54:VRZ54 WBT54:WBV54 WLP54:WLR54 WVL54:WVN54 D65590:F65590 IZ65590:JB65590 SV65590:SX65590 ACR65590:ACT65590 AMN65590:AMP65590 AWJ65590:AWL65590 BGF65590:BGH65590 BQB65590:BQD65590 BZX65590:BZZ65590 CJT65590:CJV65590 CTP65590:CTR65590 DDL65590:DDN65590 DNH65590:DNJ65590 DXD65590:DXF65590 EGZ65590:EHB65590 EQV65590:EQX65590 FAR65590:FAT65590 FKN65590:FKP65590 FUJ65590:FUL65590 GEF65590:GEH65590 GOB65590:GOD65590 GXX65590:GXZ65590 HHT65590:HHV65590 HRP65590:HRR65590 IBL65590:IBN65590 ILH65590:ILJ65590 IVD65590:IVF65590 JEZ65590:JFB65590 JOV65590:JOX65590 JYR65590:JYT65590 KIN65590:KIP65590 KSJ65590:KSL65590 LCF65590:LCH65590 LMB65590:LMD65590 LVX65590:LVZ65590 MFT65590:MFV65590 MPP65590:MPR65590 MZL65590:MZN65590 NJH65590:NJJ65590 NTD65590:NTF65590 OCZ65590:ODB65590 OMV65590:OMX65590 OWR65590:OWT65590 PGN65590:PGP65590 PQJ65590:PQL65590 QAF65590:QAH65590 QKB65590:QKD65590 QTX65590:QTZ65590 RDT65590:RDV65590 RNP65590:RNR65590 RXL65590:RXN65590 SHH65590:SHJ65590 SRD65590:SRF65590 TAZ65590:TBB65590 TKV65590:TKX65590 TUR65590:TUT65590 UEN65590:UEP65590 UOJ65590:UOL65590 UYF65590:UYH65590 VIB65590:VID65590 VRX65590:VRZ65590 WBT65590:WBV65590 WLP65590:WLR65590 WVL65590:WVN65590 D131126:F131126 IZ131126:JB131126 SV131126:SX131126 ACR131126:ACT131126 AMN131126:AMP131126 AWJ131126:AWL131126 BGF131126:BGH131126 BQB131126:BQD131126 BZX131126:BZZ131126 CJT131126:CJV131126 CTP131126:CTR131126 DDL131126:DDN131126 DNH131126:DNJ131126 DXD131126:DXF131126 EGZ131126:EHB131126 EQV131126:EQX131126 FAR131126:FAT131126 FKN131126:FKP131126 FUJ131126:FUL131126 GEF131126:GEH131126 GOB131126:GOD131126 GXX131126:GXZ131126 HHT131126:HHV131126 HRP131126:HRR131126 IBL131126:IBN131126 ILH131126:ILJ131126 IVD131126:IVF131126 JEZ131126:JFB131126 JOV131126:JOX131126 JYR131126:JYT131126 KIN131126:KIP131126 KSJ131126:KSL131126 LCF131126:LCH131126 LMB131126:LMD131126 LVX131126:LVZ131126 MFT131126:MFV131126 MPP131126:MPR131126 MZL131126:MZN131126 NJH131126:NJJ131126 NTD131126:NTF131126 OCZ131126:ODB131126 OMV131126:OMX131126 OWR131126:OWT131126 PGN131126:PGP131126 PQJ131126:PQL131126 QAF131126:QAH131126 QKB131126:QKD131126 QTX131126:QTZ131126 RDT131126:RDV131126 RNP131126:RNR131126 RXL131126:RXN131126 SHH131126:SHJ131126 SRD131126:SRF131126 TAZ131126:TBB131126 TKV131126:TKX131126 TUR131126:TUT131126 UEN131126:UEP131126 UOJ131126:UOL131126 UYF131126:UYH131126 VIB131126:VID131126 VRX131126:VRZ131126 WBT131126:WBV131126 WLP131126:WLR131126 WVL131126:WVN131126 D196662:F196662 IZ196662:JB196662 SV196662:SX196662 ACR196662:ACT196662 AMN196662:AMP196662 AWJ196662:AWL196662 BGF196662:BGH196662 BQB196662:BQD196662 BZX196662:BZZ196662 CJT196662:CJV196662 CTP196662:CTR196662 DDL196662:DDN196662 DNH196662:DNJ196662 DXD196662:DXF196662 EGZ196662:EHB196662 EQV196662:EQX196662 FAR196662:FAT196662 FKN196662:FKP196662 FUJ196662:FUL196662 GEF196662:GEH196662 GOB196662:GOD196662 GXX196662:GXZ196662 HHT196662:HHV196662 HRP196662:HRR196662 IBL196662:IBN196662 ILH196662:ILJ196662 IVD196662:IVF196662 JEZ196662:JFB196662 JOV196662:JOX196662 JYR196662:JYT196662 KIN196662:KIP196662 KSJ196662:KSL196662 LCF196662:LCH196662 LMB196662:LMD196662 LVX196662:LVZ196662 MFT196662:MFV196662 MPP196662:MPR196662 MZL196662:MZN196662 NJH196662:NJJ196662 NTD196662:NTF196662 OCZ196662:ODB196662 OMV196662:OMX196662 OWR196662:OWT196662 PGN196662:PGP196662 PQJ196662:PQL196662 QAF196662:QAH196662 QKB196662:QKD196662 QTX196662:QTZ196662 RDT196662:RDV196662 RNP196662:RNR196662 RXL196662:RXN196662 SHH196662:SHJ196662 SRD196662:SRF196662 TAZ196662:TBB196662 TKV196662:TKX196662 TUR196662:TUT196662 UEN196662:UEP196662 UOJ196662:UOL196662 UYF196662:UYH196662 VIB196662:VID196662 VRX196662:VRZ196662 WBT196662:WBV196662 WLP196662:WLR196662 WVL196662:WVN196662 D262198:F262198 IZ262198:JB262198 SV262198:SX262198 ACR262198:ACT262198 AMN262198:AMP262198 AWJ262198:AWL262198 BGF262198:BGH262198 BQB262198:BQD262198 BZX262198:BZZ262198 CJT262198:CJV262198 CTP262198:CTR262198 DDL262198:DDN262198 DNH262198:DNJ262198 DXD262198:DXF262198 EGZ262198:EHB262198 EQV262198:EQX262198 FAR262198:FAT262198 FKN262198:FKP262198 FUJ262198:FUL262198 GEF262198:GEH262198 GOB262198:GOD262198 GXX262198:GXZ262198 HHT262198:HHV262198 HRP262198:HRR262198 IBL262198:IBN262198 ILH262198:ILJ262198 IVD262198:IVF262198 JEZ262198:JFB262198 JOV262198:JOX262198 JYR262198:JYT262198 KIN262198:KIP262198 KSJ262198:KSL262198 LCF262198:LCH262198 LMB262198:LMD262198 LVX262198:LVZ262198 MFT262198:MFV262198 MPP262198:MPR262198 MZL262198:MZN262198 NJH262198:NJJ262198 NTD262198:NTF262198 OCZ262198:ODB262198 OMV262198:OMX262198 OWR262198:OWT262198 PGN262198:PGP262198 PQJ262198:PQL262198 QAF262198:QAH262198 QKB262198:QKD262198 QTX262198:QTZ262198 RDT262198:RDV262198 RNP262198:RNR262198 RXL262198:RXN262198 SHH262198:SHJ262198 SRD262198:SRF262198 TAZ262198:TBB262198 TKV262198:TKX262198 TUR262198:TUT262198 UEN262198:UEP262198 UOJ262198:UOL262198 UYF262198:UYH262198 VIB262198:VID262198 VRX262198:VRZ262198 WBT262198:WBV262198 WLP262198:WLR262198 WVL262198:WVN262198 D327734:F327734 IZ327734:JB327734 SV327734:SX327734 ACR327734:ACT327734 AMN327734:AMP327734 AWJ327734:AWL327734 BGF327734:BGH327734 BQB327734:BQD327734 BZX327734:BZZ327734 CJT327734:CJV327734 CTP327734:CTR327734 DDL327734:DDN327734 DNH327734:DNJ327734 DXD327734:DXF327734 EGZ327734:EHB327734 EQV327734:EQX327734 FAR327734:FAT327734 FKN327734:FKP327734 FUJ327734:FUL327734 GEF327734:GEH327734 GOB327734:GOD327734 GXX327734:GXZ327734 HHT327734:HHV327734 HRP327734:HRR327734 IBL327734:IBN327734 ILH327734:ILJ327734 IVD327734:IVF327734 JEZ327734:JFB327734 JOV327734:JOX327734 JYR327734:JYT327734 KIN327734:KIP327734 KSJ327734:KSL327734 LCF327734:LCH327734 LMB327734:LMD327734 LVX327734:LVZ327734 MFT327734:MFV327734 MPP327734:MPR327734 MZL327734:MZN327734 NJH327734:NJJ327734 NTD327734:NTF327734 OCZ327734:ODB327734 OMV327734:OMX327734 OWR327734:OWT327734 PGN327734:PGP327734 PQJ327734:PQL327734 QAF327734:QAH327734 QKB327734:QKD327734 QTX327734:QTZ327734 RDT327734:RDV327734 RNP327734:RNR327734 RXL327734:RXN327734 SHH327734:SHJ327734 SRD327734:SRF327734 TAZ327734:TBB327734 TKV327734:TKX327734 TUR327734:TUT327734 UEN327734:UEP327734 UOJ327734:UOL327734 UYF327734:UYH327734 VIB327734:VID327734 VRX327734:VRZ327734 WBT327734:WBV327734 WLP327734:WLR327734 WVL327734:WVN327734 D393270:F393270 IZ393270:JB393270 SV393270:SX393270 ACR393270:ACT393270 AMN393270:AMP393270 AWJ393270:AWL393270 BGF393270:BGH393270 BQB393270:BQD393270 BZX393270:BZZ393270 CJT393270:CJV393270 CTP393270:CTR393270 DDL393270:DDN393270 DNH393270:DNJ393270 DXD393270:DXF393270 EGZ393270:EHB393270 EQV393270:EQX393270 FAR393270:FAT393270 FKN393270:FKP393270 FUJ393270:FUL393270 GEF393270:GEH393270 GOB393270:GOD393270 GXX393270:GXZ393270 HHT393270:HHV393270 HRP393270:HRR393270 IBL393270:IBN393270 ILH393270:ILJ393270 IVD393270:IVF393270 JEZ393270:JFB393270 JOV393270:JOX393270 JYR393270:JYT393270 KIN393270:KIP393270 KSJ393270:KSL393270 LCF393270:LCH393270 LMB393270:LMD393270 LVX393270:LVZ393270 MFT393270:MFV393270 MPP393270:MPR393270 MZL393270:MZN393270 NJH393270:NJJ393270 NTD393270:NTF393270 OCZ393270:ODB393270 OMV393270:OMX393270 OWR393270:OWT393270 PGN393270:PGP393270 PQJ393270:PQL393270 QAF393270:QAH393270 QKB393270:QKD393270 QTX393270:QTZ393270 RDT393270:RDV393270 RNP393270:RNR393270 RXL393270:RXN393270 SHH393270:SHJ393270 SRD393270:SRF393270 TAZ393270:TBB393270 TKV393270:TKX393270 TUR393270:TUT393270 UEN393270:UEP393270 UOJ393270:UOL393270 UYF393270:UYH393270 VIB393270:VID393270 VRX393270:VRZ393270 WBT393270:WBV393270 WLP393270:WLR393270 WVL393270:WVN393270 D458806:F458806 IZ458806:JB458806 SV458806:SX458806 ACR458806:ACT458806 AMN458806:AMP458806 AWJ458806:AWL458806 BGF458806:BGH458806 BQB458806:BQD458806 BZX458806:BZZ458806 CJT458806:CJV458806 CTP458806:CTR458806 DDL458806:DDN458806 DNH458806:DNJ458806 DXD458806:DXF458806 EGZ458806:EHB458806 EQV458806:EQX458806 FAR458806:FAT458806 FKN458806:FKP458806 FUJ458806:FUL458806 GEF458806:GEH458806 GOB458806:GOD458806 GXX458806:GXZ458806 HHT458806:HHV458806 HRP458806:HRR458806 IBL458806:IBN458806 ILH458806:ILJ458806 IVD458806:IVF458806 JEZ458806:JFB458806 JOV458806:JOX458806 JYR458806:JYT458806 KIN458806:KIP458806 KSJ458806:KSL458806 LCF458806:LCH458806 LMB458806:LMD458806 LVX458806:LVZ458806 MFT458806:MFV458806 MPP458806:MPR458806 MZL458806:MZN458806 NJH458806:NJJ458806 NTD458806:NTF458806 OCZ458806:ODB458806 OMV458806:OMX458806 OWR458806:OWT458806 PGN458806:PGP458806 PQJ458806:PQL458806 QAF458806:QAH458806 QKB458806:QKD458806 QTX458806:QTZ458806 RDT458806:RDV458806 RNP458806:RNR458806 RXL458806:RXN458806 SHH458806:SHJ458806 SRD458806:SRF458806 TAZ458806:TBB458806 TKV458806:TKX458806 TUR458806:TUT458806 UEN458806:UEP458806 UOJ458806:UOL458806 UYF458806:UYH458806 VIB458806:VID458806 VRX458806:VRZ458806 WBT458806:WBV458806 WLP458806:WLR458806 WVL458806:WVN458806 D524342:F524342 IZ524342:JB524342 SV524342:SX524342 ACR524342:ACT524342 AMN524342:AMP524342 AWJ524342:AWL524342 BGF524342:BGH524342 BQB524342:BQD524342 BZX524342:BZZ524342 CJT524342:CJV524342 CTP524342:CTR524342 DDL524342:DDN524342 DNH524342:DNJ524342 DXD524342:DXF524342 EGZ524342:EHB524342 EQV524342:EQX524342 FAR524342:FAT524342 FKN524342:FKP524342 FUJ524342:FUL524342 GEF524342:GEH524342 GOB524342:GOD524342 GXX524342:GXZ524342 HHT524342:HHV524342 HRP524342:HRR524342 IBL524342:IBN524342 ILH524342:ILJ524342 IVD524342:IVF524342 JEZ524342:JFB524342 JOV524342:JOX524342 JYR524342:JYT524342 KIN524342:KIP524342 KSJ524342:KSL524342 LCF524342:LCH524342 LMB524342:LMD524342 LVX524342:LVZ524342 MFT524342:MFV524342 MPP524342:MPR524342 MZL524342:MZN524342 NJH524342:NJJ524342 NTD524342:NTF524342 OCZ524342:ODB524342 OMV524342:OMX524342 OWR524342:OWT524342 PGN524342:PGP524342 PQJ524342:PQL524342 QAF524342:QAH524342 QKB524342:QKD524342 QTX524342:QTZ524342 RDT524342:RDV524342 RNP524342:RNR524342 RXL524342:RXN524342 SHH524342:SHJ524342 SRD524342:SRF524342 TAZ524342:TBB524342 TKV524342:TKX524342 TUR524342:TUT524342 UEN524342:UEP524342 UOJ524342:UOL524342 UYF524342:UYH524342 VIB524342:VID524342 VRX524342:VRZ524342 WBT524342:WBV524342 WLP524342:WLR524342 WVL524342:WVN524342 D589878:F589878 IZ589878:JB589878 SV589878:SX589878 ACR589878:ACT589878 AMN589878:AMP589878 AWJ589878:AWL589878 BGF589878:BGH589878 BQB589878:BQD589878 BZX589878:BZZ589878 CJT589878:CJV589878 CTP589878:CTR589878 DDL589878:DDN589878 DNH589878:DNJ589878 DXD589878:DXF589878 EGZ589878:EHB589878 EQV589878:EQX589878 FAR589878:FAT589878 FKN589878:FKP589878 FUJ589878:FUL589878 GEF589878:GEH589878 GOB589878:GOD589878 GXX589878:GXZ589878 HHT589878:HHV589878 HRP589878:HRR589878 IBL589878:IBN589878 ILH589878:ILJ589878 IVD589878:IVF589878 JEZ589878:JFB589878 JOV589878:JOX589878 JYR589878:JYT589878 KIN589878:KIP589878 KSJ589878:KSL589878 LCF589878:LCH589878 LMB589878:LMD589878 LVX589878:LVZ589878 MFT589878:MFV589878 MPP589878:MPR589878 MZL589878:MZN589878 NJH589878:NJJ589878 NTD589878:NTF589878 OCZ589878:ODB589878 OMV589878:OMX589878 OWR589878:OWT589878 PGN589878:PGP589878 PQJ589878:PQL589878 QAF589878:QAH589878 QKB589878:QKD589878 QTX589878:QTZ589878 RDT589878:RDV589878 RNP589878:RNR589878 RXL589878:RXN589878 SHH589878:SHJ589878 SRD589878:SRF589878 TAZ589878:TBB589878 TKV589878:TKX589878 TUR589878:TUT589878 UEN589878:UEP589878 UOJ589878:UOL589878 UYF589878:UYH589878 VIB589878:VID589878 VRX589878:VRZ589878 WBT589878:WBV589878 WLP589878:WLR589878 WVL589878:WVN589878 D655414:F655414 IZ655414:JB655414 SV655414:SX655414 ACR655414:ACT655414 AMN655414:AMP655414 AWJ655414:AWL655414 BGF655414:BGH655414 BQB655414:BQD655414 BZX655414:BZZ655414 CJT655414:CJV655414 CTP655414:CTR655414 DDL655414:DDN655414 DNH655414:DNJ655414 DXD655414:DXF655414 EGZ655414:EHB655414 EQV655414:EQX655414 FAR655414:FAT655414 FKN655414:FKP655414 FUJ655414:FUL655414 GEF655414:GEH655414 GOB655414:GOD655414 GXX655414:GXZ655414 HHT655414:HHV655414 HRP655414:HRR655414 IBL655414:IBN655414 ILH655414:ILJ655414 IVD655414:IVF655414 JEZ655414:JFB655414 JOV655414:JOX655414 JYR655414:JYT655414 KIN655414:KIP655414 KSJ655414:KSL655414 LCF655414:LCH655414 LMB655414:LMD655414 LVX655414:LVZ655414 MFT655414:MFV655414 MPP655414:MPR655414 MZL655414:MZN655414 NJH655414:NJJ655414 NTD655414:NTF655414 OCZ655414:ODB655414 OMV655414:OMX655414 OWR655414:OWT655414 PGN655414:PGP655414 PQJ655414:PQL655414 QAF655414:QAH655414 QKB655414:QKD655414 QTX655414:QTZ655414 RDT655414:RDV655414 RNP655414:RNR655414 RXL655414:RXN655414 SHH655414:SHJ655414 SRD655414:SRF655414 TAZ655414:TBB655414 TKV655414:TKX655414 TUR655414:TUT655414 UEN655414:UEP655414 UOJ655414:UOL655414 UYF655414:UYH655414 VIB655414:VID655414 VRX655414:VRZ655414 WBT655414:WBV655414 WLP655414:WLR655414 WVL655414:WVN655414 D720950:F720950 IZ720950:JB720950 SV720950:SX720950 ACR720950:ACT720950 AMN720950:AMP720950 AWJ720950:AWL720950 BGF720950:BGH720950 BQB720950:BQD720950 BZX720950:BZZ720950 CJT720950:CJV720950 CTP720950:CTR720950 DDL720950:DDN720950 DNH720950:DNJ720950 DXD720950:DXF720950 EGZ720950:EHB720950 EQV720950:EQX720950 FAR720950:FAT720950 FKN720950:FKP720950 FUJ720950:FUL720950 GEF720950:GEH720950 GOB720950:GOD720950 GXX720950:GXZ720950 HHT720950:HHV720950 HRP720950:HRR720950 IBL720950:IBN720950 ILH720950:ILJ720950 IVD720950:IVF720950 JEZ720950:JFB720950 JOV720950:JOX720950 JYR720950:JYT720950 KIN720950:KIP720950 KSJ720950:KSL720950 LCF720950:LCH720950 LMB720950:LMD720950 LVX720950:LVZ720950 MFT720950:MFV720950 MPP720950:MPR720950 MZL720950:MZN720950 NJH720950:NJJ720950 NTD720950:NTF720950 OCZ720950:ODB720950 OMV720950:OMX720950 OWR720950:OWT720950 PGN720950:PGP720950 PQJ720950:PQL720950 QAF720950:QAH720950 QKB720950:QKD720950 QTX720950:QTZ720950 RDT720950:RDV720950 RNP720950:RNR720950 RXL720950:RXN720950 SHH720950:SHJ720950 SRD720950:SRF720950 TAZ720950:TBB720950 TKV720950:TKX720950 TUR720950:TUT720950 UEN720950:UEP720950 UOJ720950:UOL720950 UYF720950:UYH720950 VIB720950:VID720950 VRX720950:VRZ720950 WBT720950:WBV720950 WLP720950:WLR720950 WVL720950:WVN720950 D786486:F786486 IZ786486:JB786486 SV786486:SX786486 ACR786486:ACT786486 AMN786486:AMP786486 AWJ786486:AWL786486 BGF786486:BGH786486 BQB786486:BQD786486 BZX786486:BZZ786486 CJT786486:CJV786486 CTP786486:CTR786486 DDL786486:DDN786486 DNH786486:DNJ786486 DXD786486:DXF786486 EGZ786486:EHB786486 EQV786486:EQX786486 FAR786486:FAT786486 FKN786486:FKP786486 FUJ786486:FUL786486 GEF786486:GEH786486 GOB786486:GOD786486 GXX786486:GXZ786486 HHT786486:HHV786486 HRP786486:HRR786486 IBL786486:IBN786486 ILH786486:ILJ786486 IVD786486:IVF786486 JEZ786486:JFB786486 JOV786486:JOX786486 JYR786486:JYT786486 KIN786486:KIP786486 KSJ786486:KSL786486 LCF786486:LCH786486 LMB786486:LMD786486 LVX786486:LVZ786486 MFT786486:MFV786486 MPP786486:MPR786486 MZL786486:MZN786486 NJH786486:NJJ786486 NTD786486:NTF786486 OCZ786486:ODB786486 OMV786486:OMX786486 OWR786486:OWT786486 PGN786486:PGP786486 PQJ786486:PQL786486 QAF786486:QAH786486 QKB786486:QKD786486 QTX786486:QTZ786486 RDT786486:RDV786486 RNP786486:RNR786486 RXL786486:RXN786486 SHH786486:SHJ786486 SRD786486:SRF786486 TAZ786486:TBB786486 TKV786486:TKX786486 TUR786486:TUT786486 UEN786486:UEP786486 UOJ786486:UOL786486 UYF786486:UYH786486 VIB786486:VID786486 VRX786486:VRZ786486 WBT786486:WBV786486 WLP786486:WLR786486 WVL786486:WVN786486 D852022:F852022 IZ852022:JB852022 SV852022:SX852022 ACR852022:ACT852022 AMN852022:AMP852022 AWJ852022:AWL852022 BGF852022:BGH852022 BQB852022:BQD852022 BZX852022:BZZ852022 CJT852022:CJV852022 CTP852022:CTR852022 DDL852022:DDN852022 DNH852022:DNJ852022 DXD852022:DXF852022 EGZ852022:EHB852022 EQV852022:EQX852022 FAR852022:FAT852022 FKN852022:FKP852022 FUJ852022:FUL852022 GEF852022:GEH852022 GOB852022:GOD852022 GXX852022:GXZ852022 HHT852022:HHV852022 HRP852022:HRR852022 IBL852022:IBN852022 ILH852022:ILJ852022 IVD852022:IVF852022 JEZ852022:JFB852022 JOV852022:JOX852022 JYR852022:JYT852022 KIN852022:KIP852022 KSJ852022:KSL852022 LCF852022:LCH852022 LMB852022:LMD852022 LVX852022:LVZ852022 MFT852022:MFV852022 MPP852022:MPR852022 MZL852022:MZN852022 NJH852022:NJJ852022 NTD852022:NTF852022 OCZ852022:ODB852022 OMV852022:OMX852022 OWR852022:OWT852022 PGN852022:PGP852022 PQJ852022:PQL852022 QAF852022:QAH852022 QKB852022:QKD852022 QTX852022:QTZ852022 RDT852022:RDV852022 RNP852022:RNR852022 RXL852022:RXN852022 SHH852022:SHJ852022 SRD852022:SRF852022 TAZ852022:TBB852022 TKV852022:TKX852022 TUR852022:TUT852022 UEN852022:UEP852022 UOJ852022:UOL852022 UYF852022:UYH852022 VIB852022:VID852022 VRX852022:VRZ852022 WBT852022:WBV852022 WLP852022:WLR852022 WVL852022:WVN852022 D917558:F917558 IZ917558:JB917558 SV917558:SX917558 ACR917558:ACT917558 AMN917558:AMP917558 AWJ917558:AWL917558 BGF917558:BGH917558 BQB917558:BQD917558 BZX917558:BZZ917558 CJT917558:CJV917558 CTP917558:CTR917558 DDL917558:DDN917558 DNH917558:DNJ917558 DXD917558:DXF917558 EGZ917558:EHB917558 EQV917558:EQX917558 FAR917558:FAT917558 FKN917558:FKP917558 FUJ917558:FUL917558 GEF917558:GEH917558 GOB917558:GOD917558 GXX917558:GXZ917558 HHT917558:HHV917558 HRP917558:HRR917558 IBL917558:IBN917558 ILH917558:ILJ917558 IVD917558:IVF917558 JEZ917558:JFB917558 JOV917558:JOX917558 JYR917558:JYT917558 KIN917558:KIP917558 KSJ917558:KSL917558 LCF917558:LCH917558 LMB917558:LMD917558 LVX917558:LVZ917558 MFT917558:MFV917558 MPP917558:MPR917558 MZL917558:MZN917558 NJH917558:NJJ917558 NTD917558:NTF917558 OCZ917558:ODB917558 OMV917558:OMX917558 OWR917558:OWT917558 PGN917558:PGP917558 PQJ917558:PQL917558 QAF917558:QAH917558 QKB917558:QKD917558 QTX917558:QTZ917558 RDT917558:RDV917558 RNP917558:RNR917558 RXL917558:RXN917558 SHH917558:SHJ917558 SRD917558:SRF917558 TAZ917558:TBB917558 TKV917558:TKX917558 TUR917558:TUT917558 UEN917558:UEP917558 UOJ917558:UOL917558 UYF917558:UYH917558 VIB917558:VID917558 VRX917558:VRZ917558 WBT917558:WBV917558 WLP917558:WLR917558 WVL917558:WVN917558 D983094:F983094 IZ983094:JB983094 SV983094:SX983094 ACR983094:ACT983094 AMN983094:AMP983094 AWJ983094:AWL983094 BGF983094:BGH983094 BQB983094:BQD983094 BZX983094:BZZ983094 CJT983094:CJV983094 CTP983094:CTR983094 DDL983094:DDN983094 DNH983094:DNJ983094 DXD983094:DXF983094 EGZ983094:EHB983094 EQV983094:EQX983094 FAR983094:FAT983094 FKN983094:FKP983094 FUJ983094:FUL983094 GEF983094:GEH983094 GOB983094:GOD983094 GXX983094:GXZ983094 HHT983094:HHV983094 HRP983094:HRR983094 IBL983094:IBN983094 ILH983094:ILJ983094 IVD983094:IVF983094 JEZ983094:JFB983094 JOV983094:JOX983094 JYR983094:JYT983094 KIN983094:KIP983094 KSJ983094:KSL983094 LCF983094:LCH983094 LMB983094:LMD983094 LVX983094:LVZ983094 MFT983094:MFV983094 MPP983094:MPR983094 MZL983094:MZN983094 NJH983094:NJJ983094 NTD983094:NTF983094 OCZ983094:ODB983094 OMV983094:OMX983094 OWR983094:OWT983094 PGN983094:PGP983094 PQJ983094:PQL983094 QAF983094:QAH983094 QKB983094:QKD983094 QTX983094:QTZ983094 RDT983094:RDV983094 RNP983094:RNR983094 RXL983094:RXN983094 SHH983094:SHJ983094 SRD983094:SRF983094 TAZ983094:TBB983094 TKV983094:TKX983094 TUR983094:TUT983094 UEN983094:UEP983094 UOJ983094:UOL983094 UYF983094:UYH983094 VIB983094:VID983094 VRX983094:VRZ983094 WBT983094:WBV983094 WLP983094:WLR983094 WVL983094:WVN983094 D42:G45 IZ42:JC45 SV42:SY45 ACR42:ACU45 AMN42:AMQ45 AWJ42:AWM45 BGF42:BGI45 BQB42:BQE45 BZX42:CAA45 CJT42:CJW45 CTP42:CTS45 DDL42:DDO45 DNH42:DNK45 DXD42:DXG45 EGZ42:EHC45 EQV42:EQY45 FAR42:FAU45 FKN42:FKQ45 FUJ42:FUM45 GEF42:GEI45 GOB42:GOE45 GXX42:GYA45 HHT42:HHW45 HRP42:HRS45 IBL42:IBO45 ILH42:ILK45 IVD42:IVG45 JEZ42:JFC45 JOV42:JOY45 JYR42:JYU45 KIN42:KIQ45 KSJ42:KSM45 LCF42:LCI45 LMB42:LME45 LVX42:LWA45 MFT42:MFW45 MPP42:MPS45 MZL42:MZO45 NJH42:NJK45 NTD42:NTG45 OCZ42:ODC45 OMV42:OMY45 OWR42:OWU45 PGN42:PGQ45 PQJ42:PQM45 QAF42:QAI45 QKB42:QKE45 QTX42:QUA45 RDT42:RDW45 RNP42:RNS45 RXL42:RXO45 SHH42:SHK45 SRD42:SRG45 TAZ42:TBC45 TKV42:TKY45 TUR42:TUU45 UEN42:UEQ45 UOJ42:UOM45 UYF42:UYI45 VIB42:VIE45 VRX42:VSA45 WBT42:WBW45 WLP42:WLS45 WVL42:WVO45 D65578:G65581 IZ65578:JC65581 SV65578:SY65581 ACR65578:ACU65581 AMN65578:AMQ65581 AWJ65578:AWM65581 BGF65578:BGI65581 BQB65578:BQE65581 BZX65578:CAA65581 CJT65578:CJW65581 CTP65578:CTS65581 DDL65578:DDO65581 DNH65578:DNK65581 DXD65578:DXG65581 EGZ65578:EHC65581 EQV65578:EQY65581 FAR65578:FAU65581 FKN65578:FKQ65581 FUJ65578:FUM65581 GEF65578:GEI65581 GOB65578:GOE65581 GXX65578:GYA65581 HHT65578:HHW65581 HRP65578:HRS65581 IBL65578:IBO65581 ILH65578:ILK65581 IVD65578:IVG65581 JEZ65578:JFC65581 JOV65578:JOY65581 JYR65578:JYU65581 KIN65578:KIQ65581 KSJ65578:KSM65581 LCF65578:LCI65581 LMB65578:LME65581 LVX65578:LWA65581 MFT65578:MFW65581 MPP65578:MPS65581 MZL65578:MZO65581 NJH65578:NJK65581 NTD65578:NTG65581 OCZ65578:ODC65581 OMV65578:OMY65581 OWR65578:OWU65581 PGN65578:PGQ65581 PQJ65578:PQM65581 QAF65578:QAI65581 QKB65578:QKE65581 QTX65578:QUA65581 RDT65578:RDW65581 RNP65578:RNS65581 RXL65578:RXO65581 SHH65578:SHK65581 SRD65578:SRG65581 TAZ65578:TBC65581 TKV65578:TKY65581 TUR65578:TUU65581 UEN65578:UEQ65581 UOJ65578:UOM65581 UYF65578:UYI65581 VIB65578:VIE65581 VRX65578:VSA65581 WBT65578:WBW65581 WLP65578:WLS65581 WVL65578:WVO65581 D131114:G131117 IZ131114:JC131117 SV131114:SY131117 ACR131114:ACU131117 AMN131114:AMQ131117 AWJ131114:AWM131117 BGF131114:BGI131117 BQB131114:BQE131117 BZX131114:CAA131117 CJT131114:CJW131117 CTP131114:CTS131117 DDL131114:DDO131117 DNH131114:DNK131117 DXD131114:DXG131117 EGZ131114:EHC131117 EQV131114:EQY131117 FAR131114:FAU131117 FKN131114:FKQ131117 FUJ131114:FUM131117 GEF131114:GEI131117 GOB131114:GOE131117 GXX131114:GYA131117 HHT131114:HHW131117 HRP131114:HRS131117 IBL131114:IBO131117 ILH131114:ILK131117 IVD131114:IVG131117 JEZ131114:JFC131117 JOV131114:JOY131117 JYR131114:JYU131117 KIN131114:KIQ131117 KSJ131114:KSM131117 LCF131114:LCI131117 LMB131114:LME131117 LVX131114:LWA131117 MFT131114:MFW131117 MPP131114:MPS131117 MZL131114:MZO131117 NJH131114:NJK131117 NTD131114:NTG131117 OCZ131114:ODC131117 OMV131114:OMY131117 OWR131114:OWU131117 PGN131114:PGQ131117 PQJ131114:PQM131117 QAF131114:QAI131117 QKB131114:QKE131117 QTX131114:QUA131117 RDT131114:RDW131117 RNP131114:RNS131117 RXL131114:RXO131117 SHH131114:SHK131117 SRD131114:SRG131117 TAZ131114:TBC131117 TKV131114:TKY131117 TUR131114:TUU131117 UEN131114:UEQ131117 UOJ131114:UOM131117 UYF131114:UYI131117 VIB131114:VIE131117 VRX131114:VSA131117 WBT131114:WBW131117 WLP131114:WLS131117 WVL131114:WVO131117 D196650:G196653 IZ196650:JC196653 SV196650:SY196653 ACR196650:ACU196653 AMN196650:AMQ196653 AWJ196650:AWM196653 BGF196650:BGI196653 BQB196650:BQE196653 BZX196650:CAA196653 CJT196650:CJW196653 CTP196650:CTS196653 DDL196650:DDO196653 DNH196650:DNK196653 DXD196650:DXG196653 EGZ196650:EHC196653 EQV196650:EQY196653 FAR196650:FAU196653 FKN196650:FKQ196653 FUJ196650:FUM196653 GEF196650:GEI196653 GOB196650:GOE196653 GXX196650:GYA196653 HHT196650:HHW196653 HRP196650:HRS196653 IBL196650:IBO196653 ILH196650:ILK196653 IVD196650:IVG196653 JEZ196650:JFC196653 JOV196650:JOY196653 JYR196650:JYU196653 KIN196650:KIQ196653 KSJ196650:KSM196653 LCF196650:LCI196653 LMB196650:LME196653 LVX196650:LWA196653 MFT196650:MFW196653 MPP196650:MPS196653 MZL196650:MZO196653 NJH196650:NJK196653 NTD196650:NTG196653 OCZ196650:ODC196653 OMV196650:OMY196653 OWR196650:OWU196653 PGN196650:PGQ196653 PQJ196650:PQM196653 QAF196650:QAI196653 QKB196650:QKE196653 QTX196650:QUA196653 RDT196650:RDW196653 RNP196650:RNS196653 RXL196650:RXO196653 SHH196650:SHK196653 SRD196650:SRG196653 TAZ196650:TBC196653 TKV196650:TKY196653 TUR196650:TUU196653 UEN196650:UEQ196653 UOJ196650:UOM196653 UYF196650:UYI196653 VIB196650:VIE196653 VRX196650:VSA196653 WBT196650:WBW196653 WLP196650:WLS196653 WVL196650:WVO196653 D262186:G262189 IZ262186:JC262189 SV262186:SY262189 ACR262186:ACU262189 AMN262186:AMQ262189 AWJ262186:AWM262189 BGF262186:BGI262189 BQB262186:BQE262189 BZX262186:CAA262189 CJT262186:CJW262189 CTP262186:CTS262189 DDL262186:DDO262189 DNH262186:DNK262189 DXD262186:DXG262189 EGZ262186:EHC262189 EQV262186:EQY262189 FAR262186:FAU262189 FKN262186:FKQ262189 FUJ262186:FUM262189 GEF262186:GEI262189 GOB262186:GOE262189 GXX262186:GYA262189 HHT262186:HHW262189 HRP262186:HRS262189 IBL262186:IBO262189 ILH262186:ILK262189 IVD262186:IVG262189 JEZ262186:JFC262189 JOV262186:JOY262189 JYR262186:JYU262189 KIN262186:KIQ262189 KSJ262186:KSM262189 LCF262186:LCI262189 LMB262186:LME262189 LVX262186:LWA262189 MFT262186:MFW262189 MPP262186:MPS262189 MZL262186:MZO262189 NJH262186:NJK262189 NTD262186:NTG262189 OCZ262186:ODC262189 OMV262186:OMY262189 OWR262186:OWU262189 PGN262186:PGQ262189 PQJ262186:PQM262189 QAF262186:QAI262189 QKB262186:QKE262189 QTX262186:QUA262189 RDT262186:RDW262189 RNP262186:RNS262189 RXL262186:RXO262189 SHH262186:SHK262189 SRD262186:SRG262189 TAZ262186:TBC262189 TKV262186:TKY262189 TUR262186:TUU262189 UEN262186:UEQ262189 UOJ262186:UOM262189 UYF262186:UYI262189 VIB262186:VIE262189 VRX262186:VSA262189 WBT262186:WBW262189 WLP262186:WLS262189 WVL262186:WVO262189 D327722:G327725 IZ327722:JC327725 SV327722:SY327725 ACR327722:ACU327725 AMN327722:AMQ327725 AWJ327722:AWM327725 BGF327722:BGI327725 BQB327722:BQE327725 BZX327722:CAA327725 CJT327722:CJW327725 CTP327722:CTS327725 DDL327722:DDO327725 DNH327722:DNK327725 DXD327722:DXG327725 EGZ327722:EHC327725 EQV327722:EQY327725 FAR327722:FAU327725 FKN327722:FKQ327725 FUJ327722:FUM327725 GEF327722:GEI327725 GOB327722:GOE327725 GXX327722:GYA327725 HHT327722:HHW327725 HRP327722:HRS327725 IBL327722:IBO327725 ILH327722:ILK327725 IVD327722:IVG327725 JEZ327722:JFC327725 JOV327722:JOY327725 JYR327722:JYU327725 KIN327722:KIQ327725 KSJ327722:KSM327725 LCF327722:LCI327725 LMB327722:LME327725 LVX327722:LWA327725 MFT327722:MFW327725 MPP327722:MPS327725 MZL327722:MZO327725 NJH327722:NJK327725 NTD327722:NTG327725 OCZ327722:ODC327725 OMV327722:OMY327725 OWR327722:OWU327725 PGN327722:PGQ327725 PQJ327722:PQM327725 QAF327722:QAI327725 QKB327722:QKE327725 QTX327722:QUA327725 RDT327722:RDW327725 RNP327722:RNS327725 RXL327722:RXO327725 SHH327722:SHK327725 SRD327722:SRG327725 TAZ327722:TBC327725 TKV327722:TKY327725 TUR327722:TUU327725 UEN327722:UEQ327725 UOJ327722:UOM327725 UYF327722:UYI327725 VIB327722:VIE327725 VRX327722:VSA327725 WBT327722:WBW327725 WLP327722:WLS327725 WVL327722:WVO327725 D393258:G393261 IZ393258:JC393261 SV393258:SY393261 ACR393258:ACU393261 AMN393258:AMQ393261 AWJ393258:AWM393261 BGF393258:BGI393261 BQB393258:BQE393261 BZX393258:CAA393261 CJT393258:CJW393261 CTP393258:CTS393261 DDL393258:DDO393261 DNH393258:DNK393261 DXD393258:DXG393261 EGZ393258:EHC393261 EQV393258:EQY393261 FAR393258:FAU393261 FKN393258:FKQ393261 FUJ393258:FUM393261 GEF393258:GEI393261 GOB393258:GOE393261 GXX393258:GYA393261 HHT393258:HHW393261 HRP393258:HRS393261 IBL393258:IBO393261 ILH393258:ILK393261 IVD393258:IVG393261 JEZ393258:JFC393261 JOV393258:JOY393261 JYR393258:JYU393261 KIN393258:KIQ393261 KSJ393258:KSM393261 LCF393258:LCI393261 LMB393258:LME393261 LVX393258:LWA393261 MFT393258:MFW393261 MPP393258:MPS393261 MZL393258:MZO393261 NJH393258:NJK393261 NTD393258:NTG393261 OCZ393258:ODC393261 OMV393258:OMY393261 OWR393258:OWU393261 PGN393258:PGQ393261 PQJ393258:PQM393261 QAF393258:QAI393261 QKB393258:QKE393261 QTX393258:QUA393261 RDT393258:RDW393261 RNP393258:RNS393261 RXL393258:RXO393261 SHH393258:SHK393261 SRD393258:SRG393261 TAZ393258:TBC393261 TKV393258:TKY393261 TUR393258:TUU393261 UEN393258:UEQ393261 UOJ393258:UOM393261 UYF393258:UYI393261 VIB393258:VIE393261 VRX393258:VSA393261 WBT393258:WBW393261 WLP393258:WLS393261 WVL393258:WVO393261 D458794:G458797 IZ458794:JC458797 SV458794:SY458797 ACR458794:ACU458797 AMN458794:AMQ458797 AWJ458794:AWM458797 BGF458794:BGI458797 BQB458794:BQE458797 BZX458794:CAA458797 CJT458794:CJW458797 CTP458794:CTS458797 DDL458794:DDO458797 DNH458794:DNK458797 DXD458794:DXG458797 EGZ458794:EHC458797 EQV458794:EQY458797 FAR458794:FAU458797 FKN458794:FKQ458797 FUJ458794:FUM458797 GEF458794:GEI458797 GOB458794:GOE458797 GXX458794:GYA458797 HHT458794:HHW458797 HRP458794:HRS458797 IBL458794:IBO458797 ILH458794:ILK458797 IVD458794:IVG458797 JEZ458794:JFC458797 JOV458794:JOY458797 JYR458794:JYU458797 KIN458794:KIQ458797 KSJ458794:KSM458797 LCF458794:LCI458797 LMB458794:LME458797 LVX458794:LWA458797 MFT458794:MFW458797 MPP458794:MPS458797 MZL458794:MZO458797 NJH458794:NJK458797 NTD458794:NTG458797 OCZ458794:ODC458797 OMV458794:OMY458797 OWR458794:OWU458797 PGN458794:PGQ458797 PQJ458794:PQM458797 QAF458794:QAI458797 QKB458794:QKE458797 QTX458794:QUA458797 RDT458794:RDW458797 RNP458794:RNS458797 RXL458794:RXO458797 SHH458794:SHK458797 SRD458794:SRG458797 TAZ458794:TBC458797 TKV458794:TKY458797 TUR458794:TUU458797 UEN458794:UEQ458797 UOJ458794:UOM458797 UYF458794:UYI458797 VIB458794:VIE458797 VRX458794:VSA458797 WBT458794:WBW458797 WLP458794:WLS458797 WVL458794:WVO458797 D524330:G524333 IZ524330:JC524333 SV524330:SY524333 ACR524330:ACU524333 AMN524330:AMQ524333 AWJ524330:AWM524333 BGF524330:BGI524333 BQB524330:BQE524333 BZX524330:CAA524333 CJT524330:CJW524333 CTP524330:CTS524333 DDL524330:DDO524333 DNH524330:DNK524333 DXD524330:DXG524333 EGZ524330:EHC524333 EQV524330:EQY524333 FAR524330:FAU524333 FKN524330:FKQ524333 FUJ524330:FUM524333 GEF524330:GEI524333 GOB524330:GOE524333 GXX524330:GYA524333 HHT524330:HHW524333 HRP524330:HRS524333 IBL524330:IBO524333 ILH524330:ILK524333 IVD524330:IVG524333 JEZ524330:JFC524333 JOV524330:JOY524333 JYR524330:JYU524333 KIN524330:KIQ524333 KSJ524330:KSM524333 LCF524330:LCI524333 LMB524330:LME524333 LVX524330:LWA524333 MFT524330:MFW524333 MPP524330:MPS524333 MZL524330:MZO524333 NJH524330:NJK524333 NTD524330:NTG524333 OCZ524330:ODC524333 OMV524330:OMY524333 OWR524330:OWU524333 PGN524330:PGQ524333 PQJ524330:PQM524333 QAF524330:QAI524333 QKB524330:QKE524333 QTX524330:QUA524333 RDT524330:RDW524333 RNP524330:RNS524333 RXL524330:RXO524333 SHH524330:SHK524333 SRD524330:SRG524333 TAZ524330:TBC524333 TKV524330:TKY524333 TUR524330:TUU524333 UEN524330:UEQ524333 UOJ524330:UOM524333 UYF524330:UYI524333 VIB524330:VIE524333 VRX524330:VSA524333 WBT524330:WBW524333 WLP524330:WLS524333 WVL524330:WVO524333 D589866:G589869 IZ589866:JC589869 SV589866:SY589869 ACR589866:ACU589869 AMN589866:AMQ589869 AWJ589866:AWM589869 BGF589866:BGI589869 BQB589866:BQE589869 BZX589866:CAA589869 CJT589866:CJW589869 CTP589866:CTS589869 DDL589866:DDO589869 DNH589866:DNK589869 DXD589866:DXG589869 EGZ589866:EHC589869 EQV589866:EQY589869 FAR589866:FAU589869 FKN589866:FKQ589869 FUJ589866:FUM589869 GEF589866:GEI589869 GOB589866:GOE589869 GXX589866:GYA589869 HHT589866:HHW589869 HRP589866:HRS589869 IBL589866:IBO589869 ILH589866:ILK589869 IVD589866:IVG589869 JEZ589866:JFC589869 JOV589866:JOY589869 JYR589866:JYU589869 KIN589866:KIQ589869 KSJ589866:KSM589869 LCF589866:LCI589869 LMB589866:LME589869 LVX589866:LWA589869 MFT589866:MFW589869 MPP589866:MPS589869 MZL589866:MZO589869 NJH589866:NJK589869 NTD589866:NTG589869 OCZ589866:ODC589869 OMV589866:OMY589869 OWR589866:OWU589869 PGN589866:PGQ589869 PQJ589866:PQM589869 QAF589866:QAI589869 QKB589866:QKE589869 QTX589866:QUA589869 RDT589866:RDW589869 RNP589866:RNS589869 RXL589866:RXO589869 SHH589866:SHK589869 SRD589866:SRG589869 TAZ589866:TBC589869 TKV589866:TKY589869 TUR589866:TUU589869 UEN589866:UEQ589869 UOJ589866:UOM589869 UYF589866:UYI589869 VIB589866:VIE589869 VRX589866:VSA589869 WBT589866:WBW589869 WLP589866:WLS589869 WVL589866:WVO589869 D655402:G655405 IZ655402:JC655405 SV655402:SY655405 ACR655402:ACU655405 AMN655402:AMQ655405 AWJ655402:AWM655405 BGF655402:BGI655405 BQB655402:BQE655405 BZX655402:CAA655405 CJT655402:CJW655405 CTP655402:CTS655405 DDL655402:DDO655405 DNH655402:DNK655405 DXD655402:DXG655405 EGZ655402:EHC655405 EQV655402:EQY655405 FAR655402:FAU655405 FKN655402:FKQ655405 FUJ655402:FUM655405 GEF655402:GEI655405 GOB655402:GOE655405 GXX655402:GYA655405 HHT655402:HHW655405 HRP655402:HRS655405 IBL655402:IBO655405 ILH655402:ILK655405 IVD655402:IVG655405 JEZ655402:JFC655405 JOV655402:JOY655405 JYR655402:JYU655405 KIN655402:KIQ655405 KSJ655402:KSM655405 LCF655402:LCI655405 LMB655402:LME655405 LVX655402:LWA655405 MFT655402:MFW655405 MPP655402:MPS655405 MZL655402:MZO655405 NJH655402:NJK655405 NTD655402:NTG655405 OCZ655402:ODC655405 OMV655402:OMY655405 OWR655402:OWU655405 PGN655402:PGQ655405 PQJ655402:PQM655405 QAF655402:QAI655405 QKB655402:QKE655405 QTX655402:QUA655405 RDT655402:RDW655405 RNP655402:RNS655405 RXL655402:RXO655405 SHH655402:SHK655405 SRD655402:SRG655405 TAZ655402:TBC655405 TKV655402:TKY655405 TUR655402:TUU655405 UEN655402:UEQ655405 UOJ655402:UOM655405 UYF655402:UYI655405 VIB655402:VIE655405 VRX655402:VSA655405 WBT655402:WBW655405 WLP655402:WLS655405 WVL655402:WVO655405 D720938:G720941 IZ720938:JC720941 SV720938:SY720941 ACR720938:ACU720941 AMN720938:AMQ720941 AWJ720938:AWM720941 BGF720938:BGI720941 BQB720938:BQE720941 BZX720938:CAA720941 CJT720938:CJW720941 CTP720938:CTS720941 DDL720938:DDO720941 DNH720938:DNK720941 DXD720938:DXG720941 EGZ720938:EHC720941 EQV720938:EQY720941 FAR720938:FAU720941 FKN720938:FKQ720941 FUJ720938:FUM720941 GEF720938:GEI720941 GOB720938:GOE720941 GXX720938:GYA720941 HHT720938:HHW720941 HRP720938:HRS720941 IBL720938:IBO720941 ILH720938:ILK720941 IVD720938:IVG720941 JEZ720938:JFC720941 JOV720938:JOY720941 JYR720938:JYU720941 KIN720938:KIQ720941 KSJ720938:KSM720941 LCF720938:LCI720941 LMB720938:LME720941 LVX720938:LWA720941 MFT720938:MFW720941 MPP720938:MPS720941 MZL720938:MZO720941 NJH720938:NJK720941 NTD720938:NTG720941 OCZ720938:ODC720941 OMV720938:OMY720941 OWR720938:OWU720941 PGN720938:PGQ720941 PQJ720938:PQM720941 QAF720938:QAI720941 QKB720938:QKE720941 QTX720938:QUA720941 RDT720938:RDW720941 RNP720938:RNS720941 RXL720938:RXO720941 SHH720938:SHK720941 SRD720938:SRG720941 TAZ720938:TBC720941 TKV720938:TKY720941 TUR720938:TUU720941 UEN720938:UEQ720941 UOJ720938:UOM720941 UYF720938:UYI720941 VIB720938:VIE720941 VRX720938:VSA720941 WBT720938:WBW720941 WLP720938:WLS720941 WVL720938:WVO720941 D786474:G786477 IZ786474:JC786477 SV786474:SY786477 ACR786474:ACU786477 AMN786474:AMQ786477 AWJ786474:AWM786477 BGF786474:BGI786477 BQB786474:BQE786477 BZX786474:CAA786477 CJT786474:CJW786477 CTP786474:CTS786477 DDL786474:DDO786477 DNH786474:DNK786477 DXD786474:DXG786477 EGZ786474:EHC786477 EQV786474:EQY786477 FAR786474:FAU786477 FKN786474:FKQ786477 FUJ786474:FUM786477 GEF786474:GEI786477 GOB786474:GOE786477 GXX786474:GYA786477 HHT786474:HHW786477 HRP786474:HRS786477 IBL786474:IBO786477 ILH786474:ILK786477 IVD786474:IVG786477 JEZ786474:JFC786477 JOV786474:JOY786477 JYR786474:JYU786477 KIN786474:KIQ786477 KSJ786474:KSM786477 LCF786474:LCI786477 LMB786474:LME786477 LVX786474:LWA786477 MFT786474:MFW786477 MPP786474:MPS786477 MZL786474:MZO786477 NJH786474:NJK786477 NTD786474:NTG786477 OCZ786474:ODC786477 OMV786474:OMY786477 OWR786474:OWU786477 PGN786474:PGQ786477 PQJ786474:PQM786477 QAF786474:QAI786477 QKB786474:QKE786477 QTX786474:QUA786477 RDT786474:RDW786477 RNP786474:RNS786477 RXL786474:RXO786477 SHH786474:SHK786477 SRD786474:SRG786477 TAZ786474:TBC786477 TKV786474:TKY786477 TUR786474:TUU786477 UEN786474:UEQ786477 UOJ786474:UOM786477 UYF786474:UYI786477 VIB786474:VIE786477 VRX786474:VSA786477 WBT786474:WBW786477 WLP786474:WLS786477 WVL786474:WVO786477 D852010:G852013 IZ852010:JC852013 SV852010:SY852013 ACR852010:ACU852013 AMN852010:AMQ852013 AWJ852010:AWM852013 BGF852010:BGI852013 BQB852010:BQE852013 BZX852010:CAA852013 CJT852010:CJW852013 CTP852010:CTS852013 DDL852010:DDO852013 DNH852010:DNK852013 DXD852010:DXG852013 EGZ852010:EHC852013 EQV852010:EQY852013 FAR852010:FAU852013 FKN852010:FKQ852013 FUJ852010:FUM852013 GEF852010:GEI852013 GOB852010:GOE852013 GXX852010:GYA852013 HHT852010:HHW852013 HRP852010:HRS852013 IBL852010:IBO852013 ILH852010:ILK852013 IVD852010:IVG852013 JEZ852010:JFC852013 JOV852010:JOY852013 JYR852010:JYU852013 KIN852010:KIQ852013 KSJ852010:KSM852013 LCF852010:LCI852013 LMB852010:LME852013 LVX852010:LWA852013 MFT852010:MFW852013 MPP852010:MPS852013 MZL852010:MZO852013 NJH852010:NJK852013 NTD852010:NTG852013 OCZ852010:ODC852013 OMV852010:OMY852013 OWR852010:OWU852013 PGN852010:PGQ852013 PQJ852010:PQM852013 QAF852010:QAI852013 QKB852010:QKE852013 QTX852010:QUA852013 RDT852010:RDW852013 RNP852010:RNS852013 RXL852010:RXO852013 SHH852010:SHK852013 SRD852010:SRG852013 TAZ852010:TBC852013 TKV852010:TKY852013 TUR852010:TUU852013 UEN852010:UEQ852013 UOJ852010:UOM852013 UYF852010:UYI852013 VIB852010:VIE852013 VRX852010:VSA852013 WBT852010:WBW852013 WLP852010:WLS852013 WVL852010:WVO852013 D917546:G917549 IZ917546:JC917549 SV917546:SY917549 ACR917546:ACU917549 AMN917546:AMQ917549 AWJ917546:AWM917549 BGF917546:BGI917549 BQB917546:BQE917549 BZX917546:CAA917549 CJT917546:CJW917549 CTP917546:CTS917549 DDL917546:DDO917549 DNH917546:DNK917549 DXD917546:DXG917549 EGZ917546:EHC917549 EQV917546:EQY917549 FAR917546:FAU917549 FKN917546:FKQ917549 FUJ917546:FUM917549 GEF917546:GEI917549 GOB917546:GOE917549 GXX917546:GYA917549 HHT917546:HHW917549 HRP917546:HRS917549 IBL917546:IBO917549 ILH917546:ILK917549 IVD917546:IVG917549 JEZ917546:JFC917549 JOV917546:JOY917549 JYR917546:JYU917549 KIN917546:KIQ917549 KSJ917546:KSM917549 LCF917546:LCI917549 LMB917546:LME917549 LVX917546:LWA917549 MFT917546:MFW917549 MPP917546:MPS917549 MZL917546:MZO917549 NJH917546:NJK917549 NTD917546:NTG917549 OCZ917546:ODC917549 OMV917546:OMY917549 OWR917546:OWU917549 PGN917546:PGQ917549 PQJ917546:PQM917549 QAF917546:QAI917549 QKB917546:QKE917549 QTX917546:QUA917549 RDT917546:RDW917549 RNP917546:RNS917549 RXL917546:RXO917549 SHH917546:SHK917549 SRD917546:SRG917549 TAZ917546:TBC917549 TKV917546:TKY917549 TUR917546:TUU917549 UEN917546:UEQ917549 UOJ917546:UOM917549 UYF917546:UYI917549 VIB917546:VIE917549 VRX917546:VSA917549 WBT917546:WBW917549 WLP917546:WLS917549 WVL917546:WVO917549 D983082:G983085 IZ983082:JC983085 SV983082:SY983085 ACR983082:ACU983085 AMN983082:AMQ983085 AWJ983082:AWM983085 BGF983082:BGI983085 BQB983082:BQE983085 BZX983082:CAA983085 CJT983082:CJW983085 CTP983082:CTS983085 DDL983082:DDO983085 DNH983082:DNK983085 DXD983082:DXG983085 EGZ983082:EHC983085 EQV983082:EQY983085 FAR983082:FAU983085 FKN983082:FKQ983085 FUJ983082:FUM983085 GEF983082:GEI983085 GOB983082:GOE983085 GXX983082:GYA983085 HHT983082:HHW983085 HRP983082:HRS983085 IBL983082:IBO983085 ILH983082:ILK983085 IVD983082:IVG983085 JEZ983082:JFC983085 JOV983082:JOY983085 JYR983082:JYU983085 KIN983082:KIQ983085 KSJ983082:KSM983085 LCF983082:LCI983085 LMB983082:LME983085 LVX983082:LWA983085 MFT983082:MFW983085 MPP983082:MPS983085 MZL983082:MZO983085 NJH983082:NJK983085 NTD983082:NTG983085 OCZ983082:ODC983085 OMV983082:OMY983085 OWR983082:OWU983085 PGN983082:PGQ983085 PQJ983082:PQM983085 QAF983082:QAI983085 QKB983082:QKE983085 QTX983082:QUA983085 RDT983082:RDW983085 RNP983082:RNS983085 RXL983082:RXO983085 SHH983082:SHK983085 SRD983082:SRG983085 TAZ983082:TBC983085 TKV983082:TKY983085 TUR983082:TUU983085 UEN983082:UEQ983085 UOJ983082:UOM983085 UYF983082:UYI983085 VIB983082:VIE983085 VRX983082:VSA983085 WBT983082:WBW983085 WLP983082:WLS983085 WVL983082:WVO983085 I42:I57 JE42:JE57 TA42:TA57 ACW42:ACW57 AMS42:AMS57 AWO42:AWO57 BGK42:BGK57 BQG42:BQG57 CAC42:CAC57 CJY42:CJY57 CTU42:CTU57 DDQ42:DDQ57 DNM42:DNM57 DXI42:DXI57 EHE42:EHE57 ERA42:ERA57 FAW42:FAW57 FKS42:FKS57 FUO42:FUO57 GEK42:GEK57 GOG42:GOG57 GYC42:GYC57 HHY42:HHY57 HRU42:HRU57 IBQ42:IBQ57 ILM42:ILM57 IVI42:IVI57 JFE42:JFE57 JPA42:JPA57 JYW42:JYW57 KIS42:KIS57 KSO42:KSO57 LCK42:LCK57 LMG42:LMG57 LWC42:LWC57 MFY42:MFY57 MPU42:MPU57 MZQ42:MZQ57 NJM42:NJM57 NTI42:NTI57 ODE42:ODE57 ONA42:ONA57 OWW42:OWW57 PGS42:PGS57 PQO42:PQO57 QAK42:QAK57 QKG42:QKG57 QUC42:QUC57 RDY42:RDY57 RNU42:RNU57 RXQ42:RXQ57 SHM42:SHM57 SRI42:SRI57 TBE42:TBE57 TLA42:TLA57 TUW42:TUW57 UES42:UES57 UOO42:UOO57 UYK42:UYK57 VIG42:VIG57 VSC42:VSC57 WBY42:WBY57 WLU42:WLU57 WVQ42:WVQ57 I65578:I65593 JE65578:JE65593 TA65578:TA65593 ACW65578:ACW65593 AMS65578:AMS65593 AWO65578:AWO65593 BGK65578:BGK65593 BQG65578:BQG65593 CAC65578:CAC65593 CJY65578:CJY65593 CTU65578:CTU65593 DDQ65578:DDQ65593 DNM65578:DNM65593 DXI65578:DXI65593 EHE65578:EHE65593 ERA65578:ERA65593 FAW65578:FAW65593 FKS65578:FKS65593 FUO65578:FUO65593 GEK65578:GEK65593 GOG65578:GOG65593 GYC65578:GYC65593 HHY65578:HHY65593 HRU65578:HRU65593 IBQ65578:IBQ65593 ILM65578:ILM65593 IVI65578:IVI65593 JFE65578:JFE65593 JPA65578:JPA65593 JYW65578:JYW65593 KIS65578:KIS65593 KSO65578:KSO65593 LCK65578:LCK65593 LMG65578:LMG65593 LWC65578:LWC65593 MFY65578:MFY65593 MPU65578:MPU65593 MZQ65578:MZQ65593 NJM65578:NJM65593 NTI65578:NTI65593 ODE65578:ODE65593 ONA65578:ONA65593 OWW65578:OWW65593 PGS65578:PGS65593 PQO65578:PQO65593 QAK65578:QAK65593 QKG65578:QKG65593 QUC65578:QUC65593 RDY65578:RDY65593 RNU65578:RNU65593 RXQ65578:RXQ65593 SHM65578:SHM65593 SRI65578:SRI65593 TBE65578:TBE65593 TLA65578:TLA65593 TUW65578:TUW65593 UES65578:UES65593 UOO65578:UOO65593 UYK65578:UYK65593 VIG65578:VIG65593 VSC65578:VSC65593 WBY65578:WBY65593 WLU65578:WLU65593 WVQ65578:WVQ65593 I131114:I131129 JE131114:JE131129 TA131114:TA131129 ACW131114:ACW131129 AMS131114:AMS131129 AWO131114:AWO131129 BGK131114:BGK131129 BQG131114:BQG131129 CAC131114:CAC131129 CJY131114:CJY131129 CTU131114:CTU131129 DDQ131114:DDQ131129 DNM131114:DNM131129 DXI131114:DXI131129 EHE131114:EHE131129 ERA131114:ERA131129 FAW131114:FAW131129 FKS131114:FKS131129 FUO131114:FUO131129 GEK131114:GEK131129 GOG131114:GOG131129 GYC131114:GYC131129 HHY131114:HHY131129 HRU131114:HRU131129 IBQ131114:IBQ131129 ILM131114:ILM131129 IVI131114:IVI131129 JFE131114:JFE131129 JPA131114:JPA131129 JYW131114:JYW131129 KIS131114:KIS131129 KSO131114:KSO131129 LCK131114:LCK131129 LMG131114:LMG131129 LWC131114:LWC131129 MFY131114:MFY131129 MPU131114:MPU131129 MZQ131114:MZQ131129 NJM131114:NJM131129 NTI131114:NTI131129 ODE131114:ODE131129 ONA131114:ONA131129 OWW131114:OWW131129 PGS131114:PGS131129 PQO131114:PQO131129 QAK131114:QAK131129 QKG131114:QKG131129 QUC131114:QUC131129 RDY131114:RDY131129 RNU131114:RNU131129 RXQ131114:RXQ131129 SHM131114:SHM131129 SRI131114:SRI131129 TBE131114:TBE131129 TLA131114:TLA131129 TUW131114:TUW131129 UES131114:UES131129 UOO131114:UOO131129 UYK131114:UYK131129 VIG131114:VIG131129 VSC131114:VSC131129 WBY131114:WBY131129 WLU131114:WLU131129 WVQ131114:WVQ131129 I196650:I196665 JE196650:JE196665 TA196650:TA196665 ACW196650:ACW196665 AMS196650:AMS196665 AWO196650:AWO196665 BGK196650:BGK196665 BQG196650:BQG196665 CAC196650:CAC196665 CJY196650:CJY196665 CTU196650:CTU196665 DDQ196650:DDQ196665 DNM196650:DNM196665 DXI196650:DXI196665 EHE196650:EHE196665 ERA196650:ERA196665 FAW196650:FAW196665 FKS196650:FKS196665 FUO196650:FUO196665 GEK196650:GEK196665 GOG196650:GOG196665 GYC196650:GYC196665 HHY196650:HHY196665 HRU196650:HRU196665 IBQ196650:IBQ196665 ILM196650:ILM196665 IVI196650:IVI196665 JFE196650:JFE196665 JPA196650:JPA196665 JYW196650:JYW196665 KIS196650:KIS196665 KSO196650:KSO196665 LCK196650:LCK196665 LMG196650:LMG196665 LWC196650:LWC196665 MFY196650:MFY196665 MPU196650:MPU196665 MZQ196650:MZQ196665 NJM196650:NJM196665 NTI196650:NTI196665 ODE196650:ODE196665 ONA196650:ONA196665 OWW196650:OWW196665 PGS196650:PGS196665 PQO196650:PQO196665 QAK196650:QAK196665 QKG196650:QKG196665 QUC196650:QUC196665 RDY196650:RDY196665 RNU196650:RNU196665 RXQ196650:RXQ196665 SHM196650:SHM196665 SRI196650:SRI196665 TBE196650:TBE196665 TLA196650:TLA196665 TUW196650:TUW196665 UES196650:UES196665 UOO196650:UOO196665 UYK196650:UYK196665 VIG196650:VIG196665 VSC196650:VSC196665 WBY196650:WBY196665 WLU196650:WLU196665 WVQ196650:WVQ196665 I262186:I262201 JE262186:JE262201 TA262186:TA262201 ACW262186:ACW262201 AMS262186:AMS262201 AWO262186:AWO262201 BGK262186:BGK262201 BQG262186:BQG262201 CAC262186:CAC262201 CJY262186:CJY262201 CTU262186:CTU262201 DDQ262186:DDQ262201 DNM262186:DNM262201 DXI262186:DXI262201 EHE262186:EHE262201 ERA262186:ERA262201 FAW262186:FAW262201 FKS262186:FKS262201 FUO262186:FUO262201 GEK262186:GEK262201 GOG262186:GOG262201 GYC262186:GYC262201 HHY262186:HHY262201 HRU262186:HRU262201 IBQ262186:IBQ262201 ILM262186:ILM262201 IVI262186:IVI262201 JFE262186:JFE262201 JPA262186:JPA262201 JYW262186:JYW262201 KIS262186:KIS262201 KSO262186:KSO262201 LCK262186:LCK262201 LMG262186:LMG262201 LWC262186:LWC262201 MFY262186:MFY262201 MPU262186:MPU262201 MZQ262186:MZQ262201 NJM262186:NJM262201 NTI262186:NTI262201 ODE262186:ODE262201 ONA262186:ONA262201 OWW262186:OWW262201 PGS262186:PGS262201 PQO262186:PQO262201 QAK262186:QAK262201 QKG262186:QKG262201 QUC262186:QUC262201 RDY262186:RDY262201 RNU262186:RNU262201 RXQ262186:RXQ262201 SHM262186:SHM262201 SRI262186:SRI262201 TBE262186:TBE262201 TLA262186:TLA262201 TUW262186:TUW262201 UES262186:UES262201 UOO262186:UOO262201 UYK262186:UYK262201 VIG262186:VIG262201 VSC262186:VSC262201 WBY262186:WBY262201 WLU262186:WLU262201 WVQ262186:WVQ262201 I327722:I327737 JE327722:JE327737 TA327722:TA327737 ACW327722:ACW327737 AMS327722:AMS327737 AWO327722:AWO327737 BGK327722:BGK327737 BQG327722:BQG327737 CAC327722:CAC327737 CJY327722:CJY327737 CTU327722:CTU327737 DDQ327722:DDQ327737 DNM327722:DNM327737 DXI327722:DXI327737 EHE327722:EHE327737 ERA327722:ERA327737 FAW327722:FAW327737 FKS327722:FKS327737 FUO327722:FUO327737 GEK327722:GEK327737 GOG327722:GOG327737 GYC327722:GYC327737 HHY327722:HHY327737 HRU327722:HRU327737 IBQ327722:IBQ327737 ILM327722:ILM327737 IVI327722:IVI327737 JFE327722:JFE327737 JPA327722:JPA327737 JYW327722:JYW327737 KIS327722:KIS327737 KSO327722:KSO327737 LCK327722:LCK327737 LMG327722:LMG327737 LWC327722:LWC327737 MFY327722:MFY327737 MPU327722:MPU327737 MZQ327722:MZQ327737 NJM327722:NJM327737 NTI327722:NTI327737 ODE327722:ODE327737 ONA327722:ONA327737 OWW327722:OWW327737 PGS327722:PGS327737 PQO327722:PQO327737 QAK327722:QAK327737 QKG327722:QKG327737 QUC327722:QUC327737 RDY327722:RDY327737 RNU327722:RNU327737 RXQ327722:RXQ327737 SHM327722:SHM327737 SRI327722:SRI327737 TBE327722:TBE327737 TLA327722:TLA327737 TUW327722:TUW327737 UES327722:UES327737 UOO327722:UOO327737 UYK327722:UYK327737 VIG327722:VIG327737 VSC327722:VSC327737 WBY327722:WBY327737 WLU327722:WLU327737 WVQ327722:WVQ327737 I393258:I393273 JE393258:JE393273 TA393258:TA393273 ACW393258:ACW393273 AMS393258:AMS393273 AWO393258:AWO393273 BGK393258:BGK393273 BQG393258:BQG393273 CAC393258:CAC393273 CJY393258:CJY393273 CTU393258:CTU393273 DDQ393258:DDQ393273 DNM393258:DNM393273 DXI393258:DXI393273 EHE393258:EHE393273 ERA393258:ERA393273 FAW393258:FAW393273 FKS393258:FKS393273 FUO393258:FUO393273 GEK393258:GEK393273 GOG393258:GOG393273 GYC393258:GYC393273 HHY393258:HHY393273 HRU393258:HRU393273 IBQ393258:IBQ393273 ILM393258:ILM393273 IVI393258:IVI393273 JFE393258:JFE393273 JPA393258:JPA393273 JYW393258:JYW393273 KIS393258:KIS393273 KSO393258:KSO393273 LCK393258:LCK393273 LMG393258:LMG393273 LWC393258:LWC393273 MFY393258:MFY393273 MPU393258:MPU393273 MZQ393258:MZQ393273 NJM393258:NJM393273 NTI393258:NTI393273 ODE393258:ODE393273 ONA393258:ONA393273 OWW393258:OWW393273 PGS393258:PGS393273 PQO393258:PQO393273 QAK393258:QAK393273 QKG393258:QKG393273 QUC393258:QUC393273 RDY393258:RDY393273 RNU393258:RNU393273 RXQ393258:RXQ393273 SHM393258:SHM393273 SRI393258:SRI393273 TBE393258:TBE393273 TLA393258:TLA393273 TUW393258:TUW393273 UES393258:UES393273 UOO393258:UOO393273 UYK393258:UYK393273 VIG393258:VIG393273 VSC393258:VSC393273 WBY393258:WBY393273 WLU393258:WLU393273 WVQ393258:WVQ393273 I458794:I458809 JE458794:JE458809 TA458794:TA458809 ACW458794:ACW458809 AMS458794:AMS458809 AWO458794:AWO458809 BGK458794:BGK458809 BQG458794:BQG458809 CAC458794:CAC458809 CJY458794:CJY458809 CTU458794:CTU458809 DDQ458794:DDQ458809 DNM458794:DNM458809 DXI458794:DXI458809 EHE458794:EHE458809 ERA458794:ERA458809 FAW458794:FAW458809 FKS458794:FKS458809 FUO458794:FUO458809 GEK458794:GEK458809 GOG458794:GOG458809 GYC458794:GYC458809 HHY458794:HHY458809 HRU458794:HRU458809 IBQ458794:IBQ458809 ILM458794:ILM458809 IVI458794:IVI458809 JFE458794:JFE458809 JPA458794:JPA458809 JYW458794:JYW458809 KIS458794:KIS458809 KSO458794:KSO458809 LCK458794:LCK458809 LMG458794:LMG458809 LWC458794:LWC458809 MFY458794:MFY458809 MPU458794:MPU458809 MZQ458794:MZQ458809 NJM458794:NJM458809 NTI458794:NTI458809 ODE458794:ODE458809 ONA458794:ONA458809 OWW458794:OWW458809 PGS458794:PGS458809 PQO458794:PQO458809 QAK458794:QAK458809 QKG458794:QKG458809 QUC458794:QUC458809 RDY458794:RDY458809 RNU458794:RNU458809 RXQ458794:RXQ458809 SHM458794:SHM458809 SRI458794:SRI458809 TBE458794:TBE458809 TLA458794:TLA458809 TUW458794:TUW458809 UES458794:UES458809 UOO458794:UOO458809 UYK458794:UYK458809 VIG458794:VIG458809 VSC458794:VSC458809 WBY458794:WBY458809 WLU458794:WLU458809 WVQ458794:WVQ458809 I524330:I524345 JE524330:JE524345 TA524330:TA524345 ACW524330:ACW524345 AMS524330:AMS524345 AWO524330:AWO524345 BGK524330:BGK524345 BQG524330:BQG524345 CAC524330:CAC524345 CJY524330:CJY524345 CTU524330:CTU524345 DDQ524330:DDQ524345 DNM524330:DNM524345 DXI524330:DXI524345 EHE524330:EHE524345 ERA524330:ERA524345 FAW524330:FAW524345 FKS524330:FKS524345 FUO524330:FUO524345 GEK524330:GEK524345 GOG524330:GOG524345 GYC524330:GYC524345 HHY524330:HHY524345 HRU524330:HRU524345 IBQ524330:IBQ524345 ILM524330:ILM524345 IVI524330:IVI524345 JFE524330:JFE524345 JPA524330:JPA524345 JYW524330:JYW524345 KIS524330:KIS524345 KSO524330:KSO524345 LCK524330:LCK524345 LMG524330:LMG524345 LWC524330:LWC524345 MFY524330:MFY524345 MPU524330:MPU524345 MZQ524330:MZQ524345 NJM524330:NJM524345 NTI524330:NTI524345 ODE524330:ODE524345 ONA524330:ONA524345 OWW524330:OWW524345 PGS524330:PGS524345 PQO524330:PQO524345 QAK524330:QAK524345 QKG524330:QKG524345 QUC524330:QUC524345 RDY524330:RDY524345 RNU524330:RNU524345 RXQ524330:RXQ524345 SHM524330:SHM524345 SRI524330:SRI524345 TBE524330:TBE524345 TLA524330:TLA524345 TUW524330:TUW524345 UES524330:UES524345 UOO524330:UOO524345 UYK524330:UYK524345 VIG524330:VIG524345 VSC524330:VSC524345 WBY524330:WBY524345 WLU524330:WLU524345 WVQ524330:WVQ524345 I589866:I589881 JE589866:JE589881 TA589866:TA589881 ACW589866:ACW589881 AMS589866:AMS589881 AWO589866:AWO589881 BGK589866:BGK589881 BQG589866:BQG589881 CAC589866:CAC589881 CJY589866:CJY589881 CTU589866:CTU589881 DDQ589866:DDQ589881 DNM589866:DNM589881 DXI589866:DXI589881 EHE589866:EHE589881 ERA589866:ERA589881 FAW589866:FAW589881 FKS589866:FKS589881 FUO589866:FUO589881 GEK589866:GEK589881 GOG589866:GOG589881 GYC589866:GYC589881 HHY589866:HHY589881 HRU589866:HRU589881 IBQ589866:IBQ589881 ILM589866:ILM589881 IVI589866:IVI589881 JFE589866:JFE589881 JPA589866:JPA589881 JYW589866:JYW589881 KIS589866:KIS589881 KSO589866:KSO589881 LCK589866:LCK589881 LMG589866:LMG589881 LWC589866:LWC589881 MFY589866:MFY589881 MPU589866:MPU589881 MZQ589866:MZQ589881 NJM589866:NJM589881 NTI589866:NTI589881 ODE589866:ODE589881 ONA589866:ONA589881 OWW589866:OWW589881 PGS589866:PGS589881 PQO589866:PQO589881 QAK589866:QAK589881 QKG589866:QKG589881 QUC589866:QUC589881 RDY589866:RDY589881 RNU589866:RNU589881 RXQ589866:RXQ589881 SHM589866:SHM589881 SRI589866:SRI589881 TBE589866:TBE589881 TLA589866:TLA589881 TUW589866:TUW589881 UES589866:UES589881 UOO589866:UOO589881 UYK589866:UYK589881 VIG589866:VIG589881 VSC589866:VSC589881 WBY589866:WBY589881 WLU589866:WLU589881 WVQ589866:WVQ589881 I655402:I655417 JE655402:JE655417 TA655402:TA655417 ACW655402:ACW655417 AMS655402:AMS655417 AWO655402:AWO655417 BGK655402:BGK655417 BQG655402:BQG655417 CAC655402:CAC655417 CJY655402:CJY655417 CTU655402:CTU655417 DDQ655402:DDQ655417 DNM655402:DNM655417 DXI655402:DXI655417 EHE655402:EHE655417 ERA655402:ERA655417 FAW655402:FAW655417 FKS655402:FKS655417 FUO655402:FUO655417 GEK655402:GEK655417 GOG655402:GOG655417 GYC655402:GYC655417 HHY655402:HHY655417 HRU655402:HRU655417 IBQ655402:IBQ655417 ILM655402:ILM655417 IVI655402:IVI655417 JFE655402:JFE655417 JPA655402:JPA655417 JYW655402:JYW655417 KIS655402:KIS655417 KSO655402:KSO655417 LCK655402:LCK655417 LMG655402:LMG655417 LWC655402:LWC655417 MFY655402:MFY655417 MPU655402:MPU655417 MZQ655402:MZQ655417 NJM655402:NJM655417 NTI655402:NTI655417 ODE655402:ODE655417 ONA655402:ONA655417 OWW655402:OWW655417 PGS655402:PGS655417 PQO655402:PQO655417 QAK655402:QAK655417 QKG655402:QKG655417 QUC655402:QUC655417 RDY655402:RDY655417 RNU655402:RNU655417 RXQ655402:RXQ655417 SHM655402:SHM655417 SRI655402:SRI655417 TBE655402:TBE655417 TLA655402:TLA655417 TUW655402:TUW655417 UES655402:UES655417 UOO655402:UOO655417 UYK655402:UYK655417 VIG655402:VIG655417 VSC655402:VSC655417 WBY655402:WBY655417 WLU655402:WLU655417 WVQ655402:WVQ655417 I720938:I720953 JE720938:JE720953 TA720938:TA720953 ACW720938:ACW720953 AMS720938:AMS720953 AWO720938:AWO720953 BGK720938:BGK720953 BQG720938:BQG720953 CAC720938:CAC720953 CJY720938:CJY720953 CTU720938:CTU720953 DDQ720938:DDQ720953 DNM720938:DNM720953 DXI720938:DXI720953 EHE720938:EHE720953 ERA720938:ERA720953 FAW720938:FAW720953 FKS720938:FKS720953 FUO720938:FUO720953 GEK720938:GEK720953 GOG720938:GOG720953 GYC720938:GYC720953 HHY720938:HHY720953 HRU720938:HRU720953 IBQ720938:IBQ720953 ILM720938:ILM720953 IVI720938:IVI720953 JFE720938:JFE720953 JPA720938:JPA720953 JYW720938:JYW720953 KIS720938:KIS720953 KSO720938:KSO720953 LCK720938:LCK720953 LMG720938:LMG720953 LWC720938:LWC720953 MFY720938:MFY720953 MPU720938:MPU720953 MZQ720938:MZQ720953 NJM720938:NJM720953 NTI720938:NTI720953 ODE720938:ODE720953 ONA720938:ONA720953 OWW720938:OWW720953 PGS720938:PGS720953 PQO720938:PQO720953 QAK720938:QAK720953 QKG720938:QKG720953 QUC720938:QUC720953 RDY720938:RDY720953 RNU720938:RNU720953 RXQ720938:RXQ720953 SHM720938:SHM720953 SRI720938:SRI720953 TBE720938:TBE720953 TLA720938:TLA720953 TUW720938:TUW720953 UES720938:UES720953 UOO720938:UOO720953 UYK720938:UYK720953 VIG720938:VIG720953 VSC720938:VSC720953 WBY720938:WBY720953 WLU720938:WLU720953 WVQ720938:WVQ720953 I786474:I786489 JE786474:JE786489 TA786474:TA786489 ACW786474:ACW786489 AMS786474:AMS786489 AWO786474:AWO786489 BGK786474:BGK786489 BQG786474:BQG786489 CAC786474:CAC786489 CJY786474:CJY786489 CTU786474:CTU786489 DDQ786474:DDQ786489 DNM786474:DNM786489 DXI786474:DXI786489 EHE786474:EHE786489 ERA786474:ERA786489 FAW786474:FAW786489 FKS786474:FKS786489 FUO786474:FUO786489 GEK786474:GEK786489 GOG786474:GOG786489 GYC786474:GYC786489 HHY786474:HHY786489 HRU786474:HRU786489 IBQ786474:IBQ786489 ILM786474:ILM786489 IVI786474:IVI786489 JFE786474:JFE786489 JPA786474:JPA786489 JYW786474:JYW786489 KIS786474:KIS786489 KSO786474:KSO786489 LCK786474:LCK786489 LMG786474:LMG786489 LWC786474:LWC786489 MFY786474:MFY786489 MPU786474:MPU786489 MZQ786474:MZQ786489 NJM786474:NJM786489 NTI786474:NTI786489 ODE786474:ODE786489 ONA786474:ONA786489 OWW786474:OWW786489 PGS786474:PGS786489 PQO786474:PQO786489 QAK786474:QAK786489 QKG786474:QKG786489 QUC786474:QUC786489 RDY786474:RDY786489 RNU786474:RNU786489 RXQ786474:RXQ786489 SHM786474:SHM786489 SRI786474:SRI786489 TBE786474:TBE786489 TLA786474:TLA786489 TUW786474:TUW786489 UES786474:UES786489 UOO786474:UOO786489 UYK786474:UYK786489 VIG786474:VIG786489 VSC786474:VSC786489 WBY786474:WBY786489 WLU786474:WLU786489 WVQ786474:WVQ786489 I852010:I852025 JE852010:JE852025 TA852010:TA852025 ACW852010:ACW852025 AMS852010:AMS852025 AWO852010:AWO852025 BGK852010:BGK852025 BQG852010:BQG852025 CAC852010:CAC852025 CJY852010:CJY852025 CTU852010:CTU852025 DDQ852010:DDQ852025 DNM852010:DNM852025 DXI852010:DXI852025 EHE852010:EHE852025 ERA852010:ERA852025 FAW852010:FAW852025 FKS852010:FKS852025 FUO852010:FUO852025 GEK852010:GEK852025 GOG852010:GOG852025 GYC852010:GYC852025 HHY852010:HHY852025 HRU852010:HRU852025 IBQ852010:IBQ852025 ILM852010:ILM852025 IVI852010:IVI852025 JFE852010:JFE852025 JPA852010:JPA852025 JYW852010:JYW852025 KIS852010:KIS852025 KSO852010:KSO852025 LCK852010:LCK852025 LMG852010:LMG852025 LWC852010:LWC852025 MFY852010:MFY852025 MPU852010:MPU852025 MZQ852010:MZQ852025 NJM852010:NJM852025 NTI852010:NTI852025 ODE852010:ODE852025 ONA852010:ONA852025 OWW852010:OWW852025 PGS852010:PGS852025 PQO852010:PQO852025 QAK852010:QAK852025 QKG852010:QKG852025 QUC852010:QUC852025 RDY852010:RDY852025 RNU852010:RNU852025 RXQ852010:RXQ852025 SHM852010:SHM852025 SRI852010:SRI852025 TBE852010:TBE852025 TLA852010:TLA852025 TUW852010:TUW852025 UES852010:UES852025 UOO852010:UOO852025 UYK852010:UYK852025 VIG852010:VIG852025 VSC852010:VSC852025 WBY852010:WBY852025 WLU852010:WLU852025 WVQ852010:WVQ852025 I917546:I917561 JE917546:JE917561 TA917546:TA917561 ACW917546:ACW917561 AMS917546:AMS917561 AWO917546:AWO917561 BGK917546:BGK917561 BQG917546:BQG917561 CAC917546:CAC917561 CJY917546:CJY917561 CTU917546:CTU917561 DDQ917546:DDQ917561 DNM917546:DNM917561 DXI917546:DXI917561 EHE917546:EHE917561 ERA917546:ERA917561 FAW917546:FAW917561 FKS917546:FKS917561 FUO917546:FUO917561 GEK917546:GEK917561 GOG917546:GOG917561 GYC917546:GYC917561 HHY917546:HHY917561 HRU917546:HRU917561 IBQ917546:IBQ917561 ILM917546:ILM917561 IVI917546:IVI917561 JFE917546:JFE917561 JPA917546:JPA917561 JYW917546:JYW917561 KIS917546:KIS917561 KSO917546:KSO917561 LCK917546:LCK917561 LMG917546:LMG917561 LWC917546:LWC917561 MFY917546:MFY917561 MPU917546:MPU917561 MZQ917546:MZQ917561 NJM917546:NJM917561 NTI917546:NTI917561 ODE917546:ODE917561 ONA917546:ONA917561 OWW917546:OWW917561 PGS917546:PGS917561 PQO917546:PQO917561 QAK917546:QAK917561 QKG917546:QKG917561 QUC917546:QUC917561 RDY917546:RDY917561 RNU917546:RNU917561 RXQ917546:RXQ917561 SHM917546:SHM917561 SRI917546:SRI917561 TBE917546:TBE917561 TLA917546:TLA917561 TUW917546:TUW917561 UES917546:UES917561 UOO917546:UOO917561 UYK917546:UYK917561 VIG917546:VIG917561 VSC917546:VSC917561 WBY917546:WBY917561 WLU917546:WLU917561 WVQ917546:WVQ917561 I983082:I983097 JE983082:JE983097 TA983082:TA983097 ACW983082:ACW983097 AMS983082:AMS983097 AWO983082:AWO983097 BGK983082:BGK983097 BQG983082:BQG983097 CAC983082:CAC983097 CJY983082:CJY983097 CTU983082:CTU983097 DDQ983082:DDQ983097 DNM983082:DNM983097 DXI983082:DXI983097 EHE983082:EHE983097 ERA983082:ERA983097 FAW983082:FAW983097 FKS983082:FKS983097 FUO983082:FUO983097 GEK983082:GEK983097 GOG983082:GOG983097 GYC983082:GYC983097 HHY983082:HHY983097 HRU983082:HRU983097 IBQ983082:IBQ983097 ILM983082:ILM983097 IVI983082:IVI983097 JFE983082:JFE983097 JPA983082:JPA983097 JYW983082:JYW983097 KIS983082:KIS983097 KSO983082:KSO983097 LCK983082:LCK983097 LMG983082:LMG983097 LWC983082:LWC983097 MFY983082:MFY983097 MPU983082:MPU983097 MZQ983082:MZQ983097 NJM983082:NJM983097 NTI983082:NTI983097 ODE983082:ODE983097 ONA983082:ONA983097 OWW983082:OWW983097 PGS983082:PGS983097 PQO983082:PQO983097 QAK983082:QAK983097 QKG983082:QKG983097 QUC983082:QUC983097 RDY983082:RDY983097 RNU983082:RNU983097 RXQ983082:RXQ983097 SHM983082:SHM983097 SRI983082:SRI983097 TBE983082:TBE983097 TLA983082:TLA983097 TUW983082:TUW983097 UES983082:UES983097 UOO983082:UOO983097 UYK983082:UYK983097 VIG983082:VIG983097 VSC983082:VSC983097 WBY983082:WBY983097 WLU983082:WLU983097 WVQ983082:WVQ983097 G46:G54 JC46:JC54 SY46:SY54 ACU46:ACU54 AMQ46:AMQ54 AWM46:AWM54 BGI46:BGI54 BQE46:BQE54 CAA46:CAA54 CJW46:CJW54 CTS46:CTS54 DDO46:DDO54 DNK46:DNK54 DXG46:DXG54 EHC46:EHC54 EQY46:EQY54 FAU46:FAU54 FKQ46:FKQ54 FUM46:FUM54 GEI46:GEI54 GOE46:GOE54 GYA46:GYA54 HHW46:HHW54 HRS46:HRS54 IBO46:IBO54 ILK46:ILK54 IVG46:IVG54 JFC46:JFC54 JOY46:JOY54 JYU46:JYU54 KIQ46:KIQ54 KSM46:KSM54 LCI46:LCI54 LME46:LME54 LWA46:LWA54 MFW46:MFW54 MPS46:MPS54 MZO46:MZO54 NJK46:NJK54 NTG46:NTG54 ODC46:ODC54 OMY46:OMY54 OWU46:OWU54 PGQ46:PGQ54 PQM46:PQM54 QAI46:QAI54 QKE46:QKE54 QUA46:QUA54 RDW46:RDW54 RNS46:RNS54 RXO46:RXO54 SHK46:SHK54 SRG46:SRG54 TBC46:TBC54 TKY46:TKY54 TUU46:TUU54 UEQ46:UEQ54 UOM46:UOM54 UYI46:UYI54 VIE46:VIE54 VSA46:VSA54 WBW46:WBW54 WLS46:WLS54 WVO46:WVO54 G65582:G65590 JC65582:JC65590 SY65582:SY65590 ACU65582:ACU65590 AMQ65582:AMQ65590 AWM65582:AWM65590 BGI65582:BGI65590 BQE65582:BQE65590 CAA65582:CAA65590 CJW65582:CJW65590 CTS65582:CTS65590 DDO65582:DDO65590 DNK65582:DNK65590 DXG65582:DXG65590 EHC65582:EHC65590 EQY65582:EQY65590 FAU65582:FAU65590 FKQ65582:FKQ65590 FUM65582:FUM65590 GEI65582:GEI65590 GOE65582:GOE65590 GYA65582:GYA65590 HHW65582:HHW65590 HRS65582:HRS65590 IBO65582:IBO65590 ILK65582:ILK65590 IVG65582:IVG65590 JFC65582:JFC65590 JOY65582:JOY65590 JYU65582:JYU65590 KIQ65582:KIQ65590 KSM65582:KSM65590 LCI65582:LCI65590 LME65582:LME65590 LWA65582:LWA65590 MFW65582:MFW65590 MPS65582:MPS65590 MZO65582:MZO65590 NJK65582:NJK65590 NTG65582:NTG65590 ODC65582:ODC65590 OMY65582:OMY65590 OWU65582:OWU65590 PGQ65582:PGQ65590 PQM65582:PQM65590 QAI65582:QAI65590 QKE65582:QKE65590 QUA65582:QUA65590 RDW65582:RDW65590 RNS65582:RNS65590 RXO65582:RXO65590 SHK65582:SHK65590 SRG65582:SRG65590 TBC65582:TBC65590 TKY65582:TKY65590 TUU65582:TUU65590 UEQ65582:UEQ65590 UOM65582:UOM65590 UYI65582:UYI65590 VIE65582:VIE65590 VSA65582:VSA65590 WBW65582:WBW65590 WLS65582:WLS65590 WVO65582:WVO65590 G131118:G131126 JC131118:JC131126 SY131118:SY131126 ACU131118:ACU131126 AMQ131118:AMQ131126 AWM131118:AWM131126 BGI131118:BGI131126 BQE131118:BQE131126 CAA131118:CAA131126 CJW131118:CJW131126 CTS131118:CTS131126 DDO131118:DDO131126 DNK131118:DNK131126 DXG131118:DXG131126 EHC131118:EHC131126 EQY131118:EQY131126 FAU131118:FAU131126 FKQ131118:FKQ131126 FUM131118:FUM131126 GEI131118:GEI131126 GOE131118:GOE131126 GYA131118:GYA131126 HHW131118:HHW131126 HRS131118:HRS131126 IBO131118:IBO131126 ILK131118:ILK131126 IVG131118:IVG131126 JFC131118:JFC131126 JOY131118:JOY131126 JYU131118:JYU131126 KIQ131118:KIQ131126 KSM131118:KSM131126 LCI131118:LCI131126 LME131118:LME131126 LWA131118:LWA131126 MFW131118:MFW131126 MPS131118:MPS131126 MZO131118:MZO131126 NJK131118:NJK131126 NTG131118:NTG131126 ODC131118:ODC131126 OMY131118:OMY131126 OWU131118:OWU131126 PGQ131118:PGQ131126 PQM131118:PQM131126 QAI131118:QAI131126 QKE131118:QKE131126 QUA131118:QUA131126 RDW131118:RDW131126 RNS131118:RNS131126 RXO131118:RXO131126 SHK131118:SHK131126 SRG131118:SRG131126 TBC131118:TBC131126 TKY131118:TKY131126 TUU131118:TUU131126 UEQ131118:UEQ131126 UOM131118:UOM131126 UYI131118:UYI131126 VIE131118:VIE131126 VSA131118:VSA131126 WBW131118:WBW131126 WLS131118:WLS131126 WVO131118:WVO131126 G196654:G196662 JC196654:JC196662 SY196654:SY196662 ACU196654:ACU196662 AMQ196654:AMQ196662 AWM196654:AWM196662 BGI196654:BGI196662 BQE196654:BQE196662 CAA196654:CAA196662 CJW196654:CJW196662 CTS196654:CTS196662 DDO196654:DDO196662 DNK196654:DNK196662 DXG196654:DXG196662 EHC196654:EHC196662 EQY196654:EQY196662 FAU196654:FAU196662 FKQ196654:FKQ196662 FUM196654:FUM196662 GEI196654:GEI196662 GOE196654:GOE196662 GYA196654:GYA196662 HHW196654:HHW196662 HRS196654:HRS196662 IBO196654:IBO196662 ILK196654:ILK196662 IVG196654:IVG196662 JFC196654:JFC196662 JOY196654:JOY196662 JYU196654:JYU196662 KIQ196654:KIQ196662 KSM196654:KSM196662 LCI196654:LCI196662 LME196654:LME196662 LWA196654:LWA196662 MFW196654:MFW196662 MPS196654:MPS196662 MZO196654:MZO196662 NJK196654:NJK196662 NTG196654:NTG196662 ODC196654:ODC196662 OMY196654:OMY196662 OWU196654:OWU196662 PGQ196654:PGQ196662 PQM196654:PQM196662 QAI196654:QAI196662 QKE196654:QKE196662 QUA196654:QUA196662 RDW196654:RDW196662 RNS196654:RNS196662 RXO196654:RXO196662 SHK196654:SHK196662 SRG196654:SRG196662 TBC196654:TBC196662 TKY196654:TKY196662 TUU196654:TUU196662 UEQ196654:UEQ196662 UOM196654:UOM196662 UYI196654:UYI196662 VIE196654:VIE196662 VSA196654:VSA196662 WBW196654:WBW196662 WLS196654:WLS196662 WVO196654:WVO196662 G262190:G262198 JC262190:JC262198 SY262190:SY262198 ACU262190:ACU262198 AMQ262190:AMQ262198 AWM262190:AWM262198 BGI262190:BGI262198 BQE262190:BQE262198 CAA262190:CAA262198 CJW262190:CJW262198 CTS262190:CTS262198 DDO262190:DDO262198 DNK262190:DNK262198 DXG262190:DXG262198 EHC262190:EHC262198 EQY262190:EQY262198 FAU262190:FAU262198 FKQ262190:FKQ262198 FUM262190:FUM262198 GEI262190:GEI262198 GOE262190:GOE262198 GYA262190:GYA262198 HHW262190:HHW262198 HRS262190:HRS262198 IBO262190:IBO262198 ILK262190:ILK262198 IVG262190:IVG262198 JFC262190:JFC262198 JOY262190:JOY262198 JYU262190:JYU262198 KIQ262190:KIQ262198 KSM262190:KSM262198 LCI262190:LCI262198 LME262190:LME262198 LWA262190:LWA262198 MFW262190:MFW262198 MPS262190:MPS262198 MZO262190:MZO262198 NJK262190:NJK262198 NTG262190:NTG262198 ODC262190:ODC262198 OMY262190:OMY262198 OWU262190:OWU262198 PGQ262190:PGQ262198 PQM262190:PQM262198 QAI262190:QAI262198 QKE262190:QKE262198 QUA262190:QUA262198 RDW262190:RDW262198 RNS262190:RNS262198 RXO262190:RXO262198 SHK262190:SHK262198 SRG262190:SRG262198 TBC262190:TBC262198 TKY262190:TKY262198 TUU262190:TUU262198 UEQ262190:UEQ262198 UOM262190:UOM262198 UYI262190:UYI262198 VIE262190:VIE262198 VSA262190:VSA262198 WBW262190:WBW262198 WLS262190:WLS262198 WVO262190:WVO262198 G327726:G327734 JC327726:JC327734 SY327726:SY327734 ACU327726:ACU327734 AMQ327726:AMQ327734 AWM327726:AWM327734 BGI327726:BGI327734 BQE327726:BQE327734 CAA327726:CAA327734 CJW327726:CJW327734 CTS327726:CTS327734 DDO327726:DDO327734 DNK327726:DNK327734 DXG327726:DXG327734 EHC327726:EHC327734 EQY327726:EQY327734 FAU327726:FAU327734 FKQ327726:FKQ327734 FUM327726:FUM327734 GEI327726:GEI327734 GOE327726:GOE327734 GYA327726:GYA327734 HHW327726:HHW327734 HRS327726:HRS327734 IBO327726:IBO327734 ILK327726:ILK327734 IVG327726:IVG327734 JFC327726:JFC327734 JOY327726:JOY327734 JYU327726:JYU327734 KIQ327726:KIQ327734 KSM327726:KSM327734 LCI327726:LCI327734 LME327726:LME327734 LWA327726:LWA327734 MFW327726:MFW327734 MPS327726:MPS327734 MZO327726:MZO327734 NJK327726:NJK327734 NTG327726:NTG327734 ODC327726:ODC327734 OMY327726:OMY327734 OWU327726:OWU327734 PGQ327726:PGQ327734 PQM327726:PQM327734 QAI327726:QAI327734 QKE327726:QKE327734 QUA327726:QUA327734 RDW327726:RDW327734 RNS327726:RNS327734 RXO327726:RXO327734 SHK327726:SHK327734 SRG327726:SRG327734 TBC327726:TBC327734 TKY327726:TKY327734 TUU327726:TUU327734 UEQ327726:UEQ327734 UOM327726:UOM327734 UYI327726:UYI327734 VIE327726:VIE327734 VSA327726:VSA327734 WBW327726:WBW327734 WLS327726:WLS327734 WVO327726:WVO327734 G393262:G393270 JC393262:JC393270 SY393262:SY393270 ACU393262:ACU393270 AMQ393262:AMQ393270 AWM393262:AWM393270 BGI393262:BGI393270 BQE393262:BQE393270 CAA393262:CAA393270 CJW393262:CJW393270 CTS393262:CTS393270 DDO393262:DDO393270 DNK393262:DNK393270 DXG393262:DXG393270 EHC393262:EHC393270 EQY393262:EQY393270 FAU393262:FAU393270 FKQ393262:FKQ393270 FUM393262:FUM393270 GEI393262:GEI393270 GOE393262:GOE393270 GYA393262:GYA393270 HHW393262:HHW393270 HRS393262:HRS393270 IBO393262:IBO393270 ILK393262:ILK393270 IVG393262:IVG393270 JFC393262:JFC393270 JOY393262:JOY393270 JYU393262:JYU393270 KIQ393262:KIQ393270 KSM393262:KSM393270 LCI393262:LCI393270 LME393262:LME393270 LWA393262:LWA393270 MFW393262:MFW393270 MPS393262:MPS393270 MZO393262:MZO393270 NJK393262:NJK393270 NTG393262:NTG393270 ODC393262:ODC393270 OMY393262:OMY393270 OWU393262:OWU393270 PGQ393262:PGQ393270 PQM393262:PQM393270 QAI393262:QAI393270 QKE393262:QKE393270 QUA393262:QUA393270 RDW393262:RDW393270 RNS393262:RNS393270 RXO393262:RXO393270 SHK393262:SHK393270 SRG393262:SRG393270 TBC393262:TBC393270 TKY393262:TKY393270 TUU393262:TUU393270 UEQ393262:UEQ393270 UOM393262:UOM393270 UYI393262:UYI393270 VIE393262:VIE393270 VSA393262:VSA393270 WBW393262:WBW393270 WLS393262:WLS393270 WVO393262:WVO393270 G458798:G458806 JC458798:JC458806 SY458798:SY458806 ACU458798:ACU458806 AMQ458798:AMQ458806 AWM458798:AWM458806 BGI458798:BGI458806 BQE458798:BQE458806 CAA458798:CAA458806 CJW458798:CJW458806 CTS458798:CTS458806 DDO458798:DDO458806 DNK458798:DNK458806 DXG458798:DXG458806 EHC458798:EHC458806 EQY458798:EQY458806 FAU458798:FAU458806 FKQ458798:FKQ458806 FUM458798:FUM458806 GEI458798:GEI458806 GOE458798:GOE458806 GYA458798:GYA458806 HHW458798:HHW458806 HRS458798:HRS458806 IBO458798:IBO458806 ILK458798:ILK458806 IVG458798:IVG458806 JFC458798:JFC458806 JOY458798:JOY458806 JYU458798:JYU458806 KIQ458798:KIQ458806 KSM458798:KSM458806 LCI458798:LCI458806 LME458798:LME458806 LWA458798:LWA458806 MFW458798:MFW458806 MPS458798:MPS458806 MZO458798:MZO458806 NJK458798:NJK458806 NTG458798:NTG458806 ODC458798:ODC458806 OMY458798:OMY458806 OWU458798:OWU458806 PGQ458798:PGQ458806 PQM458798:PQM458806 QAI458798:QAI458806 QKE458798:QKE458806 QUA458798:QUA458806 RDW458798:RDW458806 RNS458798:RNS458806 RXO458798:RXO458806 SHK458798:SHK458806 SRG458798:SRG458806 TBC458798:TBC458806 TKY458798:TKY458806 TUU458798:TUU458806 UEQ458798:UEQ458806 UOM458798:UOM458806 UYI458798:UYI458806 VIE458798:VIE458806 VSA458798:VSA458806 WBW458798:WBW458806 WLS458798:WLS458806 WVO458798:WVO458806 G524334:G524342 JC524334:JC524342 SY524334:SY524342 ACU524334:ACU524342 AMQ524334:AMQ524342 AWM524334:AWM524342 BGI524334:BGI524342 BQE524334:BQE524342 CAA524334:CAA524342 CJW524334:CJW524342 CTS524334:CTS524342 DDO524334:DDO524342 DNK524334:DNK524342 DXG524334:DXG524342 EHC524334:EHC524342 EQY524334:EQY524342 FAU524334:FAU524342 FKQ524334:FKQ524342 FUM524334:FUM524342 GEI524334:GEI524342 GOE524334:GOE524342 GYA524334:GYA524342 HHW524334:HHW524342 HRS524334:HRS524342 IBO524334:IBO524342 ILK524334:ILK524342 IVG524334:IVG524342 JFC524334:JFC524342 JOY524334:JOY524342 JYU524334:JYU524342 KIQ524334:KIQ524342 KSM524334:KSM524342 LCI524334:LCI524342 LME524334:LME524342 LWA524334:LWA524342 MFW524334:MFW524342 MPS524334:MPS524342 MZO524334:MZO524342 NJK524334:NJK524342 NTG524334:NTG524342 ODC524334:ODC524342 OMY524334:OMY524342 OWU524334:OWU524342 PGQ524334:PGQ524342 PQM524334:PQM524342 QAI524334:QAI524342 QKE524334:QKE524342 QUA524334:QUA524342 RDW524334:RDW524342 RNS524334:RNS524342 RXO524334:RXO524342 SHK524334:SHK524342 SRG524334:SRG524342 TBC524334:TBC524342 TKY524334:TKY524342 TUU524334:TUU524342 UEQ524334:UEQ524342 UOM524334:UOM524342 UYI524334:UYI524342 VIE524334:VIE524342 VSA524334:VSA524342 WBW524334:WBW524342 WLS524334:WLS524342 WVO524334:WVO524342 G589870:G589878 JC589870:JC589878 SY589870:SY589878 ACU589870:ACU589878 AMQ589870:AMQ589878 AWM589870:AWM589878 BGI589870:BGI589878 BQE589870:BQE589878 CAA589870:CAA589878 CJW589870:CJW589878 CTS589870:CTS589878 DDO589870:DDO589878 DNK589870:DNK589878 DXG589870:DXG589878 EHC589870:EHC589878 EQY589870:EQY589878 FAU589870:FAU589878 FKQ589870:FKQ589878 FUM589870:FUM589878 GEI589870:GEI589878 GOE589870:GOE589878 GYA589870:GYA589878 HHW589870:HHW589878 HRS589870:HRS589878 IBO589870:IBO589878 ILK589870:ILK589878 IVG589870:IVG589878 JFC589870:JFC589878 JOY589870:JOY589878 JYU589870:JYU589878 KIQ589870:KIQ589878 KSM589870:KSM589878 LCI589870:LCI589878 LME589870:LME589878 LWA589870:LWA589878 MFW589870:MFW589878 MPS589870:MPS589878 MZO589870:MZO589878 NJK589870:NJK589878 NTG589870:NTG589878 ODC589870:ODC589878 OMY589870:OMY589878 OWU589870:OWU589878 PGQ589870:PGQ589878 PQM589870:PQM589878 QAI589870:QAI589878 QKE589870:QKE589878 QUA589870:QUA589878 RDW589870:RDW589878 RNS589870:RNS589878 RXO589870:RXO589878 SHK589870:SHK589878 SRG589870:SRG589878 TBC589870:TBC589878 TKY589870:TKY589878 TUU589870:TUU589878 UEQ589870:UEQ589878 UOM589870:UOM589878 UYI589870:UYI589878 VIE589870:VIE589878 VSA589870:VSA589878 WBW589870:WBW589878 WLS589870:WLS589878 WVO589870:WVO589878 G655406:G655414 JC655406:JC655414 SY655406:SY655414 ACU655406:ACU655414 AMQ655406:AMQ655414 AWM655406:AWM655414 BGI655406:BGI655414 BQE655406:BQE655414 CAA655406:CAA655414 CJW655406:CJW655414 CTS655406:CTS655414 DDO655406:DDO655414 DNK655406:DNK655414 DXG655406:DXG655414 EHC655406:EHC655414 EQY655406:EQY655414 FAU655406:FAU655414 FKQ655406:FKQ655414 FUM655406:FUM655414 GEI655406:GEI655414 GOE655406:GOE655414 GYA655406:GYA655414 HHW655406:HHW655414 HRS655406:HRS655414 IBO655406:IBO655414 ILK655406:ILK655414 IVG655406:IVG655414 JFC655406:JFC655414 JOY655406:JOY655414 JYU655406:JYU655414 KIQ655406:KIQ655414 KSM655406:KSM655414 LCI655406:LCI655414 LME655406:LME655414 LWA655406:LWA655414 MFW655406:MFW655414 MPS655406:MPS655414 MZO655406:MZO655414 NJK655406:NJK655414 NTG655406:NTG655414 ODC655406:ODC655414 OMY655406:OMY655414 OWU655406:OWU655414 PGQ655406:PGQ655414 PQM655406:PQM655414 QAI655406:QAI655414 QKE655406:QKE655414 QUA655406:QUA655414 RDW655406:RDW655414 RNS655406:RNS655414 RXO655406:RXO655414 SHK655406:SHK655414 SRG655406:SRG655414 TBC655406:TBC655414 TKY655406:TKY655414 TUU655406:TUU655414 UEQ655406:UEQ655414 UOM655406:UOM655414 UYI655406:UYI655414 VIE655406:VIE655414 VSA655406:VSA655414 WBW655406:WBW655414 WLS655406:WLS655414 WVO655406:WVO655414 G720942:G720950 JC720942:JC720950 SY720942:SY720950 ACU720942:ACU720950 AMQ720942:AMQ720950 AWM720942:AWM720950 BGI720942:BGI720950 BQE720942:BQE720950 CAA720942:CAA720950 CJW720942:CJW720950 CTS720942:CTS720950 DDO720942:DDO720950 DNK720942:DNK720950 DXG720942:DXG720950 EHC720942:EHC720950 EQY720942:EQY720950 FAU720942:FAU720950 FKQ720942:FKQ720950 FUM720942:FUM720950 GEI720942:GEI720950 GOE720942:GOE720950 GYA720942:GYA720950 HHW720942:HHW720950 HRS720942:HRS720950 IBO720942:IBO720950 ILK720942:ILK720950 IVG720942:IVG720950 JFC720942:JFC720950 JOY720942:JOY720950 JYU720942:JYU720950 KIQ720942:KIQ720950 KSM720942:KSM720950 LCI720942:LCI720950 LME720942:LME720950 LWA720942:LWA720950 MFW720942:MFW720950 MPS720942:MPS720950 MZO720942:MZO720950 NJK720942:NJK720950 NTG720942:NTG720950 ODC720942:ODC720950 OMY720942:OMY720950 OWU720942:OWU720950 PGQ720942:PGQ720950 PQM720942:PQM720950 QAI720942:QAI720950 QKE720942:QKE720950 QUA720942:QUA720950 RDW720942:RDW720950 RNS720942:RNS720950 RXO720942:RXO720950 SHK720942:SHK720950 SRG720942:SRG720950 TBC720942:TBC720950 TKY720942:TKY720950 TUU720942:TUU720950 UEQ720942:UEQ720950 UOM720942:UOM720950 UYI720942:UYI720950 VIE720942:VIE720950 VSA720942:VSA720950 WBW720942:WBW720950 WLS720942:WLS720950 WVO720942:WVO720950 G786478:G786486 JC786478:JC786486 SY786478:SY786486 ACU786478:ACU786486 AMQ786478:AMQ786486 AWM786478:AWM786486 BGI786478:BGI786486 BQE786478:BQE786486 CAA786478:CAA786486 CJW786478:CJW786486 CTS786478:CTS786486 DDO786478:DDO786486 DNK786478:DNK786486 DXG786478:DXG786486 EHC786478:EHC786486 EQY786478:EQY786486 FAU786478:FAU786486 FKQ786478:FKQ786486 FUM786478:FUM786486 GEI786478:GEI786486 GOE786478:GOE786486 GYA786478:GYA786486 HHW786478:HHW786486 HRS786478:HRS786486 IBO786478:IBO786486 ILK786478:ILK786486 IVG786478:IVG786486 JFC786478:JFC786486 JOY786478:JOY786486 JYU786478:JYU786486 KIQ786478:KIQ786486 KSM786478:KSM786486 LCI786478:LCI786486 LME786478:LME786486 LWA786478:LWA786486 MFW786478:MFW786486 MPS786478:MPS786486 MZO786478:MZO786486 NJK786478:NJK786486 NTG786478:NTG786486 ODC786478:ODC786486 OMY786478:OMY786486 OWU786478:OWU786486 PGQ786478:PGQ786486 PQM786478:PQM786486 QAI786478:QAI786486 QKE786478:QKE786486 QUA786478:QUA786486 RDW786478:RDW786486 RNS786478:RNS786486 RXO786478:RXO786486 SHK786478:SHK786486 SRG786478:SRG786486 TBC786478:TBC786486 TKY786478:TKY786486 TUU786478:TUU786486 UEQ786478:UEQ786486 UOM786478:UOM786486 UYI786478:UYI786486 VIE786478:VIE786486 VSA786478:VSA786486 WBW786478:WBW786486 WLS786478:WLS786486 WVO786478:WVO786486 G852014:G852022 JC852014:JC852022 SY852014:SY852022 ACU852014:ACU852022 AMQ852014:AMQ852022 AWM852014:AWM852022 BGI852014:BGI852022 BQE852014:BQE852022 CAA852014:CAA852022 CJW852014:CJW852022 CTS852014:CTS852022 DDO852014:DDO852022 DNK852014:DNK852022 DXG852014:DXG852022 EHC852014:EHC852022 EQY852014:EQY852022 FAU852014:FAU852022 FKQ852014:FKQ852022 FUM852014:FUM852022 GEI852014:GEI852022 GOE852014:GOE852022 GYA852014:GYA852022 HHW852014:HHW852022 HRS852014:HRS852022 IBO852014:IBO852022 ILK852014:ILK852022 IVG852014:IVG852022 JFC852014:JFC852022 JOY852014:JOY852022 JYU852014:JYU852022 KIQ852014:KIQ852022 KSM852014:KSM852022 LCI852014:LCI852022 LME852014:LME852022 LWA852014:LWA852022 MFW852014:MFW852022 MPS852014:MPS852022 MZO852014:MZO852022 NJK852014:NJK852022 NTG852014:NTG852022 ODC852014:ODC852022 OMY852014:OMY852022 OWU852014:OWU852022 PGQ852014:PGQ852022 PQM852014:PQM852022 QAI852014:QAI852022 QKE852014:QKE852022 QUA852014:QUA852022 RDW852014:RDW852022 RNS852014:RNS852022 RXO852014:RXO852022 SHK852014:SHK852022 SRG852014:SRG852022 TBC852014:TBC852022 TKY852014:TKY852022 TUU852014:TUU852022 UEQ852014:UEQ852022 UOM852014:UOM852022 UYI852014:UYI852022 VIE852014:VIE852022 VSA852014:VSA852022 WBW852014:WBW852022 WLS852014:WLS852022 WVO852014:WVO852022 G917550:G917558 JC917550:JC917558 SY917550:SY917558 ACU917550:ACU917558 AMQ917550:AMQ917558 AWM917550:AWM917558 BGI917550:BGI917558 BQE917550:BQE917558 CAA917550:CAA917558 CJW917550:CJW917558 CTS917550:CTS917558 DDO917550:DDO917558 DNK917550:DNK917558 DXG917550:DXG917558 EHC917550:EHC917558 EQY917550:EQY917558 FAU917550:FAU917558 FKQ917550:FKQ917558 FUM917550:FUM917558 GEI917550:GEI917558 GOE917550:GOE917558 GYA917550:GYA917558 HHW917550:HHW917558 HRS917550:HRS917558 IBO917550:IBO917558 ILK917550:ILK917558 IVG917550:IVG917558 JFC917550:JFC917558 JOY917550:JOY917558 JYU917550:JYU917558 KIQ917550:KIQ917558 KSM917550:KSM917558 LCI917550:LCI917558 LME917550:LME917558 LWA917550:LWA917558 MFW917550:MFW917558 MPS917550:MPS917558 MZO917550:MZO917558 NJK917550:NJK917558 NTG917550:NTG917558 ODC917550:ODC917558 OMY917550:OMY917558 OWU917550:OWU917558 PGQ917550:PGQ917558 PQM917550:PQM917558 QAI917550:QAI917558 QKE917550:QKE917558 QUA917550:QUA917558 RDW917550:RDW917558 RNS917550:RNS917558 RXO917550:RXO917558 SHK917550:SHK917558 SRG917550:SRG917558 TBC917550:TBC917558 TKY917550:TKY917558 TUU917550:TUU917558 UEQ917550:UEQ917558 UOM917550:UOM917558 UYI917550:UYI917558 VIE917550:VIE917558 VSA917550:VSA917558 WBW917550:WBW917558 WLS917550:WLS917558 WVO917550:WVO917558 G983086:G983094 JC983086:JC983094 SY983086:SY983094 ACU983086:ACU983094 AMQ983086:AMQ983094 AWM983086:AWM983094 BGI983086:BGI983094 BQE983086:BQE983094 CAA983086:CAA983094 CJW983086:CJW983094 CTS983086:CTS983094 DDO983086:DDO983094 DNK983086:DNK983094 DXG983086:DXG983094 EHC983086:EHC983094 EQY983086:EQY983094 FAU983086:FAU983094 FKQ983086:FKQ983094 FUM983086:FUM983094 GEI983086:GEI983094 GOE983086:GOE983094 GYA983086:GYA983094 HHW983086:HHW983094 HRS983086:HRS983094 IBO983086:IBO983094 ILK983086:ILK983094 IVG983086:IVG983094 JFC983086:JFC983094 JOY983086:JOY983094 JYU983086:JYU983094 KIQ983086:KIQ983094 KSM983086:KSM983094 LCI983086:LCI983094 LME983086:LME983094 LWA983086:LWA983094 MFW983086:MFW983094 MPS983086:MPS983094 MZO983086:MZO983094 NJK983086:NJK983094 NTG983086:NTG983094 ODC983086:ODC983094 OMY983086:OMY983094 OWU983086:OWU983094 PGQ983086:PGQ983094 PQM983086:PQM983094 QAI983086:QAI983094 QKE983086:QKE983094 QUA983086:QUA983094 RDW983086:RDW983094 RNS983086:RNS983094 RXO983086:RXO983094 SHK983086:SHK983094 SRG983086:SRG983094 TBC983086:TBC983094 TKY983086:TKY983094 TUU983086:TUU983094 UEQ983086:UEQ983094 UOM983086:UOM983094 UYI983086:UYI983094 VIE983086:VIE983094 VSA983086:VSA983094 WBW983086:WBW983094 WLS983086:WLS983094 WVO983086:WVO983094 H19:K21 JD19:JG21 SZ19:TC21 ACV19:ACY21 AMR19:AMU21 AWN19:AWQ21 BGJ19:BGM21 BQF19:BQI21 CAB19:CAE21 CJX19:CKA21 CTT19:CTW21 DDP19:DDS21 DNL19:DNO21 DXH19:DXK21 EHD19:EHG21 EQZ19:ERC21 FAV19:FAY21 FKR19:FKU21 FUN19:FUQ21 GEJ19:GEM21 GOF19:GOI21 GYB19:GYE21 HHX19:HIA21 HRT19:HRW21 IBP19:IBS21 ILL19:ILO21 IVH19:IVK21 JFD19:JFG21 JOZ19:JPC21 JYV19:JYY21 KIR19:KIU21 KSN19:KSQ21 LCJ19:LCM21 LMF19:LMI21 LWB19:LWE21 MFX19:MGA21 MPT19:MPW21 MZP19:MZS21 NJL19:NJO21 NTH19:NTK21 ODD19:ODG21 OMZ19:ONC21 OWV19:OWY21 PGR19:PGU21 PQN19:PQQ21 QAJ19:QAM21 QKF19:QKI21 QUB19:QUE21 RDX19:REA21 RNT19:RNW21 RXP19:RXS21 SHL19:SHO21 SRH19:SRK21 TBD19:TBG21 TKZ19:TLC21 TUV19:TUY21 UER19:UEU21 UON19:UOQ21 UYJ19:UYM21 VIF19:VII21 VSB19:VSE21 WBX19:WCA21 WLT19:WLW21 WVP19:WVS21 H65555:K65557 JD65555:JG65557 SZ65555:TC65557 ACV65555:ACY65557 AMR65555:AMU65557 AWN65555:AWQ65557 BGJ65555:BGM65557 BQF65555:BQI65557 CAB65555:CAE65557 CJX65555:CKA65557 CTT65555:CTW65557 DDP65555:DDS65557 DNL65555:DNO65557 DXH65555:DXK65557 EHD65555:EHG65557 EQZ65555:ERC65557 FAV65555:FAY65557 FKR65555:FKU65557 FUN65555:FUQ65557 GEJ65555:GEM65557 GOF65555:GOI65557 GYB65555:GYE65557 HHX65555:HIA65557 HRT65555:HRW65557 IBP65555:IBS65557 ILL65555:ILO65557 IVH65555:IVK65557 JFD65555:JFG65557 JOZ65555:JPC65557 JYV65555:JYY65557 KIR65555:KIU65557 KSN65555:KSQ65557 LCJ65555:LCM65557 LMF65555:LMI65557 LWB65555:LWE65557 MFX65555:MGA65557 MPT65555:MPW65557 MZP65555:MZS65557 NJL65555:NJO65557 NTH65555:NTK65557 ODD65555:ODG65557 OMZ65555:ONC65557 OWV65555:OWY65557 PGR65555:PGU65557 PQN65555:PQQ65557 QAJ65555:QAM65557 QKF65555:QKI65557 QUB65555:QUE65557 RDX65555:REA65557 RNT65555:RNW65557 RXP65555:RXS65557 SHL65555:SHO65557 SRH65555:SRK65557 TBD65555:TBG65557 TKZ65555:TLC65557 TUV65555:TUY65557 UER65555:UEU65557 UON65555:UOQ65557 UYJ65555:UYM65557 VIF65555:VII65557 VSB65555:VSE65557 WBX65555:WCA65557 WLT65555:WLW65557 WVP65555:WVS65557 H131091:K131093 JD131091:JG131093 SZ131091:TC131093 ACV131091:ACY131093 AMR131091:AMU131093 AWN131091:AWQ131093 BGJ131091:BGM131093 BQF131091:BQI131093 CAB131091:CAE131093 CJX131091:CKA131093 CTT131091:CTW131093 DDP131091:DDS131093 DNL131091:DNO131093 DXH131091:DXK131093 EHD131091:EHG131093 EQZ131091:ERC131093 FAV131091:FAY131093 FKR131091:FKU131093 FUN131091:FUQ131093 GEJ131091:GEM131093 GOF131091:GOI131093 GYB131091:GYE131093 HHX131091:HIA131093 HRT131091:HRW131093 IBP131091:IBS131093 ILL131091:ILO131093 IVH131091:IVK131093 JFD131091:JFG131093 JOZ131091:JPC131093 JYV131091:JYY131093 KIR131091:KIU131093 KSN131091:KSQ131093 LCJ131091:LCM131093 LMF131091:LMI131093 LWB131091:LWE131093 MFX131091:MGA131093 MPT131091:MPW131093 MZP131091:MZS131093 NJL131091:NJO131093 NTH131091:NTK131093 ODD131091:ODG131093 OMZ131091:ONC131093 OWV131091:OWY131093 PGR131091:PGU131093 PQN131091:PQQ131093 QAJ131091:QAM131093 QKF131091:QKI131093 QUB131091:QUE131093 RDX131091:REA131093 RNT131091:RNW131093 RXP131091:RXS131093 SHL131091:SHO131093 SRH131091:SRK131093 TBD131091:TBG131093 TKZ131091:TLC131093 TUV131091:TUY131093 UER131091:UEU131093 UON131091:UOQ131093 UYJ131091:UYM131093 VIF131091:VII131093 VSB131091:VSE131093 WBX131091:WCA131093 WLT131091:WLW131093 WVP131091:WVS131093 H196627:K196629 JD196627:JG196629 SZ196627:TC196629 ACV196627:ACY196629 AMR196627:AMU196629 AWN196627:AWQ196629 BGJ196627:BGM196629 BQF196627:BQI196629 CAB196627:CAE196629 CJX196627:CKA196629 CTT196627:CTW196629 DDP196627:DDS196629 DNL196627:DNO196629 DXH196627:DXK196629 EHD196627:EHG196629 EQZ196627:ERC196629 FAV196627:FAY196629 FKR196627:FKU196629 FUN196627:FUQ196629 GEJ196627:GEM196629 GOF196627:GOI196629 GYB196627:GYE196629 HHX196627:HIA196629 HRT196627:HRW196629 IBP196627:IBS196629 ILL196627:ILO196629 IVH196627:IVK196629 JFD196627:JFG196629 JOZ196627:JPC196629 JYV196627:JYY196629 KIR196627:KIU196629 KSN196627:KSQ196629 LCJ196627:LCM196629 LMF196627:LMI196629 LWB196627:LWE196629 MFX196627:MGA196629 MPT196627:MPW196629 MZP196627:MZS196629 NJL196627:NJO196629 NTH196627:NTK196629 ODD196627:ODG196629 OMZ196627:ONC196629 OWV196627:OWY196629 PGR196627:PGU196629 PQN196627:PQQ196629 QAJ196627:QAM196629 QKF196627:QKI196629 QUB196627:QUE196629 RDX196627:REA196629 RNT196627:RNW196629 RXP196627:RXS196629 SHL196627:SHO196629 SRH196627:SRK196629 TBD196627:TBG196629 TKZ196627:TLC196629 TUV196627:TUY196629 UER196627:UEU196629 UON196627:UOQ196629 UYJ196627:UYM196629 VIF196627:VII196629 VSB196627:VSE196629 WBX196627:WCA196629 WLT196627:WLW196629 WVP196627:WVS196629 H262163:K262165 JD262163:JG262165 SZ262163:TC262165 ACV262163:ACY262165 AMR262163:AMU262165 AWN262163:AWQ262165 BGJ262163:BGM262165 BQF262163:BQI262165 CAB262163:CAE262165 CJX262163:CKA262165 CTT262163:CTW262165 DDP262163:DDS262165 DNL262163:DNO262165 DXH262163:DXK262165 EHD262163:EHG262165 EQZ262163:ERC262165 FAV262163:FAY262165 FKR262163:FKU262165 FUN262163:FUQ262165 GEJ262163:GEM262165 GOF262163:GOI262165 GYB262163:GYE262165 HHX262163:HIA262165 HRT262163:HRW262165 IBP262163:IBS262165 ILL262163:ILO262165 IVH262163:IVK262165 JFD262163:JFG262165 JOZ262163:JPC262165 JYV262163:JYY262165 KIR262163:KIU262165 KSN262163:KSQ262165 LCJ262163:LCM262165 LMF262163:LMI262165 LWB262163:LWE262165 MFX262163:MGA262165 MPT262163:MPW262165 MZP262163:MZS262165 NJL262163:NJO262165 NTH262163:NTK262165 ODD262163:ODG262165 OMZ262163:ONC262165 OWV262163:OWY262165 PGR262163:PGU262165 PQN262163:PQQ262165 QAJ262163:QAM262165 QKF262163:QKI262165 QUB262163:QUE262165 RDX262163:REA262165 RNT262163:RNW262165 RXP262163:RXS262165 SHL262163:SHO262165 SRH262163:SRK262165 TBD262163:TBG262165 TKZ262163:TLC262165 TUV262163:TUY262165 UER262163:UEU262165 UON262163:UOQ262165 UYJ262163:UYM262165 VIF262163:VII262165 VSB262163:VSE262165 WBX262163:WCA262165 WLT262163:WLW262165 WVP262163:WVS262165 H327699:K327701 JD327699:JG327701 SZ327699:TC327701 ACV327699:ACY327701 AMR327699:AMU327701 AWN327699:AWQ327701 BGJ327699:BGM327701 BQF327699:BQI327701 CAB327699:CAE327701 CJX327699:CKA327701 CTT327699:CTW327701 DDP327699:DDS327701 DNL327699:DNO327701 DXH327699:DXK327701 EHD327699:EHG327701 EQZ327699:ERC327701 FAV327699:FAY327701 FKR327699:FKU327701 FUN327699:FUQ327701 GEJ327699:GEM327701 GOF327699:GOI327701 GYB327699:GYE327701 HHX327699:HIA327701 HRT327699:HRW327701 IBP327699:IBS327701 ILL327699:ILO327701 IVH327699:IVK327701 JFD327699:JFG327701 JOZ327699:JPC327701 JYV327699:JYY327701 KIR327699:KIU327701 KSN327699:KSQ327701 LCJ327699:LCM327701 LMF327699:LMI327701 LWB327699:LWE327701 MFX327699:MGA327701 MPT327699:MPW327701 MZP327699:MZS327701 NJL327699:NJO327701 NTH327699:NTK327701 ODD327699:ODG327701 OMZ327699:ONC327701 OWV327699:OWY327701 PGR327699:PGU327701 PQN327699:PQQ327701 QAJ327699:QAM327701 QKF327699:QKI327701 QUB327699:QUE327701 RDX327699:REA327701 RNT327699:RNW327701 RXP327699:RXS327701 SHL327699:SHO327701 SRH327699:SRK327701 TBD327699:TBG327701 TKZ327699:TLC327701 TUV327699:TUY327701 UER327699:UEU327701 UON327699:UOQ327701 UYJ327699:UYM327701 VIF327699:VII327701 VSB327699:VSE327701 WBX327699:WCA327701 WLT327699:WLW327701 WVP327699:WVS327701 H393235:K393237 JD393235:JG393237 SZ393235:TC393237 ACV393235:ACY393237 AMR393235:AMU393237 AWN393235:AWQ393237 BGJ393235:BGM393237 BQF393235:BQI393237 CAB393235:CAE393237 CJX393235:CKA393237 CTT393235:CTW393237 DDP393235:DDS393237 DNL393235:DNO393237 DXH393235:DXK393237 EHD393235:EHG393237 EQZ393235:ERC393237 FAV393235:FAY393237 FKR393235:FKU393237 FUN393235:FUQ393237 GEJ393235:GEM393237 GOF393235:GOI393237 GYB393235:GYE393237 HHX393235:HIA393237 HRT393235:HRW393237 IBP393235:IBS393237 ILL393235:ILO393237 IVH393235:IVK393237 JFD393235:JFG393237 JOZ393235:JPC393237 JYV393235:JYY393237 KIR393235:KIU393237 KSN393235:KSQ393237 LCJ393235:LCM393237 LMF393235:LMI393237 LWB393235:LWE393237 MFX393235:MGA393237 MPT393235:MPW393237 MZP393235:MZS393237 NJL393235:NJO393237 NTH393235:NTK393237 ODD393235:ODG393237 OMZ393235:ONC393237 OWV393235:OWY393237 PGR393235:PGU393237 PQN393235:PQQ393237 QAJ393235:QAM393237 QKF393235:QKI393237 QUB393235:QUE393237 RDX393235:REA393237 RNT393235:RNW393237 RXP393235:RXS393237 SHL393235:SHO393237 SRH393235:SRK393237 TBD393235:TBG393237 TKZ393235:TLC393237 TUV393235:TUY393237 UER393235:UEU393237 UON393235:UOQ393237 UYJ393235:UYM393237 VIF393235:VII393237 VSB393235:VSE393237 WBX393235:WCA393237 WLT393235:WLW393237 WVP393235:WVS393237 H458771:K458773 JD458771:JG458773 SZ458771:TC458773 ACV458771:ACY458773 AMR458771:AMU458773 AWN458771:AWQ458773 BGJ458771:BGM458773 BQF458771:BQI458773 CAB458771:CAE458773 CJX458771:CKA458773 CTT458771:CTW458773 DDP458771:DDS458773 DNL458771:DNO458773 DXH458771:DXK458773 EHD458771:EHG458773 EQZ458771:ERC458773 FAV458771:FAY458773 FKR458771:FKU458773 FUN458771:FUQ458773 GEJ458771:GEM458773 GOF458771:GOI458773 GYB458771:GYE458773 HHX458771:HIA458773 HRT458771:HRW458773 IBP458771:IBS458773 ILL458771:ILO458773 IVH458771:IVK458773 JFD458771:JFG458773 JOZ458771:JPC458773 JYV458771:JYY458773 KIR458771:KIU458773 KSN458771:KSQ458773 LCJ458771:LCM458773 LMF458771:LMI458773 LWB458771:LWE458773 MFX458771:MGA458773 MPT458771:MPW458773 MZP458771:MZS458773 NJL458771:NJO458773 NTH458771:NTK458773 ODD458771:ODG458773 OMZ458771:ONC458773 OWV458771:OWY458773 PGR458771:PGU458773 PQN458771:PQQ458773 QAJ458771:QAM458773 QKF458771:QKI458773 QUB458771:QUE458773 RDX458771:REA458773 RNT458771:RNW458773 RXP458771:RXS458773 SHL458771:SHO458773 SRH458771:SRK458773 TBD458771:TBG458773 TKZ458771:TLC458773 TUV458771:TUY458773 UER458771:UEU458773 UON458771:UOQ458773 UYJ458771:UYM458773 VIF458771:VII458773 VSB458771:VSE458773 WBX458771:WCA458773 WLT458771:WLW458773 WVP458771:WVS458773 H524307:K524309 JD524307:JG524309 SZ524307:TC524309 ACV524307:ACY524309 AMR524307:AMU524309 AWN524307:AWQ524309 BGJ524307:BGM524309 BQF524307:BQI524309 CAB524307:CAE524309 CJX524307:CKA524309 CTT524307:CTW524309 DDP524307:DDS524309 DNL524307:DNO524309 DXH524307:DXK524309 EHD524307:EHG524309 EQZ524307:ERC524309 FAV524307:FAY524309 FKR524307:FKU524309 FUN524307:FUQ524309 GEJ524307:GEM524309 GOF524307:GOI524309 GYB524307:GYE524309 HHX524307:HIA524309 HRT524307:HRW524309 IBP524307:IBS524309 ILL524307:ILO524309 IVH524307:IVK524309 JFD524307:JFG524309 JOZ524307:JPC524309 JYV524307:JYY524309 KIR524307:KIU524309 KSN524307:KSQ524309 LCJ524307:LCM524309 LMF524307:LMI524309 LWB524307:LWE524309 MFX524307:MGA524309 MPT524307:MPW524309 MZP524307:MZS524309 NJL524307:NJO524309 NTH524307:NTK524309 ODD524307:ODG524309 OMZ524307:ONC524309 OWV524307:OWY524309 PGR524307:PGU524309 PQN524307:PQQ524309 QAJ524307:QAM524309 QKF524307:QKI524309 QUB524307:QUE524309 RDX524307:REA524309 RNT524307:RNW524309 RXP524307:RXS524309 SHL524307:SHO524309 SRH524307:SRK524309 TBD524307:TBG524309 TKZ524307:TLC524309 TUV524307:TUY524309 UER524307:UEU524309 UON524307:UOQ524309 UYJ524307:UYM524309 VIF524307:VII524309 VSB524307:VSE524309 WBX524307:WCA524309 WLT524307:WLW524309 WVP524307:WVS524309 H589843:K589845 JD589843:JG589845 SZ589843:TC589845 ACV589843:ACY589845 AMR589843:AMU589845 AWN589843:AWQ589845 BGJ589843:BGM589845 BQF589843:BQI589845 CAB589843:CAE589845 CJX589843:CKA589845 CTT589843:CTW589845 DDP589843:DDS589845 DNL589843:DNO589845 DXH589843:DXK589845 EHD589843:EHG589845 EQZ589843:ERC589845 FAV589843:FAY589845 FKR589843:FKU589845 FUN589843:FUQ589845 GEJ589843:GEM589845 GOF589843:GOI589845 GYB589843:GYE589845 HHX589843:HIA589845 HRT589843:HRW589845 IBP589843:IBS589845 ILL589843:ILO589845 IVH589843:IVK589845 JFD589843:JFG589845 JOZ589843:JPC589845 JYV589843:JYY589845 KIR589843:KIU589845 KSN589843:KSQ589845 LCJ589843:LCM589845 LMF589843:LMI589845 LWB589843:LWE589845 MFX589843:MGA589845 MPT589843:MPW589845 MZP589843:MZS589845 NJL589843:NJO589845 NTH589843:NTK589845 ODD589843:ODG589845 OMZ589843:ONC589845 OWV589843:OWY589845 PGR589843:PGU589845 PQN589843:PQQ589845 QAJ589843:QAM589845 QKF589843:QKI589845 QUB589843:QUE589845 RDX589843:REA589845 RNT589843:RNW589845 RXP589843:RXS589845 SHL589843:SHO589845 SRH589843:SRK589845 TBD589843:TBG589845 TKZ589843:TLC589845 TUV589843:TUY589845 UER589843:UEU589845 UON589843:UOQ589845 UYJ589843:UYM589845 VIF589843:VII589845 VSB589843:VSE589845 WBX589843:WCA589845 WLT589843:WLW589845 WVP589843:WVS589845 H655379:K655381 JD655379:JG655381 SZ655379:TC655381 ACV655379:ACY655381 AMR655379:AMU655381 AWN655379:AWQ655381 BGJ655379:BGM655381 BQF655379:BQI655381 CAB655379:CAE655381 CJX655379:CKA655381 CTT655379:CTW655381 DDP655379:DDS655381 DNL655379:DNO655381 DXH655379:DXK655381 EHD655379:EHG655381 EQZ655379:ERC655381 FAV655379:FAY655381 FKR655379:FKU655381 FUN655379:FUQ655381 GEJ655379:GEM655381 GOF655379:GOI655381 GYB655379:GYE655381 HHX655379:HIA655381 HRT655379:HRW655381 IBP655379:IBS655381 ILL655379:ILO655381 IVH655379:IVK655381 JFD655379:JFG655381 JOZ655379:JPC655381 JYV655379:JYY655381 KIR655379:KIU655381 KSN655379:KSQ655381 LCJ655379:LCM655381 LMF655379:LMI655381 LWB655379:LWE655381 MFX655379:MGA655381 MPT655379:MPW655381 MZP655379:MZS655381 NJL655379:NJO655381 NTH655379:NTK655381 ODD655379:ODG655381 OMZ655379:ONC655381 OWV655379:OWY655381 PGR655379:PGU655381 PQN655379:PQQ655381 QAJ655379:QAM655381 QKF655379:QKI655381 QUB655379:QUE655381 RDX655379:REA655381 RNT655379:RNW655381 RXP655379:RXS655381 SHL655379:SHO655381 SRH655379:SRK655381 TBD655379:TBG655381 TKZ655379:TLC655381 TUV655379:TUY655381 UER655379:UEU655381 UON655379:UOQ655381 UYJ655379:UYM655381 VIF655379:VII655381 VSB655379:VSE655381 WBX655379:WCA655381 WLT655379:WLW655381 WVP655379:WVS655381 H720915:K720917 JD720915:JG720917 SZ720915:TC720917 ACV720915:ACY720917 AMR720915:AMU720917 AWN720915:AWQ720917 BGJ720915:BGM720917 BQF720915:BQI720917 CAB720915:CAE720917 CJX720915:CKA720917 CTT720915:CTW720917 DDP720915:DDS720917 DNL720915:DNO720917 DXH720915:DXK720917 EHD720915:EHG720917 EQZ720915:ERC720917 FAV720915:FAY720917 FKR720915:FKU720917 FUN720915:FUQ720917 GEJ720915:GEM720917 GOF720915:GOI720917 GYB720915:GYE720917 HHX720915:HIA720917 HRT720915:HRW720917 IBP720915:IBS720917 ILL720915:ILO720917 IVH720915:IVK720917 JFD720915:JFG720917 JOZ720915:JPC720917 JYV720915:JYY720917 KIR720915:KIU720917 KSN720915:KSQ720917 LCJ720915:LCM720917 LMF720915:LMI720917 LWB720915:LWE720917 MFX720915:MGA720917 MPT720915:MPW720917 MZP720915:MZS720917 NJL720915:NJO720917 NTH720915:NTK720917 ODD720915:ODG720917 OMZ720915:ONC720917 OWV720915:OWY720917 PGR720915:PGU720917 PQN720915:PQQ720917 QAJ720915:QAM720917 QKF720915:QKI720917 QUB720915:QUE720917 RDX720915:REA720917 RNT720915:RNW720917 RXP720915:RXS720917 SHL720915:SHO720917 SRH720915:SRK720917 TBD720915:TBG720917 TKZ720915:TLC720917 TUV720915:TUY720917 UER720915:UEU720917 UON720915:UOQ720917 UYJ720915:UYM720917 VIF720915:VII720917 VSB720915:VSE720917 WBX720915:WCA720917 WLT720915:WLW720917 WVP720915:WVS720917 H786451:K786453 JD786451:JG786453 SZ786451:TC786453 ACV786451:ACY786453 AMR786451:AMU786453 AWN786451:AWQ786453 BGJ786451:BGM786453 BQF786451:BQI786453 CAB786451:CAE786453 CJX786451:CKA786453 CTT786451:CTW786453 DDP786451:DDS786453 DNL786451:DNO786453 DXH786451:DXK786453 EHD786451:EHG786453 EQZ786451:ERC786453 FAV786451:FAY786453 FKR786451:FKU786453 FUN786451:FUQ786453 GEJ786451:GEM786453 GOF786451:GOI786453 GYB786451:GYE786453 HHX786451:HIA786453 HRT786451:HRW786453 IBP786451:IBS786453 ILL786451:ILO786453 IVH786451:IVK786453 JFD786451:JFG786453 JOZ786451:JPC786453 JYV786451:JYY786453 KIR786451:KIU786453 KSN786451:KSQ786453 LCJ786451:LCM786453 LMF786451:LMI786453 LWB786451:LWE786453 MFX786451:MGA786453 MPT786451:MPW786453 MZP786451:MZS786453 NJL786451:NJO786453 NTH786451:NTK786453 ODD786451:ODG786453 OMZ786451:ONC786453 OWV786451:OWY786453 PGR786451:PGU786453 PQN786451:PQQ786453 QAJ786451:QAM786453 QKF786451:QKI786453 QUB786451:QUE786453 RDX786451:REA786453 RNT786451:RNW786453 RXP786451:RXS786453 SHL786451:SHO786453 SRH786451:SRK786453 TBD786451:TBG786453 TKZ786451:TLC786453 TUV786451:TUY786453 UER786451:UEU786453 UON786451:UOQ786453 UYJ786451:UYM786453 VIF786451:VII786453 VSB786451:VSE786453 WBX786451:WCA786453 WLT786451:WLW786453 WVP786451:WVS786453 H851987:K851989 JD851987:JG851989 SZ851987:TC851989 ACV851987:ACY851989 AMR851987:AMU851989 AWN851987:AWQ851989 BGJ851987:BGM851989 BQF851987:BQI851989 CAB851987:CAE851989 CJX851987:CKA851989 CTT851987:CTW851989 DDP851987:DDS851989 DNL851987:DNO851989 DXH851987:DXK851989 EHD851987:EHG851989 EQZ851987:ERC851989 FAV851987:FAY851989 FKR851987:FKU851989 FUN851987:FUQ851989 GEJ851987:GEM851989 GOF851987:GOI851989 GYB851987:GYE851989 HHX851987:HIA851989 HRT851987:HRW851989 IBP851987:IBS851989 ILL851987:ILO851989 IVH851987:IVK851989 JFD851987:JFG851989 JOZ851987:JPC851989 JYV851987:JYY851989 KIR851987:KIU851989 KSN851987:KSQ851989 LCJ851987:LCM851989 LMF851987:LMI851989 LWB851987:LWE851989 MFX851987:MGA851989 MPT851987:MPW851989 MZP851987:MZS851989 NJL851987:NJO851989 NTH851987:NTK851989 ODD851987:ODG851989 OMZ851987:ONC851989 OWV851987:OWY851989 PGR851987:PGU851989 PQN851987:PQQ851989 QAJ851987:QAM851989 QKF851987:QKI851989 QUB851987:QUE851989 RDX851987:REA851989 RNT851987:RNW851989 RXP851987:RXS851989 SHL851987:SHO851989 SRH851987:SRK851989 TBD851987:TBG851989 TKZ851987:TLC851989 TUV851987:TUY851989 UER851987:UEU851989 UON851987:UOQ851989 UYJ851987:UYM851989 VIF851987:VII851989 VSB851987:VSE851989 WBX851987:WCA851989 WLT851987:WLW851989 WVP851987:WVS851989 H917523:K917525 JD917523:JG917525 SZ917523:TC917525 ACV917523:ACY917525 AMR917523:AMU917525 AWN917523:AWQ917525 BGJ917523:BGM917525 BQF917523:BQI917525 CAB917523:CAE917525 CJX917523:CKA917525 CTT917523:CTW917525 DDP917523:DDS917525 DNL917523:DNO917525 DXH917523:DXK917525 EHD917523:EHG917525 EQZ917523:ERC917525 FAV917523:FAY917525 FKR917523:FKU917525 FUN917523:FUQ917525 GEJ917523:GEM917525 GOF917523:GOI917525 GYB917523:GYE917525 HHX917523:HIA917525 HRT917523:HRW917525 IBP917523:IBS917525 ILL917523:ILO917525 IVH917523:IVK917525 JFD917523:JFG917525 JOZ917523:JPC917525 JYV917523:JYY917525 KIR917523:KIU917525 KSN917523:KSQ917525 LCJ917523:LCM917525 LMF917523:LMI917525 LWB917523:LWE917525 MFX917523:MGA917525 MPT917523:MPW917525 MZP917523:MZS917525 NJL917523:NJO917525 NTH917523:NTK917525 ODD917523:ODG917525 OMZ917523:ONC917525 OWV917523:OWY917525 PGR917523:PGU917525 PQN917523:PQQ917525 QAJ917523:QAM917525 QKF917523:QKI917525 QUB917523:QUE917525 RDX917523:REA917525 RNT917523:RNW917525 RXP917523:RXS917525 SHL917523:SHO917525 SRH917523:SRK917525 TBD917523:TBG917525 TKZ917523:TLC917525 TUV917523:TUY917525 UER917523:UEU917525 UON917523:UOQ917525 UYJ917523:UYM917525 VIF917523:VII917525 VSB917523:VSE917525 WBX917523:WCA917525 WLT917523:WLW917525 WVP917523:WVS917525 H983059:K983061 JD983059:JG983061 SZ983059:TC983061 ACV983059:ACY983061 AMR983059:AMU983061 AWN983059:AWQ983061 BGJ983059:BGM983061 BQF983059:BQI983061 CAB983059:CAE983061 CJX983059:CKA983061 CTT983059:CTW983061 DDP983059:DDS983061 DNL983059:DNO983061 DXH983059:DXK983061 EHD983059:EHG983061 EQZ983059:ERC983061 FAV983059:FAY983061 FKR983059:FKU983061 FUN983059:FUQ983061 GEJ983059:GEM983061 GOF983059:GOI983061 GYB983059:GYE983061 HHX983059:HIA983061 HRT983059:HRW983061 IBP983059:IBS983061 ILL983059:ILO983061 IVH983059:IVK983061 JFD983059:JFG983061 JOZ983059:JPC983061 JYV983059:JYY983061 KIR983059:KIU983061 KSN983059:KSQ983061 LCJ983059:LCM983061 LMF983059:LMI983061 LWB983059:LWE983061 MFX983059:MGA983061 MPT983059:MPW983061 MZP983059:MZS983061 NJL983059:NJO983061 NTH983059:NTK983061 ODD983059:ODG983061 OMZ983059:ONC983061 OWV983059:OWY983061 PGR983059:PGU983061 PQN983059:PQQ983061 QAJ983059:QAM983061 QKF983059:QKI983061 QUB983059:QUE983061 RDX983059:REA983061 RNT983059:RNW983061 RXP983059:RXS983061 SHL983059:SHO983061 SRH983059:SRK983061 TBD983059:TBG983061 TKZ983059:TLC983061 TUV983059:TUY983061 UER983059:UEU983061 UON983059:UOQ983061 UYJ983059:UYM983061 VIF983059:VII983061 VSB983059:VSE983061 WBX983059:WCA983061 WLT983059:WLW983061 WVP983059:WVS983061 H23:K23 JD23:JG23 SZ23:TC23 ACV23:ACY23 AMR23:AMU23 AWN23:AWQ23 BGJ23:BGM23 BQF23:BQI23 CAB23:CAE23 CJX23:CKA23 CTT23:CTW23 DDP23:DDS23 DNL23:DNO23 DXH23:DXK23 EHD23:EHG23 EQZ23:ERC23 FAV23:FAY23 FKR23:FKU23 FUN23:FUQ23 GEJ23:GEM23 GOF23:GOI23 GYB23:GYE23 HHX23:HIA23 HRT23:HRW23 IBP23:IBS23 ILL23:ILO23 IVH23:IVK23 JFD23:JFG23 JOZ23:JPC23 JYV23:JYY23 KIR23:KIU23 KSN23:KSQ23 LCJ23:LCM23 LMF23:LMI23 LWB23:LWE23 MFX23:MGA23 MPT23:MPW23 MZP23:MZS23 NJL23:NJO23 NTH23:NTK23 ODD23:ODG23 OMZ23:ONC23 OWV23:OWY23 PGR23:PGU23 PQN23:PQQ23 QAJ23:QAM23 QKF23:QKI23 QUB23:QUE23 RDX23:REA23 RNT23:RNW23 RXP23:RXS23 SHL23:SHO23 SRH23:SRK23 TBD23:TBG23 TKZ23:TLC23 TUV23:TUY23 UER23:UEU23 UON23:UOQ23 UYJ23:UYM23 VIF23:VII23 VSB23:VSE23 WBX23:WCA23 WLT23:WLW23 WVP23:WVS23 H65559:K65559 JD65559:JG65559 SZ65559:TC65559 ACV65559:ACY65559 AMR65559:AMU65559 AWN65559:AWQ65559 BGJ65559:BGM65559 BQF65559:BQI65559 CAB65559:CAE65559 CJX65559:CKA65559 CTT65559:CTW65559 DDP65559:DDS65559 DNL65559:DNO65559 DXH65559:DXK65559 EHD65559:EHG65559 EQZ65559:ERC65559 FAV65559:FAY65559 FKR65559:FKU65559 FUN65559:FUQ65559 GEJ65559:GEM65559 GOF65559:GOI65559 GYB65559:GYE65559 HHX65559:HIA65559 HRT65559:HRW65559 IBP65559:IBS65559 ILL65559:ILO65559 IVH65559:IVK65559 JFD65559:JFG65559 JOZ65559:JPC65559 JYV65559:JYY65559 KIR65559:KIU65559 KSN65559:KSQ65559 LCJ65559:LCM65559 LMF65559:LMI65559 LWB65559:LWE65559 MFX65559:MGA65559 MPT65559:MPW65559 MZP65559:MZS65559 NJL65559:NJO65559 NTH65559:NTK65559 ODD65559:ODG65559 OMZ65559:ONC65559 OWV65559:OWY65559 PGR65559:PGU65559 PQN65559:PQQ65559 QAJ65559:QAM65559 QKF65559:QKI65559 QUB65559:QUE65559 RDX65559:REA65559 RNT65559:RNW65559 RXP65559:RXS65559 SHL65559:SHO65559 SRH65559:SRK65559 TBD65559:TBG65559 TKZ65559:TLC65559 TUV65559:TUY65559 UER65559:UEU65559 UON65559:UOQ65559 UYJ65559:UYM65559 VIF65559:VII65559 VSB65559:VSE65559 WBX65559:WCA65559 WLT65559:WLW65559 WVP65559:WVS65559 H131095:K131095 JD131095:JG131095 SZ131095:TC131095 ACV131095:ACY131095 AMR131095:AMU131095 AWN131095:AWQ131095 BGJ131095:BGM131095 BQF131095:BQI131095 CAB131095:CAE131095 CJX131095:CKA131095 CTT131095:CTW131095 DDP131095:DDS131095 DNL131095:DNO131095 DXH131095:DXK131095 EHD131095:EHG131095 EQZ131095:ERC131095 FAV131095:FAY131095 FKR131095:FKU131095 FUN131095:FUQ131095 GEJ131095:GEM131095 GOF131095:GOI131095 GYB131095:GYE131095 HHX131095:HIA131095 HRT131095:HRW131095 IBP131095:IBS131095 ILL131095:ILO131095 IVH131095:IVK131095 JFD131095:JFG131095 JOZ131095:JPC131095 JYV131095:JYY131095 KIR131095:KIU131095 KSN131095:KSQ131095 LCJ131095:LCM131095 LMF131095:LMI131095 LWB131095:LWE131095 MFX131095:MGA131095 MPT131095:MPW131095 MZP131095:MZS131095 NJL131095:NJO131095 NTH131095:NTK131095 ODD131095:ODG131095 OMZ131095:ONC131095 OWV131095:OWY131095 PGR131095:PGU131095 PQN131095:PQQ131095 QAJ131095:QAM131095 QKF131095:QKI131095 QUB131095:QUE131095 RDX131095:REA131095 RNT131095:RNW131095 RXP131095:RXS131095 SHL131095:SHO131095 SRH131095:SRK131095 TBD131095:TBG131095 TKZ131095:TLC131095 TUV131095:TUY131095 UER131095:UEU131095 UON131095:UOQ131095 UYJ131095:UYM131095 VIF131095:VII131095 VSB131095:VSE131095 WBX131095:WCA131095 WLT131095:WLW131095 WVP131095:WVS131095 H196631:K196631 JD196631:JG196631 SZ196631:TC196631 ACV196631:ACY196631 AMR196631:AMU196631 AWN196631:AWQ196631 BGJ196631:BGM196631 BQF196631:BQI196631 CAB196631:CAE196631 CJX196631:CKA196631 CTT196631:CTW196631 DDP196631:DDS196631 DNL196631:DNO196631 DXH196631:DXK196631 EHD196631:EHG196631 EQZ196631:ERC196631 FAV196631:FAY196631 FKR196631:FKU196631 FUN196631:FUQ196631 GEJ196631:GEM196631 GOF196631:GOI196631 GYB196631:GYE196631 HHX196631:HIA196631 HRT196631:HRW196631 IBP196631:IBS196631 ILL196631:ILO196631 IVH196631:IVK196631 JFD196631:JFG196631 JOZ196631:JPC196631 JYV196631:JYY196631 KIR196631:KIU196631 KSN196631:KSQ196631 LCJ196631:LCM196631 LMF196631:LMI196631 LWB196631:LWE196631 MFX196631:MGA196631 MPT196631:MPW196631 MZP196631:MZS196631 NJL196631:NJO196631 NTH196631:NTK196631 ODD196631:ODG196631 OMZ196631:ONC196631 OWV196631:OWY196631 PGR196631:PGU196631 PQN196631:PQQ196631 QAJ196631:QAM196631 QKF196631:QKI196631 QUB196631:QUE196631 RDX196631:REA196631 RNT196631:RNW196631 RXP196631:RXS196631 SHL196631:SHO196631 SRH196631:SRK196631 TBD196631:TBG196631 TKZ196631:TLC196631 TUV196631:TUY196631 UER196631:UEU196631 UON196631:UOQ196631 UYJ196631:UYM196631 VIF196631:VII196631 VSB196631:VSE196631 WBX196631:WCA196631 WLT196631:WLW196631 WVP196631:WVS196631 H262167:K262167 JD262167:JG262167 SZ262167:TC262167 ACV262167:ACY262167 AMR262167:AMU262167 AWN262167:AWQ262167 BGJ262167:BGM262167 BQF262167:BQI262167 CAB262167:CAE262167 CJX262167:CKA262167 CTT262167:CTW262167 DDP262167:DDS262167 DNL262167:DNO262167 DXH262167:DXK262167 EHD262167:EHG262167 EQZ262167:ERC262167 FAV262167:FAY262167 FKR262167:FKU262167 FUN262167:FUQ262167 GEJ262167:GEM262167 GOF262167:GOI262167 GYB262167:GYE262167 HHX262167:HIA262167 HRT262167:HRW262167 IBP262167:IBS262167 ILL262167:ILO262167 IVH262167:IVK262167 JFD262167:JFG262167 JOZ262167:JPC262167 JYV262167:JYY262167 KIR262167:KIU262167 KSN262167:KSQ262167 LCJ262167:LCM262167 LMF262167:LMI262167 LWB262167:LWE262167 MFX262167:MGA262167 MPT262167:MPW262167 MZP262167:MZS262167 NJL262167:NJO262167 NTH262167:NTK262167 ODD262167:ODG262167 OMZ262167:ONC262167 OWV262167:OWY262167 PGR262167:PGU262167 PQN262167:PQQ262167 QAJ262167:QAM262167 QKF262167:QKI262167 QUB262167:QUE262167 RDX262167:REA262167 RNT262167:RNW262167 RXP262167:RXS262167 SHL262167:SHO262167 SRH262167:SRK262167 TBD262167:TBG262167 TKZ262167:TLC262167 TUV262167:TUY262167 UER262167:UEU262167 UON262167:UOQ262167 UYJ262167:UYM262167 VIF262167:VII262167 VSB262167:VSE262167 WBX262167:WCA262167 WLT262167:WLW262167 WVP262167:WVS262167 H327703:K327703 JD327703:JG327703 SZ327703:TC327703 ACV327703:ACY327703 AMR327703:AMU327703 AWN327703:AWQ327703 BGJ327703:BGM327703 BQF327703:BQI327703 CAB327703:CAE327703 CJX327703:CKA327703 CTT327703:CTW327703 DDP327703:DDS327703 DNL327703:DNO327703 DXH327703:DXK327703 EHD327703:EHG327703 EQZ327703:ERC327703 FAV327703:FAY327703 FKR327703:FKU327703 FUN327703:FUQ327703 GEJ327703:GEM327703 GOF327703:GOI327703 GYB327703:GYE327703 HHX327703:HIA327703 HRT327703:HRW327703 IBP327703:IBS327703 ILL327703:ILO327703 IVH327703:IVK327703 JFD327703:JFG327703 JOZ327703:JPC327703 JYV327703:JYY327703 KIR327703:KIU327703 KSN327703:KSQ327703 LCJ327703:LCM327703 LMF327703:LMI327703 LWB327703:LWE327703 MFX327703:MGA327703 MPT327703:MPW327703 MZP327703:MZS327703 NJL327703:NJO327703 NTH327703:NTK327703 ODD327703:ODG327703 OMZ327703:ONC327703 OWV327703:OWY327703 PGR327703:PGU327703 PQN327703:PQQ327703 QAJ327703:QAM327703 QKF327703:QKI327703 QUB327703:QUE327703 RDX327703:REA327703 RNT327703:RNW327703 RXP327703:RXS327703 SHL327703:SHO327703 SRH327703:SRK327703 TBD327703:TBG327703 TKZ327703:TLC327703 TUV327703:TUY327703 UER327703:UEU327703 UON327703:UOQ327703 UYJ327703:UYM327703 VIF327703:VII327703 VSB327703:VSE327703 WBX327703:WCA327703 WLT327703:WLW327703 WVP327703:WVS327703 H393239:K393239 JD393239:JG393239 SZ393239:TC393239 ACV393239:ACY393239 AMR393239:AMU393239 AWN393239:AWQ393239 BGJ393239:BGM393239 BQF393239:BQI393239 CAB393239:CAE393239 CJX393239:CKA393239 CTT393239:CTW393239 DDP393239:DDS393239 DNL393239:DNO393239 DXH393239:DXK393239 EHD393239:EHG393239 EQZ393239:ERC393239 FAV393239:FAY393239 FKR393239:FKU393239 FUN393239:FUQ393239 GEJ393239:GEM393239 GOF393239:GOI393239 GYB393239:GYE393239 HHX393239:HIA393239 HRT393239:HRW393239 IBP393239:IBS393239 ILL393239:ILO393239 IVH393239:IVK393239 JFD393239:JFG393239 JOZ393239:JPC393239 JYV393239:JYY393239 KIR393239:KIU393239 KSN393239:KSQ393239 LCJ393239:LCM393239 LMF393239:LMI393239 LWB393239:LWE393239 MFX393239:MGA393239 MPT393239:MPW393239 MZP393239:MZS393239 NJL393239:NJO393239 NTH393239:NTK393239 ODD393239:ODG393239 OMZ393239:ONC393239 OWV393239:OWY393239 PGR393239:PGU393239 PQN393239:PQQ393239 QAJ393239:QAM393239 QKF393239:QKI393239 QUB393239:QUE393239 RDX393239:REA393239 RNT393239:RNW393239 RXP393239:RXS393239 SHL393239:SHO393239 SRH393239:SRK393239 TBD393239:TBG393239 TKZ393239:TLC393239 TUV393239:TUY393239 UER393239:UEU393239 UON393239:UOQ393239 UYJ393239:UYM393239 VIF393239:VII393239 VSB393239:VSE393239 WBX393239:WCA393239 WLT393239:WLW393239 WVP393239:WVS393239 H458775:K458775 JD458775:JG458775 SZ458775:TC458775 ACV458775:ACY458775 AMR458775:AMU458775 AWN458775:AWQ458775 BGJ458775:BGM458775 BQF458775:BQI458775 CAB458775:CAE458775 CJX458775:CKA458775 CTT458775:CTW458775 DDP458775:DDS458775 DNL458775:DNO458775 DXH458775:DXK458775 EHD458775:EHG458775 EQZ458775:ERC458775 FAV458775:FAY458775 FKR458775:FKU458775 FUN458775:FUQ458775 GEJ458775:GEM458775 GOF458775:GOI458775 GYB458775:GYE458775 HHX458775:HIA458775 HRT458775:HRW458775 IBP458775:IBS458775 ILL458775:ILO458775 IVH458775:IVK458775 JFD458775:JFG458775 JOZ458775:JPC458775 JYV458775:JYY458775 KIR458775:KIU458775 KSN458775:KSQ458775 LCJ458775:LCM458775 LMF458775:LMI458775 LWB458775:LWE458775 MFX458775:MGA458775 MPT458775:MPW458775 MZP458775:MZS458775 NJL458775:NJO458775 NTH458775:NTK458775 ODD458775:ODG458775 OMZ458775:ONC458775 OWV458775:OWY458775 PGR458775:PGU458775 PQN458775:PQQ458775 QAJ458775:QAM458775 QKF458775:QKI458775 QUB458775:QUE458775 RDX458775:REA458775 RNT458775:RNW458775 RXP458775:RXS458775 SHL458775:SHO458775 SRH458775:SRK458775 TBD458775:TBG458775 TKZ458775:TLC458775 TUV458775:TUY458775 UER458775:UEU458775 UON458775:UOQ458775 UYJ458775:UYM458775 VIF458775:VII458775 VSB458775:VSE458775 WBX458775:WCA458775 WLT458775:WLW458775 WVP458775:WVS458775 H524311:K524311 JD524311:JG524311 SZ524311:TC524311 ACV524311:ACY524311 AMR524311:AMU524311 AWN524311:AWQ524311 BGJ524311:BGM524311 BQF524311:BQI524311 CAB524311:CAE524311 CJX524311:CKA524311 CTT524311:CTW524311 DDP524311:DDS524311 DNL524311:DNO524311 DXH524311:DXK524311 EHD524311:EHG524311 EQZ524311:ERC524311 FAV524311:FAY524311 FKR524311:FKU524311 FUN524311:FUQ524311 GEJ524311:GEM524311 GOF524311:GOI524311 GYB524311:GYE524311 HHX524311:HIA524311 HRT524311:HRW524311 IBP524311:IBS524311 ILL524311:ILO524311 IVH524311:IVK524311 JFD524311:JFG524311 JOZ524311:JPC524311 JYV524311:JYY524311 KIR524311:KIU524311 KSN524311:KSQ524311 LCJ524311:LCM524311 LMF524311:LMI524311 LWB524311:LWE524311 MFX524311:MGA524311 MPT524311:MPW524311 MZP524311:MZS524311 NJL524311:NJO524311 NTH524311:NTK524311 ODD524311:ODG524311 OMZ524311:ONC524311 OWV524311:OWY524311 PGR524311:PGU524311 PQN524311:PQQ524311 QAJ524311:QAM524311 QKF524311:QKI524311 QUB524311:QUE524311 RDX524311:REA524311 RNT524311:RNW524311 RXP524311:RXS524311 SHL524311:SHO524311 SRH524311:SRK524311 TBD524311:TBG524311 TKZ524311:TLC524311 TUV524311:TUY524311 UER524311:UEU524311 UON524311:UOQ524311 UYJ524311:UYM524311 VIF524311:VII524311 VSB524311:VSE524311 WBX524311:WCA524311 WLT524311:WLW524311 WVP524311:WVS524311 H589847:K589847 JD589847:JG589847 SZ589847:TC589847 ACV589847:ACY589847 AMR589847:AMU589847 AWN589847:AWQ589847 BGJ589847:BGM589847 BQF589847:BQI589847 CAB589847:CAE589847 CJX589847:CKA589847 CTT589847:CTW589847 DDP589847:DDS589847 DNL589847:DNO589847 DXH589847:DXK589847 EHD589847:EHG589847 EQZ589847:ERC589847 FAV589847:FAY589847 FKR589847:FKU589847 FUN589847:FUQ589847 GEJ589847:GEM589847 GOF589847:GOI589847 GYB589847:GYE589847 HHX589847:HIA589847 HRT589847:HRW589847 IBP589847:IBS589847 ILL589847:ILO589847 IVH589847:IVK589847 JFD589847:JFG589847 JOZ589847:JPC589847 JYV589847:JYY589847 KIR589847:KIU589847 KSN589847:KSQ589847 LCJ589847:LCM589847 LMF589847:LMI589847 LWB589847:LWE589847 MFX589847:MGA589847 MPT589847:MPW589847 MZP589847:MZS589847 NJL589847:NJO589847 NTH589847:NTK589847 ODD589847:ODG589847 OMZ589847:ONC589847 OWV589847:OWY589847 PGR589847:PGU589847 PQN589847:PQQ589847 QAJ589847:QAM589847 QKF589847:QKI589847 QUB589847:QUE589847 RDX589847:REA589847 RNT589847:RNW589847 RXP589847:RXS589847 SHL589847:SHO589847 SRH589847:SRK589847 TBD589847:TBG589847 TKZ589847:TLC589847 TUV589847:TUY589847 UER589847:UEU589847 UON589847:UOQ589847 UYJ589847:UYM589847 VIF589847:VII589847 VSB589847:VSE589847 WBX589847:WCA589847 WLT589847:WLW589847 WVP589847:WVS589847 H655383:K655383 JD655383:JG655383 SZ655383:TC655383 ACV655383:ACY655383 AMR655383:AMU655383 AWN655383:AWQ655383 BGJ655383:BGM655383 BQF655383:BQI655383 CAB655383:CAE655383 CJX655383:CKA655383 CTT655383:CTW655383 DDP655383:DDS655383 DNL655383:DNO655383 DXH655383:DXK655383 EHD655383:EHG655383 EQZ655383:ERC655383 FAV655383:FAY655383 FKR655383:FKU655383 FUN655383:FUQ655383 GEJ655383:GEM655383 GOF655383:GOI655383 GYB655383:GYE655383 HHX655383:HIA655383 HRT655383:HRW655383 IBP655383:IBS655383 ILL655383:ILO655383 IVH655383:IVK655383 JFD655383:JFG655383 JOZ655383:JPC655383 JYV655383:JYY655383 KIR655383:KIU655383 KSN655383:KSQ655383 LCJ655383:LCM655383 LMF655383:LMI655383 LWB655383:LWE655383 MFX655383:MGA655383 MPT655383:MPW655383 MZP655383:MZS655383 NJL655383:NJO655383 NTH655383:NTK655383 ODD655383:ODG655383 OMZ655383:ONC655383 OWV655383:OWY655383 PGR655383:PGU655383 PQN655383:PQQ655383 QAJ655383:QAM655383 QKF655383:QKI655383 QUB655383:QUE655383 RDX655383:REA655383 RNT655383:RNW655383 RXP655383:RXS655383 SHL655383:SHO655383 SRH655383:SRK655383 TBD655383:TBG655383 TKZ655383:TLC655383 TUV655383:TUY655383 UER655383:UEU655383 UON655383:UOQ655383 UYJ655383:UYM655383 VIF655383:VII655383 VSB655383:VSE655383 WBX655383:WCA655383 WLT655383:WLW655383 WVP655383:WVS655383 H720919:K720919 JD720919:JG720919 SZ720919:TC720919 ACV720919:ACY720919 AMR720919:AMU720919 AWN720919:AWQ720919 BGJ720919:BGM720919 BQF720919:BQI720919 CAB720919:CAE720919 CJX720919:CKA720919 CTT720919:CTW720919 DDP720919:DDS720919 DNL720919:DNO720919 DXH720919:DXK720919 EHD720919:EHG720919 EQZ720919:ERC720919 FAV720919:FAY720919 FKR720919:FKU720919 FUN720919:FUQ720919 GEJ720919:GEM720919 GOF720919:GOI720919 GYB720919:GYE720919 HHX720919:HIA720919 HRT720919:HRW720919 IBP720919:IBS720919 ILL720919:ILO720919 IVH720919:IVK720919 JFD720919:JFG720919 JOZ720919:JPC720919 JYV720919:JYY720919 KIR720919:KIU720919 KSN720919:KSQ720919 LCJ720919:LCM720919 LMF720919:LMI720919 LWB720919:LWE720919 MFX720919:MGA720919 MPT720919:MPW720919 MZP720919:MZS720919 NJL720919:NJO720919 NTH720919:NTK720919 ODD720919:ODG720919 OMZ720919:ONC720919 OWV720919:OWY720919 PGR720919:PGU720919 PQN720919:PQQ720919 QAJ720919:QAM720919 QKF720919:QKI720919 QUB720919:QUE720919 RDX720919:REA720919 RNT720919:RNW720919 RXP720919:RXS720919 SHL720919:SHO720919 SRH720919:SRK720919 TBD720919:TBG720919 TKZ720919:TLC720919 TUV720919:TUY720919 UER720919:UEU720919 UON720919:UOQ720919 UYJ720919:UYM720919 VIF720919:VII720919 VSB720919:VSE720919 WBX720919:WCA720919 WLT720919:WLW720919 WVP720919:WVS720919 H786455:K786455 JD786455:JG786455 SZ786455:TC786455 ACV786455:ACY786455 AMR786455:AMU786455 AWN786455:AWQ786455 BGJ786455:BGM786455 BQF786455:BQI786455 CAB786455:CAE786455 CJX786455:CKA786455 CTT786455:CTW786455 DDP786455:DDS786455 DNL786455:DNO786455 DXH786455:DXK786455 EHD786455:EHG786455 EQZ786455:ERC786455 FAV786455:FAY786455 FKR786455:FKU786455 FUN786455:FUQ786455 GEJ786455:GEM786455 GOF786455:GOI786455 GYB786455:GYE786455 HHX786455:HIA786455 HRT786455:HRW786455 IBP786455:IBS786455 ILL786455:ILO786455 IVH786455:IVK786455 JFD786455:JFG786455 JOZ786455:JPC786455 JYV786455:JYY786455 KIR786455:KIU786455 KSN786455:KSQ786455 LCJ786455:LCM786455 LMF786455:LMI786455 LWB786455:LWE786455 MFX786455:MGA786455 MPT786455:MPW786455 MZP786455:MZS786455 NJL786455:NJO786455 NTH786455:NTK786455 ODD786455:ODG786455 OMZ786455:ONC786455 OWV786455:OWY786455 PGR786455:PGU786455 PQN786455:PQQ786455 QAJ786455:QAM786455 QKF786455:QKI786455 QUB786455:QUE786455 RDX786455:REA786455 RNT786455:RNW786455 RXP786455:RXS786455 SHL786455:SHO786455 SRH786455:SRK786455 TBD786455:TBG786455 TKZ786455:TLC786455 TUV786455:TUY786455 UER786455:UEU786455 UON786455:UOQ786455 UYJ786455:UYM786455 VIF786455:VII786455 VSB786455:VSE786455 WBX786455:WCA786455 WLT786455:WLW786455 WVP786455:WVS786455 H851991:K851991 JD851991:JG851991 SZ851991:TC851991 ACV851991:ACY851991 AMR851991:AMU851991 AWN851991:AWQ851991 BGJ851991:BGM851991 BQF851991:BQI851991 CAB851991:CAE851991 CJX851991:CKA851991 CTT851991:CTW851991 DDP851991:DDS851991 DNL851991:DNO851991 DXH851991:DXK851991 EHD851991:EHG851991 EQZ851991:ERC851991 FAV851991:FAY851991 FKR851991:FKU851991 FUN851991:FUQ851991 GEJ851991:GEM851991 GOF851991:GOI851991 GYB851991:GYE851991 HHX851991:HIA851991 HRT851991:HRW851991 IBP851991:IBS851991 ILL851991:ILO851991 IVH851991:IVK851991 JFD851991:JFG851991 JOZ851991:JPC851991 JYV851991:JYY851991 KIR851991:KIU851991 KSN851991:KSQ851991 LCJ851991:LCM851991 LMF851991:LMI851991 LWB851991:LWE851991 MFX851991:MGA851991 MPT851991:MPW851991 MZP851991:MZS851991 NJL851991:NJO851991 NTH851991:NTK851991 ODD851991:ODG851991 OMZ851991:ONC851991 OWV851991:OWY851991 PGR851991:PGU851991 PQN851991:PQQ851991 QAJ851991:QAM851991 QKF851991:QKI851991 QUB851991:QUE851991 RDX851991:REA851991 RNT851991:RNW851991 RXP851991:RXS851991 SHL851991:SHO851991 SRH851991:SRK851991 TBD851991:TBG851991 TKZ851991:TLC851991 TUV851991:TUY851991 UER851991:UEU851991 UON851991:UOQ851991 UYJ851991:UYM851991 VIF851991:VII851991 VSB851991:VSE851991 WBX851991:WCA851991 WLT851991:WLW851991 WVP851991:WVS851991 H917527:K917527 JD917527:JG917527 SZ917527:TC917527 ACV917527:ACY917527 AMR917527:AMU917527 AWN917527:AWQ917527 BGJ917527:BGM917527 BQF917527:BQI917527 CAB917527:CAE917527 CJX917527:CKA917527 CTT917527:CTW917527 DDP917527:DDS917527 DNL917527:DNO917527 DXH917527:DXK917527 EHD917527:EHG917527 EQZ917527:ERC917527 FAV917527:FAY917527 FKR917527:FKU917527 FUN917527:FUQ917527 GEJ917527:GEM917527 GOF917527:GOI917527 GYB917527:GYE917527 HHX917527:HIA917527 HRT917527:HRW917527 IBP917527:IBS917527 ILL917527:ILO917527 IVH917527:IVK917527 JFD917527:JFG917527 JOZ917527:JPC917527 JYV917527:JYY917527 KIR917527:KIU917527 KSN917527:KSQ917527 LCJ917527:LCM917527 LMF917527:LMI917527 LWB917527:LWE917527 MFX917527:MGA917527 MPT917527:MPW917527 MZP917527:MZS917527 NJL917527:NJO917527 NTH917527:NTK917527 ODD917527:ODG917527 OMZ917527:ONC917527 OWV917527:OWY917527 PGR917527:PGU917527 PQN917527:PQQ917527 QAJ917527:QAM917527 QKF917527:QKI917527 QUB917527:QUE917527 RDX917527:REA917527 RNT917527:RNW917527 RXP917527:RXS917527 SHL917527:SHO917527 SRH917527:SRK917527 TBD917527:TBG917527 TKZ917527:TLC917527 TUV917527:TUY917527 UER917527:UEU917527 UON917527:UOQ917527 UYJ917527:UYM917527 VIF917527:VII917527 VSB917527:VSE917527 WBX917527:WCA917527 WLT917527:WLW917527 WVP917527:WVS917527 H983063:K983063 JD983063:JG983063 SZ983063:TC983063 ACV983063:ACY983063 AMR983063:AMU983063 AWN983063:AWQ983063 BGJ983063:BGM983063 BQF983063:BQI983063 CAB983063:CAE983063 CJX983063:CKA983063 CTT983063:CTW983063 DDP983063:DDS983063 DNL983063:DNO983063 DXH983063:DXK983063 EHD983063:EHG983063 EQZ983063:ERC983063 FAV983063:FAY983063 FKR983063:FKU983063 FUN983063:FUQ983063 GEJ983063:GEM983063 GOF983063:GOI983063 GYB983063:GYE983063 HHX983063:HIA983063 HRT983063:HRW983063 IBP983063:IBS983063 ILL983063:ILO983063 IVH983063:IVK983063 JFD983063:JFG983063 JOZ983063:JPC983063 JYV983063:JYY983063 KIR983063:KIU983063 KSN983063:KSQ983063 LCJ983063:LCM983063 LMF983063:LMI983063 LWB983063:LWE983063 MFX983063:MGA983063 MPT983063:MPW983063 MZP983063:MZS983063 NJL983063:NJO983063 NTH983063:NTK983063 ODD983063:ODG983063 OMZ983063:ONC983063 OWV983063:OWY983063 PGR983063:PGU983063 PQN983063:PQQ983063 QAJ983063:QAM983063 QKF983063:QKI983063 QUB983063:QUE983063 RDX983063:REA983063 RNT983063:RNW983063 RXP983063:RXS983063 SHL983063:SHO983063 SRH983063:SRK983063 TBD983063:TBG983063 TKZ983063:TLC983063 TUV983063:TUY983063 UER983063:UEU983063 UON983063:UOQ983063 UYJ983063:UYM983063 VIF983063:VII983063 VSB983063:VSE983063 WBX983063:WCA983063 WLT983063:WLW983063 WVP983063:WVS983063 D73:H76 IZ73:JD76 SV73:SZ76 ACR73:ACV76 AMN73:AMR76 AWJ73:AWN76 BGF73:BGJ76 BQB73:BQF76 BZX73:CAB76 CJT73:CJX76 CTP73:CTT76 DDL73:DDP76 DNH73:DNL76 DXD73:DXH76 EGZ73:EHD76 EQV73:EQZ76 FAR73:FAV76 FKN73:FKR76 FUJ73:FUN76 GEF73:GEJ76 GOB73:GOF76 GXX73:GYB76 HHT73:HHX76 HRP73:HRT76 IBL73:IBP76 ILH73:ILL76 IVD73:IVH76 JEZ73:JFD76 JOV73:JOZ76 JYR73:JYV76 KIN73:KIR76 KSJ73:KSN76 LCF73:LCJ76 LMB73:LMF76 LVX73:LWB76 MFT73:MFX76 MPP73:MPT76 MZL73:MZP76 NJH73:NJL76 NTD73:NTH76 OCZ73:ODD76 OMV73:OMZ76 OWR73:OWV76 PGN73:PGR76 PQJ73:PQN76 QAF73:QAJ76 QKB73:QKF76 QTX73:QUB76 RDT73:RDX76 RNP73:RNT76 RXL73:RXP76 SHH73:SHL76 SRD73:SRH76 TAZ73:TBD76 TKV73:TKZ76 TUR73:TUV76 UEN73:UER76 UOJ73:UON76 UYF73:UYJ76 VIB73:VIF76 VRX73:VSB76 WBT73:WBX76 WLP73:WLT76 WVL73:WVP76 D65609:H65612 IZ65609:JD65612 SV65609:SZ65612 ACR65609:ACV65612 AMN65609:AMR65612 AWJ65609:AWN65612 BGF65609:BGJ65612 BQB65609:BQF65612 BZX65609:CAB65612 CJT65609:CJX65612 CTP65609:CTT65612 DDL65609:DDP65612 DNH65609:DNL65612 DXD65609:DXH65612 EGZ65609:EHD65612 EQV65609:EQZ65612 FAR65609:FAV65612 FKN65609:FKR65612 FUJ65609:FUN65612 GEF65609:GEJ65612 GOB65609:GOF65612 GXX65609:GYB65612 HHT65609:HHX65612 HRP65609:HRT65612 IBL65609:IBP65612 ILH65609:ILL65612 IVD65609:IVH65612 JEZ65609:JFD65612 JOV65609:JOZ65612 JYR65609:JYV65612 KIN65609:KIR65612 KSJ65609:KSN65612 LCF65609:LCJ65612 LMB65609:LMF65612 LVX65609:LWB65612 MFT65609:MFX65612 MPP65609:MPT65612 MZL65609:MZP65612 NJH65609:NJL65612 NTD65609:NTH65612 OCZ65609:ODD65612 OMV65609:OMZ65612 OWR65609:OWV65612 PGN65609:PGR65612 PQJ65609:PQN65612 QAF65609:QAJ65612 QKB65609:QKF65612 QTX65609:QUB65612 RDT65609:RDX65612 RNP65609:RNT65612 RXL65609:RXP65612 SHH65609:SHL65612 SRD65609:SRH65612 TAZ65609:TBD65612 TKV65609:TKZ65612 TUR65609:TUV65612 UEN65609:UER65612 UOJ65609:UON65612 UYF65609:UYJ65612 VIB65609:VIF65612 VRX65609:VSB65612 WBT65609:WBX65612 WLP65609:WLT65612 WVL65609:WVP65612 D131145:H131148 IZ131145:JD131148 SV131145:SZ131148 ACR131145:ACV131148 AMN131145:AMR131148 AWJ131145:AWN131148 BGF131145:BGJ131148 BQB131145:BQF131148 BZX131145:CAB131148 CJT131145:CJX131148 CTP131145:CTT131148 DDL131145:DDP131148 DNH131145:DNL131148 DXD131145:DXH131148 EGZ131145:EHD131148 EQV131145:EQZ131148 FAR131145:FAV131148 FKN131145:FKR131148 FUJ131145:FUN131148 GEF131145:GEJ131148 GOB131145:GOF131148 GXX131145:GYB131148 HHT131145:HHX131148 HRP131145:HRT131148 IBL131145:IBP131148 ILH131145:ILL131148 IVD131145:IVH131148 JEZ131145:JFD131148 JOV131145:JOZ131148 JYR131145:JYV131148 KIN131145:KIR131148 KSJ131145:KSN131148 LCF131145:LCJ131148 LMB131145:LMF131148 LVX131145:LWB131148 MFT131145:MFX131148 MPP131145:MPT131148 MZL131145:MZP131148 NJH131145:NJL131148 NTD131145:NTH131148 OCZ131145:ODD131148 OMV131145:OMZ131148 OWR131145:OWV131148 PGN131145:PGR131148 PQJ131145:PQN131148 QAF131145:QAJ131148 QKB131145:QKF131148 QTX131145:QUB131148 RDT131145:RDX131148 RNP131145:RNT131148 RXL131145:RXP131148 SHH131145:SHL131148 SRD131145:SRH131148 TAZ131145:TBD131148 TKV131145:TKZ131148 TUR131145:TUV131148 UEN131145:UER131148 UOJ131145:UON131148 UYF131145:UYJ131148 VIB131145:VIF131148 VRX131145:VSB131148 WBT131145:WBX131148 WLP131145:WLT131148 WVL131145:WVP131148 D196681:H196684 IZ196681:JD196684 SV196681:SZ196684 ACR196681:ACV196684 AMN196681:AMR196684 AWJ196681:AWN196684 BGF196681:BGJ196684 BQB196681:BQF196684 BZX196681:CAB196684 CJT196681:CJX196684 CTP196681:CTT196684 DDL196681:DDP196684 DNH196681:DNL196684 DXD196681:DXH196684 EGZ196681:EHD196684 EQV196681:EQZ196684 FAR196681:FAV196684 FKN196681:FKR196684 FUJ196681:FUN196684 GEF196681:GEJ196684 GOB196681:GOF196684 GXX196681:GYB196684 HHT196681:HHX196684 HRP196681:HRT196684 IBL196681:IBP196684 ILH196681:ILL196684 IVD196681:IVH196684 JEZ196681:JFD196684 JOV196681:JOZ196684 JYR196681:JYV196684 KIN196681:KIR196684 KSJ196681:KSN196684 LCF196681:LCJ196684 LMB196681:LMF196684 LVX196681:LWB196684 MFT196681:MFX196684 MPP196681:MPT196684 MZL196681:MZP196684 NJH196681:NJL196684 NTD196681:NTH196684 OCZ196681:ODD196684 OMV196681:OMZ196684 OWR196681:OWV196684 PGN196681:PGR196684 PQJ196681:PQN196684 QAF196681:QAJ196684 QKB196681:QKF196684 QTX196681:QUB196684 RDT196681:RDX196684 RNP196681:RNT196684 RXL196681:RXP196684 SHH196681:SHL196684 SRD196681:SRH196684 TAZ196681:TBD196684 TKV196681:TKZ196684 TUR196681:TUV196684 UEN196681:UER196684 UOJ196681:UON196684 UYF196681:UYJ196684 VIB196681:VIF196684 VRX196681:VSB196684 WBT196681:WBX196684 WLP196681:WLT196684 WVL196681:WVP196684 D262217:H262220 IZ262217:JD262220 SV262217:SZ262220 ACR262217:ACV262220 AMN262217:AMR262220 AWJ262217:AWN262220 BGF262217:BGJ262220 BQB262217:BQF262220 BZX262217:CAB262220 CJT262217:CJX262220 CTP262217:CTT262220 DDL262217:DDP262220 DNH262217:DNL262220 DXD262217:DXH262220 EGZ262217:EHD262220 EQV262217:EQZ262220 FAR262217:FAV262220 FKN262217:FKR262220 FUJ262217:FUN262220 GEF262217:GEJ262220 GOB262217:GOF262220 GXX262217:GYB262220 HHT262217:HHX262220 HRP262217:HRT262220 IBL262217:IBP262220 ILH262217:ILL262220 IVD262217:IVH262220 JEZ262217:JFD262220 JOV262217:JOZ262220 JYR262217:JYV262220 KIN262217:KIR262220 KSJ262217:KSN262220 LCF262217:LCJ262220 LMB262217:LMF262220 LVX262217:LWB262220 MFT262217:MFX262220 MPP262217:MPT262220 MZL262217:MZP262220 NJH262217:NJL262220 NTD262217:NTH262220 OCZ262217:ODD262220 OMV262217:OMZ262220 OWR262217:OWV262220 PGN262217:PGR262220 PQJ262217:PQN262220 QAF262217:QAJ262220 QKB262217:QKF262220 QTX262217:QUB262220 RDT262217:RDX262220 RNP262217:RNT262220 RXL262217:RXP262220 SHH262217:SHL262220 SRD262217:SRH262220 TAZ262217:TBD262220 TKV262217:TKZ262220 TUR262217:TUV262220 UEN262217:UER262220 UOJ262217:UON262220 UYF262217:UYJ262220 VIB262217:VIF262220 VRX262217:VSB262220 WBT262217:WBX262220 WLP262217:WLT262220 WVL262217:WVP262220 D327753:H327756 IZ327753:JD327756 SV327753:SZ327756 ACR327753:ACV327756 AMN327753:AMR327756 AWJ327753:AWN327756 BGF327753:BGJ327756 BQB327753:BQF327756 BZX327753:CAB327756 CJT327753:CJX327756 CTP327753:CTT327756 DDL327753:DDP327756 DNH327753:DNL327756 DXD327753:DXH327756 EGZ327753:EHD327756 EQV327753:EQZ327756 FAR327753:FAV327756 FKN327753:FKR327756 FUJ327753:FUN327756 GEF327753:GEJ327756 GOB327753:GOF327756 GXX327753:GYB327756 HHT327753:HHX327756 HRP327753:HRT327756 IBL327753:IBP327756 ILH327753:ILL327756 IVD327753:IVH327756 JEZ327753:JFD327756 JOV327753:JOZ327756 JYR327753:JYV327756 KIN327753:KIR327756 KSJ327753:KSN327756 LCF327753:LCJ327756 LMB327753:LMF327756 LVX327753:LWB327756 MFT327753:MFX327756 MPP327753:MPT327756 MZL327753:MZP327756 NJH327753:NJL327756 NTD327753:NTH327756 OCZ327753:ODD327756 OMV327753:OMZ327756 OWR327753:OWV327756 PGN327753:PGR327756 PQJ327753:PQN327756 QAF327753:QAJ327756 QKB327753:QKF327756 QTX327753:QUB327756 RDT327753:RDX327756 RNP327753:RNT327756 RXL327753:RXP327756 SHH327753:SHL327756 SRD327753:SRH327756 TAZ327753:TBD327756 TKV327753:TKZ327756 TUR327753:TUV327756 UEN327753:UER327756 UOJ327753:UON327756 UYF327753:UYJ327756 VIB327753:VIF327756 VRX327753:VSB327756 WBT327753:WBX327756 WLP327753:WLT327756 WVL327753:WVP327756 D393289:H393292 IZ393289:JD393292 SV393289:SZ393292 ACR393289:ACV393292 AMN393289:AMR393292 AWJ393289:AWN393292 BGF393289:BGJ393292 BQB393289:BQF393292 BZX393289:CAB393292 CJT393289:CJX393292 CTP393289:CTT393292 DDL393289:DDP393292 DNH393289:DNL393292 DXD393289:DXH393292 EGZ393289:EHD393292 EQV393289:EQZ393292 FAR393289:FAV393292 FKN393289:FKR393292 FUJ393289:FUN393292 GEF393289:GEJ393292 GOB393289:GOF393292 GXX393289:GYB393292 HHT393289:HHX393292 HRP393289:HRT393292 IBL393289:IBP393292 ILH393289:ILL393292 IVD393289:IVH393292 JEZ393289:JFD393292 JOV393289:JOZ393292 JYR393289:JYV393292 KIN393289:KIR393292 KSJ393289:KSN393292 LCF393289:LCJ393292 LMB393289:LMF393292 LVX393289:LWB393292 MFT393289:MFX393292 MPP393289:MPT393292 MZL393289:MZP393292 NJH393289:NJL393292 NTD393289:NTH393292 OCZ393289:ODD393292 OMV393289:OMZ393292 OWR393289:OWV393292 PGN393289:PGR393292 PQJ393289:PQN393292 QAF393289:QAJ393292 QKB393289:QKF393292 QTX393289:QUB393292 RDT393289:RDX393292 RNP393289:RNT393292 RXL393289:RXP393292 SHH393289:SHL393292 SRD393289:SRH393292 TAZ393289:TBD393292 TKV393289:TKZ393292 TUR393289:TUV393292 UEN393289:UER393292 UOJ393289:UON393292 UYF393289:UYJ393292 VIB393289:VIF393292 VRX393289:VSB393292 WBT393289:WBX393292 WLP393289:WLT393292 WVL393289:WVP393292 D458825:H458828 IZ458825:JD458828 SV458825:SZ458828 ACR458825:ACV458828 AMN458825:AMR458828 AWJ458825:AWN458828 BGF458825:BGJ458828 BQB458825:BQF458828 BZX458825:CAB458828 CJT458825:CJX458828 CTP458825:CTT458828 DDL458825:DDP458828 DNH458825:DNL458828 DXD458825:DXH458828 EGZ458825:EHD458828 EQV458825:EQZ458828 FAR458825:FAV458828 FKN458825:FKR458828 FUJ458825:FUN458828 GEF458825:GEJ458828 GOB458825:GOF458828 GXX458825:GYB458828 HHT458825:HHX458828 HRP458825:HRT458828 IBL458825:IBP458828 ILH458825:ILL458828 IVD458825:IVH458828 JEZ458825:JFD458828 JOV458825:JOZ458828 JYR458825:JYV458828 KIN458825:KIR458828 KSJ458825:KSN458828 LCF458825:LCJ458828 LMB458825:LMF458828 LVX458825:LWB458828 MFT458825:MFX458828 MPP458825:MPT458828 MZL458825:MZP458828 NJH458825:NJL458828 NTD458825:NTH458828 OCZ458825:ODD458828 OMV458825:OMZ458828 OWR458825:OWV458828 PGN458825:PGR458828 PQJ458825:PQN458828 QAF458825:QAJ458828 QKB458825:QKF458828 QTX458825:QUB458828 RDT458825:RDX458828 RNP458825:RNT458828 RXL458825:RXP458828 SHH458825:SHL458828 SRD458825:SRH458828 TAZ458825:TBD458828 TKV458825:TKZ458828 TUR458825:TUV458828 UEN458825:UER458828 UOJ458825:UON458828 UYF458825:UYJ458828 VIB458825:VIF458828 VRX458825:VSB458828 WBT458825:WBX458828 WLP458825:WLT458828 WVL458825:WVP458828 D524361:H524364 IZ524361:JD524364 SV524361:SZ524364 ACR524361:ACV524364 AMN524361:AMR524364 AWJ524361:AWN524364 BGF524361:BGJ524364 BQB524361:BQF524364 BZX524361:CAB524364 CJT524361:CJX524364 CTP524361:CTT524364 DDL524361:DDP524364 DNH524361:DNL524364 DXD524361:DXH524364 EGZ524361:EHD524364 EQV524361:EQZ524364 FAR524361:FAV524364 FKN524361:FKR524364 FUJ524361:FUN524364 GEF524361:GEJ524364 GOB524361:GOF524364 GXX524361:GYB524364 HHT524361:HHX524364 HRP524361:HRT524364 IBL524361:IBP524364 ILH524361:ILL524364 IVD524361:IVH524364 JEZ524361:JFD524364 JOV524361:JOZ524364 JYR524361:JYV524364 KIN524361:KIR524364 KSJ524361:KSN524364 LCF524361:LCJ524364 LMB524361:LMF524364 LVX524361:LWB524364 MFT524361:MFX524364 MPP524361:MPT524364 MZL524361:MZP524364 NJH524361:NJL524364 NTD524361:NTH524364 OCZ524361:ODD524364 OMV524361:OMZ524364 OWR524361:OWV524364 PGN524361:PGR524364 PQJ524361:PQN524364 QAF524361:QAJ524364 QKB524361:QKF524364 QTX524361:QUB524364 RDT524361:RDX524364 RNP524361:RNT524364 RXL524361:RXP524364 SHH524361:SHL524364 SRD524361:SRH524364 TAZ524361:TBD524364 TKV524361:TKZ524364 TUR524361:TUV524364 UEN524361:UER524364 UOJ524361:UON524364 UYF524361:UYJ524364 VIB524361:VIF524364 VRX524361:VSB524364 WBT524361:WBX524364 WLP524361:WLT524364 WVL524361:WVP524364 D589897:H589900 IZ589897:JD589900 SV589897:SZ589900 ACR589897:ACV589900 AMN589897:AMR589900 AWJ589897:AWN589900 BGF589897:BGJ589900 BQB589897:BQF589900 BZX589897:CAB589900 CJT589897:CJX589900 CTP589897:CTT589900 DDL589897:DDP589900 DNH589897:DNL589900 DXD589897:DXH589900 EGZ589897:EHD589900 EQV589897:EQZ589900 FAR589897:FAV589900 FKN589897:FKR589900 FUJ589897:FUN589900 GEF589897:GEJ589900 GOB589897:GOF589900 GXX589897:GYB589900 HHT589897:HHX589900 HRP589897:HRT589900 IBL589897:IBP589900 ILH589897:ILL589900 IVD589897:IVH589900 JEZ589897:JFD589900 JOV589897:JOZ589900 JYR589897:JYV589900 KIN589897:KIR589900 KSJ589897:KSN589900 LCF589897:LCJ589900 LMB589897:LMF589900 LVX589897:LWB589900 MFT589897:MFX589900 MPP589897:MPT589900 MZL589897:MZP589900 NJH589897:NJL589900 NTD589897:NTH589900 OCZ589897:ODD589900 OMV589897:OMZ589900 OWR589897:OWV589900 PGN589897:PGR589900 PQJ589897:PQN589900 QAF589897:QAJ589900 QKB589897:QKF589900 QTX589897:QUB589900 RDT589897:RDX589900 RNP589897:RNT589900 RXL589897:RXP589900 SHH589897:SHL589900 SRD589897:SRH589900 TAZ589897:TBD589900 TKV589897:TKZ589900 TUR589897:TUV589900 UEN589897:UER589900 UOJ589897:UON589900 UYF589897:UYJ589900 VIB589897:VIF589900 VRX589897:VSB589900 WBT589897:WBX589900 WLP589897:WLT589900 WVL589897:WVP589900 D655433:H655436 IZ655433:JD655436 SV655433:SZ655436 ACR655433:ACV655436 AMN655433:AMR655436 AWJ655433:AWN655436 BGF655433:BGJ655436 BQB655433:BQF655436 BZX655433:CAB655436 CJT655433:CJX655436 CTP655433:CTT655436 DDL655433:DDP655436 DNH655433:DNL655436 DXD655433:DXH655436 EGZ655433:EHD655436 EQV655433:EQZ655436 FAR655433:FAV655436 FKN655433:FKR655436 FUJ655433:FUN655436 GEF655433:GEJ655436 GOB655433:GOF655436 GXX655433:GYB655436 HHT655433:HHX655436 HRP655433:HRT655436 IBL655433:IBP655436 ILH655433:ILL655436 IVD655433:IVH655436 JEZ655433:JFD655436 JOV655433:JOZ655436 JYR655433:JYV655436 KIN655433:KIR655436 KSJ655433:KSN655436 LCF655433:LCJ655436 LMB655433:LMF655436 LVX655433:LWB655436 MFT655433:MFX655436 MPP655433:MPT655436 MZL655433:MZP655436 NJH655433:NJL655436 NTD655433:NTH655436 OCZ655433:ODD655436 OMV655433:OMZ655436 OWR655433:OWV655436 PGN655433:PGR655436 PQJ655433:PQN655436 QAF655433:QAJ655436 QKB655433:QKF655436 QTX655433:QUB655436 RDT655433:RDX655436 RNP655433:RNT655436 RXL655433:RXP655436 SHH655433:SHL655436 SRD655433:SRH655436 TAZ655433:TBD655436 TKV655433:TKZ655436 TUR655433:TUV655436 UEN655433:UER655436 UOJ655433:UON655436 UYF655433:UYJ655436 VIB655433:VIF655436 VRX655433:VSB655436 WBT655433:WBX655436 WLP655433:WLT655436 WVL655433:WVP655436 D720969:H720972 IZ720969:JD720972 SV720969:SZ720972 ACR720969:ACV720972 AMN720969:AMR720972 AWJ720969:AWN720972 BGF720969:BGJ720972 BQB720969:BQF720972 BZX720969:CAB720972 CJT720969:CJX720972 CTP720969:CTT720972 DDL720969:DDP720972 DNH720969:DNL720972 DXD720969:DXH720972 EGZ720969:EHD720972 EQV720969:EQZ720972 FAR720969:FAV720972 FKN720969:FKR720972 FUJ720969:FUN720972 GEF720969:GEJ720972 GOB720969:GOF720972 GXX720969:GYB720972 HHT720969:HHX720972 HRP720969:HRT720972 IBL720969:IBP720972 ILH720969:ILL720972 IVD720969:IVH720972 JEZ720969:JFD720972 JOV720969:JOZ720972 JYR720969:JYV720972 KIN720969:KIR720972 KSJ720969:KSN720972 LCF720969:LCJ720972 LMB720969:LMF720972 LVX720969:LWB720972 MFT720969:MFX720972 MPP720969:MPT720972 MZL720969:MZP720972 NJH720969:NJL720972 NTD720969:NTH720972 OCZ720969:ODD720972 OMV720969:OMZ720972 OWR720969:OWV720972 PGN720969:PGR720972 PQJ720969:PQN720972 QAF720969:QAJ720972 QKB720969:QKF720972 QTX720969:QUB720972 RDT720969:RDX720972 RNP720969:RNT720972 RXL720969:RXP720972 SHH720969:SHL720972 SRD720969:SRH720972 TAZ720969:TBD720972 TKV720969:TKZ720972 TUR720969:TUV720972 UEN720969:UER720972 UOJ720969:UON720972 UYF720969:UYJ720972 VIB720969:VIF720972 VRX720969:VSB720972 WBT720969:WBX720972 WLP720969:WLT720972 WVL720969:WVP720972 D786505:H786508 IZ786505:JD786508 SV786505:SZ786508 ACR786505:ACV786508 AMN786505:AMR786508 AWJ786505:AWN786508 BGF786505:BGJ786508 BQB786505:BQF786508 BZX786505:CAB786508 CJT786505:CJX786508 CTP786505:CTT786508 DDL786505:DDP786508 DNH786505:DNL786508 DXD786505:DXH786508 EGZ786505:EHD786508 EQV786505:EQZ786508 FAR786505:FAV786508 FKN786505:FKR786508 FUJ786505:FUN786508 GEF786505:GEJ786508 GOB786505:GOF786508 GXX786505:GYB786508 HHT786505:HHX786508 HRP786505:HRT786508 IBL786505:IBP786508 ILH786505:ILL786508 IVD786505:IVH786508 JEZ786505:JFD786508 JOV786505:JOZ786508 JYR786505:JYV786508 KIN786505:KIR786508 KSJ786505:KSN786508 LCF786505:LCJ786508 LMB786505:LMF786508 LVX786505:LWB786508 MFT786505:MFX786508 MPP786505:MPT786508 MZL786505:MZP786508 NJH786505:NJL786508 NTD786505:NTH786508 OCZ786505:ODD786508 OMV786505:OMZ786508 OWR786505:OWV786508 PGN786505:PGR786508 PQJ786505:PQN786508 QAF786505:QAJ786508 QKB786505:QKF786508 QTX786505:QUB786508 RDT786505:RDX786508 RNP786505:RNT786508 RXL786505:RXP786508 SHH786505:SHL786508 SRD786505:SRH786508 TAZ786505:TBD786508 TKV786505:TKZ786508 TUR786505:TUV786508 UEN786505:UER786508 UOJ786505:UON786508 UYF786505:UYJ786508 VIB786505:VIF786508 VRX786505:VSB786508 WBT786505:WBX786508 WLP786505:WLT786508 WVL786505:WVP786508 D852041:H852044 IZ852041:JD852044 SV852041:SZ852044 ACR852041:ACV852044 AMN852041:AMR852044 AWJ852041:AWN852044 BGF852041:BGJ852044 BQB852041:BQF852044 BZX852041:CAB852044 CJT852041:CJX852044 CTP852041:CTT852044 DDL852041:DDP852044 DNH852041:DNL852044 DXD852041:DXH852044 EGZ852041:EHD852044 EQV852041:EQZ852044 FAR852041:FAV852044 FKN852041:FKR852044 FUJ852041:FUN852044 GEF852041:GEJ852044 GOB852041:GOF852044 GXX852041:GYB852044 HHT852041:HHX852044 HRP852041:HRT852044 IBL852041:IBP852044 ILH852041:ILL852044 IVD852041:IVH852044 JEZ852041:JFD852044 JOV852041:JOZ852044 JYR852041:JYV852044 KIN852041:KIR852044 KSJ852041:KSN852044 LCF852041:LCJ852044 LMB852041:LMF852044 LVX852041:LWB852044 MFT852041:MFX852044 MPP852041:MPT852044 MZL852041:MZP852044 NJH852041:NJL852044 NTD852041:NTH852044 OCZ852041:ODD852044 OMV852041:OMZ852044 OWR852041:OWV852044 PGN852041:PGR852044 PQJ852041:PQN852044 QAF852041:QAJ852044 QKB852041:QKF852044 QTX852041:QUB852044 RDT852041:RDX852044 RNP852041:RNT852044 RXL852041:RXP852044 SHH852041:SHL852044 SRD852041:SRH852044 TAZ852041:TBD852044 TKV852041:TKZ852044 TUR852041:TUV852044 UEN852041:UER852044 UOJ852041:UON852044 UYF852041:UYJ852044 VIB852041:VIF852044 VRX852041:VSB852044 WBT852041:WBX852044 WLP852041:WLT852044 WVL852041:WVP852044 D917577:H917580 IZ917577:JD917580 SV917577:SZ917580 ACR917577:ACV917580 AMN917577:AMR917580 AWJ917577:AWN917580 BGF917577:BGJ917580 BQB917577:BQF917580 BZX917577:CAB917580 CJT917577:CJX917580 CTP917577:CTT917580 DDL917577:DDP917580 DNH917577:DNL917580 DXD917577:DXH917580 EGZ917577:EHD917580 EQV917577:EQZ917580 FAR917577:FAV917580 FKN917577:FKR917580 FUJ917577:FUN917580 GEF917577:GEJ917580 GOB917577:GOF917580 GXX917577:GYB917580 HHT917577:HHX917580 HRP917577:HRT917580 IBL917577:IBP917580 ILH917577:ILL917580 IVD917577:IVH917580 JEZ917577:JFD917580 JOV917577:JOZ917580 JYR917577:JYV917580 KIN917577:KIR917580 KSJ917577:KSN917580 LCF917577:LCJ917580 LMB917577:LMF917580 LVX917577:LWB917580 MFT917577:MFX917580 MPP917577:MPT917580 MZL917577:MZP917580 NJH917577:NJL917580 NTD917577:NTH917580 OCZ917577:ODD917580 OMV917577:OMZ917580 OWR917577:OWV917580 PGN917577:PGR917580 PQJ917577:PQN917580 QAF917577:QAJ917580 QKB917577:QKF917580 QTX917577:QUB917580 RDT917577:RDX917580 RNP917577:RNT917580 RXL917577:RXP917580 SHH917577:SHL917580 SRD917577:SRH917580 TAZ917577:TBD917580 TKV917577:TKZ917580 TUR917577:TUV917580 UEN917577:UER917580 UOJ917577:UON917580 UYF917577:UYJ917580 VIB917577:VIF917580 VRX917577:VSB917580 WBT917577:WBX917580 WLP917577:WLT917580 WVL917577:WVP917580 D983113:H983116 IZ983113:JD983116 SV983113:SZ983116 ACR983113:ACV983116 AMN983113:AMR983116 AWJ983113:AWN983116 BGF983113:BGJ983116 BQB983113:BQF983116 BZX983113:CAB983116 CJT983113:CJX983116 CTP983113:CTT983116 DDL983113:DDP983116 DNH983113:DNL983116 DXD983113:DXH983116 EGZ983113:EHD983116 EQV983113:EQZ983116 FAR983113:FAV983116 FKN983113:FKR983116 FUJ983113:FUN983116 GEF983113:GEJ983116 GOB983113:GOF983116 GXX983113:GYB983116 HHT983113:HHX983116 HRP983113:HRT983116 IBL983113:IBP983116 ILH983113:ILL983116 IVD983113:IVH983116 JEZ983113:JFD983116 JOV983113:JOZ983116 JYR983113:JYV983116 KIN983113:KIR983116 KSJ983113:KSN983116 LCF983113:LCJ983116 LMB983113:LMF983116 LVX983113:LWB983116 MFT983113:MFX983116 MPP983113:MPT983116 MZL983113:MZP983116 NJH983113:NJL983116 NTD983113:NTH983116 OCZ983113:ODD983116 OMV983113:OMZ983116 OWR983113:OWV983116 PGN983113:PGR983116 PQJ983113:PQN983116 QAF983113:QAJ983116 QKB983113:QKF983116 QTX983113:QUB983116 RDT983113:RDX983116 RNP983113:RNT983116 RXL983113:RXP983116 SHH983113:SHL983116 SRD983113:SRH983116 TAZ983113:TBD983116 TKV983113:TKZ983116 TUR983113:TUV983116 UEN983113:UER983116 UOJ983113:UON983116 UYF983113:UYJ983116 VIB983113:VIF983116 VRX983113:VSB983116 WBT983113:WBX983116 WLP983113:WLT983116 WVL983113:WVP983116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FF0000"/>
  </sheetPr>
  <dimension ref="A1:G97"/>
  <sheetViews>
    <sheetView showGridLines="0" zoomScale="75" zoomScaleNormal="75" workbookViewId="0">
      <pane xSplit="2" ySplit="8" topLeftCell="C60" activePane="bottomRight" state="frozen"/>
      <selection pane="topRight"/>
      <selection pane="bottomLeft"/>
      <selection pane="bottomRight" activeCell="A4" sqref="A4"/>
    </sheetView>
  </sheetViews>
  <sheetFormatPr defaultColWidth="9.140625" defaultRowHeight="15.75" outlineLevelRow="1" x14ac:dyDescent="0.25"/>
  <cols>
    <col min="1" max="1" width="60.7109375" style="42" customWidth="1"/>
    <col min="2" max="2" width="14.7109375" style="42" customWidth="1"/>
    <col min="3" max="7" width="21.85546875" style="42" customWidth="1"/>
    <col min="8" max="16384" width="9.140625" style="42"/>
  </cols>
  <sheetData>
    <row r="1" spans="1:7" x14ac:dyDescent="0.25">
      <c r="A1" s="523" t="str">
        <f>+'B-1-Stmt Net Pos (1)'!A1</f>
        <v>ABC Charter School</v>
      </c>
      <c r="B1" s="37"/>
      <c r="C1" s="33"/>
      <c r="D1" s="33"/>
      <c r="E1" s="33"/>
      <c r="F1" s="33"/>
      <c r="G1" s="20"/>
    </row>
    <row r="2" spans="1:7" x14ac:dyDescent="0.25">
      <c r="A2" s="208" t="s">
        <v>33</v>
      </c>
      <c r="B2" s="33"/>
      <c r="C2" s="33"/>
      <c r="D2" s="33"/>
      <c r="E2" s="33"/>
      <c r="F2" s="33"/>
      <c r="G2" s="21"/>
    </row>
    <row r="3" spans="1:7" x14ac:dyDescent="0.25">
      <c r="A3" s="208" t="s">
        <v>34</v>
      </c>
      <c r="B3" s="33"/>
      <c r="C3" s="33"/>
      <c r="D3" s="33"/>
      <c r="E3" s="33"/>
      <c r="F3" s="33"/>
      <c r="G3" s="40"/>
    </row>
    <row r="4" spans="1:7" x14ac:dyDescent="0.25">
      <c r="A4" s="69" t="str">
        <f>+TOC!B6</f>
        <v>For the ___ months ended ______</v>
      </c>
      <c r="B4" s="33"/>
      <c r="C4" s="525" t="s">
        <v>403</v>
      </c>
      <c r="D4" s="33"/>
      <c r="E4" s="33"/>
      <c r="F4" s="33"/>
      <c r="G4" s="33"/>
    </row>
    <row r="5" spans="1:7" x14ac:dyDescent="0.25">
      <c r="A5" s="273"/>
      <c r="B5" s="33"/>
      <c r="C5" s="33"/>
      <c r="D5" s="33"/>
      <c r="E5" s="33"/>
      <c r="F5" s="33"/>
      <c r="G5" s="33"/>
    </row>
    <row r="6" spans="1:7" x14ac:dyDescent="0.25">
      <c r="A6" s="41"/>
      <c r="B6" s="33"/>
      <c r="C6" s="33"/>
      <c r="D6" s="33"/>
      <c r="E6" s="33"/>
      <c r="F6" s="33"/>
      <c r="G6" s="33"/>
    </row>
    <row r="7" spans="1:7" ht="31.5" customHeight="1" x14ac:dyDescent="0.25">
      <c r="A7" s="573"/>
      <c r="B7" s="575" t="s">
        <v>269</v>
      </c>
      <c r="C7" s="101" t="s">
        <v>36</v>
      </c>
      <c r="D7" s="299" t="s">
        <v>488</v>
      </c>
      <c r="E7" s="321" t="s">
        <v>22</v>
      </c>
      <c r="F7" s="300" t="s">
        <v>489</v>
      </c>
      <c r="G7" s="575" t="s">
        <v>275</v>
      </c>
    </row>
    <row r="8" spans="1:7" x14ac:dyDescent="0.25">
      <c r="A8" s="574"/>
      <c r="B8" s="576"/>
      <c r="C8" s="108">
        <v>100</v>
      </c>
      <c r="D8" s="47">
        <v>400</v>
      </c>
      <c r="E8" s="47">
        <v>200</v>
      </c>
      <c r="F8" s="47">
        <v>300</v>
      </c>
      <c r="G8" s="576"/>
    </row>
    <row r="9" spans="1:7" x14ac:dyDescent="0.25">
      <c r="A9" s="57" t="s">
        <v>216</v>
      </c>
      <c r="B9" s="43"/>
      <c r="C9" s="48"/>
      <c r="D9" s="48"/>
      <c r="E9" s="58"/>
      <c r="F9" s="58"/>
      <c r="G9" s="260"/>
    </row>
    <row r="10" spans="1:7" x14ac:dyDescent="0.25">
      <c r="A10" s="57" t="s">
        <v>98</v>
      </c>
      <c r="B10" s="43"/>
      <c r="C10" s="48"/>
      <c r="D10" s="48"/>
      <c r="E10" s="58"/>
      <c r="F10" s="58"/>
      <c r="G10" s="260"/>
    </row>
    <row r="11" spans="1:7" x14ac:dyDescent="0.25">
      <c r="A11" s="50" t="s">
        <v>37</v>
      </c>
      <c r="B11" s="46">
        <v>1110</v>
      </c>
      <c r="C11" s="51">
        <v>0</v>
      </c>
      <c r="D11" s="51">
        <v>0</v>
      </c>
      <c r="E11" s="11">
        <v>0</v>
      </c>
      <c r="F11" s="11">
        <v>0</v>
      </c>
      <c r="G11" s="65">
        <f t="shared" ref="G11:G25" si="0">SUM(C11:F11)</f>
        <v>0</v>
      </c>
    </row>
    <row r="12" spans="1:7" x14ac:dyDescent="0.25">
      <c r="A12" s="50" t="s">
        <v>1</v>
      </c>
      <c r="B12" s="46">
        <v>1160</v>
      </c>
      <c r="C12" s="51">
        <v>0</v>
      </c>
      <c r="D12" s="51">
        <v>0</v>
      </c>
      <c r="E12" s="11">
        <v>0</v>
      </c>
      <c r="F12" s="11">
        <v>0</v>
      </c>
      <c r="G12" s="65">
        <f t="shared" si="0"/>
        <v>0</v>
      </c>
    </row>
    <row r="13" spans="1:7" x14ac:dyDescent="0.25">
      <c r="A13" s="50" t="s">
        <v>38</v>
      </c>
      <c r="B13" s="46">
        <v>1120</v>
      </c>
      <c r="C13" s="51">
        <v>0</v>
      </c>
      <c r="D13" s="51">
        <v>0</v>
      </c>
      <c r="E13" s="11">
        <v>0</v>
      </c>
      <c r="F13" s="11">
        <v>0</v>
      </c>
      <c r="G13" s="65">
        <f t="shared" si="0"/>
        <v>0</v>
      </c>
    </row>
    <row r="14" spans="1:7" x14ac:dyDescent="0.25">
      <c r="A14" s="50" t="s">
        <v>39</v>
      </c>
      <c r="B14" s="46">
        <v>1131</v>
      </c>
      <c r="C14" s="51">
        <v>0</v>
      </c>
      <c r="D14" s="51">
        <v>0</v>
      </c>
      <c r="E14" s="11">
        <v>0</v>
      </c>
      <c r="F14" s="11">
        <v>0</v>
      </c>
      <c r="G14" s="65">
        <f t="shared" si="0"/>
        <v>0</v>
      </c>
    </row>
    <row r="15" spans="1:7" x14ac:dyDescent="0.25">
      <c r="A15" s="50" t="s">
        <v>217</v>
      </c>
      <c r="B15" s="46">
        <v>1170</v>
      </c>
      <c r="C15" s="51">
        <v>0</v>
      </c>
      <c r="D15" s="51">
        <v>0</v>
      </c>
      <c r="E15" s="11">
        <v>0</v>
      </c>
      <c r="F15" s="11">
        <v>0</v>
      </c>
      <c r="G15" s="65">
        <f t="shared" si="0"/>
        <v>0</v>
      </c>
    </row>
    <row r="16" spans="1:7" x14ac:dyDescent="0.25">
      <c r="A16" s="59" t="s">
        <v>240</v>
      </c>
      <c r="B16" s="61">
        <v>1220</v>
      </c>
      <c r="C16" s="62">
        <v>0</v>
      </c>
      <c r="D16" s="62">
        <v>0</v>
      </c>
      <c r="E16" s="62">
        <v>0</v>
      </c>
      <c r="F16" s="62">
        <v>0</v>
      </c>
      <c r="G16" s="63">
        <f t="shared" si="0"/>
        <v>0</v>
      </c>
    </row>
    <row r="17" spans="1:7" x14ac:dyDescent="0.25">
      <c r="A17" s="59" t="s">
        <v>239</v>
      </c>
      <c r="B17" s="61">
        <v>1141</v>
      </c>
      <c r="C17" s="62">
        <v>0</v>
      </c>
      <c r="D17" s="62">
        <v>0</v>
      </c>
      <c r="E17" s="62">
        <v>0</v>
      </c>
      <c r="F17" s="62">
        <v>0</v>
      </c>
      <c r="G17" s="63">
        <f t="shared" si="0"/>
        <v>0</v>
      </c>
    </row>
    <row r="18" spans="1:7" x14ac:dyDescent="0.25">
      <c r="A18" s="50" t="s">
        <v>287</v>
      </c>
      <c r="B18" s="46">
        <v>1180</v>
      </c>
      <c r="C18" s="51">
        <v>0</v>
      </c>
      <c r="D18" s="51">
        <v>0</v>
      </c>
      <c r="E18" s="11">
        <v>0</v>
      </c>
      <c r="F18" s="11">
        <v>0</v>
      </c>
      <c r="G18" s="65">
        <f t="shared" si="0"/>
        <v>0</v>
      </c>
    </row>
    <row r="19" spans="1:7" x14ac:dyDescent="0.25">
      <c r="A19" s="59" t="s">
        <v>2</v>
      </c>
      <c r="B19" s="61">
        <v>1210</v>
      </c>
      <c r="C19" s="62">
        <v>0</v>
      </c>
      <c r="D19" s="62">
        <v>0</v>
      </c>
      <c r="E19" s="62">
        <v>0</v>
      </c>
      <c r="F19" s="62">
        <v>0</v>
      </c>
      <c r="G19" s="63">
        <f t="shared" si="0"/>
        <v>0</v>
      </c>
    </row>
    <row r="20" spans="1:7" x14ac:dyDescent="0.25">
      <c r="A20" s="59" t="s">
        <v>282</v>
      </c>
      <c r="B20" s="61">
        <v>1142</v>
      </c>
      <c r="C20" s="62">
        <v>0</v>
      </c>
      <c r="D20" s="62">
        <v>0</v>
      </c>
      <c r="E20" s="62">
        <v>0</v>
      </c>
      <c r="F20" s="62">
        <v>0</v>
      </c>
      <c r="G20" s="63">
        <f t="shared" si="0"/>
        <v>0</v>
      </c>
    </row>
    <row r="21" spans="1:7" x14ac:dyDescent="0.25">
      <c r="A21" s="59" t="s">
        <v>187</v>
      </c>
      <c r="B21" s="61">
        <v>1114</v>
      </c>
      <c r="C21" s="62">
        <v>0</v>
      </c>
      <c r="D21" s="62">
        <v>0</v>
      </c>
      <c r="E21" s="62">
        <v>0</v>
      </c>
      <c r="F21" s="62">
        <v>0</v>
      </c>
      <c r="G21" s="63">
        <f t="shared" si="0"/>
        <v>0</v>
      </c>
    </row>
    <row r="22" spans="1:7" x14ac:dyDescent="0.25">
      <c r="A22" s="59" t="s">
        <v>3</v>
      </c>
      <c r="B22" s="61">
        <v>1150</v>
      </c>
      <c r="C22" s="62">
        <v>0</v>
      </c>
      <c r="D22" s="62">
        <v>0</v>
      </c>
      <c r="E22" s="62">
        <v>0</v>
      </c>
      <c r="F22" s="62">
        <v>0</v>
      </c>
      <c r="G22" s="63">
        <f t="shared" si="0"/>
        <v>0</v>
      </c>
    </row>
    <row r="23" spans="1:7" x14ac:dyDescent="0.25">
      <c r="A23" s="59" t="s">
        <v>40</v>
      </c>
      <c r="B23" s="61">
        <v>1230</v>
      </c>
      <c r="C23" s="62">
        <v>0</v>
      </c>
      <c r="D23" s="62">
        <v>0</v>
      </c>
      <c r="E23" s="62">
        <v>0</v>
      </c>
      <c r="F23" s="62">
        <v>0</v>
      </c>
      <c r="G23" s="63">
        <f t="shared" si="0"/>
        <v>0</v>
      </c>
    </row>
    <row r="24" spans="1:7" x14ac:dyDescent="0.25">
      <c r="A24" s="59" t="s">
        <v>262</v>
      </c>
      <c r="B24" s="61">
        <v>1460</v>
      </c>
      <c r="C24" s="62">
        <v>0</v>
      </c>
      <c r="D24" s="62">
        <v>0</v>
      </c>
      <c r="E24" s="62">
        <v>0</v>
      </c>
      <c r="F24" s="62">
        <v>0</v>
      </c>
      <c r="G24" s="63">
        <f t="shared" si="0"/>
        <v>0</v>
      </c>
    </row>
    <row r="25" spans="1:7" x14ac:dyDescent="0.25">
      <c r="A25" s="104" t="s">
        <v>163</v>
      </c>
      <c r="B25" s="61"/>
      <c r="C25" s="18">
        <f t="shared" ref="C25:F25" si="1">SUM(C11:C24)</f>
        <v>0</v>
      </c>
      <c r="D25" s="18">
        <f t="shared" si="1"/>
        <v>0</v>
      </c>
      <c r="E25" s="18">
        <f t="shared" si="1"/>
        <v>0</v>
      </c>
      <c r="F25" s="18">
        <f t="shared" si="1"/>
        <v>0</v>
      </c>
      <c r="G25" s="63">
        <f t="shared" si="0"/>
        <v>0</v>
      </c>
    </row>
    <row r="26" spans="1:7" x14ac:dyDescent="0.25">
      <c r="A26" s="280" t="s">
        <v>197</v>
      </c>
      <c r="B26" s="10"/>
      <c r="C26" s="8"/>
      <c r="D26" s="8"/>
      <c r="E26" s="9"/>
      <c r="F26" s="9"/>
      <c r="G26" s="236"/>
    </row>
    <row r="27" spans="1:7" x14ac:dyDescent="0.25">
      <c r="A27" s="281" t="s">
        <v>212</v>
      </c>
      <c r="B27" s="10">
        <v>1910</v>
      </c>
      <c r="C27" s="53">
        <v>0</v>
      </c>
      <c r="D27" s="53">
        <v>0</v>
      </c>
      <c r="E27" s="13">
        <v>0</v>
      </c>
      <c r="F27" s="13">
        <v>0</v>
      </c>
      <c r="G27" s="65">
        <f>SUM(C27:F27)</f>
        <v>0</v>
      </c>
    </row>
    <row r="28" spans="1:7" x14ac:dyDescent="0.25">
      <c r="A28" s="276" t="s">
        <v>198</v>
      </c>
      <c r="B28" s="1"/>
      <c r="C28" s="18">
        <f t="shared" ref="C28:F28" si="2">SUM(C27)</f>
        <v>0</v>
      </c>
      <c r="D28" s="18">
        <f t="shared" si="2"/>
        <v>0</v>
      </c>
      <c r="E28" s="18">
        <f t="shared" si="2"/>
        <v>0</v>
      </c>
      <c r="F28" s="18">
        <f t="shared" si="2"/>
        <v>0</v>
      </c>
      <c r="G28" s="65">
        <f>SUM(C28:F28)</f>
        <v>0</v>
      </c>
    </row>
    <row r="29" spans="1:7" x14ac:dyDescent="0.25">
      <c r="A29" s="279" t="s">
        <v>214</v>
      </c>
      <c r="B29" s="1"/>
      <c r="C29" s="18">
        <f t="shared" ref="C29:F29" si="3">C25+C28</f>
        <v>0</v>
      </c>
      <c r="D29" s="18">
        <f t="shared" si="3"/>
        <v>0</v>
      </c>
      <c r="E29" s="18">
        <f t="shared" si="3"/>
        <v>0</v>
      </c>
      <c r="F29" s="18">
        <f t="shared" si="3"/>
        <v>0</v>
      </c>
      <c r="G29" s="65">
        <f>SUM(C29:F29)</f>
        <v>0</v>
      </c>
    </row>
    <row r="30" spans="1:7" x14ac:dyDescent="0.25">
      <c r="A30" s="254" t="s">
        <v>258</v>
      </c>
      <c r="B30" s="43"/>
      <c r="C30" s="48"/>
      <c r="D30" s="48"/>
      <c r="E30" s="58"/>
      <c r="F30" s="58"/>
      <c r="G30" s="58"/>
    </row>
    <row r="31" spans="1:7" x14ac:dyDescent="0.25">
      <c r="A31" s="261" t="s">
        <v>215</v>
      </c>
      <c r="B31" s="43"/>
      <c r="C31" s="48"/>
      <c r="D31" s="48"/>
      <c r="E31" s="58"/>
      <c r="F31" s="58"/>
      <c r="G31" s="48"/>
    </row>
    <row r="32" spans="1:7" x14ac:dyDescent="0.25">
      <c r="A32" s="57" t="s">
        <v>4</v>
      </c>
      <c r="B32" s="43" t="s">
        <v>35</v>
      </c>
      <c r="C32" s="54"/>
      <c r="D32" s="54"/>
      <c r="E32" s="236"/>
      <c r="F32" s="236"/>
      <c r="G32" s="54"/>
    </row>
    <row r="33" spans="1:7" x14ac:dyDescent="0.25">
      <c r="A33" s="292" t="s">
        <v>250</v>
      </c>
      <c r="B33" s="46">
        <v>2125</v>
      </c>
      <c r="C33" s="51">
        <v>0</v>
      </c>
      <c r="D33" s="51">
        <v>0</v>
      </c>
      <c r="E33" s="11">
        <v>0</v>
      </c>
      <c r="F33" s="11">
        <v>0</v>
      </c>
      <c r="G33" s="52">
        <f t="shared" ref="G33:G54" si="4">SUM(C33:F33)</f>
        <v>0</v>
      </c>
    </row>
    <row r="34" spans="1:7" x14ac:dyDescent="0.25">
      <c r="A34" s="50" t="s">
        <v>192</v>
      </c>
      <c r="B34" s="46">
        <v>2110</v>
      </c>
      <c r="C34" s="51">
        <v>0</v>
      </c>
      <c r="D34" s="51">
        <v>0</v>
      </c>
      <c r="E34" s="11">
        <v>0</v>
      </c>
      <c r="F34" s="11">
        <v>0</v>
      </c>
      <c r="G34" s="52">
        <f t="shared" si="4"/>
        <v>0</v>
      </c>
    </row>
    <row r="35" spans="1:7" x14ac:dyDescent="0.25">
      <c r="A35" s="50" t="s">
        <v>5</v>
      </c>
      <c r="B35" s="46">
        <v>2170</v>
      </c>
      <c r="C35" s="51">
        <v>0</v>
      </c>
      <c r="D35" s="51">
        <v>0</v>
      </c>
      <c r="E35" s="11">
        <v>0</v>
      </c>
      <c r="F35" s="11">
        <v>0</v>
      </c>
      <c r="G35" s="52">
        <f t="shared" si="4"/>
        <v>0</v>
      </c>
    </row>
    <row r="36" spans="1:7" x14ac:dyDescent="0.25">
      <c r="A36" s="50" t="s">
        <v>6</v>
      </c>
      <c r="B36" s="46">
        <v>2120</v>
      </c>
      <c r="C36" s="51">
        <v>0</v>
      </c>
      <c r="D36" s="51">
        <v>0</v>
      </c>
      <c r="E36" s="11">
        <v>0</v>
      </c>
      <c r="F36" s="11">
        <v>0</v>
      </c>
      <c r="G36" s="52">
        <f t="shared" si="4"/>
        <v>0</v>
      </c>
    </row>
    <row r="37" spans="1:7" x14ac:dyDescent="0.25">
      <c r="A37" s="50" t="s">
        <v>12</v>
      </c>
      <c r="B37" s="46">
        <v>2260</v>
      </c>
      <c r="C37" s="51">
        <v>0</v>
      </c>
      <c r="D37" s="51">
        <v>0</v>
      </c>
      <c r="E37" s="11">
        <v>0</v>
      </c>
      <c r="F37" s="11">
        <v>0</v>
      </c>
      <c r="G37" s="52">
        <f t="shared" si="4"/>
        <v>0</v>
      </c>
    </row>
    <row r="38" spans="1:7" x14ac:dyDescent="0.25">
      <c r="A38" s="59" t="s">
        <v>219</v>
      </c>
      <c r="B38" s="61">
        <v>2250</v>
      </c>
      <c r="C38" s="51">
        <v>0</v>
      </c>
      <c r="D38" s="51">
        <v>0</v>
      </c>
      <c r="E38" s="11">
        <v>0</v>
      </c>
      <c r="F38" s="11">
        <v>0</v>
      </c>
      <c r="G38" s="52">
        <f t="shared" si="4"/>
        <v>0</v>
      </c>
    </row>
    <row r="39" spans="1:7" x14ac:dyDescent="0.25">
      <c r="A39" s="50" t="s">
        <v>42</v>
      </c>
      <c r="B39" s="46">
        <v>2210</v>
      </c>
      <c r="C39" s="51">
        <v>0</v>
      </c>
      <c r="D39" s="51">
        <v>0</v>
      </c>
      <c r="E39" s="11">
        <v>0</v>
      </c>
      <c r="F39" s="11">
        <v>0</v>
      </c>
      <c r="G39" s="52">
        <f t="shared" si="4"/>
        <v>0</v>
      </c>
    </row>
    <row r="40" spans="1:7" x14ac:dyDescent="0.25">
      <c r="A40" s="50" t="s">
        <v>9</v>
      </c>
      <c r="B40" s="46">
        <v>2220</v>
      </c>
      <c r="C40" s="51">
        <v>0</v>
      </c>
      <c r="D40" s="51">
        <v>0</v>
      </c>
      <c r="E40" s="11">
        <v>0</v>
      </c>
      <c r="F40" s="11">
        <v>0</v>
      </c>
      <c r="G40" s="52">
        <f t="shared" si="4"/>
        <v>0</v>
      </c>
    </row>
    <row r="41" spans="1:7" x14ac:dyDescent="0.25">
      <c r="A41" s="59" t="s">
        <v>10</v>
      </c>
      <c r="B41" s="61">
        <v>2230</v>
      </c>
      <c r="C41" s="62">
        <v>0</v>
      </c>
      <c r="D41" s="62">
        <v>0</v>
      </c>
      <c r="E41" s="62">
        <v>0</v>
      </c>
      <c r="F41" s="62">
        <v>0</v>
      </c>
      <c r="G41" s="63">
        <f t="shared" si="4"/>
        <v>0</v>
      </c>
    </row>
    <row r="42" spans="1:7" x14ac:dyDescent="0.25">
      <c r="A42" s="298" t="s">
        <v>241</v>
      </c>
      <c r="B42" s="47">
        <v>2161</v>
      </c>
      <c r="C42" s="51">
        <v>0</v>
      </c>
      <c r="D42" s="51">
        <v>0</v>
      </c>
      <c r="E42" s="11">
        <v>0</v>
      </c>
      <c r="F42" s="11">
        <v>0</v>
      </c>
      <c r="G42" s="52">
        <f t="shared" si="4"/>
        <v>0</v>
      </c>
    </row>
    <row r="43" spans="1:7" x14ac:dyDescent="0.25">
      <c r="A43" s="59" t="s">
        <v>283</v>
      </c>
      <c r="B43" s="61">
        <v>2162</v>
      </c>
      <c r="C43" s="51">
        <v>0</v>
      </c>
      <c r="D43" s="51">
        <v>0</v>
      </c>
      <c r="E43" s="11">
        <v>0</v>
      </c>
      <c r="F43" s="11">
        <v>0</v>
      </c>
      <c r="G43" s="52">
        <f t="shared" si="4"/>
        <v>0</v>
      </c>
    </row>
    <row r="44" spans="1:7" x14ac:dyDescent="0.25">
      <c r="A44" s="59" t="s">
        <v>8</v>
      </c>
      <c r="B44" s="61">
        <v>2240</v>
      </c>
      <c r="C44" s="62">
        <v>0</v>
      </c>
      <c r="D44" s="62">
        <v>0</v>
      </c>
      <c r="E44" s="62">
        <v>0</v>
      </c>
      <c r="F44" s="62">
        <v>0</v>
      </c>
      <c r="G44" s="63">
        <f t="shared" si="4"/>
        <v>0</v>
      </c>
    </row>
    <row r="45" spans="1:7" x14ac:dyDescent="0.25">
      <c r="A45" s="59" t="s">
        <v>286</v>
      </c>
      <c r="B45" s="61">
        <v>2115</v>
      </c>
      <c r="C45" s="62">
        <v>0</v>
      </c>
      <c r="D45" s="62">
        <v>0</v>
      </c>
      <c r="E45" s="62">
        <v>0</v>
      </c>
      <c r="F45" s="62">
        <v>0</v>
      </c>
      <c r="G45" s="63">
        <f t="shared" si="4"/>
        <v>0</v>
      </c>
    </row>
    <row r="46" spans="1:7" x14ac:dyDescent="0.25">
      <c r="A46" s="59" t="s">
        <v>301</v>
      </c>
      <c r="B46" s="61">
        <v>2116</v>
      </c>
      <c r="C46" s="62">
        <v>0</v>
      </c>
      <c r="D46" s="62">
        <v>0</v>
      </c>
      <c r="E46" s="62">
        <v>0</v>
      </c>
      <c r="F46" s="62">
        <v>0</v>
      </c>
      <c r="G46" s="63">
        <f t="shared" si="4"/>
        <v>0</v>
      </c>
    </row>
    <row r="47" spans="1:7" x14ac:dyDescent="0.25">
      <c r="A47" s="59" t="s">
        <v>41</v>
      </c>
      <c r="B47" s="61">
        <v>2130</v>
      </c>
      <c r="C47" s="62">
        <v>0</v>
      </c>
      <c r="D47" s="62">
        <v>0</v>
      </c>
      <c r="E47" s="62">
        <v>0</v>
      </c>
      <c r="F47" s="62">
        <v>0</v>
      </c>
      <c r="G47" s="63">
        <f t="shared" si="4"/>
        <v>0</v>
      </c>
    </row>
    <row r="48" spans="1:7" x14ac:dyDescent="0.25">
      <c r="A48" s="59" t="s">
        <v>7</v>
      </c>
      <c r="B48" s="61">
        <v>2140</v>
      </c>
      <c r="C48" s="62">
        <v>0</v>
      </c>
      <c r="D48" s="62">
        <v>0</v>
      </c>
      <c r="E48" s="62">
        <v>0</v>
      </c>
      <c r="F48" s="62">
        <v>0</v>
      </c>
      <c r="G48" s="63">
        <f t="shared" si="4"/>
        <v>0</v>
      </c>
    </row>
    <row r="49" spans="1:7" x14ac:dyDescent="0.25">
      <c r="A49" s="50" t="s">
        <v>226</v>
      </c>
      <c r="B49" s="46">
        <v>2150</v>
      </c>
      <c r="C49" s="51">
        <v>0</v>
      </c>
      <c r="D49" s="51">
        <v>0</v>
      </c>
      <c r="E49" s="11">
        <v>0</v>
      </c>
      <c r="F49" s="11">
        <v>0</v>
      </c>
      <c r="G49" s="52">
        <f t="shared" si="4"/>
        <v>0</v>
      </c>
    </row>
    <row r="50" spans="1:7" x14ac:dyDescent="0.25">
      <c r="A50" s="50" t="s">
        <v>171</v>
      </c>
      <c r="B50" s="46">
        <v>2180</v>
      </c>
      <c r="C50" s="51">
        <v>0</v>
      </c>
      <c r="D50" s="51">
        <v>0</v>
      </c>
      <c r="E50" s="11">
        <v>0</v>
      </c>
      <c r="F50" s="11">
        <v>0</v>
      </c>
      <c r="G50" s="52">
        <f t="shared" si="4"/>
        <v>0</v>
      </c>
    </row>
    <row r="51" spans="1:7" x14ac:dyDescent="0.25">
      <c r="A51" s="50" t="s">
        <v>172</v>
      </c>
      <c r="B51" s="46">
        <v>2190</v>
      </c>
      <c r="C51" s="51">
        <v>0</v>
      </c>
      <c r="D51" s="51">
        <v>0</v>
      </c>
      <c r="E51" s="11">
        <v>0</v>
      </c>
      <c r="F51" s="11">
        <v>0</v>
      </c>
      <c r="G51" s="52">
        <f t="shared" si="4"/>
        <v>0</v>
      </c>
    </row>
    <row r="52" spans="1:7" s="306" customFormat="1" x14ac:dyDescent="0.25">
      <c r="A52" s="292" t="s">
        <v>120</v>
      </c>
      <c r="B52" s="272">
        <v>2410</v>
      </c>
      <c r="C52" s="51">
        <v>0</v>
      </c>
      <c r="D52" s="51">
        <v>0</v>
      </c>
      <c r="E52" s="11">
        <v>0</v>
      </c>
      <c r="F52" s="11">
        <v>0</v>
      </c>
      <c r="G52" s="52">
        <f t="shared" si="4"/>
        <v>0</v>
      </c>
    </row>
    <row r="53" spans="1:7" x14ac:dyDescent="0.25">
      <c r="A53" s="293" t="s">
        <v>121</v>
      </c>
      <c r="B53" s="282">
        <v>2410</v>
      </c>
      <c r="C53" s="51">
        <v>0</v>
      </c>
      <c r="D53" s="51">
        <v>0</v>
      </c>
      <c r="E53" s="11">
        <v>0</v>
      </c>
      <c r="F53" s="11">
        <v>0</v>
      </c>
      <c r="G53" s="52">
        <f t="shared" si="4"/>
        <v>0</v>
      </c>
    </row>
    <row r="54" spans="1:7" x14ac:dyDescent="0.25">
      <c r="A54" s="277" t="s">
        <v>118</v>
      </c>
      <c r="B54" s="283"/>
      <c r="C54" s="284">
        <f t="shared" ref="C54:F54" si="5">SUM(C33:C53)</f>
        <v>0</v>
      </c>
      <c r="D54" s="63">
        <f t="shared" si="5"/>
        <v>0</v>
      </c>
      <c r="E54" s="63">
        <f t="shared" si="5"/>
        <v>0</v>
      </c>
      <c r="F54" s="63">
        <f t="shared" si="5"/>
        <v>0</v>
      </c>
      <c r="G54" s="63">
        <f t="shared" si="4"/>
        <v>0</v>
      </c>
    </row>
    <row r="55" spans="1:7" x14ac:dyDescent="0.25">
      <c r="A55" s="278" t="s">
        <v>201</v>
      </c>
      <c r="B55" s="274"/>
      <c r="C55" s="285"/>
      <c r="D55" s="54"/>
      <c r="E55" s="236"/>
      <c r="F55" s="236"/>
      <c r="G55" s="54"/>
    </row>
    <row r="56" spans="1:7" x14ac:dyDescent="0.25">
      <c r="A56" s="281" t="s">
        <v>211</v>
      </c>
      <c r="B56" s="275">
        <v>2610</v>
      </c>
      <c r="C56" s="51">
        <v>0</v>
      </c>
      <c r="D56" s="51">
        <v>0</v>
      </c>
      <c r="E56" s="11">
        <v>0</v>
      </c>
      <c r="F56" s="11">
        <v>0</v>
      </c>
      <c r="G56" s="52">
        <f>SUM(C56:F56)</f>
        <v>0</v>
      </c>
    </row>
    <row r="57" spans="1:7" x14ac:dyDescent="0.25">
      <c r="A57" s="281" t="s">
        <v>288</v>
      </c>
      <c r="B57" s="275">
        <v>2630</v>
      </c>
      <c r="C57" s="51">
        <v>0</v>
      </c>
      <c r="D57" s="51">
        <v>0</v>
      </c>
      <c r="E57" s="11">
        <v>0</v>
      </c>
      <c r="F57" s="11">
        <v>0</v>
      </c>
      <c r="G57" s="52">
        <f>SUM(C57:F57)</f>
        <v>0</v>
      </c>
    </row>
    <row r="58" spans="1:7" x14ac:dyDescent="0.25">
      <c r="A58" s="279" t="s">
        <v>202</v>
      </c>
      <c r="B58" s="257"/>
      <c r="C58" s="284">
        <f t="shared" ref="C58:F58" si="6">SUM(C56:C57)</f>
        <v>0</v>
      </c>
      <c r="D58" s="284">
        <f t="shared" si="6"/>
        <v>0</v>
      </c>
      <c r="E58" s="284">
        <f t="shared" si="6"/>
        <v>0</v>
      </c>
      <c r="F58" s="284">
        <f t="shared" si="6"/>
        <v>0</v>
      </c>
      <c r="G58" s="63">
        <f>SUM(C58:F58)</f>
        <v>0</v>
      </c>
    </row>
    <row r="59" spans="1:7" x14ac:dyDescent="0.25">
      <c r="A59" s="232" t="s">
        <v>43</v>
      </c>
      <c r="B59" s="43"/>
      <c r="C59" s="54"/>
      <c r="D59" s="54"/>
      <c r="E59" s="236"/>
      <c r="F59" s="236"/>
      <c r="G59" s="54"/>
    </row>
    <row r="60" spans="1:7" outlineLevel="1" x14ac:dyDescent="0.25">
      <c r="A60" s="66" t="s">
        <v>174</v>
      </c>
      <c r="B60" s="131"/>
      <c r="C60" s="54"/>
      <c r="D60" s="54"/>
      <c r="E60" s="236"/>
      <c r="F60" s="236"/>
      <c r="G60" s="54"/>
    </row>
    <row r="61" spans="1:7" outlineLevel="1" x14ac:dyDescent="0.25">
      <c r="A61" s="55" t="s">
        <v>3</v>
      </c>
      <c r="B61" s="133">
        <v>2711</v>
      </c>
      <c r="C61" s="51">
        <v>0</v>
      </c>
      <c r="D61" s="51">
        <v>0</v>
      </c>
      <c r="E61" s="11">
        <v>0</v>
      </c>
      <c r="F61" s="11">
        <v>0</v>
      </c>
      <c r="G61" s="52">
        <f>SUM(C61:F61)</f>
        <v>0</v>
      </c>
    </row>
    <row r="62" spans="1:7" outlineLevel="1" x14ac:dyDescent="0.25">
      <c r="A62" s="55" t="s">
        <v>179</v>
      </c>
      <c r="B62" s="231">
        <v>2712</v>
      </c>
      <c r="C62" s="51">
        <v>0</v>
      </c>
      <c r="D62" s="51">
        <v>0</v>
      </c>
      <c r="E62" s="11">
        <v>0</v>
      </c>
      <c r="F62" s="11">
        <v>0</v>
      </c>
      <c r="G62" s="52">
        <f>SUM(C62:F62)</f>
        <v>0</v>
      </c>
    </row>
    <row r="63" spans="1:7" outlineLevel="1" x14ac:dyDescent="0.25">
      <c r="A63" s="55" t="s">
        <v>190</v>
      </c>
      <c r="B63" s="231">
        <v>2713</v>
      </c>
      <c r="C63" s="51">
        <v>0</v>
      </c>
      <c r="D63" s="51">
        <v>0</v>
      </c>
      <c r="E63" s="11">
        <v>0</v>
      </c>
      <c r="F63" s="11">
        <v>0</v>
      </c>
      <c r="G63" s="52">
        <f>SUM(C63:F63)</f>
        <v>0</v>
      </c>
    </row>
    <row r="64" spans="1:7" outlineLevel="1" x14ac:dyDescent="0.25">
      <c r="A64" s="60" t="s">
        <v>180</v>
      </c>
      <c r="B64" s="231">
        <v>2719</v>
      </c>
      <c r="C64" s="51">
        <v>0</v>
      </c>
      <c r="D64" s="51">
        <v>0</v>
      </c>
      <c r="E64" s="11">
        <v>0</v>
      </c>
      <c r="F64" s="11">
        <v>0</v>
      </c>
      <c r="G64" s="52">
        <f>SUM(C64:F64)</f>
        <v>0</v>
      </c>
    </row>
    <row r="65" spans="1:7" x14ac:dyDescent="0.25">
      <c r="A65" s="234" t="s">
        <v>292</v>
      </c>
      <c r="B65" s="231">
        <v>2710</v>
      </c>
      <c r="C65" s="18">
        <f>SUM(C61:C64)</f>
        <v>0</v>
      </c>
      <c r="D65" s="18">
        <f t="shared" ref="D65:F65" si="7">SUM(D61:D64)</f>
        <v>0</v>
      </c>
      <c r="E65" s="18">
        <f t="shared" si="7"/>
        <v>0</v>
      </c>
      <c r="F65" s="18">
        <f t="shared" si="7"/>
        <v>0</v>
      </c>
      <c r="G65" s="63">
        <f>SUM(C65:F65)</f>
        <v>0</v>
      </c>
    </row>
    <row r="66" spans="1:7" outlineLevel="1" x14ac:dyDescent="0.25">
      <c r="A66" s="64" t="s">
        <v>175</v>
      </c>
      <c r="B66" s="130"/>
      <c r="C66" s="6"/>
      <c r="D66" s="7"/>
      <c r="E66" s="6"/>
      <c r="F66" s="6"/>
      <c r="G66" s="16"/>
    </row>
    <row r="67" spans="1:7" outlineLevel="1" x14ac:dyDescent="0.25">
      <c r="A67" s="103" t="s">
        <v>177</v>
      </c>
      <c r="B67" s="131">
        <v>2721</v>
      </c>
      <c r="C67" s="51">
        <v>0</v>
      </c>
      <c r="D67" s="51">
        <v>0</v>
      </c>
      <c r="E67" s="11">
        <v>0</v>
      </c>
      <c r="F67" s="11">
        <v>0</v>
      </c>
      <c r="G67" s="52">
        <f t="shared" ref="G67:G75" si="8">SUM(C67:F67)</f>
        <v>0</v>
      </c>
    </row>
    <row r="68" spans="1:7" outlineLevel="1" x14ac:dyDescent="0.25">
      <c r="A68" s="60" t="s">
        <v>185</v>
      </c>
      <c r="B68" s="231">
        <v>2722</v>
      </c>
      <c r="C68" s="51">
        <v>0</v>
      </c>
      <c r="D68" s="51">
        <v>0</v>
      </c>
      <c r="E68" s="11">
        <v>0</v>
      </c>
      <c r="F68" s="11">
        <v>0</v>
      </c>
      <c r="G68" s="52">
        <f t="shared" si="8"/>
        <v>0</v>
      </c>
    </row>
    <row r="69" spans="1:7" outlineLevel="1" x14ac:dyDescent="0.25">
      <c r="A69" s="60" t="s">
        <v>181</v>
      </c>
      <c r="B69" s="231">
        <v>2723</v>
      </c>
      <c r="C69" s="51">
        <v>0</v>
      </c>
      <c r="D69" s="51">
        <v>0</v>
      </c>
      <c r="E69" s="11">
        <v>0</v>
      </c>
      <c r="F69" s="11">
        <v>0</v>
      </c>
      <c r="G69" s="52">
        <f t="shared" si="8"/>
        <v>0</v>
      </c>
    </row>
    <row r="70" spans="1:7" outlineLevel="1" x14ac:dyDescent="0.25">
      <c r="A70" s="60" t="s">
        <v>188</v>
      </c>
      <c r="B70" s="231">
        <v>2724</v>
      </c>
      <c r="C70" s="51">
        <v>0</v>
      </c>
      <c r="D70" s="51">
        <v>0</v>
      </c>
      <c r="E70" s="11">
        <v>0</v>
      </c>
      <c r="F70" s="11">
        <v>0</v>
      </c>
      <c r="G70" s="52">
        <f t="shared" si="8"/>
        <v>0</v>
      </c>
    </row>
    <row r="71" spans="1:7" outlineLevel="1" x14ac:dyDescent="0.25">
      <c r="A71" s="60" t="s">
        <v>22</v>
      </c>
      <c r="B71" s="231">
        <v>2725</v>
      </c>
      <c r="C71" s="51">
        <v>0</v>
      </c>
      <c r="D71" s="51">
        <v>0</v>
      </c>
      <c r="E71" s="11">
        <v>0</v>
      </c>
      <c r="F71" s="11">
        <v>0</v>
      </c>
      <c r="G71" s="52">
        <f t="shared" si="8"/>
        <v>0</v>
      </c>
    </row>
    <row r="72" spans="1:7" outlineLevel="1" x14ac:dyDescent="0.25">
      <c r="A72" s="60" t="s">
        <v>23</v>
      </c>
      <c r="B72" s="231">
        <v>2726</v>
      </c>
      <c r="C72" s="51">
        <v>0</v>
      </c>
      <c r="D72" s="51">
        <v>0</v>
      </c>
      <c r="E72" s="11">
        <v>0</v>
      </c>
      <c r="F72" s="11">
        <v>0</v>
      </c>
      <c r="G72" s="52">
        <f t="shared" si="8"/>
        <v>0</v>
      </c>
    </row>
    <row r="73" spans="1:7" outlineLevel="1" x14ac:dyDescent="0.25">
      <c r="A73" s="60" t="s">
        <v>182</v>
      </c>
      <c r="B73" s="231">
        <v>2729</v>
      </c>
      <c r="C73" s="51">
        <v>0</v>
      </c>
      <c r="D73" s="51">
        <v>0</v>
      </c>
      <c r="E73" s="11">
        <v>0</v>
      </c>
      <c r="F73" s="11">
        <v>0</v>
      </c>
      <c r="G73" s="52">
        <f t="shared" si="8"/>
        <v>0</v>
      </c>
    </row>
    <row r="74" spans="1:7" outlineLevel="1" x14ac:dyDescent="0.25">
      <c r="A74" s="60" t="s">
        <v>182</v>
      </c>
      <c r="B74" s="231">
        <v>2729</v>
      </c>
      <c r="C74" s="51">
        <v>0</v>
      </c>
      <c r="D74" s="51">
        <v>0</v>
      </c>
      <c r="E74" s="11">
        <v>0</v>
      </c>
      <c r="F74" s="11">
        <v>0</v>
      </c>
      <c r="G74" s="52">
        <f t="shared" si="8"/>
        <v>0</v>
      </c>
    </row>
    <row r="75" spans="1:7" x14ac:dyDescent="0.25">
      <c r="A75" s="234" t="s">
        <v>293</v>
      </c>
      <c r="B75" s="231">
        <v>2720</v>
      </c>
      <c r="C75" s="18">
        <f>SUM(C67:C74)</f>
        <v>0</v>
      </c>
      <c r="D75" s="18">
        <f t="shared" ref="D75:F75" si="9">SUM(D67:D74)</f>
        <v>0</v>
      </c>
      <c r="E75" s="18">
        <f t="shared" si="9"/>
        <v>0</v>
      </c>
      <c r="F75" s="18">
        <f t="shared" si="9"/>
        <v>0</v>
      </c>
      <c r="G75" s="235">
        <f t="shared" si="8"/>
        <v>0</v>
      </c>
    </row>
    <row r="76" spans="1:7" outlineLevel="1" x14ac:dyDescent="0.25">
      <c r="A76" s="64" t="s">
        <v>176</v>
      </c>
      <c r="B76" s="130"/>
      <c r="C76" s="6"/>
      <c r="D76" s="7"/>
      <c r="E76" s="6"/>
      <c r="F76" s="6"/>
      <c r="G76" s="296"/>
    </row>
    <row r="77" spans="1:7" outlineLevel="1" x14ac:dyDescent="0.25">
      <c r="A77" s="55" t="s">
        <v>177</v>
      </c>
      <c r="B77" s="133">
        <v>2731</v>
      </c>
      <c r="C77" s="51">
        <v>0</v>
      </c>
      <c r="D77" s="51">
        <v>0</v>
      </c>
      <c r="E77" s="11">
        <v>0</v>
      </c>
      <c r="F77" s="11">
        <v>0</v>
      </c>
      <c r="G77" s="65">
        <f>SUM(C77:F77)</f>
        <v>0</v>
      </c>
    </row>
    <row r="78" spans="1:7" outlineLevel="1" x14ac:dyDescent="0.25">
      <c r="A78" s="55" t="s">
        <v>186</v>
      </c>
      <c r="B78" s="133">
        <v>2732</v>
      </c>
      <c r="C78" s="51">
        <v>0</v>
      </c>
      <c r="D78" s="51">
        <v>0</v>
      </c>
      <c r="E78" s="11">
        <v>0</v>
      </c>
      <c r="F78" s="11">
        <v>0</v>
      </c>
      <c r="G78" s="65">
        <f>SUM(C78:F78)</f>
        <v>0</v>
      </c>
    </row>
    <row r="79" spans="1:7" outlineLevel="1" x14ac:dyDescent="0.25">
      <c r="A79" s="60" t="s">
        <v>183</v>
      </c>
      <c r="B79" s="231">
        <v>2739</v>
      </c>
      <c r="C79" s="51">
        <v>0</v>
      </c>
      <c r="D79" s="51">
        <v>0</v>
      </c>
      <c r="E79" s="11">
        <v>0</v>
      </c>
      <c r="F79" s="11">
        <v>0</v>
      </c>
      <c r="G79" s="65">
        <f>SUM(C79:F79)</f>
        <v>0</v>
      </c>
    </row>
    <row r="80" spans="1:7" outlineLevel="1" x14ac:dyDescent="0.25">
      <c r="A80" s="60" t="s">
        <v>183</v>
      </c>
      <c r="B80" s="231">
        <v>2739</v>
      </c>
      <c r="C80" s="51">
        <v>0</v>
      </c>
      <c r="D80" s="51">
        <v>0</v>
      </c>
      <c r="E80" s="11">
        <v>0</v>
      </c>
      <c r="F80" s="11">
        <v>0</v>
      </c>
      <c r="G80" s="65">
        <f>SUM(C80:F80)</f>
        <v>0</v>
      </c>
    </row>
    <row r="81" spans="1:7" s="312" customFormat="1" x14ac:dyDescent="0.25">
      <c r="A81" s="234" t="s">
        <v>294</v>
      </c>
      <c r="B81" s="231">
        <v>2730</v>
      </c>
      <c r="C81" s="235">
        <f>SUM(C77:C80)</f>
        <v>0</v>
      </c>
      <c r="D81" s="235">
        <f t="shared" ref="D81:F81" si="10">SUM(D77:D80)</f>
        <v>0</v>
      </c>
      <c r="E81" s="235">
        <f t="shared" si="10"/>
        <v>0</v>
      </c>
      <c r="F81" s="235">
        <f t="shared" si="10"/>
        <v>0</v>
      </c>
      <c r="G81" s="235">
        <f>SUM(C81:F81)</f>
        <v>0</v>
      </c>
    </row>
    <row r="82" spans="1:7" outlineLevel="1" x14ac:dyDescent="0.25">
      <c r="A82" s="64" t="s">
        <v>178</v>
      </c>
      <c r="B82" s="129"/>
      <c r="C82" s="6"/>
      <c r="D82" s="7"/>
      <c r="E82" s="6"/>
      <c r="F82" s="6"/>
      <c r="G82" s="296"/>
    </row>
    <row r="83" spans="1:7" outlineLevel="1" x14ac:dyDescent="0.25">
      <c r="A83" s="103" t="s">
        <v>110</v>
      </c>
      <c r="B83" s="230">
        <v>2741</v>
      </c>
      <c r="C83" s="11">
        <v>0</v>
      </c>
      <c r="D83" s="51">
        <v>0</v>
      </c>
      <c r="E83" s="11">
        <v>0</v>
      </c>
      <c r="F83" s="11">
        <v>0</v>
      </c>
      <c r="G83" s="65">
        <f t="shared" ref="G83:G92" si="11">SUM(C83:F83)</f>
        <v>0</v>
      </c>
    </row>
    <row r="84" spans="1:7" outlineLevel="1" x14ac:dyDescent="0.25">
      <c r="A84" s="60" t="s">
        <v>22</v>
      </c>
      <c r="B84" s="231">
        <v>2742</v>
      </c>
      <c r="C84" s="51">
        <v>0</v>
      </c>
      <c r="D84" s="51">
        <v>0</v>
      </c>
      <c r="E84" s="11">
        <v>0</v>
      </c>
      <c r="F84" s="11">
        <v>0</v>
      </c>
      <c r="G84" s="65">
        <f t="shared" si="11"/>
        <v>0</v>
      </c>
    </row>
    <row r="85" spans="1:7" outlineLevel="1" x14ac:dyDescent="0.25">
      <c r="A85" s="60" t="s">
        <v>23</v>
      </c>
      <c r="B85" s="231">
        <v>2743</v>
      </c>
      <c r="C85" s="51">
        <v>0</v>
      </c>
      <c r="D85" s="51">
        <v>0</v>
      </c>
      <c r="E85" s="11">
        <v>0</v>
      </c>
      <c r="F85" s="11">
        <v>0</v>
      </c>
      <c r="G85" s="65">
        <f t="shared" si="11"/>
        <v>0</v>
      </c>
    </row>
    <row r="86" spans="1:7" outlineLevel="1" x14ac:dyDescent="0.25">
      <c r="A86" s="60" t="s">
        <v>114</v>
      </c>
      <c r="B86" s="231">
        <v>2744</v>
      </c>
      <c r="C86" s="51">
        <v>0</v>
      </c>
      <c r="D86" s="51">
        <v>0</v>
      </c>
      <c r="E86" s="11">
        <v>0</v>
      </c>
      <c r="F86" s="11">
        <v>0</v>
      </c>
      <c r="G86" s="65">
        <f t="shared" si="11"/>
        <v>0</v>
      </c>
    </row>
    <row r="87" spans="1:7" outlineLevel="1" x14ac:dyDescent="0.25">
      <c r="A87" s="60" t="s">
        <v>184</v>
      </c>
      <c r="B87" s="231">
        <v>2749</v>
      </c>
      <c r="C87" s="51">
        <v>0</v>
      </c>
      <c r="D87" s="51">
        <v>0</v>
      </c>
      <c r="E87" s="11">
        <v>0</v>
      </c>
      <c r="F87" s="11">
        <v>0</v>
      </c>
      <c r="G87" s="65">
        <f t="shared" si="11"/>
        <v>0</v>
      </c>
    </row>
    <row r="88" spans="1:7" outlineLevel="1" x14ac:dyDescent="0.25">
      <c r="A88" s="60" t="s">
        <v>184</v>
      </c>
      <c r="B88" s="231">
        <v>2749</v>
      </c>
      <c r="C88" s="51">
        <v>0</v>
      </c>
      <c r="D88" s="51">
        <v>0</v>
      </c>
      <c r="E88" s="11">
        <v>0</v>
      </c>
      <c r="F88" s="11">
        <v>0</v>
      </c>
      <c r="G88" s="65">
        <f t="shared" si="11"/>
        <v>0</v>
      </c>
    </row>
    <row r="89" spans="1:7" x14ac:dyDescent="0.25">
      <c r="A89" s="234" t="s">
        <v>295</v>
      </c>
      <c r="B89" s="231">
        <v>2740</v>
      </c>
      <c r="C89" s="18">
        <f>SUM(C83:C88)</f>
        <v>0</v>
      </c>
      <c r="D89" s="18">
        <f t="shared" ref="D89:F89" si="12">SUM(D83:D88)</f>
        <v>0</v>
      </c>
      <c r="E89" s="18">
        <f t="shared" si="12"/>
        <v>0</v>
      </c>
      <c r="F89" s="18">
        <f t="shared" si="12"/>
        <v>0</v>
      </c>
      <c r="G89" s="235">
        <f t="shared" si="11"/>
        <v>0</v>
      </c>
    </row>
    <row r="90" spans="1:7" x14ac:dyDescent="0.25">
      <c r="A90" s="233" t="s">
        <v>296</v>
      </c>
      <c r="B90" s="231">
        <v>2750</v>
      </c>
      <c r="C90" s="62">
        <v>0</v>
      </c>
      <c r="D90" s="62">
        <v>0</v>
      </c>
      <c r="E90" s="62">
        <v>0</v>
      </c>
      <c r="F90" s="62">
        <v>0</v>
      </c>
      <c r="G90" s="63">
        <f t="shared" si="11"/>
        <v>0</v>
      </c>
    </row>
    <row r="91" spans="1:7" x14ac:dyDescent="0.25">
      <c r="A91" s="104" t="s">
        <v>119</v>
      </c>
      <c r="B91" s="61">
        <v>2700</v>
      </c>
      <c r="C91" s="63">
        <f>C65+C75+C81+C89+C90</f>
        <v>0</v>
      </c>
      <c r="D91" s="63">
        <f t="shared" ref="D91:F91" si="13">D65+D75+D81+D89+D90</f>
        <v>0</v>
      </c>
      <c r="E91" s="63">
        <f t="shared" si="13"/>
        <v>0</v>
      </c>
      <c r="F91" s="63">
        <f t="shared" si="13"/>
        <v>0</v>
      </c>
      <c r="G91" s="63">
        <f t="shared" si="11"/>
        <v>0</v>
      </c>
    </row>
    <row r="92" spans="1:7" s="306" customFormat="1" ht="31.5" x14ac:dyDescent="0.25">
      <c r="A92" s="319" t="s">
        <v>299</v>
      </c>
      <c r="B92" s="47"/>
      <c r="C92" s="65">
        <f t="shared" ref="C92:F92" si="14">ROUND(C54+C58+C91,2)</f>
        <v>0</v>
      </c>
      <c r="D92" s="65">
        <f t="shared" si="14"/>
        <v>0</v>
      </c>
      <c r="E92" s="65">
        <f t="shared" si="14"/>
        <v>0</v>
      </c>
      <c r="F92" s="65">
        <f t="shared" si="14"/>
        <v>0</v>
      </c>
      <c r="G92" s="65">
        <f t="shared" si="11"/>
        <v>0</v>
      </c>
    </row>
    <row r="93" spans="1:7" s="306" customFormat="1" x14ac:dyDescent="0.25">
      <c r="A93" s="311"/>
      <c r="B93" s="36"/>
      <c r="C93" s="295"/>
      <c r="D93" s="295"/>
      <c r="E93" s="295"/>
      <c r="F93" s="295"/>
      <c r="G93" s="295"/>
    </row>
    <row r="94" spans="1:7" x14ac:dyDescent="0.25">
      <c r="A94" s="313" t="s">
        <v>280</v>
      </c>
      <c r="B94" s="313"/>
      <c r="C94" s="313"/>
      <c r="D94" s="31"/>
      <c r="E94" s="31"/>
      <c r="F94" s="31"/>
      <c r="G94" s="31"/>
    </row>
    <row r="95" spans="1:7" x14ac:dyDescent="0.25">
      <c r="A95" s="42" t="s">
        <v>11</v>
      </c>
    </row>
    <row r="97" spans="2:7" x14ac:dyDescent="0.25">
      <c r="B97" s="42" t="s">
        <v>487</v>
      </c>
      <c r="C97" s="31">
        <f>+C29-C92</f>
        <v>0</v>
      </c>
      <c r="D97" s="31">
        <f t="shared" ref="D97:G97" si="15">+D29-D92</f>
        <v>0</v>
      </c>
      <c r="E97" s="31">
        <f t="shared" si="15"/>
        <v>0</v>
      </c>
      <c r="F97" s="31">
        <f t="shared" si="15"/>
        <v>0</v>
      </c>
      <c r="G97" s="31">
        <f t="shared" si="15"/>
        <v>0</v>
      </c>
    </row>
  </sheetData>
  <customSheetViews>
    <customSheetView guid="{451200E5-5EDA-4489-BE6E-B285D74FE2B3}" scale="75" showGridLines="0">
      <pane xSplit="2" ySplit="8" topLeftCell="C78" activePane="bottomRight" state="frozen"/>
      <selection pane="bottomRight" activeCell="A4" sqref="A4"/>
      <pageMargins left="0" right="0" top="0.5" bottom="0" header="0" footer="0"/>
      <printOptions horizontalCentered="1"/>
      <pageSetup scale="48" orientation="portrait" r:id="rId1"/>
      <headerFooter alignWithMargins="0">
        <oddHeader>&amp;R&amp;"Times New Roman,Regular"&amp;12Exhibit C-1
Page 4</oddHeader>
      </headerFooter>
    </customSheetView>
  </customSheetViews>
  <mergeCells count="3">
    <mergeCell ref="A7:A8"/>
    <mergeCell ref="B7:B8"/>
    <mergeCell ref="G7:G8"/>
  </mergeCells>
  <phoneticPr fontId="14" type="noConversion"/>
  <printOptions horizontalCentered="1"/>
  <pageMargins left="0" right="0" top="0.5" bottom="0" header="0" footer="0"/>
  <pageSetup scale="48" orientation="portrait" r:id="rId2"/>
  <headerFooter alignWithMargins="0">
    <oddHeader>&amp;R&amp;"Times New Roman,Regular"&amp;12Exhibit C-1
Page 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FF0000"/>
  </sheetPr>
  <dimension ref="A1:G88"/>
  <sheetViews>
    <sheetView showGridLines="0" zoomScale="75" zoomScaleNormal="75" workbookViewId="0">
      <pane xSplit="2" ySplit="9" topLeftCell="C70" activePane="bottomRight" state="frozen"/>
      <selection activeCell="B3" sqref="B3"/>
      <selection pane="topRight" activeCell="B3" sqref="B3"/>
      <selection pane="bottomLeft" activeCell="B3" sqref="B3"/>
      <selection pane="bottomRight" activeCell="A4" sqref="A4"/>
    </sheetView>
  </sheetViews>
  <sheetFormatPr defaultColWidth="9.140625" defaultRowHeight="15" x14ac:dyDescent="0.2"/>
  <cols>
    <col min="1" max="1" width="60.7109375" style="155" customWidth="1"/>
    <col min="2" max="2" width="14.7109375" style="227" customWidth="1"/>
    <col min="3" max="7" width="19" style="155" customWidth="1"/>
    <col min="8" max="16384" width="9.140625" style="155"/>
  </cols>
  <sheetData>
    <row r="1" spans="1:7" ht="15.75" x14ac:dyDescent="0.25">
      <c r="A1" s="523" t="str">
        <f>+'B-1-Stmt Net Pos (1)'!A1</f>
        <v>ABC Charter School</v>
      </c>
      <c r="B1" s="67"/>
      <c r="C1" s="68"/>
      <c r="D1" s="68"/>
      <c r="E1" s="68"/>
      <c r="F1" s="68"/>
      <c r="G1" s="20"/>
    </row>
    <row r="2" spans="1:7" ht="15.75" x14ac:dyDescent="0.25">
      <c r="A2" s="35" t="s">
        <v>256</v>
      </c>
      <c r="B2" s="67"/>
      <c r="C2" s="68"/>
      <c r="D2" s="68"/>
      <c r="E2" s="68"/>
      <c r="F2" s="68"/>
      <c r="G2" s="20"/>
    </row>
    <row r="3" spans="1:7" ht="15.75" x14ac:dyDescent="0.25">
      <c r="A3" s="35" t="s">
        <v>246</v>
      </c>
      <c r="B3" s="67"/>
      <c r="C3" s="68"/>
      <c r="D3" s="68"/>
      <c r="E3" s="68"/>
      <c r="F3" s="68"/>
      <c r="G3" s="68"/>
    </row>
    <row r="4" spans="1:7" ht="15.75" x14ac:dyDescent="0.25">
      <c r="A4" s="69" t="str">
        <f>+TOC!B6</f>
        <v>For the ___ months ended ______</v>
      </c>
      <c r="B4" s="67"/>
      <c r="C4" s="525" t="s">
        <v>403</v>
      </c>
      <c r="D4" s="68"/>
      <c r="E4" s="68"/>
      <c r="F4" s="68"/>
      <c r="G4" s="68"/>
    </row>
    <row r="5" spans="1:7" ht="15.75" x14ac:dyDescent="0.25">
      <c r="A5" s="147"/>
      <c r="B5" s="67"/>
      <c r="C5" s="68"/>
      <c r="D5" s="68"/>
      <c r="E5" s="68"/>
      <c r="F5" s="68"/>
      <c r="G5" s="68"/>
    </row>
    <row r="6" spans="1:7" ht="15.75" x14ac:dyDescent="0.25">
      <c r="A6" s="147"/>
      <c r="B6" s="67"/>
      <c r="C6" s="68"/>
      <c r="D6" s="68"/>
      <c r="E6" s="68"/>
      <c r="F6" s="68"/>
      <c r="G6" s="68"/>
    </row>
    <row r="7" spans="1:7" ht="15.75" x14ac:dyDescent="0.25">
      <c r="A7" s="69"/>
      <c r="B7" s="67"/>
      <c r="C7" s="68"/>
      <c r="D7" s="68"/>
      <c r="E7" s="68"/>
      <c r="F7" s="68"/>
      <c r="G7" s="68"/>
    </row>
    <row r="8" spans="1:7" ht="31.5" customHeight="1" x14ac:dyDescent="0.25">
      <c r="A8" s="573"/>
      <c r="B8" s="575" t="s">
        <v>269</v>
      </c>
      <c r="C8" s="70" t="s">
        <v>36</v>
      </c>
      <c r="D8" s="299" t="s">
        <v>488</v>
      </c>
      <c r="E8" s="299" t="s">
        <v>22</v>
      </c>
      <c r="F8" s="300" t="s">
        <v>489</v>
      </c>
      <c r="G8" s="575" t="s">
        <v>275</v>
      </c>
    </row>
    <row r="9" spans="1:7" ht="15.75" x14ac:dyDescent="0.25">
      <c r="A9" s="574"/>
      <c r="B9" s="576"/>
      <c r="C9" s="73">
        <v>100</v>
      </c>
      <c r="D9" s="47">
        <v>400</v>
      </c>
      <c r="E9" s="47">
        <v>200</v>
      </c>
      <c r="F9" s="47">
        <v>300</v>
      </c>
      <c r="G9" s="576"/>
    </row>
    <row r="10" spans="1:7" ht="15.75" x14ac:dyDescent="0.25">
      <c r="A10" s="74" t="s">
        <v>45</v>
      </c>
      <c r="B10" s="70"/>
      <c r="C10" s="317"/>
      <c r="D10" s="317"/>
      <c r="E10" s="317"/>
      <c r="F10" s="317"/>
      <c r="G10" s="317"/>
    </row>
    <row r="11" spans="1:7" ht="15.75" x14ac:dyDescent="0.25">
      <c r="A11" s="75" t="s">
        <v>46</v>
      </c>
      <c r="B11" s="316" t="s">
        <v>47</v>
      </c>
      <c r="C11" s="318">
        <v>0</v>
      </c>
      <c r="D11" s="11">
        <v>0</v>
      </c>
      <c r="E11" s="11">
        <v>0</v>
      </c>
      <c r="F11" s="11">
        <v>0</v>
      </c>
      <c r="G11" s="105">
        <f>SUM(C11:F11)</f>
        <v>0</v>
      </c>
    </row>
    <row r="12" spans="1:7" ht="15.75" x14ac:dyDescent="0.25">
      <c r="A12" s="314" t="s">
        <v>116</v>
      </c>
      <c r="B12" s="315" t="s">
        <v>48</v>
      </c>
      <c r="C12" s="62">
        <v>0</v>
      </c>
      <c r="D12" s="62">
        <v>0</v>
      </c>
      <c r="E12" s="62">
        <v>0</v>
      </c>
      <c r="F12" s="62">
        <v>0</v>
      </c>
      <c r="G12" s="136">
        <f>SUM(C12:F12)</f>
        <v>0</v>
      </c>
    </row>
    <row r="13" spans="1:7" ht="15.75" x14ac:dyDescent="0.25">
      <c r="A13" s="75" t="s">
        <v>49</v>
      </c>
      <c r="B13" s="76" t="s">
        <v>50</v>
      </c>
      <c r="C13" s="51">
        <v>0</v>
      </c>
      <c r="D13" s="51">
        <v>0</v>
      </c>
      <c r="E13" s="11">
        <v>0</v>
      </c>
      <c r="F13" s="51">
        <v>0</v>
      </c>
      <c r="G13" s="77">
        <f>SUM(C13:F13)</f>
        <v>0</v>
      </c>
    </row>
    <row r="14" spans="1:7" ht="15.75" x14ac:dyDescent="0.25">
      <c r="A14" s="142" t="s">
        <v>165</v>
      </c>
      <c r="B14" s="102"/>
      <c r="C14" s="6"/>
      <c r="D14" s="6"/>
      <c r="E14" s="6"/>
      <c r="F14" s="6"/>
      <c r="G14" s="87"/>
    </row>
    <row r="15" spans="1:7" ht="31.5" x14ac:dyDescent="0.25">
      <c r="A15" s="255" t="s">
        <v>253</v>
      </c>
      <c r="B15" s="264" t="s">
        <v>248</v>
      </c>
      <c r="C15" s="11">
        <v>0</v>
      </c>
      <c r="D15" s="11">
        <v>0</v>
      </c>
      <c r="E15" s="11">
        <v>0</v>
      </c>
      <c r="F15" s="11">
        <v>0</v>
      </c>
      <c r="G15" s="105">
        <f t="shared" ref="G15:G23" si="0">SUM(C15:F15)</f>
        <v>0</v>
      </c>
    </row>
    <row r="16" spans="1:7" ht="31.5" x14ac:dyDescent="0.25">
      <c r="A16" s="255" t="s">
        <v>255</v>
      </c>
      <c r="B16" s="265" t="s">
        <v>208</v>
      </c>
      <c r="C16" s="51">
        <v>0</v>
      </c>
      <c r="D16" s="51">
        <v>0</v>
      </c>
      <c r="E16" s="11">
        <v>0</v>
      </c>
      <c r="F16" s="51">
        <v>0</v>
      </c>
      <c r="G16" s="77">
        <f t="shared" si="0"/>
        <v>0</v>
      </c>
    </row>
    <row r="17" spans="1:7" ht="31.5" x14ac:dyDescent="0.25">
      <c r="A17" s="255" t="s">
        <v>254</v>
      </c>
      <c r="B17" s="265" t="s">
        <v>209</v>
      </c>
      <c r="C17" s="51">
        <v>0</v>
      </c>
      <c r="D17" s="51">
        <v>0</v>
      </c>
      <c r="E17" s="11">
        <v>0</v>
      </c>
      <c r="F17" s="51">
        <v>0</v>
      </c>
      <c r="G17" s="77">
        <f t="shared" si="0"/>
        <v>0</v>
      </c>
    </row>
    <row r="18" spans="1:7" ht="15.75" x14ac:dyDescent="0.25">
      <c r="A18" s="85" t="s">
        <v>141</v>
      </c>
      <c r="B18" s="112" t="s">
        <v>247</v>
      </c>
      <c r="C18" s="51">
        <v>0</v>
      </c>
      <c r="D18" s="51">
        <v>0</v>
      </c>
      <c r="E18" s="11">
        <v>0</v>
      </c>
      <c r="F18" s="51">
        <v>0</v>
      </c>
      <c r="G18" s="77">
        <f t="shared" si="0"/>
        <v>0</v>
      </c>
    </row>
    <row r="19" spans="1:7" ht="15.75" x14ac:dyDescent="0.25">
      <c r="A19" s="85" t="s">
        <v>168</v>
      </c>
      <c r="B19" s="76" t="s">
        <v>169</v>
      </c>
      <c r="C19" s="51">
        <v>0</v>
      </c>
      <c r="D19" s="51">
        <v>0</v>
      </c>
      <c r="E19" s="11">
        <v>0</v>
      </c>
      <c r="F19" s="51">
        <v>0</v>
      </c>
      <c r="G19" s="77">
        <f t="shared" si="0"/>
        <v>0</v>
      </c>
    </row>
    <row r="20" spans="1:7" ht="15.75" x14ac:dyDescent="0.25">
      <c r="A20" s="85" t="s">
        <v>170</v>
      </c>
      <c r="B20" s="76">
        <v>3496</v>
      </c>
      <c r="C20" s="51">
        <v>0</v>
      </c>
      <c r="D20" s="51">
        <v>0</v>
      </c>
      <c r="E20" s="11">
        <v>0</v>
      </c>
      <c r="F20" s="51">
        <v>0</v>
      </c>
      <c r="G20" s="77">
        <f t="shared" si="0"/>
        <v>0</v>
      </c>
    </row>
    <row r="21" spans="1:7" ht="15.75" x14ac:dyDescent="0.25">
      <c r="A21" s="85" t="s">
        <v>166</v>
      </c>
      <c r="B21" s="76"/>
      <c r="C21" s="51">
        <v>0</v>
      </c>
      <c r="D21" s="51">
        <v>0</v>
      </c>
      <c r="E21" s="11">
        <v>0</v>
      </c>
      <c r="F21" s="51">
        <v>0</v>
      </c>
      <c r="G21" s="77">
        <f t="shared" si="0"/>
        <v>0</v>
      </c>
    </row>
    <row r="22" spans="1:7" ht="15.75" x14ac:dyDescent="0.25">
      <c r="A22" s="85" t="s">
        <v>167</v>
      </c>
      <c r="B22" s="76">
        <v>3400</v>
      </c>
      <c r="C22" s="135">
        <f>SUM(C15:C21)</f>
        <v>0</v>
      </c>
      <c r="D22" s="135">
        <f t="shared" ref="D22:F22" si="1">SUM(D15:D21)</f>
        <v>0</v>
      </c>
      <c r="E22" s="135">
        <f t="shared" si="1"/>
        <v>0</v>
      </c>
      <c r="F22" s="135">
        <f t="shared" si="1"/>
        <v>0</v>
      </c>
      <c r="G22" s="77">
        <f t="shared" si="0"/>
        <v>0</v>
      </c>
    </row>
    <row r="23" spans="1:7" ht="15.75" x14ac:dyDescent="0.25">
      <c r="A23" s="246" t="s">
        <v>142</v>
      </c>
      <c r="B23" s="248" t="s">
        <v>35</v>
      </c>
      <c r="C23" s="241">
        <f>SUM(C11:C13)+C22</f>
        <v>0</v>
      </c>
      <c r="D23" s="241">
        <f>SUM(D11:D13)+D22</f>
        <v>0</v>
      </c>
      <c r="E23" s="241">
        <f t="shared" ref="E23:F23" si="2">SUM(E11:E13)+E22</f>
        <v>0</v>
      </c>
      <c r="F23" s="241">
        <f t="shared" si="2"/>
        <v>0</v>
      </c>
      <c r="G23" s="136">
        <f t="shared" si="0"/>
        <v>0</v>
      </c>
    </row>
    <row r="24" spans="1:7" ht="15.75" x14ac:dyDescent="0.25">
      <c r="A24" s="79" t="s">
        <v>51</v>
      </c>
      <c r="B24" s="80"/>
      <c r="C24" s="81"/>
      <c r="D24" s="81"/>
      <c r="E24" s="224"/>
      <c r="F24" s="81"/>
      <c r="G24" s="82"/>
    </row>
    <row r="25" spans="1:7" ht="15.75" x14ac:dyDescent="0.25">
      <c r="A25" s="83" t="s">
        <v>52</v>
      </c>
      <c r="B25" s="80"/>
      <c r="C25" s="82"/>
      <c r="D25" s="82"/>
      <c r="E25" s="84"/>
      <c r="F25" s="82"/>
      <c r="G25" s="82"/>
    </row>
    <row r="26" spans="1:7" ht="15.75" x14ac:dyDescent="0.25">
      <c r="A26" s="85" t="s">
        <v>122</v>
      </c>
      <c r="B26" s="76" t="s">
        <v>53</v>
      </c>
      <c r="C26" s="51">
        <v>0</v>
      </c>
      <c r="D26" s="51">
        <v>0</v>
      </c>
      <c r="E26" s="11">
        <v>0</v>
      </c>
      <c r="F26" s="51">
        <v>0</v>
      </c>
      <c r="G26" s="77">
        <f t="shared" ref="G26:G43" si="3">SUM(C26:F26)</f>
        <v>0</v>
      </c>
    </row>
    <row r="27" spans="1:7" ht="15.75" x14ac:dyDescent="0.25">
      <c r="A27" s="263" t="s">
        <v>285</v>
      </c>
      <c r="B27" s="76" t="s">
        <v>54</v>
      </c>
      <c r="C27" s="51">
        <v>0</v>
      </c>
      <c r="D27" s="51">
        <v>0</v>
      </c>
      <c r="E27" s="11">
        <v>0</v>
      </c>
      <c r="F27" s="51">
        <v>0</v>
      </c>
      <c r="G27" s="77">
        <f t="shared" si="3"/>
        <v>0</v>
      </c>
    </row>
    <row r="28" spans="1:7" ht="15.75" x14ac:dyDescent="0.25">
      <c r="A28" s="85" t="s">
        <v>123</v>
      </c>
      <c r="B28" s="76" t="s">
        <v>55</v>
      </c>
      <c r="C28" s="51">
        <v>0</v>
      </c>
      <c r="D28" s="51">
        <v>0</v>
      </c>
      <c r="E28" s="11">
        <v>0</v>
      </c>
      <c r="F28" s="51">
        <v>0</v>
      </c>
      <c r="G28" s="77">
        <f t="shared" si="3"/>
        <v>0</v>
      </c>
    </row>
    <row r="29" spans="1:7" ht="15.75" x14ac:dyDescent="0.25">
      <c r="A29" s="85" t="s">
        <v>154</v>
      </c>
      <c r="B29" s="76" t="s">
        <v>56</v>
      </c>
      <c r="C29" s="51">
        <v>0</v>
      </c>
      <c r="D29" s="51">
        <v>0</v>
      </c>
      <c r="E29" s="11">
        <v>0</v>
      </c>
      <c r="F29" s="51">
        <v>0</v>
      </c>
      <c r="G29" s="77">
        <f t="shared" si="3"/>
        <v>0</v>
      </c>
    </row>
    <row r="30" spans="1:7" ht="15.75" x14ac:dyDescent="0.25">
      <c r="A30" s="85" t="s">
        <v>125</v>
      </c>
      <c r="B30" s="76" t="s">
        <v>57</v>
      </c>
      <c r="C30" s="51">
        <v>0</v>
      </c>
      <c r="D30" s="51">
        <v>0</v>
      </c>
      <c r="E30" s="11">
        <v>0</v>
      </c>
      <c r="F30" s="51">
        <v>0</v>
      </c>
      <c r="G30" s="77">
        <f t="shared" si="3"/>
        <v>0</v>
      </c>
    </row>
    <row r="31" spans="1:7" ht="15.75" x14ac:dyDescent="0.25">
      <c r="A31" s="85" t="s">
        <v>300</v>
      </c>
      <c r="B31" s="76">
        <v>6500</v>
      </c>
      <c r="C31" s="51">
        <v>0</v>
      </c>
      <c r="D31" s="51">
        <v>0</v>
      </c>
      <c r="E31" s="11">
        <v>0</v>
      </c>
      <c r="F31" s="51">
        <v>0</v>
      </c>
      <c r="G31" s="77">
        <f t="shared" si="3"/>
        <v>0</v>
      </c>
    </row>
    <row r="32" spans="1:7" ht="15.75" x14ac:dyDescent="0.25">
      <c r="A32" s="85" t="s">
        <v>193</v>
      </c>
      <c r="B32" s="76" t="s">
        <v>58</v>
      </c>
      <c r="C32" s="51">
        <v>0</v>
      </c>
      <c r="D32" s="51">
        <v>0</v>
      </c>
      <c r="E32" s="11">
        <v>0</v>
      </c>
      <c r="F32" s="51">
        <v>0</v>
      </c>
      <c r="G32" s="77">
        <f t="shared" si="3"/>
        <v>0</v>
      </c>
    </row>
    <row r="33" spans="1:7" ht="15.75" x14ac:dyDescent="0.25">
      <c r="A33" s="85" t="s">
        <v>126</v>
      </c>
      <c r="B33" s="76" t="s">
        <v>59</v>
      </c>
      <c r="C33" s="51">
        <v>0</v>
      </c>
      <c r="D33" s="51">
        <v>0</v>
      </c>
      <c r="E33" s="11">
        <v>0</v>
      </c>
      <c r="F33" s="51">
        <v>0</v>
      </c>
      <c r="G33" s="77">
        <f t="shared" si="3"/>
        <v>0</v>
      </c>
    </row>
    <row r="34" spans="1:7" ht="15.75" x14ac:dyDescent="0.25">
      <c r="A34" s="85" t="s">
        <v>127</v>
      </c>
      <c r="B34" s="76" t="s">
        <v>60</v>
      </c>
      <c r="C34" s="51">
        <v>0</v>
      </c>
      <c r="D34" s="51">
        <v>0</v>
      </c>
      <c r="E34" s="11">
        <v>0</v>
      </c>
      <c r="F34" s="51">
        <v>0</v>
      </c>
      <c r="G34" s="77">
        <f t="shared" si="3"/>
        <v>0</v>
      </c>
    </row>
    <row r="35" spans="1:7" ht="15.75" x14ac:dyDescent="0.25">
      <c r="A35" s="85" t="s">
        <v>128</v>
      </c>
      <c r="B35" s="76" t="s">
        <v>61</v>
      </c>
      <c r="C35" s="51">
        <v>0</v>
      </c>
      <c r="D35" s="51">
        <v>0</v>
      </c>
      <c r="E35" s="11">
        <v>0</v>
      </c>
      <c r="F35" s="51">
        <v>0</v>
      </c>
      <c r="G35" s="77">
        <f t="shared" si="3"/>
        <v>0</v>
      </c>
    </row>
    <row r="36" spans="1:7" ht="15.75" x14ac:dyDescent="0.25">
      <c r="A36" s="85" t="s">
        <v>129</v>
      </c>
      <c r="B36" s="76" t="s">
        <v>62</v>
      </c>
      <c r="C36" s="51">
        <v>0</v>
      </c>
      <c r="D36" s="51">
        <v>0</v>
      </c>
      <c r="E36" s="11">
        <v>0</v>
      </c>
      <c r="F36" s="51">
        <v>0</v>
      </c>
      <c r="G36" s="77">
        <f t="shared" si="3"/>
        <v>0</v>
      </c>
    </row>
    <row r="37" spans="1:7" ht="15.75" x14ac:dyDescent="0.25">
      <c r="A37" s="85" t="s">
        <v>130</v>
      </c>
      <c r="B37" s="76" t="s">
        <v>63</v>
      </c>
      <c r="C37" s="51">
        <v>0</v>
      </c>
      <c r="D37" s="51">
        <v>0</v>
      </c>
      <c r="E37" s="11">
        <v>0</v>
      </c>
      <c r="F37" s="51">
        <v>0</v>
      </c>
      <c r="G37" s="77">
        <f t="shared" si="3"/>
        <v>0</v>
      </c>
    </row>
    <row r="38" spans="1:7" ht="15.75" x14ac:dyDescent="0.25">
      <c r="A38" s="85" t="s">
        <v>131</v>
      </c>
      <c r="B38" s="76" t="s">
        <v>64</v>
      </c>
      <c r="C38" s="51">
        <v>0</v>
      </c>
      <c r="D38" s="51">
        <v>0</v>
      </c>
      <c r="E38" s="11">
        <v>0</v>
      </c>
      <c r="F38" s="51">
        <v>0</v>
      </c>
      <c r="G38" s="77">
        <f t="shared" si="3"/>
        <v>0</v>
      </c>
    </row>
    <row r="39" spans="1:7" ht="15.75" x14ac:dyDescent="0.25">
      <c r="A39" s="263" t="s">
        <v>221</v>
      </c>
      <c r="B39" s="76" t="s">
        <v>65</v>
      </c>
      <c r="C39" s="51">
        <v>0</v>
      </c>
      <c r="D39" s="51">
        <v>0</v>
      </c>
      <c r="E39" s="11">
        <v>0</v>
      </c>
      <c r="F39" s="51">
        <v>0</v>
      </c>
      <c r="G39" s="77">
        <f t="shared" si="3"/>
        <v>0</v>
      </c>
    </row>
    <row r="40" spans="1:7" ht="15.75" x14ac:dyDescent="0.25">
      <c r="A40" s="85" t="s">
        <v>132</v>
      </c>
      <c r="B40" s="76" t="s">
        <v>66</v>
      </c>
      <c r="C40" s="51">
        <v>0</v>
      </c>
      <c r="D40" s="51">
        <v>0</v>
      </c>
      <c r="E40" s="11">
        <v>0</v>
      </c>
      <c r="F40" s="51">
        <v>0</v>
      </c>
      <c r="G40" s="77">
        <f t="shared" si="3"/>
        <v>0</v>
      </c>
    </row>
    <row r="41" spans="1:7" ht="15.75" x14ac:dyDescent="0.25">
      <c r="A41" s="85" t="s">
        <v>133</v>
      </c>
      <c r="B41" s="76" t="s">
        <v>67</v>
      </c>
      <c r="C41" s="51">
        <v>0</v>
      </c>
      <c r="D41" s="51">
        <v>0</v>
      </c>
      <c r="E41" s="11">
        <v>0</v>
      </c>
      <c r="F41" s="51">
        <v>0</v>
      </c>
      <c r="G41" s="77">
        <f t="shared" si="3"/>
        <v>0</v>
      </c>
    </row>
    <row r="42" spans="1:7" ht="15.75" x14ac:dyDescent="0.25">
      <c r="A42" s="85" t="s">
        <v>134</v>
      </c>
      <c r="B42" s="76">
        <v>8200</v>
      </c>
      <c r="C42" s="51">
        <v>0</v>
      </c>
      <c r="D42" s="51">
        <v>0</v>
      </c>
      <c r="E42" s="11">
        <v>0</v>
      </c>
      <c r="F42" s="51">
        <v>0</v>
      </c>
      <c r="G42" s="77">
        <f t="shared" si="3"/>
        <v>0</v>
      </c>
    </row>
    <row r="43" spans="1:7" ht="15.75" x14ac:dyDescent="0.25">
      <c r="A43" s="85" t="s">
        <v>135</v>
      </c>
      <c r="B43" s="76" t="s">
        <v>68</v>
      </c>
      <c r="C43" s="51">
        <v>0</v>
      </c>
      <c r="D43" s="51">
        <v>0</v>
      </c>
      <c r="E43" s="11">
        <v>0</v>
      </c>
      <c r="F43" s="51">
        <v>0</v>
      </c>
      <c r="G43" s="77">
        <f t="shared" si="3"/>
        <v>0</v>
      </c>
    </row>
    <row r="44" spans="1:7" ht="15.75" x14ac:dyDescent="0.25">
      <c r="A44" s="86" t="s">
        <v>69</v>
      </c>
      <c r="B44" s="80"/>
      <c r="C44" s="82"/>
      <c r="D44" s="82"/>
      <c r="E44" s="84"/>
      <c r="F44" s="82"/>
      <c r="G44" s="87"/>
    </row>
    <row r="45" spans="1:7" ht="15.75" x14ac:dyDescent="0.25">
      <c r="A45" s="85" t="s">
        <v>289</v>
      </c>
      <c r="B45" s="76">
        <v>710</v>
      </c>
      <c r="C45" s="51">
        <v>0</v>
      </c>
      <c r="D45" s="51">
        <v>0</v>
      </c>
      <c r="E45" s="11">
        <v>0</v>
      </c>
      <c r="F45" s="51">
        <v>0</v>
      </c>
      <c r="G45" s="77">
        <f>SUM(C45:F45)</f>
        <v>0</v>
      </c>
    </row>
    <row r="46" spans="1:7" ht="15.75" x14ac:dyDescent="0.25">
      <c r="A46" s="85" t="s">
        <v>97</v>
      </c>
      <c r="B46" s="76" t="s">
        <v>70</v>
      </c>
      <c r="C46" s="51">
        <v>0</v>
      </c>
      <c r="D46" s="51">
        <v>0</v>
      </c>
      <c r="E46" s="11">
        <v>0</v>
      </c>
      <c r="F46" s="51">
        <v>0</v>
      </c>
      <c r="G46" s="77">
        <f>SUM(C46:F46)</f>
        <v>0</v>
      </c>
    </row>
    <row r="47" spans="1:7" ht="15.75" x14ac:dyDescent="0.25">
      <c r="A47" s="120" t="s">
        <v>227</v>
      </c>
      <c r="B47" s="88">
        <v>730</v>
      </c>
      <c r="C47" s="51">
        <v>0</v>
      </c>
      <c r="D47" s="51">
        <v>0</v>
      </c>
      <c r="E47" s="11">
        <v>0</v>
      </c>
      <c r="F47" s="51">
        <v>0</v>
      </c>
      <c r="G47" s="77">
        <f>SUM(C47:F47)</f>
        <v>0</v>
      </c>
    </row>
    <row r="48" spans="1:7" ht="15.75" x14ac:dyDescent="0.25">
      <c r="A48" s="120" t="s">
        <v>31</v>
      </c>
      <c r="B48" s="88">
        <v>790</v>
      </c>
      <c r="C48" s="51">
        <v>0</v>
      </c>
      <c r="D48" s="51">
        <v>0</v>
      </c>
      <c r="E48" s="11">
        <v>0</v>
      </c>
      <c r="F48" s="51">
        <v>0</v>
      </c>
      <c r="G48" s="77">
        <f>SUM(C48:F48)</f>
        <v>0</v>
      </c>
    </row>
    <row r="49" spans="1:7" ht="15.75" x14ac:dyDescent="0.25">
      <c r="A49" s="86" t="s">
        <v>71</v>
      </c>
      <c r="B49" s="80"/>
      <c r="C49" s="81"/>
      <c r="D49" s="81"/>
      <c r="E49" s="224"/>
      <c r="F49" s="81"/>
      <c r="G49" s="82"/>
    </row>
    <row r="50" spans="1:7" ht="15.75" x14ac:dyDescent="0.25">
      <c r="A50" s="85" t="s">
        <v>128</v>
      </c>
      <c r="B50" s="76" t="s">
        <v>72</v>
      </c>
      <c r="C50" s="51">
        <v>0</v>
      </c>
      <c r="D50" s="51">
        <v>0</v>
      </c>
      <c r="E50" s="11">
        <v>0</v>
      </c>
      <c r="F50" s="51">
        <v>0</v>
      </c>
      <c r="G50" s="77">
        <f>SUM(C50:F50)</f>
        <v>0</v>
      </c>
    </row>
    <row r="51" spans="1:7" ht="15.75" x14ac:dyDescent="0.25">
      <c r="A51" s="120" t="s">
        <v>304</v>
      </c>
      <c r="B51" s="76">
        <v>7430</v>
      </c>
      <c r="C51" s="51">
        <v>0</v>
      </c>
      <c r="D51" s="51">
        <v>0</v>
      </c>
      <c r="E51" s="51">
        <v>0</v>
      </c>
      <c r="F51" s="51">
        <v>0</v>
      </c>
      <c r="G51" s="77">
        <f>SUM(C51:F51)</f>
        <v>0</v>
      </c>
    </row>
    <row r="52" spans="1:7" ht="15.75" x14ac:dyDescent="0.25">
      <c r="A52" s="85" t="s">
        <v>155</v>
      </c>
      <c r="B52" s="76" t="s">
        <v>73</v>
      </c>
      <c r="C52" s="51">
        <v>0</v>
      </c>
      <c r="D52" s="51">
        <v>0</v>
      </c>
      <c r="E52" s="11">
        <v>0</v>
      </c>
      <c r="F52" s="51">
        <v>0</v>
      </c>
      <c r="G52" s="77">
        <f>SUM(C52:F52)</f>
        <v>0</v>
      </c>
    </row>
    <row r="53" spans="1:7" ht="15.75" x14ac:dyDescent="0.25">
      <c r="A53" s="246" t="s">
        <v>156</v>
      </c>
      <c r="B53" s="249" t="s">
        <v>35</v>
      </c>
      <c r="C53" s="241">
        <f t="shared" ref="C53:E53" si="4">SUM(C24:C52)</f>
        <v>0</v>
      </c>
      <c r="D53" s="241">
        <f t="shared" si="4"/>
        <v>0</v>
      </c>
      <c r="E53" s="136">
        <f t="shared" si="4"/>
        <v>0</v>
      </c>
      <c r="F53" s="241">
        <f t="shared" ref="F53" si="5">SUM(F24:F52)</f>
        <v>0</v>
      </c>
      <c r="G53" s="136">
        <f>SUM(C53:F53)</f>
        <v>0</v>
      </c>
    </row>
    <row r="54" spans="1:7" ht="15.75" x14ac:dyDescent="0.25">
      <c r="A54" s="94" t="s">
        <v>74</v>
      </c>
      <c r="B54" s="95" t="s">
        <v>35</v>
      </c>
      <c r="C54" s="250">
        <f>C23-C53</f>
        <v>0</v>
      </c>
      <c r="D54" s="250">
        <f>D23-D53</f>
        <v>0</v>
      </c>
      <c r="E54" s="251">
        <f>E23-E53</f>
        <v>0</v>
      </c>
      <c r="F54" s="250">
        <f t="shared" ref="F54" si="6">F23-F53</f>
        <v>0</v>
      </c>
      <c r="G54" s="136">
        <f>SUM(C54:F54)</f>
        <v>0</v>
      </c>
    </row>
    <row r="55" spans="1:7" ht="15.75" x14ac:dyDescent="0.25">
      <c r="A55" s="79" t="s">
        <v>75</v>
      </c>
      <c r="B55" s="90"/>
      <c r="C55" s="91"/>
      <c r="D55" s="91"/>
      <c r="E55" s="225"/>
      <c r="F55" s="91"/>
      <c r="G55" s="91"/>
    </row>
    <row r="56" spans="1:7" ht="15.75" x14ac:dyDescent="0.25">
      <c r="A56" s="92" t="s">
        <v>228</v>
      </c>
      <c r="B56" s="107" t="s">
        <v>76</v>
      </c>
      <c r="C56" s="51">
        <v>0</v>
      </c>
      <c r="D56" s="51">
        <v>0</v>
      </c>
      <c r="E56" s="11">
        <v>0</v>
      </c>
      <c r="F56" s="51">
        <v>0</v>
      </c>
      <c r="G56" s="77">
        <f t="shared" ref="G56:G76" si="7">SUM(C56:F56)</f>
        <v>0</v>
      </c>
    </row>
    <row r="57" spans="1:7" ht="15.75" x14ac:dyDescent="0.25">
      <c r="A57" s="199" t="s">
        <v>157</v>
      </c>
      <c r="B57" s="107">
        <v>3791</v>
      </c>
      <c r="C57" s="51">
        <v>0</v>
      </c>
      <c r="D57" s="51">
        <v>0</v>
      </c>
      <c r="E57" s="11">
        <v>0</v>
      </c>
      <c r="F57" s="51">
        <v>0</v>
      </c>
      <c r="G57" s="77">
        <f t="shared" si="7"/>
        <v>0</v>
      </c>
    </row>
    <row r="58" spans="1:7" ht="15.75" x14ac:dyDescent="0.25">
      <c r="A58" s="199" t="s">
        <v>161</v>
      </c>
      <c r="B58" s="107">
        <v>891</v>
      </c>
      <c r="C58" s="51">
        <v>0</v>
      </c>
      <c r="D58" s="51">
        <v>0</v>
      </c>
      <c r="E58" s="11">
        <v>0</v>
      </c>
      <c r="F58" s="51">
        <v>0</v>
      </c>
      <c r="G58" s="77">
        <f t="shared" si="7"/>
        <v>0</v>
      </c>
    </row>
    <row r="59" spans="1:7" ht="15.75" x14ac:dyDescent="0.25">
      <c r="A59" s="92" t="s">
        <v>229</v>
      </c>
      <c r="B59" s="107" t="s">
        <v>82</v>
      </c>
      <c r="C59" s="51">
        <v>0</v>
      </c>
      <c r="D59" s="51">
        <v>0</v>
      </c>
      <c r="E59" s="11">
        <v>0</v>
      </c>
      <c r="F59" s="51">
        <v>0</v>
      </c>
      <c r="G59" s="77">
        <f t="shared" si="7"/>
        <v>0</v>
      </c>
    </row>
    <row r="60" spans="1:7" ht="15.75" x14ac:dyDescent="0.25">
      <c r="A60" s="199" t="s">
        <v>230</v>
      </c>
      <c r="B60" s="107">
        <v>3793</v>
      </c>
      <c r="C60" s="51">
        <v>0</v>
      </c>
      <c r="D60" s="51">
        <v>0</v>
      </c>
      <c r="E60" s="11">
        <v>0</v>
      </c>
      <c r="F60" s="51">
        <v>0</v>
      </c>
      <c r="G60" s="77">
        <f t="shared" si="7"/>
        <v>0</v>
      </c>
    </row>
    <row r="61" spans="1:7" ht="15.75" x14ac:dyDescent="0.25">
      <c r="A61" s="199" t="s">
        <v>231</v>
      </c>
      <c r="B61" s="107">
        <v>893</v>
      </c>
      <c r="C61" s="51">
        <v>0</v>
      </c>
      <c r="D61" s="51">
        <v>0</v>
      </c>
      <c r="E61" s="11">
        <v>0</v>
      </c>
      <c r="F61" s="51">
        <v>0</v>
      </c>
      <c r="G61" s="77">
        <f t="shared" si="7"/>
        <v>0</v>
      </c>
    </row>
    <row r="62" spans="1:7" ht="15.75" x14ac:dyDescent="0.25">
      <c r="A62" s="92" t="s">
        <v>232</v>
      </c>
      <c r="B62" s="107" t="s">
        <v>78</v>
      </c>
      <c r="C62" s="51">
        <v>0</v>
      </c>
      <c r="D62" s="51">
        <v>0</v>
      </c>
      <c r="E62" s="11">
        <v>0</v>
      </c>
      <c r="F62" s="51">
        <v>0</v>
      </c>
      <c r="G62" s="77">
        <f t="shared" si="7"/>
        <v>0</v>
      </c>
    </row>
    <row r="63" spans="1:7" ht="15.75" x14ac:dyDescent="0.25">
      <c r="A63" s="92" t="s">
        <v>233</v>
      </c>
      <c r="B63" s="107" t="s">
        <v>79</v>
      </c>
      <c r="C63" s="51">
        <v>0</v>
      </c>
      <c r="D63" s="51">
        <v>0</v>
      </c>
      <c r="E63" s="11">
        <v>0</v>
      </c>
      <c r="F63" s="51">
        <v>0</v>
      </c>
      <c r="G63" s="77">
        <f t="shared" si="7"/>
        <v>0</v>
      </c>
    </row>
    <row r="64" spans="1:7" ht="15.75" x14ac:dyDescent="0.25">
      <c r="A64" s="92" t="s">
        <v>80</v>
      </c>
      <c r="B64" s="107" t="s">
        <v>81</v>
      </c>
      <c r="C64" s="51">
        <v>0</v>
      </c>
      <c r="D64" s="51">
        <v>0</v>
      </c>
      <c r="E64" s="11">
        <v>0</v>
      </c>
      <c r="F64" s="51">
        <v>0</v>
      </c>
      <c r="G64" s="77">
        <f t="shared" si="7"/>
        <v>0</v>
      </c>
    </row>
    <row r="65" spans="1:7" ht="15.75" x14ac:dyDescent="0.25">
      <c r="A65" s="92" t="s">
        <v>83</v>
      </c>
      <c r="B65" s="107" t="s">
        <v>84</v>
      </c>
      <c r="C65" s="51">
        <v>0</v>
      </c>
      <c r="D65" s="51">
        <v>0</v>
      </c>
      <c r="E65" s="11">
        <v>0</v>
      </c>
      <c r="F65" s="51">
        <v>0</v>
      </c>
      <c r="G65" s="77">
        <f t="shared" si="7"/>
        <v>0</v>
      </c>
    </row>
    <row r="66" spans="1:7" ht="15.75" x14ac:dyDescent="0.25">
      <c r="A66" s="92" t="s">
        <v>302</v>
      </c>
      <c r="B66" s="107">
        <v>3770</v>
      </c>
      <c r="C66" s="51">
        <v>0</v>
      </c>
      <c r="D66" s="51">
        <v>0</v>
      </c>
      <c r="E66" s="11">
        <v>0</v>
      </c>
      <c r="F66" s="51">
        <v>0</v>
      </c>
      <c r="G66" s="77">
        <f t="shared" si="7"/>
        <v>0</v>
      </c>
    </row>
    <row r="67" spans="1:7" ht="15.75" x14ac:dyDescent="0.25">
      <c r="A67" s="92" t="s">
        <v>234</v>
      </c>
      <c r="B67" s="107" t="s">
        <v>77</v>
      </c>
      <c r="C67" s="51">
        <v>0</v>
      </c>
      <c r="D67" s="51">
        <v>0</v>
      </c>
      <c r="E67" s="11">
        <v>0</v>
      </c>
      <c r="F67" s="51">
        <v>0</v>
      </c>
      <c r="G67" s="77">
        <f t="shared" si="7"/>
        <v>0</v>
      </c>
    </row>
    <row r="68" spans="1:7" ht="15.75" x14ac:dyDescent="0.25">
      <c r="A68" s="199" t="s">
        <v>158</v>
      </c>
      <c r="B68" s="107">
        <v>3792</v>
      </c>
      <c r="C68" s="51">
        <v>0</v>
      </c>
      <c r="D68" s="51">
        <v>0</v>
      </c>
      <c r="E68" s="11">
        <v>0</v>
      </c>
      <c r="F68" s="51">
        <v>0</v>
      </c>
      <c r="G68" s="77">
        <f t="shared" si="7"/>
        <v>0</v>
      </c>
    </row>
    <row r="69" spans="1:7" ht="15.75" x14ac:dyDescent="0.25">
      <c r="A69" s="199" t="s">
        <v>162</v>
      </c>
      <c r="B69" s="107">
        <v>892</v>
      </c>
      <c r="C69" s="51">
        <v>0</v>
      </c>
      <c r="D69" s="51">
        <v>0</v>
      </c>
      <c r="E69" s="11">
        <v>0</v>
      </c>
      <c r="F69" s="51">
        <v>0</v>
      </c>
      <c r="G69" s="77">
        <f t="shared" si="7"/>
        <v>0</v>
      </c>
    </row>
    <row r="70" spans="1:7" ht="15.75" x14ac:dyDescent="0.25">
      <c r="A70" s="92" t="s">
        <v>235</v>
      </c>
      <c r="B70" s="107">
        <v>3755</v>
      </c>
      <c r="C70" s="51">
        <v>0</v>
      </c>
      <c r="D70" s="51">
        <v>0</v>
      </c>
      <c r="E70" s="11">
        <v>0</v>
      </c>
      <c r="F70" s="51">
        <v>0</v>
      </c>
      <c r="G70" s="77">
        <f t="shared" si="7"/>
        <v>0</v>
      </c>
    </row>
    <row r="71" spans="1:7" ht="15.75" x14ac:dyDescent="0.25">
      <c r="A71" s="199" t="s">
        <v>236</v>
      </c>
      <c r="B71" s="107">
        <v>3794</v>
      </c>
      <c r="C71" s="51">
        <v>0</v>
      </c>
      <c r="D71" s="51">
        <v>0</v>
      </c>
      <c r="E71" s="11">
        <v>0</v>
      </c>
      <c r="F71" s="51">
        <v>0</v>
      </c>
      <c r="G71" s="77">
        <f t="shared" si="7"/>
        <v>0</v>
      </c>
    </row>
    <row r="72" spans="1:7" ht="15.75" x14ac:dyDescent="0.25">
      <c r="A72" s="199" t="s">
        <v>237</v>
      </c>
      <c r="B72" s="107">
        <v>894</v>
      </c>
      <c r="C72" s="51">
        <v>0</v>
      </c>
      <c r="D72" s="51">
        <v>0</v>
      </c>
      <c r="E72" s="11">
        <v>0</v>
      </c>
      <c r="F72" s="51">
        <v>0</v>
      </c>
      <c r="G72" s="77">
        <f t="shared" si="7"/>
        <v>0</v>
      </c>
    </row>
    <row r="73" spans="1:7" ht="15.75" x14ac:dyDescent="0.25">
      <c r="A73" s="92" t="s">
        <v>238</v>
      </c>
      <c r="B73" s="200">
        <v>760</v>
      </c>
      <c r="C73" s="51">
        <v>0</v>
      </c>
      <c r="D73" s="51">
        <v>0</v>
      </c>
      <c r="E73" s="11">
        <v>0</v>
      </c>
      <c r="F73" s="51">
        <v>0</v>
      </c>
      <c r="G73" s="77">
        <f t="shared" si="7"/>
        <v>0</v>
      </c>
    </row>
    <row r="74" spans="1:7" ht="15.75" x14ac:dyDescent="0.25">
      <c r="A74" s="92" t="s">
        <v>85</v>
      </c>
      <c r="B74" s="107" t="s">
        <v>86</v>
      </c>
      <c r="C74" s="51">
        <v>0</v>
      </c>
      <c r="D74" s="51">
        <v>0</v>
      </c>
      <c r="E74" s="11">
        <v>0</v>
      </c>
      <c r="F74" s="51">
        <v>0</v>
      </c>
      <c r="G74" s="77">
        <f t="shared" si="7"/>
        <v>0</v>
      </c>
    </row>
    <row r="75" spans="1:7" ht="15.75" x14ac:dyDescent="0.25">
      <c r="A75" s="92" t="s">
        <v>87</v>
      </c>
      <c r="B75" s="107" t="s">
        <v>88</v>
      </c>
      <c r="C75" s="51">
        <v>0</v>
      </c>
      <c r="D75" s="51">
        <v>0</v>
      </c>
      <c r="E75" s="11">
        <v>0</v>
      </c>
      <c r="F75" s="51">
        <v>0</v>
      </c>
      <c r="G75" s="77">
        <f t="shared" si="7"/>
        <v>0</v>
      </c>
    </row>
    <row r="76" spans="1:7" ht="15.75" x14ac:dyDescent="0.25">
      <c r="A76" s="94" t="s">
        <v>159</v>
      </c>
      <c r="B76" s="95" t="s">
        <v>35</v>
      </c>
      <c r="C76" s="250">
        <f t="shared" ref="C76:F76" si="8">SUM(C56:C75)</f>
        <v>0</v>
      </c>
      <c r="D76" s="250">
        <f t="shared" si="8"/>
        <v>0</v>
      </c>
      <c r="E76" s="251">
        <f t="shared" si="8"/>
        <v>0</v>
      </c>
      <c r="F76" s="250">
        <f t="shared" si="8"/>
        <v>0</v>
      </c>
      <c r="G76" s="136">
        <f t="shared" si="7"/>
        <v>0</v>
      </c>
    </row>
    <row r="77" spans="1:7" ht="15.75" x14ac:dyDescent="0.25">
      <c r="A77" s="247" t="s">
        <v>111</v>
      </c>
      <c r="B77" s="90"/>
      <c r="C77" s="91"/>
      <c r="D77" s="91"/>
      <c r="E77" s="225"/>
      <c r="F77" s="91"/>
      <c r="G77" s="91"/>
    </row>
    <row r="78" spans="1:7" ht="15.75" x14ac:dyDescent="0.25">
      <c r="A78" s="93" t="s">
        <v>112</v>
      </c>
      <c r="B78" s="72"/>
      <c r="C78" s="11">
        <v>0</v>
      </c>
      <c r="D78" s="11">
        <v>0</v>
      </c>
      <c r="E78" s="11">
        <v>0</v>
      </c>
      <c r="F78" s="11">
        <v>0</v>
      </c>
      <c r="G78" s="105">
        <f>SUM(C78:F78)</f>
        <v>0</v>
      </c>
    </row>
    <row r="79" spans="1:7" ht="15.75" x14ac:dyDescent="0.25">
      <c r="A79" s="247" t="s">
        <v>113</v>
      </c>
      <c r="B79" s="71"/>
      <c r="C79" s="91"/>
      <c r="D79" s="91"/>
      <c r="E79" s="225"/>
      <c r="F79" s="91"/>
      <c r="G79" s="91"/>
    </row>
    <row r="80" spans="1:7" ht="15.75" x14ac:dyDescent="0.25">
      <c r="A80" s="93" t="s">
        <v>112</v>
      </c>
      <c r="B80" s="72"/>
      <c r="C80" s="11">
        <v>0</v>
      </c>
      <c r="D80" s="11">
        <v>0</v>
      </c>
      <c r="E80" s="11">
        <v>0</v>
      </c>
      <c r="F80" s="11">
        <v>0</v>
      </c>
      <c r="G80" s="105">
        <f>SUM(C80:F80)</f>
        <v>0</v>
      </c>
    </row>
    <row r="81" spans="1:7" ht="15.75" x14ac:dyDescent="0.25">
      <c r="A81" s="89" t="s">
        <v>160</v>
      </c>
      <c r="B81" s="72"/>
      <c r="C81" s="97">
        <f t="shared" ref="C81:F81" si="9">C54+C76+C78+C80</f>
        <v>0</v>
      </c>
      <c r="D81" s="97">
        <f t="shared" si="9"/>
        <v>0</v>
      </c>
      <c r="E81" s="226">
        <f t="shared" si="9"/>
        <v>0</v>
      </c>
      <c r="F81" s="97">
        <f t="shared" si="9"/>
        <v>0</v>
      </c>
      <c r="G81" s="77">
        <f>SUM(C81:F81)</f>
        <v>0</v>
      </c>
    </row>
    <row r="82" spans="1:7" ht="15.75" x14ac:dyDescent="0.25">
      <c r="A82" s="266" t="s">
        <v>306</v>
      </c>
      <c r="B82" s="72" t="s">
        <v>89</v>
      </c>
      <c r="C82" s="51">
        <v>0</v>
      </c>
      <c r="D82" s="51">
        <v>0</v>
      </c>
      <c r="E82" s="11">
        <v>0</v>
      </c>
      <c r="F82" s="51">
        <v>0</v>
      </c>
      <c r="G82" s="77">
        <f>SUM(C82:F82)</f>
        <v>0</v>
      </c>
    </row>
    <row r="83" spans="1:7" ht="15.75" x14ac:dyDescent="0.25">
      <c r="A83" s="266" t="s">
        <v>297</v>
      </c>
      <c r="B83" s="72">
        <v>2891</v>
      </c>
      <c r="C83" s="51">
        <v>0</v>
      </c>
      <c r="D83" s="51">
        <v>0</v>
      </c>
      <c r="E83" s="11">
        <v>0</v>
      </c>
      <c r="F83" s="51">
        <v>0</v>
      </c>
      <c r="G83" s="77">
        <f>SUM(C83:F83)</f>
        <v>0</v>
      </c>
    </row>
    <row r="84" spans="1:7" ht="15.75" x14ac:dyDescent="0.25">
      <c r="A84" s="291" t="s">
        <v>307</v>
      </c>
      <c r="B84" s="95" t="s">
        <v>90</v>
      </c>
      <c r="C84" s="250">
        <f>SUM(C81:C83)</f>
        <v>0</v>
      </c>
      <c r="D84" s="250">
        <f>SUM(D81:D83)</f>
        <v>0</v>
      </c>
      <c r="E84" s="251">
        <f t="shared" ref="E84" si="10">SUM(E81:E83)</f>
        <v>0</v>
      </c>
      <c r="F84" s="250">
        <f t="shared" ref="F84" si="11">SUM(F81:F83)</f>
        <v>0</v>
      </c>
      <c r="G84" s="136">
        <f>SUM(C84:F84)</f>
        <v>0</v>
      </c>
    </row>
    <row r="85" spans="1:7" ht="15.75" x14ac:dyDescent="0.25">
      <c r="A85" s="68"/>
      <c r="B85" s="67"/>
      <c r="C85" s="98"/>
      <c r="D85" s="98"/>
      <c r="E85" s="98"/>
      <c r="F85" s="98"/>
      <c r="G85" s="98"/>
    </row>
    <row r="86" spans="1:7" ht="15.75" x14ac:dyDescent="0.25">
      <c r="A86" s="286" t="s">
        <v>280</v>
      </c>
      <c r="B86" s="67"/>
      <c r="C86" s="98"/>
      <c r="D86" s="98"/>
      <c r="E86" s="98"/>
      <c r="F86" s="98"/>
      <c r="G86" s="100"/>
    </row>
    <row r="87" spans="1:7" ht="15.75" x14ac:dyDescent="0.25">
      <c r="A87" s="99" t="s">
        <v>11</v>
      </c>
      <c r="B87" s="67"/>
      <c r="C87" s="98"/>
      <c r="D87" s="98"/>
      <c r="E87" s="98"/>
      <c r="F87" s="98"/>
      <c r="G87" s="98"/>
    </row>
    <row r="88" spans="1:7" x14ac:dyDescent="0.2">
      <c r="B88" s="526" t="s">
        <v>491</v>
      </c>
      <c r="C88" s="527">
        <f>+C84-'C-1-Balance Sheet-Govt (6)'!C91</f>
        <v>0</v>
      </c>
      <c r="D88" s="527">
        <f>+D84-'C-1-Balance Sheet-Govt (6)'!D91</f>
        <v>0</v>
      </c>
      <c r="E88" s="527">
        <f>+E84-'C-1-Balance Sheet-Govt (6)'!E91</f>
        <v>0</v>
      </c>
      <c r="F88" s="527">
        <f>+F84-'C-1-Balance Sheet-Govt (6)'!F91</f>
        <v>0</v>
      </c>
      <c r="G88" s="527">
        <f>+G84-'C-1-Balance Sheet-Govt (6)'!G91</f>
        <v>0</v>
      </c>
    </row>
  </sheetData>
  <customSheetViews>
    <customSheetView guid="{451200E5-5EDA-4489-BE6E-B285D74FE2B3}" scale="75" showGridLines="0">
      <pane xSplit="2" ySplit="9" topLeftCell="C70" activePane="bottomRight" state="frozen"/>
      <selection pane="bottomRight" activeCell="A4" sqref="A4"/>
      <pageMargins left="0" right="0" top="0.5" bottom="0" header="0" footer="0"/>
      <printOptions horizontalCentered="1"/>
      <pageSetup scale="50" fitToWidth="2" orientation="portrait" r:id="rId1"/>
      <headerFooter alignWithMargins="0">
        <oddHeader>&amp;R&amp;"Times New Roman,Regular"&amp;12Exhibit C-3
Page 6</oddHeader>
      </headerFooter>
    </customSheetView>
  </customSheetViews>
  <mergeCells count="3">
    <mergeCell ref="A8:A9"/>
    <mergeCell ref="B8:B9"/>
    <mergeCell ref="G8:G9"/>
  </mergeCells>
  <phoneticPr fontId="14" type="noConversion"/>
  <printOptions horizontalCentered="1"/>
  <pageMargins left="0" right="0" top="0.5" bottom="0" header="0" footer="0"/>
  <pageSetup scale="50" fitToWidth="2" orientation="portrait" r:id="rId2"/>
  <headerFooter alignWithMargins="0">
    <oddHeader>&amp;R&amp;"Times New Roman,Regular"&amp;12Exhibit C-3
Page 6</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Cover Page</vt:lpstr>
      <vt:lpstr>TOC</vt:lpstr>
      <vt:lpstr>B-1-Stmt Net Pos (1)</vt:lpstr>
      <vt:lpstr>C-2-Bal Sheet Recon (2)</vt:lpstr>
      <vt:lpstr>B-2-Stmt of Activities (3)</vt:lpstr>
      <vt:lpstr>C-4-Rev&amp;Exp Recon (4)</vt:lpstr>
      <vt:lpstr>K11-K14 (5)</vt:lpstr>
      <vt:lpstr>C-1-Balance Sheet-Govt (6)</vt:lpstr>
      <vt:lpstr>C-3-Rev&amp;Exp-Govt (7)</vt:lpstr>
      <vt:lpstr>E-1-Budget Comp-GF (8)</vt:lpstr>
      <vt:lpstr>G-3-Bud Sch-Cap Proj (9)</vt:lpstr>
      <vt:lpstr>Notes (10)</vt:lpstr>
      <vt:lpstr>Other required-1 (11)</vt:lpstr>
      <vt:lpstr>Other required-2 (12)</vt:lpstr>
      <vt:lpstr>'B-1-Stmt Net Pos (1)'!Print_Area</vt:lpstr>
      <vt:lpstr>'C-2-Bal Sheet Recon (2)'!Print_Area</vt:lpstr>
      <vt:lpstr>'C-4-Rev&amp;Exp Recon (4)'!Print_Area</vt:lpstr>
      <vt:lpstr>'Cover Page'!Print_Area</vt:lpstr>
      <vt:lpstr>'K11-K14 (5)'!Print_Area</vt:lpstr>
      <vt:lpstr>TOC!Print_Area</vt:lpstr>
      <vt:lpstr>'C-1-Balance Sheet-Govt (6)'!Print_Titles</vt:lpstr>
      <vt:lpstr>'C-3-Rev&amp;Exp-Govt (7)'!Print_Titles</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ESE145</dc:title>
  <dc:creator>OFFR</dc:creator>
  <cp:lastModifiedBy>Simone Oladejo</cp:lastModifiedBy>
  <cp:lastPrinted>2018-08-04T16:24:09Z</cp:lastPrinted>
  <dcterms:created xsi:type="dcterms:W3CDTF">2001-05-02T13:59:03Z</dcterms:created>
  <dcterms:modified xsi:type="dcterms:W3CDTF">2024-07-29T19:39:01Z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