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HR\Benefits Specialist\OE CY25\Insurace rates\FY25\"/>
    </mc:Choice>
  </mc:AlternateContent>
  <xr:revisionPtr revIDLastSave="0" documentId="13_ncr:1_{0349B9FB-055D-4500-AD36-1468843064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definedNames>
    <definedName name="_xlnm.Print_Area" localSheetId="0">'Table 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1" i="1" s="1"/>
  <c r="B41" i="1"/>
  <c r="D40" i="1"/>
  <c r="B40" i="1"/>
  <c r="D39" i="1"/>
  <c r="B39" i="1"/>
  <c r="D38" i="1"/>
  <c r="B38" i="1"/>
  <c r="I15" i="1"/>
  <c r="I16" i="1"/>
  <c r="I17" i="1"/>
  <c r="I20" i="1"/>
  <c r="I21" i="1"/>
  <c r="I22" i="1"/>
  <c r="I23" i="1"/>
  <c r="I26" i="1"/>
  <c r="I27" i="1"/>
  <c r="I28" i="1"/>
  <c r="I29" i="1"/>
  <c r="I14" i="1"/>
  <c r="I9" i="1"/>
  <c r="I10" i="1"/>
  <c r="I11" i="1"/>
  <c r="I8" i="1"/>
  <c r="D29" i="1" l="1"/>
  <c r="E29" i="1" s="1"/>
  <c r="D28" i="1"/>
  <c r="E28" i="1" s="1"/>
  <c r="D27" i="1"/>
  <c r="E27" i="1" s="1"/>
  <c r="D26" i="1"/>
  <c r="E26" i="1" s="1"/>
  <c r="D23" i="1"/>
  <c r="D22" i="1"/>
  <c r="D21" i="1"/>
  <c r="D20" i="1"/>
  <c r="B29" i="1"/>
  <c r="B28" i="1"/>
  <c r="B27" i="1"/>
  <c r="B26" i="1"/>
  <c r="B23" i="1"/>
  <c r="B22" i="1"/>
  <c r="B21" i="1"/>
  <c r="B20" i="1"/>
  <c r="B17" i="1"/>
  <c r="B16" i="1"/>
  <c r="B15" i="1"/>
  <c r="B14" i="1"/>
  <c r="B11" i="1"/>
  <c r="B10" i="1"/>
  <c r="B9" i="1"/>
  <c r="B8" i="1"/>
  <c r="E20" i="1" l="1"/>
  <c r="D8" i="1"/>
  <c r="E8" i="1" s="1"/>
  <c r="D14" i="1"/>
  <c r="E14" i="1" s="1"/>
  <c r="E21" i="1"/>
  <c r="D15" i="1"/>
  <c r="E15" i="1" s="1"/>
  <c r="D9" i="1"/>
  <c r="E9" i="1" s="1"/>
  <c r="E23" i="1"/>
  <c r="D11" i="1"/>
  <c r="E11" i="1" s="1"/>
  <c r="D17" i="1"/>
  <c r="E17" i="1" s="1"/>
  <c r="E22" i="1"/>
  <c r="D16" i="1"/>
  <c r="E16" i="1" s="1"/>
  <c r="D10" i="1"/>
  <c r="E10" i="1" s="1"/>
</calcChain>
</file>

<file path=xl/sharedStrings.xml><?xml version="1.0" encoding="utf-8"?>
<sst xmlns="http://schemas.openxmlformats.org/spreadsheetml/2006/main" count="47" uniqueCount="31">
  <si>
    <r>
      <rPr>
        <b/>
        <sz val="12"/>
        <rFont val="Times New Roman"/>
        <family val="18"/>
      </rPr>
      <t>Licensed Staff/Admin</t>
    </r>
  </si>
  <si>
    <r>
      <rPr>
        <b/>
        <sz val="10"/>
        <rFont val="Times New Roman"/>
        <family val="18"/>
      </rPr>
      <t xml:space="preserve">Annual
</t>
    </r>
    <r>
      <rPr>
        <b/>
        <sz val="10"/>
        <rFont val="Times New Roman"/>
        <family val="18"/>
      </rPr>
      <t>Premium</t>
    </r>
  </si>
  <si>
    <r>
      <rPr>
        <b/>
        <sz val="10"/>
        <rFont val="Times New Roman"/>
        <family val="18"/>
      </rPr>
      <t xml:space="preserve">Monthly
</t>
    </r>
    <r>
      <rPr>
        <b/>
        <sz val="10"/>
        <rFont val="Times New Roman"/>
        <family val="18"/>
      </rPr>
      <t>Premium *</t>
    </r>
  </si>
  <si>
    <r>
      <rPr>
        <b/>
        <sz val="10"/>
        <rFont val="Times New Roman"/>
        <family val="18"/>
      </rPr>
      <t>Employer Monthly Share</t>
    </r>
  </si>
  <si>
    <r>
      <rPr>
        <b/>
        <sz val="12"/>
        <rFont val="Times New Roman"/>
        <family val="18"/>
      </rPr>
      <t>Employee Share Monthly Premium *</t>
    </r>
  </si>
  <si>
    <r>
      <rPr>
        <b/>
        <sz val="10"/>
        <rFont val="Times New Roman"/>
        <family val="18"/>
      </rPr>
      <t>Out-of- Pocket (OOP) Maximum</t>
    </r>
  </si>
  <si>
    <r>
      <rPr>
        <b/>
        <sz val="12"/>
        <rFont val="Times New Roman"/>
        <family val="18"/>
      </rPr>
      <t>Platinum</t>
    </r>
  </si>
  <si>
    <r>
      <rPr>
        <sz val="9"/>
        <rFont val="Arial"/>
        <family val="34"/>
      </rPr>
      <t>Single</t>
    </r>
  </si>
  <si>
    <r>
      <rPr>
        <sz val="9"/>
        <rFont val="Arial"/>
        <family val="34"/>
      </rPr>
      <t>Parent/Child(ren)</t>
    </r>
  </si>
  <si>
    <r>
      <rPr>
        <sz val="9"/>
        <rFont val="Arial"/>
        <family val="34"/>
      </rPr>
      <t>2-person</t>
    </r>
  </si>
  <si>
    <r>
      <rPr>
        <sz val="9"/>
        <rFont val="Arial"/>
        <family val="34"/>
      </rPr>
      <t>Family</t>
    </r>
  </si>
  <si>
    <r>
      <rPr>
        <b/>
        <sz val="12"/>
        <rFont val="Arial"/>
        <family val="34"/>
      </rPr>
      <t>Gold</t>
    </r>
  </si>
  <si>
    <r>
      <rPr>
        <b/>
        <sz val="12"/>
        <rFont val="Arial"/>
        <family val="34"/>
      </rPr>
      <t>Gold CDHP</t>
    </r>
  </si>
  <si>
    <r>
      <rPr>
        <b/>
        <sz val="12"/>
        <rFont val="Arial"/>
        <family val="34"/>
      </rPr>
      <t>Silver CDHP</t>
    </r>
  </si>
  <si>
    <r>
      <rPr>
        <sz val="9"/>
        <rFont val="Calibri"/>
        <family val="34"/>
      </rPr>
      <t>Family</t>
    </r>
  </si>
  <si>
    <r>
      <rPr>
        <sz val="9"/>
        <rFont val="Calibri"/>
        <family val="34"/>
      </rPr>
      <t>Health and Dental Insurance Premiums based on FTE</t>
    </r>
  </si>
  <si>
    <r>
      <rPr>
        <sz val="9"/>
        <rFont val="Calibri"/>
        <family val="34"/>
      </rPr>
      <t>Health Insurance buy-out amount is $3,000.00 and based on FTE when less than .8</t>
    </r>
  </si>
  <si>
    <r>
      <rPr>
        <b/>
        <sz val="12"/>
        <rFont val="Times New Roman"/>
        <family val="18"/>
      </rPr>
      <t>ALL STAFF</t>
    </r>
  </si>
  <si>
    <r>
      <rPr>
        <b/>
        <sz val="10"/>
        <rFont val="Times New Roman"/>
        <family val="18"/>
      </rPr>
      <t xml:space="preserve">Monthly
</t>
    </r>
    <r>
      <rPr>
        <b/>
        <sz val="10"/>
        <rFont val="Times New Roman"/>
        <family val="18"/>
      </rPr>
      <t>Premium</t>
    </r>
  </si>
  <si>
    <r>
      <rPr>
        <b/>
        <sz val="10"/>
        <rFont val="Times New Roman"/>
        <family val="18"/>
      </rPr>
      <t xml:space="preserve">Employee
</t>
    </r>
    <r>
      <rPr>
        <b/>
        <sz val="10"/>
        <rFont val="Times New Roman"/>
        <family val="18"/>
      </rPr>
      <t>Monthly Share</t>
    </r>
  </si>
  <si>
    <r>
      <rPr>
        <b/>
        <sz val="9"/>
        <rFont val="Times New Roman"/>
        <family val="18"/>
      </rPr>
      <t>DENTAL PLAN - through CBA Blue  Benefit is prorated if working less than full time.</t>
    </r>
  </si>
  <si>
    <r>
      <rPr>
        <b/>
        <sz val="9"/>
        <rFont val="Times New Roman"/>
        <family val="18"/>
      </rPr>
      <t>Employer pays 100% of the premium for a Single, Parent/Child(ren) or 2 person plan.</t>
    </r>
  </si>
  <si>
    <r>
      <rPr>
        <b/>
        <sz val="10"/>
        <rFont val="Times New Roman"/>
        <family val="18"/>
      </rPr>
      <t>Employee pays the difference for Family</t>
    </r>
  </si>
  <si>
    <r>
      <rPr>
        <sz val="9"/>
        <rFont val="Arial"/>
        <family val="34"/>
      </rPr>
      <t>2 Person</t>
    </r>
  </si>
  <si>
    <t>HSA - Available on Silver CDHP Plan only</t>
  </si>
  <si>
    <t>Employer
Share OOP **</t>
  </si>
  <si>
    <t>Employee Share OOP (last dollar) **</t>
  </si>
  <si>
    <t>HEALTH PLANS - Employer pays 80% of Gold CDHP Premium, Employee pays 20% of Gold CDHP Premium for the Platinum, Gold, &amp; Gold CDHP plans. Employer pays 80% of Silver CDHP Premium, Employee pays 20% of Silver CDHP.</t>
  </si>
  <si>
    <t>**HRA - Employer pays first dollar Out-of-Pocket, then Employee contributes (based on Gold CDHP OOP)</t>
  </si>
  <si>
    <t>FY26 Health and Dental Rates July 1, 2025 - June 30, 2026*</t>
  </si>
  <si>
    <t xml:space="preserve">* Premiums Subject to Change July 1,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</si>
</sst>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color rgb="FF000000"/>
      <name val="Times New Roman"/>
      <charset val="204"/>
    </font>
    <font>
      <sz val="14"/>
      <name val="Times New Roman"/>
      <family val="18"/>
    </font>
    <font>
      <b/>
      <sz val="12"/>
      <name val="Times New Roman"/>
      <family val="18"/>
    </font>
    <font>
      <b/>
      <sz val="10"/>
      <name val="Times New Roman"/>
      <family val="18"/>
    </font>
    <font>
      <sz val="9"/>
      <name val="Arial"/>
      <family val="34"/>
    </font>
    <font>
      <sz val="9"/>
      <name val="Calibri"/>
      <family val="34"/>
    </font>
    <font>
      <b/>
      <sz val="12"/>
      <name val="Arial"/>
      <family val="34"/>
    </font>
    <font>
      <b/>
      <sz val="9"/>
      <name val="Times New Roman"/>
      <family val="18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E3BB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top" wrapText="1"/>
    </xf>
    <xf numFmtId="164" fontId="10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11" fillId="2" borderId="1" xfId="0" applyNumberFormat="1" applyFont="1" applyFill="1" applyBorder="1" applyAlignment="1">
      <alignment horizontal="right" vertical="top" wrapText="1"/>
    </xf>
    <xf numFmtId="164" fontId="12" fillId="2" borderId="1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workbookViewId="0">
      <selection activeCell="I31" sqref="I31"/>
    </sheetView>
  </sheetViews>
  <sheetFormatPr defaultRowHeight="12.75" x14ac:dyDescent="0.2"/>
  <cols>
    <col min="1" max="1" width="34.1640625" customWidth="1"/>
    <col min="2" max="2" width="14.33203125" customWidth="1"/>
    <col min="3" max="3" width="12.5" customWidth="1"/>
    <col min="4" max="4" width="11.83203125" customWidth="1"/>
    <col min="5" max="5" width="17.1640625" customWidth="1"/>
    <col min="6" max="6" width="2.83203125" customWidth="1"/>
    <col min="7" max="7" width="13.1640625" customWidth="1"/>
    <col min="8" max="8" width="12.83203125" customWidth="1"/>
    <col min="9" max="9" width="17.1640625" customWidth="1"/>
    <col min="10" max="10" width="2.6640625" customWidth="1"/>
  </cols>
  <sheetData>
    <row r="1" spans="1:9" ht="19.899999999999999" customHeight="1" x14ac:dyDescent="0.2">
      <c r="A1" s="5" t="s">
        <v>29</v>
      </c>
    </row>
    <row r="2" spans="1:9" ht="66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3"/>
      <c r="G2" s="2" t="s">
        <v>5</v>
      </c>
      <c r="H2" s="12" t="s">
        <v>25</v>
      </c>
      <c r="I2" s="13" t="s">
        <v>26</v>
      </c>
    </row>
    <row r="3" spans="1:9" ht="29.25" customHeight="1" x14ac:dyDescent="0.2">
      <c r="A3" s="18" t="s">
        <v>27</v>
      </c>
      <c r="B3" s="19"/>
      <c r="C3" s="19"/>
      <c r="D3" s="19"/>
      <c r="E3" s="19"/>
      <c r="F3" s="19"/>
      <c r="G3" s="19"/>
      <c r="H3" s="20"/>
      <c r="I3" s="4"/>
    </row>
    <row r="4" spans="1:9" ht="15" customHeight="1" x14ac:dyDescent="0.2">
      <c r="A4" s="18" t="s">
        <v>28</v>
      </c>
      <c r="B4" s="19"/>
      <c r="C4" s="19"/>
      <c r="D4" s="19"/>
      <c r="E4" s="19"/>
      <c r="F4" s="19"/>
      <c r="G4" s="19"/>
      <c r="H4" s="20"/>
      <c r="I4" s="4"/>
    </row>
    <row r="5" spans="1:9" ht="15" customHeight="1" x14ac:dyDescent="0.2">
      <c r="A5" s="11" t="s">
        <v>24</v>
      </c>
      <c r="B5" s="9"/>
      <c r="C5" s="9"/>
      <c r="D5" s="9"/>
      <c r="E5" s="9"/>
      <c r="F5" s="9"/>
      <c r="G5" s="9"/>
      <c r="H5" s="10"/>
      <c r="I5" s="4"/>
    </row>
    <row r="6" spans="1:9" ht="15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15" customHeight="1" x14ac:dyDescent="0.2">
      <c r="A7" s="3" t="s">
        <v>6</v>
      </c>
      <c r="B7" s="3"/>
      <c r="C7" s="3"/>
      <c r="D7" s="3"/>
      <c r="E7" s="3"/>
      <c r="F7" s="3"/>
      <c r="G7" s="3"/>
      <c r="H7" s="3"/>
      <c r="I7" s="3"/>
    </row>
    <row r="8" spans="1:9" ht="15" customHeight="1" x14ac:dyDescent="0.2">
      <c r="A8" s="3" t="s">
        <v>7</v>
      </c>
      <c r="B8" s="7">
        <f>(C8*12)</f>
        <v>16070.52</v>
      </c>
      <c r="C8" s="14">
        <v>1339.21</v>
      </c>
      <c r="D8" s="7">
        <f>D20</f>
        <v>984.57600000000002</v>
      </c>
      <c r="E8" s="8">
        <f t="shared" ref="E8:E11" si="0">(C8-D8)</f>
        <v>354.63400000000001</v>
      </c>
      <c r="F8" s="7"/>
      <c r="G8" s="7">
        <v>2800</v>
      </c>
      <c r="H8" s="7">
        <v>1900</v>
      </c>
      <c r="I8" s="8">
        <f>G8-H8</f>
        <v>900</v>
      </c>
    </row>
    <row r="9" spans="1:9" ht="15" customHeight="1" x14ac:dyDescent="0.2">
      <c r="A9" s="3" t="s">
        <v>8</v>
      </c>
      <c r="B9" s="7">
        <f t="shared" ref="B9:B11" si="1">(C9*12)</f>
        <v>26872.44</v>
      </c>
      <c r="C9" s="14">
        <v>2239.37</v>
      </c>
      <c r="D9" s="7">
        <f t="shared" ref="D9:D11" si="2">D21</f>
        <v>1522.192</v>
      </c>
      <c r="E9" s="8">
        <f t="shared" si="0"/>
        <v>717.17799999999988</v>
      </c>
      <c r="F9" s="7"/>
      <c r="G9" s="7">
        <v>5600</v>
      </c>
      <c r="H9" s="7">
        <v>4000</v>
      </c>
      <c r="I9" s="8">
        <f t="shared" ref="I9:I11" si="3">G9-H9</f>
        <v>1600</v>
      </c>
    </row>
    <row r="10" spans="1:9" ht="15" customHeight="1" x14ac:dyDescent="0.2">
      <c r="A10" s="3" t="s">
        <v>9</v>
      </c>
      <c r="B10" s="7">
        <f t="shared" si="1"/>
        <v>32141.279999999999</v>
      </c>
      <c r="C10" s="14">
        <v>2678.44</v>
      </c>
      <c r="D10" s="7">
        <f t="shared" si="2"/>
        <v>1849.0880000000002</v>
      </c>
      <c r="E10" s="8">
        <f t="shared" si="0"/>
        <v>829.35199999999986</v>
      </c>
      <c r="F10" s="7"/>
      <c r="G10" s="7">
        <v>5600</v>
      </c>
      <c r="H10" s="7">
        <v>4000</v>
      </c>
      <c r="I10" s="8">
        <f t="shared" si="3"/>
        <v>1600</v>
      </c>
    </row>
    <row r="11" spans="1:9" ht="15" customHeight="1" x14ac:dyDescent="0.2">
      <c r="A11" s="3" t="s">
        <v>10</v>
      </c>
      <c r="B11" s="7">
        <f t="shared" si="1"/>
        <v>45463.44</v>
      </c>
      <c r="C11" s="14">
        <v>3788.62</v>
      </c>
      <c r="D11" s="7">
        <f t="shared" si="2"/>
        <v>2727.2960000000003</v>
      </c>
      <c r="E11" s="8">
        <f t="shared" si="0"/>
        <v>1061.3239999999996</v>
      </c>
      <c r="F11" s="7"/>
      <c r="G11" s="7">
        <v>5600</v>
      </c>
      <c r="H11" s="7">
        <v>4000</v>
      </c>
      <c r="I11" s="8">
        <f t="shared" si="3"/>
        <v>1600</v>
      </c>
    </row>
    <row r="12" spans="1:9" ht="15" customHeight="1" x14ac:dyDescent="0.2">
      <c r="A12" s="3"/>
      <c r="B12" s="7"/>
      <c r="C12" s="14"/>
      <c r="D12" s="7"/>
      <c r="E12" s="7"/>
      <c r="F12" s="7"/>
      <c r="G12" s="7"/>
      <c r="H12" s="7"/>
      <c r="I12" s="8"/>
    </row>
    <row r="13" spans="1:9" ht="15" customHeight="1" x14ac:dyDescent="0.2">
      <c r="A13" s="3" t="s">
        <v>11</v>
      </c>
      <c r="B13" s="7"/>
      <c r="C13" s="14"/>
      <c r="D13" s="7"/>
      <c r="E13" s="7"/>
      <c r="F13" s="7"/>
      <c r="G13" s="7"/>
      <c r="H13" s="7"/>
      <c r="I13" s="8"/>
    </row>
    <row r="14" spans="1:9" ht="15" customHeight="1" x14ac:dyDescent="0.2">
      <c r="A14" s="3" t="s">
        <v>7</v>
      </c>
      <c r="B14" s="7">
        <f t="shared" ref="B14:B17" si="4">(C14*12)</f>
        <v>15753.24</v>
      </c>
      <c r="C14" s="14">
        <v>1312.77</v>
      </c>
      <c r="D14" s="7">
        <f>D20</f>
        <v>984.57600000000002</v>
      </c>
      <c r="E14" s="8">
        <f t="shared" ref="E14:E17" si="5">(C14-D14)</f>
        <v>328.19399999999996</v>
      </c>
      <c r="F14" s="7"/>
      <c r="G14" s="7">
        <v>3100</v>
      </c>
      <c r="H14" s="7">
        <v>1900</v>
      </c>
      <c r="I14" s="8">
        <f>G14-H14</f>
        <v>1200</v>
      </c>
    </row>
    <row r="15" spans="1:9" ht="15" customHeight="1" x14ac:dyDescent="0.2">
      <c r="A15" s="3" t="s">
        <v>8</v>
      </c>
      <c r="B15" s="7">
        <f t="shared" si="4"/>
        <v>26364</v>
      </c>
      <c r="C15" s="14">
        <v>2197</v>
      </c>
      <c r="D15" s="7">
        <f t="shared" ref="D15:D17" si="6">D21</f>
        <v>1522.192</v>
      </c>
      <c r="E15" s="8">
        <f t="shared" si="5"/>
        <v>674.80799999999999</v>
      </c>
      <c r="F15" s="7"/>
      <c r="G15" s="7">
        <v>6200</v>
      </c>
      <c r="H15" s="7">
        <v>4000</v>
      </c>
      <c r="I15" s="8">
        <f t="shared" ref="I15:I29" si="7">G15-H15</f>
        <v>2200</v>
      </c>
    </row>
    <row r="16" spans="1:9" ht="15" customHeight="1" x14ac:dyDescent="0.2">
      <c r="A16" s="3" t="s">
        <v>9</v>
      </c>
      <c r="B16" s="7">
        <f t="shared" si="4"/>
        <v>31506.600000000002</v>
      </c>
      <c r="C16" s="14">
        <v>2625.55</v>
      </c>
      <c r="D16" s="7">
        <f t="shared" si="6"/>
        <v>1849.0880000000002</v>
      </c>
      <c r="E16" s="8">
        <f t="shared" si="5"/>
        <v>776.46199999999999</v>
      </c>
      <c r="F16" s="7"/>
      <c r="G16" s="7">
        <v>6200</v>
      </c>
      <c r="H16" s="7">
        <v>4000</v>
      </c>
      <c r="I16" s="8">
        <f t="shared" si="7"/>
        <v>2200</v>
      </c>
    </row>
    <row r="17" spans="1:9" ht="15" customHeight="1" x14ac:dyDescent="0.2">
      <c r="A17" s="3" t="s">
        <v>10</v>
      </c>
      <c r="B17" s="7">
        <f t="shared" si="4"/>
        <v>44593.32</v>
      </c>
      <c r="C17" s="14">
        <v>3716.11</v>
      </c>
      <c r="D17" s="7">
        <f t="shared" si="6"/>
        <v>2727.2960000000003</v>
      </c>
      <c r="E17" s="8">
        <f t="shared" si="5"/>
        <v>988.81399999999985</v>
      </c>
      <c r="F17" s="7"/>
      <c r="G17" s="7">
        <v>6200</v>
      </c>
      <c r="H17" s="7">
        <v>4000</v>
      </c>
      <c r="I17" s="8">
        <f t="shared" si="7"/>
        <v>2200</v>
      </c>
    </row>
    <row r="18" spans="1:9" ht="15" customHeight="1" x14ac:dyDescent="0.2">
      <c r="A18" s="3"/>
      <c r="B18" s="7"/>
      <c r="C18" s="14"/>
      <c r="D18" s="7"/>
      <c r="E18" s="7"/>
      <c r="F18" s="7"/>
      <c r="G18" s="7"/>
      <c r="H18" s="7"/>
      <c r="I18" s="8"/>
    </row>
    <row r="19" spans="1:9" ht="15" customHeight="1" x14ac:dyDescent="0.2">
      <c r="A19" s="3" t="s">
        <v>12</v>
      </c>
      <c r="B19" s="7"/>
      <c r="C19" s="14"/>
      <c r="D19" s="7"/>
      <c r="E19" s="7"/>
      <c r="F19" s="7"/>
      <c r="G19" s="7"/>
      <c r="H19" s="7"/>
      <c r="I19" s="8"/>
    </row>
    <row r="20" spans="1:9" ht="15" customHeight="1" x14ac:dyDescent="0.2">
      <c r="A20" s="3" t="s">
        <v>7</v>
      </c>
      <c r="B20" s="7">
        <f t="shared" ref="B20:B23" si="8">(C20*12)</f>
        <v>14768.64</v>
      </c>
      <c r="C20" s="14">
        <v>1230.72</v>
      </c>
      <c r="D20" s="7">
        <f>(C20*0.8)</f>
        <v>984.57600000000002</v>
      </c>
      <c r="E20" s="8">
        <f>(C20-D20)</f>
        <v>246.14400000000001</v>
      </c>
      <c r="F20" s="7"/>
      <c r="G20" s="7">
        <v>2500</v>
      </c>
      <c r="H20" s="7">
        <v>1900</v>
      </c>
      <c r="I20" s="8">
        <f t="shared" si="7"/>
        <v>600</v>
      </c>
    </row>
    <row r="21" spans="1:9" ht="15" customHeight="1" x14ac:dyDescent="0.2">
      <c r="A21" s="3" t="s">
        <v>8</v>
      </c>
      <c r="B21" s="7">
        <f t="shared" si="8"/>
        <v>22832.880000000001</v>
      </c>
      <c r="C21" s="14">
        <v>1902.74</v>
      </c>
      <c r="D21" s="7">
        <f t="shared" ref="D21:D23" si="9">(C21*0.8)</f>
        <v>1522.192</v>
      </c>
      <c r="E21" s="8">
        <f t="shared" ref="E21:E23" si="10">(C21-D21)</f>
        <v>380.548</v>
      </c>
      <c r="F21" s="7"/>
      <c r="G21" s="7">
        <v>5000</v>
      </c>
      <c r="H21" s="7">
        <v>4000</v>
      </c>
      <c r="I21" s="8">
        <f t="shared" si="7"/>
        <v>1000</v>
      </c>
    </row>
    <row r="22" spans="1:9" ht="15" customHeight="1" x14ac:dyDescent="0.2">
      <c r="A22" s="3" t="s">
        <v>9</v>
      </c>
      <c r="B22" s="7">
        <f t="shared" si="8"/>
        <v>27736.32</v>
      </c>
      <c r="C22" s="14">
        <v>2311.36</v>
      </c>
      <c r="D22" s="7">
        <f t="shared" si="9"/>
        <v>1849.0880000000002</v>
      </c>
      <c r="E22" s="8">
        <f t="shared" si="10"/>
        <v>462.27199999999993</v>
      </c>
      <c r="F22" s="7"/>
      <c r="G22" s="7">
        <v>5000</v>
      </c>
      <c r="H22" s="7">
        <v>4000</v>
      </c>
      <c r="I22" s="8">
        <f t="shared" si="7"/>
        <v>1000</v>
      </c>
    </row>
    <row r="23" spans="1:9" ht="15" customHeight="1" x14ac:dyDescent="0.2">
      <c r="A23" s="3" t="s">
        <v>10</v>
      </c>
      <c r="B23" s="7">
        <f t="shared" si="8"/>
        <v>40909.440000000002</v>
      </c>
      <c r="C23" s="14">
        <v>3409.12</v>
      </c>
      <c r="D23" s="7">
        <f t="shared" si="9"/>
        <v>2727.2960000000003</v>
      </c>
      <c r="E23" s="8">
        <f t="shared" si="10"/>
        <v>681.82399999999961</v>
      </c>
      <c r="F23" s="7"/>
      <c r="G23" s="7">
        <v>5000</v>
      </c>
      <c r="H23" s="7">
        <v>4000</v>
      </c>
      <c r="I23" s="8">
        <f t="shared" si="7"/>
        <v>1000</v>
      </c>
    </row>
    <row r="24" spans="1:9" ht="15" customHeight="1" x14ac:dyDescent="0.2">
      <c r="A24" s="3"/>
      <c r="B24" s="7"/>
      <c r="C24" s="14"/>
      <c r="D24" s="7"/>
      <c r="E24" s="7"/>
      <c r="F24" s="7"/>
      <c r="G24" s="7"/>
      <c r="H24" s="7"/>
      <c r="I24" s="8"/>
    </row>
    <row r="25" spans="1:9" ht="15" customHeight="1" x14ac:dyDescent="0.2">
      <c r="A25" s="3" t="s">
        <v>13</v>
      </c>
      <c r="B25" s="7"/>
      <c r="C25" s="14"/>
      <c r="D25" s="7"/>
      <c r="E25" s="7"/>
      <c r="F25" s="7"/>
      <c r="G25" s="7"/>
      <c r="H25" s="7"/>
      <c r="I25" s="8"/>
    </row>
    <row r="26" spans="1:9" ht="15" customHeight="1" x14ac:dyDescent="0.2">
      <c r="A26" s="3" t="s">
        <v>7</v>
      </c>
      <c r="B26" s="7">
        <f t="shared" ref="B26:B29" si="11">(C26*12)</f>
        <v>13610.52</v>
      </c>
      <c r="C26" s="14">
        <v>1134.21</v>
      </c>
      <c r="D26" s="7">
        <f t="shared" ref="D26:D29" si="12">(C26*0.8)</f>
        <v>907.36800000000005</v>
      </c>
      <c r="E26" s="8">
        <f t="shared" ref="E26:E29" si="13">(C26-D26)</f>
        <v>226.84199999999998</v>
      </c>
      <c r="F26" s="7"/>
      <c r="G26" s="7">
        <v>4000</v>
      </c>
      <c r="H26" s="7">
        <v>1900</v>
      </c>
      <c r="I26" s="8">
        <f t="shared" si="7"/>
        <v>2100</v>
      </c>
    </row>
    <row r="27" spans="1:9" ht="15" customHeight="1" x14ac:dyDescent="0.2">
      <c r="A27" s="3" t="s">
        <v>8</v>
      </c>
      <c r="B27" s="7">
        <f t="shared" si="11"/>
        <v>22943.64</v>
      </c>
      <c r="C27" s="14">
        <v>1911.97</v>
      </c>
      <c r="D27" s="7">
        <f t="shared" si="12"/>
        <v>1529.576</v>
      </c>
      <c r="E27" s="8">
        <f t="shared" si="13"/>
        <v>382.39400000000001</v>
      </c>
      <c r="F27" s="7"/>
      <c r="G27" s="7">
        <v>8000</v>
      </c>
      <c r="H27" s="7">
        <v>4000</v>
      </c>
      <c r="I27" s="8">
        <f t="shared" si="7"/>
        <v>4000</v>
      </c>
    </row>
    <row r="28" spans="1:9" ht="15" customHeight="1" x14ac:dyDescent="0.2">
      <c r="A28" s="3" t="s">
        <v>9</v>
      </c>
      <c r="B28" s="7">
        <f t="shared" si="11"/>
        <v>27221.279999999999</v>
      </c>
      <c r="C28" s="14">
        <v>2268.44</v>
      </c>
      <c r="D28" s="7">
        <f t="shared" si="12"/>
        <v>1814.7520000000002</v>
      </c>
      <c r="E28" s="8">
        <f t="shared" si="13"/>
        <v>453.68799999999987</v>
      </c>
      <c r="F28" s="7"/>
      <c r="G28" s="7">
        <v>8000</v>
      </c>
      <c r="H28" s="7">
        <v>4000</v>
      </c>
      <c r="I28" s="8">
        <f t="shared" si="7"/>
        <v>4000</v>
      </c>
    </row>
    <row r="29" spans="1:9" ht="15" customHeight="1" x14ac:dyDescent="0.2">
      <c r="A29" s="3" t="s">
        <v>14</v>
      </c>
      <c r="B29" s="7">
        <f t="shared" si="11"/>
        <v>38731.32</v>
      </c>
      <c r="C29" s="14">
        <v>3227.61</v>
      </c>
      <c r="D29" s="7">
        <f t="shared" si="12"/>
        <v>2582.0880000000002</v>
      </c>
      <c r="E29" s="8">
        <f t="shared" si="13"/>
        <v>645.52199999999993</v>
      </c>
      <c r="F29" s="7"/>
      <c r="G29" s="7">
        <v>8000</v>
      </c>
      <c r="H29" s="7">
        <v>4000</v>
      </c>
      <c r="I29" s="8">
        <f t="shared" si="7"/>
        <v>4000</v>
      </c>
    </row>
    <row r="30" spans="1:9" ht="13.15" customHeight="1" x14ac:dyDescent="0.2">
      <c r="A30" s="6" t="s">
        <v>30</v>
      </c>
    </row>
    <row r="31" spans="1:9" ht="13.15" customHeight="1" x14ac:dyDescent="0.2">
      <c r="A31" t="s">
        <v>15</v>
      </c>
    </row>
    <row r="32" spans="1:9" ht="13.15" customHeight="1" x14ac:dyDescent="0.2">
      <c r="A32" t="s">
        <v>16</v>
      </c>
    </row>
    <row r="33" spans="1:9" ht="40.15" customHeight="1" x14ac:dyDescent="0.2">
      <c r="A33" s="1" t="s">
        <v>17</v>
      </c>
      <c r="B33" s="3" t="s">
        <v>1</v>
      </c>
      <c r="C33" s="3" t="s">
        <v>18</v>
      </c>
      <c r="D33" s="3" t="s">
        <v>3</v>
      </c>
      <c r="E33" s="3" t="s">
        <v>19</v>
      </c>
    </row>
    <row r="34" spans="1:9" ht="15" customHeight="1" x14ac:dyDescent="0.2">
      <c r="A34" s="21" t="s">
        <v>20</v>
      </c>
      <c r="B34" s="19"/>
      <c r="C34" s="19"/>
      <c r="D34" s="19"/>
      <c r="E34" s="20"/>
    </row>
    <row r="35" spans="1:9" ht="15" customHeight="1" x14ac:dyDescent="0.2">
      <c r="A35" s="21" t="s">
        <v>21</v>
      </c>
      <c r="B35" s="19"/>
      <c r="C35" s="19"/>
      <c r="D35" s="19"/>
      <c r="E35" s="20"/>
    </row>
    <row r="36" spans="1:9" ht="15" customHeight="1" x14ac:dyDescent="0.2">
      <c r="A36" s="21" t="s">
        <v>22</v>
      </c>
      <c r="B36" s="20"/>
      <c r="C36" s="4"/>
      <c r="D36" s="4"/>
      <c r="E36" s="4"/>
    </row>
    <row r="37" spans="1:9" ht="13.15" customHeight="1" x14ac:dyDescent="0.2">
      <c r="A37" s="3"/>
      <c r="B37" s="3"/>
      <c r="C37" s="3"/>
      <c r="D37" s="3"/>
      <c r="E37" s="3"/>
    </row>
    <row r="38" spans="1:9" ht="15.75" x14ac:dyDescent="0.2">
      <c r="A38" s="3" t="s">
        <v>7</v>
      </c>
      <c r="B38" s="14">
        <f>12*C38</f>
        <v>519</v>
      </c>
      <c r="C38" s="14">
        <v>43.25</v>
      </c>
      <c r="D38" s="14">
        <f>C38</f>
        <v>43.25</v>
      </c>
      <c r="E38" s="15">
        <v>0</v>
      </c>
      <c r="F38" s="16"/>
      <c r="G38" s="17"/>
      <c r="H38" s="17"/>
      <c r="I38" s="17"/>
    </row>
    <row r="39" spans="1:9" ht="15.75" x14ac:dyDescent="0.2">
      <c r="A39" s="3" t="s">
        <v>8</v>
      </c>
      <c r="B39" s="14">
        <f t="shared" ref="B39:B41" si="14">12*C39</f>
        <v>942</v>
      </c>
      <c r="C39" s="14">
        <v>78.5</v>
      </c>
      <c r="D39" s="14">
        <f t="shared" ref="D39:D40" si="15">C39</f>
        <v>78.5</v>
      </c>
      <c r="E39" s="15">
        <v>0</v>
      </c>
      <c r="F39" s="16"/>
      <c r="G39" s="17"/>
      <c r="H39" s="17"/>
      <c r="I39" s="17"/>
    </row>
    <row r="40" spans="1:9" ht="15.75" x14ac:dyDescent="0.2">
      <c r="A40" s="3" t="s">
        <v>23</v>
      </c>
      <c r="B40" s="14">
        <f t="shared" si="14"/>
        <v>1047</v>
      </c>
      <c r="C40" s="14">
        <v>87.25</v>
      </c>
      <c r="D40" s="14">
        <f t="shared" si="15"/>
        <v>87.25</v>
      </c>
      <c r="E40" s="15">
        <v>0</v>
      </c>
      <c r="F40" s="16"/>
      <c r="G40" s="17"/>
      <c r="H40" s="17"/>
      <c r="I40" s="17"/>
    </row>
    <row r="41" spans="1:9" ht="15.75" x14ac:dyDescent="0.2">
      <c r="A41" s="3" t="s">
        <v>10</v>
      </c>
      <c r="B41" s="14">
        <f t="shared" si="14"/>
        <v>1614</v>
      </c>
      <c r="C41" s="14">
        <v>134.5</v>
      </c>
      <c r="D41" s="14">
        <f>C41-E41</f>
        <v>87.25</v>
      </c>
      <c r="E41" s="15">
        <f>C41-C40</f>
        <v>47.25</v>
      </c>
      <c r="F41" s="16"/>
      <c r="G41" s="16"/>
      <c r="H41" s="16"/>
      <c r="I41" s="16"/>
    </row>
  </sheetData>
  <mergeCells count="5">
    <mergeCell ref="A3:H3"/>
    <mergeCell ref="A4:H4"/>
    <mergeCell ref="A34:E34"/>
    <mergeCell ref="A35:E35"/>
    <mergeCell ref="A36:B36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wdemar</dc:creator>
  <cp:lastModifiedBy>Bonnie Sansom</cp:lastModifiedBy>
  <cp:lastPrinted>2025-03-06T12:12:46Z</cp:lastPrinted>
  <dcterms:created xsi:type="dcterms:W3CDTF">2021-02-03T14:21:15Z</dcterms:created>
  <dcterms:modified xsi:type="dcterms:W3CDTF">2025-03-06T12:13:34Z</dcterms:modified>
</cp:coreProperties>
</file>