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:\Client\School District\North Salem\PCP - May 2025 Vote\"/>
    </mc:Choice>
  </mc:AlternateContent>
  <xr:revisionPtr revIDLastSave="0" documentId="13_ncr:1_{6F6D07AA-2420-4881-8510-27CE23B70A0C}" xr6:coauthVersionLast="47" xr6:coauthVersionMax="47" xr10:uidLastSave="{00000000-0000-0000-0000-000000000000}"/>
  <bookViews>
    <workbookView xWindow="-120" yWindow="-120" windowWidth="29040" windowHeight="15720" xr2:uid="{F13C5020-D89C-461E-92EC-46D531BD1F60}"/>
  </bookViews>
  <sheets>
    <sheet name="Tax Impact Calculator" sheetId="1" r:id="rId1"/>
    <sheet name="Backup" sheetId="2" state="hidden" r:id="rId2"/>
  </sheets>
  <externalReferences>
    <externalReference r:id="rId3"/>
  </externalReferences>
  <definedNames>
    <definedName name="\c">#REF!</definedName>
    <definedName name="\p">#REF!</definedName>
    <definedName name="\printchart">#REF!</definedName>
    <definedName name="\printchart2">#REF!</definedName>
    <definedName name="____SA132">#REF!</definedName>
    <definedName name="___SA132">#REF!</definedName>
    <definedName name="__123Graph_X" hidden="1">#REF!</definedName>
    <definedName name="__123Graph_XPMSABAR1" hidden="1">#REF!</definedName>
    <definedName name="__SA132">#REF!</definedName>
    <definedName name="_8038G">#REF!</definedName>
    <definedName name="_Fill" hidden="1">#REF!</definedName>
    <definedName name="_Order1" hidden="1">255</definedName>
    <definedName name="_SA132">#REF!</definedName>
    <definedName name="abc">#REF!</definedName>
    <definedName name="asdtrg">#REF!</definedName>
    <definedName name="BEGIN">#REF!</definedName>
    <definedName name="bghg">#REF!</definedName>
    <definedName name="Brookfield_Central_School_District">#REF!</definedName>
    <definedName name="cccc">#REF!</definedName>
    <definedName name="compound_period">INDEX({1;2;4;6;12;24;26;52},MATCH(#REF!,period_names,0))</definedName>
    <definedName name="CSD">#REF!</definedName>
    <definedName name="dddd">#REF!</definedName>
    <definedName name="dfbgdfgdf">#REF!</definedName>
    <definedName name="DUNBAR">#REF!</definedName>
    <definedName name="dxf" hidden="1">#REF!</definedName>
    <definedName name="edfrrgf" hidden="1">#REF!</definedName>
    <definedName name="ertaerterg">#REF!</definedName>
    <definedName name="fhsdhgfhfghjyhjy">#REF!</definedName>
    <definedName name="fill" hidden="1">#REF!</definedName>
    <definedName name="fpdate">#REF!</definedName>
    <definedName name="gjdfhsafgfer">#REF!</definedName>
    <definedName name="great">#REF!</definedName>
    <definedName name="hgfhd">#REF!</definedName>
    <definedName name="ikhjhgjg">#REF!</definedName>
    <definedName name="INIT">#REF!</definedName>
    <definedName name="INIT2">#REF!</definedName>
    <definedName name="INITIALS">#REF!</definedName>
    <definedName name="INITIALS2">#REF!</definedName>
    <definedName name="INPUT">#REF!</definedName>
    <definedName name="INTEREST">#REF!</definedName>
    <definedName name="iopijlh">#REF!</definedName>
    <definedName name="JET">#REF!</definedName>
    <definedName name="jets">#REF!</definedName>
    <definedName name="JETSET">#REF!</definedName>
    <definedName name="ld">#REF!</definedName>
    <definedName name="loan_amount">#REF!</definedName>
    <definedName name="MAC">#REF!</definedName>
    <definedName name="MACROS">#REF!</definedName>
    <definedName name="mak">#REF!</definedName>
    <definedName name="MATRIX">#N/A</definedName>
    <definedName name="MATURITY">#REF!</definedName>
    <definedName name="months_per_period">#N/A</definedName>
    <definedName name="MSA">#REF!</definedName>
    <definedName name="MSB">#REF!</definedName>
    <definedName name="MSC">#REF!</definedName>
    <definedName name="MSD">#REF!</definedName>
    <definedName name="MSE">#REF!</definedName>
    <definedName name="MSF">#REF!</definedName>
    <definedName name="MSG">#REF!</definedName>
    <definedName name="MSH">#REF!</definedName>
    <definedName name="MSI">#REF!</definedName>
    <definedName name="MSJ">#REF!</definedName>
    <definedName name="na">#REF!</definedName>
    <definedName name="nit">#REF!</definedName>
    <definedName name="nitials">#REF!</definedName>
    <definedName name="nper">#N/A</definedName>
    <definedName name="payment">#REF!</definedName>
    <definedName name="period_names">#REF!</definedName>
    <definedName name="periods_per_year">INDEX({1;2;4;6;12;24;26;52},MATCH(#REF!,period_names,0))</definedName>
    <definedName name="please">#REF!</definedName>
    <definedName name="pmtType">IF(#REF!="End of Period",0,1)</definedName>
    <definedName name="ppppp">#REF!</definedName>
    <definedName name="PRINCIPAL">#REF!</definedName>
    <definedName name="PRINT">#N/A</definedName>
    <definedName name="Print_Area_MI">#REF!</definedName>
    <definedName name="PRINT1">#REF!</definedName>
    <definedName name="PRINT3">#REF!</definedName>
    <definedName name="print6">#REF!</definedName>
    <definedName name="PRINTCHART">#REF!</definedName>
    <definedName name="PRINTCHART2">#REF!</definedName>
    <definedName name="put">#REF!</definedName>
    <definedName name="rate">#REF!</definedName>
    <definedName name="REPCOST">#N/A</definedName>
    <definedName name="rest">#REF!</definedName>
    <definedName name="ros">#REF!</definedName>
    <definedName name="roundOpt">#REF!</definedName>
    <definedName name="sets">#REF!</definedName>
    <definedName name="SUMMARY">#REF!</definedName>
    <definedName name="term">#REF!</definedName>
    <definedName name="wetahdfh">#REF!</definedName>
    <definedName name="whatever">#REF!</definedName>
    <definedName name="xxx" hidden="1">#REF!</definedName>
    <definedName name="YIELD">#REF!</definedName>
    <definedName name="yoyuidt">#REF!</definedName>
    <definedName name="yuidtyhg">#REF!</definedName>
  </definedNames>
  <calcPr calcId="191029" iterate="1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2" l="1"/>
  <c r="B5" i="2" l="1"/>
  <c r="B4" i="2"/>
  <c r="B3" i="2"/>
  <c r="B2" i="2"/>
  <c r="A5" i="2"/>
  <c r="A4" i="2"/>
  <c r="A3" i="2"/>
  <c r="A2" i="2"/>
  <c r="E3" i="2" l="1"/>
  <c r="E16" i="1" s="1"/>
  <c r="E17" i="1" s="1"/>
  <c r="E2" i="2"/>
  <c r="E4" i="2"/>
  <c r="G3" i="2"/>
  <c r="G2" i="2"/>
  <c r="G4" i="2"/>
  <c r="F3" i="2"/>
  <c r="F2" i="2"/>
  <c r="F4" i="2"/>
  <c r="H4" i="2"/>
  <c r="H2" i="2"/>
  <c r="H3" i="2"/>
  <c r="E19" i="1"/>
  <c r="E21" i="1" l="1"/>
</calcChain>
</file>

<file path=xl/sharedStrings.xml><?xml version="1.0" encoding="utf-8"?>
<sst xmlns="http://schemas.openxmlformats.org/spreadsheetml/2006/main" count="27" uniqueCount="22">
  <si>
    <t>Average Marginal Increase for Years 2027-2042</t>
  </si>
  <si>
    <t>Tax Impact Calculator</t>
  </si>
  <si>
    <t>Select Your Town:</t>
  </si>
  <si>
    <t>Select Your Exemption Status:</t>
  </si>
  <si>
    <t>No STAR</t>
  </si>
  <si>
    <t>Enter Your Taxable Assessed Value:</t>
  </si>
  <si>
    <t>Town</t>
  </si>
  <si>
    <t>Equalization Rate</t>
  </si>
  <si>
    <t>Enhanced STAR</t>
  </si>
  <si>
    <t>Basic STAR</t>
  </si>
  <si>
    <t>Tax Rate (Prop 2)</t>
  </si>
  <si>
    <t>Tax Rate (Prop 3)</t>
  </si>
  <si>
    <t>PROP 2 - Annual Tax Impact:</t>
  </si>
  <si>
    <t>PROP 3 - Annual Tax Impact:</t>
  </si>
  <si>
    <t>Proposed Capital Project</t>
  </si>
  <si>
    <t>Tax Rate</t>
  </si>
  <si>
    <t>Annual Tax Impact:</t>
  </si>
  <si>
    <t xml:space="preserve">North Salem Central School District </t>
  </si>
  <si>
    <t>North Salem</t>
  </si>
  <si>
    <t>Somers</t>
  </si>
  <si>
    <t>Carmel</t>
  </si>
  <si>
    <t>Southeast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</si>
</sst>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7">
    <font>
      <sz val="12"/>
      <name val="LGOTHIC"/>
    </font>
    <font>
      <sz val="11"/>
      <name val="LGOTHIC"/>
    </font>
    <font>
      <b/>
      <sz val="11"/>
      <name val="LGOTHIC"/>
    </font>
    <font>
      <sz val="12"/>
      <name val="LettrGoth12 BT"/>
    </font>
    <font>
      <sz val="12"/>
      <color theme="0"/>
      <name val="LGOTHIC"/>
    </font>
    <font>
      <b/>
      <sz val="12"/>
      <name val="LGOTHIC"/>
    </font>
    <font>
      <sz val="10"/>
      <name val="LGOTHIC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0" xfId="0" applyAlignment="1">
      <alignment horizontal="right" vertic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5" fillId="2" borderId="0" xfId="0" applyFont="1" applyFill="1" applyAlignment="1">
      <alignment horizontal="center"/>
    </xf>
    <xf numFmtId="10" fontId="0" fillId="0" borderId="0" xfId="2" applyNumberFormat="1" applyFont="1"/>
    <xf numFmtId="4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/>
    <xf numFmtId="0" fontId="0" fillId="0" borderId="5" xfId="0" applyBorder="1" applyAlignment="1" applyProtection="1">
      <alignment horizontal="right" vertical="center"/>
      <protection locked="0"/>
    </xf>
    <xf numFmtId="164" fontId="0" fillId="0" borderId="5" xfId="1" applyNumberFormat="1" applyFont="1" applyBorder="1" applyAlignment="1" applyProtection="1">
      <alignment horizontal="right"/>
      <protection locked="0"/>
    </xf>
    <xf numFmtId="0" fontId="0" fillId="0" borderId="0" xfId="0" applyAlignment="1" applyProtection="1">
      <alignment horizontal="right" vertical="center"/>
      <protection locked="0"/>
    </xf>
    <xf numFmtId="164" fontId="0" fillId="0" borderId="0" xfId="1" applyNumberFormat="1" applyFont="1" applyBorder="1" applyAlignment="1" applyProtection="1">
      <alignment horizontal="right"/>
      <protection locked="0"/>
    </xf>
    <xf numFmtId="164" fontId="0" fillId="0" borderId="5" xfId="1" applyNumberFormat="1" applyFont="1" applyFill="1" applyBorder="1" applyAlignment="1" applyProtection="1">
      <alignment horizontal="right"/>
    </xf>
    <xf numFmtId="164" fontId="0" fillId="0" borderId="0" xfId="1" applyNumberFormat="1" applyFont="1" applyFill="1" applyBorder="1" applyAlignment="1" applyProtection="1">
      <alignment horizontal="right"/>
    </xf>
    <xf numFmtId="164" fontId="0" fillId="3" borderId="5" xfId="1" applyNumberFormat="1" applyFont="1" applyFill="1" applyBorder="1" applyAlignment="1" applyProtection="1">
      <alignment horizontal="right"/>
    </xf>
    <xf numFmtId="164" fontId="0" fillId="4" borderId="5" xfId="1" applyNumberFormat="1" applyFont="1" applyFill="1" applyBorder="1" applyAlignment="1" applyProtection="1">
      <alignment horizontal="right"/>
    </xf>
    <xf numFmtId="164" fontId="0" fillId="5" borderId="5" xfId="1" applyNumberFormat="1" applyFont="1" applyFill="1" applyBorder="1" applyAlignment="1" applyProtection="1">
      <alignment horizontal="right"/>
    </xf>
    <xf numFmtId="164" fontId="6" fillId="0" borderId="0" xfId="1" applyNumberFormat="1" applyFont="1" applyFill="1" applyBorder="1" applyAlignment="1" applyProtection="1">
      <alignment horizontal="center"/>
    </xf>
    <xf numFmtId="0" fontId="6" fillId="0" borderId="6" xfId="0" applyFont="1" applyBorder="1" applyAlignment="1">
      <alignment horizontal="left"/>
    </xf>
    <xf numFmtId="164" fontId="0" fillId="0" borderId="0" xfId="1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CC99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Client\School%20District\North%20Salem\PCP%20-%20May%202025%20Vote\TRIR%20-%20PRE%20&amp;%20POST%20CP%20-%20$24.5M%20-%2010-14-24.xlsx" TargetMode="External"/><Relationship Id="rId1" Type="http://schemas.openxmlformats.org/officeDocument/2006/relationships/externalLinkPath" Target="TRIR%20-%20PRE%20&amp;%20POST%20CP%20-%20$24.5M%20-%2010-14-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 Changes"/>
      <sheetName val="COMMENTS"/>
      <sheetName val="INPUT "/>
      <sheetName val="COVER"/>
      <sheetName val="TABLE OF CONTENTS"/>
      <sheetName val="SUMMARIZED ASSUMPTIONS"/>
      <sheetName val="ASSUMPTIONS"/>
      <sheetName val="DEBTSTMT"/>
      <sheetName val="BACKGROUND"/>
      <sheetName val="FININFO"/>
      <sheetName val="PROJASSESSED"/>
      <sheetName val="DEBTSERVICE"/>
      <sheetName val="Comb Local Share Chart"/>
      <sheetName val="PREVOTE AMORTIZE PROJ "/>
      <sheetName val="PREVOTE ANNUAL AID BY PROJ"/>
      <sheetName val="Combined Summary"/>
      <sheetName val="PRE VOTE MATURITY"/>
      <sheetName val="PREVOTE D.S. OFFSETS"/>
      <sheetName val="PREVOTE SERIES SCHEDULE"/>
      <sheetName val="Combined Summary (2)"/>
      <sheetName val="Sheet1"/>
      <sheetName val="PREVOTE PRPD TAX RATE 1"/>
      <sheetName val="PREVOTE TAXPAYER FULL"/>
      <sheetName val="PREVOTE TAXPAYER TOWN 1"/>
      <sheetName val="Full Value Home"/>
      <sheetName val="Tax Rates Chart"/>
      <sheetName val="POST-VOTE ASSUMPTIONS"/>
      <sheetName val="POST VOTE AMORTIZE PROJ"/>
      <sheetName val="POST ANNUAL AID BY PROJ"/>
      <sheetName val="MATURITY POST VOTE"/>
      <sheetName val="CAUTION"/>
      <sheetName val="D.S. OFFSETS POST VOTE"/>
      <sheetName val="PRPD TAX RATE POST VOTE"/>
      <sheetName val="ESSEN LEVEL DEBT Series 1A"/>
      <sheetName val="ESSEN LEVEL DEBT Series 1B"/>
      <sheetName val="ESSEN LEVEL DEBT Series 1C"/>
      <sheetName val="ESSEN LEVEL DEBT Series 2A"/>
      <sheetName val="ESSEN LEVEL DEBT Series 2B"/>
      <sheetName val="ESSEN LEVEL DEBT Series 2C"/>
      <sheetName val="ESSEN LEVEL DEBT Series 3A"/>
      <sheetName val="ESSEN LEVEL DEBT Series 3B"/>
      <sheetName val="ESSEN LEVEL DEBT Series 3C"/>
      <sheetName val="DASNY Multiple"/>
      <sheetName val="TAXPAYER POST VOTE"/>
    </sheetNames>
    <sheetDataSet>
      <sheetData sheetId="0"/>
      <sheetData sheetId="1"/>
      <sheetData sheetId="2">
        <row r="39">
          <cell r="E39" t="str">
            <v>North Salem</v>
          </cell>
          <cell r="F39" t="str">
            <v>Somers</v>
          </cell>
          <cell r="G39" t="str">
            <v>Carmel</v>
          </cell>
          <cell r="H39" t="str">
            <v>Southeast</v>
          </cell>
        </row>
        <row r="54">
          <cell r="E54">
            <v>1</v>
          </cell>
          <cell r="F54">
            <v>9.7100000000000006E-2</v>
          </cell>
          <cell r="G54">
            <v>1.0379</v>
          </cell>
          <cell r="H54">
            <v>1.0619000000000001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50">
          <cell r="D50">
            <v>0.89</v>
          </cell>
        </row>
      </sheetData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4B48C-EC70-4A28-ADBC-9CFE2BBBEDF0}">
  <sheetPr>
    <tabColor rgb="FFFFFF00"/>
  </sheetPr>
  <dimension ref="B1:H24"/>
  <sheetViews>
    <sheetView tabSelected="1" workbookViewId="0">
      <selection activeCell="L17" sqref="L17"/>
    </sheetView>
  </sheetViews>
  <sheetFormatPr defaultRowHeight="15"/>
  <cols>
    <col min="1" max="1" width="1.88671875" customWidth="1"/>
    <col min="2" max="2" width="2.109375" customWidth="1"/>
    <col min="3" max="3" width="34.5546875" customWidth="1"/>
    <col min="4" max="4" width="0.6640625" customWidth="1"/>
    <col min="5" max="5" width="14.21875" customWidth="1"/>
    <col min="6" max="6" width="1.44140625" customWidth="1"/>
    <col min="7" max="7" width="14.33203125" hidden="1" customWidth="1"/>
    <col min="8" max="8" width="3.21875" customWidth="1"/>
  </cols>
  <sheetData>
    <row r="1" spans="2:8">
      <c r="B1" s="29" t="s">
        <v>17</v>
      </c>
      <c r="C1" s="29"/>
      <c r="D1" s="29"/>
      <c r="E1" s="29"/>
      <c r="F1" s="29"/>
      <c r="G1" s="29"/>
      <c r="H1" s="29"/>
    </row>
    <row r="2" spans="2:8" ht="7.5" customHeight="1"/>
    <row r="3" spans="2:8">
      <c r="B3" s="29" t="s">
        <v>14</v>
      </c>
      <c r="C3" s="29"/>
      <c r="D3" s="29"/>
      <c r="E3" s="29"/>
      <c r="F3" s="29"/>
      <c r="G3" s="29"/>
      <c r="H3" s="29"/>
    </row>
    <row r="4" spans="2:8" ht="7.5" customHeight="1">
      <c r="B4" s="14"/>
      <c r="D4" s="14"/>
      <c r="E4" s="14"/>
      <c r="F4" s="14"/>
      <c r="G4" s="14"/>
    </row>
    <row r="5" spans="2:8" hidden="1">
      <c r="B5" s="29" t="s">
        <v>0</v>
      </c>
      <c r="C5" s="29"/>
      <c r="D5" s="29"/>
      <c r="E5" s="29"/>
      <c r="F5" s="29"/>
      <c r="G5" s="29"/>
      <c r="H5" s="29"/>
    </row>
    <row r="6" spans="2:8" ht="7.5" hidden="1" customHeight="1">
      <c r="B6" s="14"/>
      <c r="D6" s="14"/>
      <c r="E6" s="14"/>
      <c r="F6" s="14"/>
      <c r="G6" s="14"/>
    </row>
    <row r="7" spans="2:8" ht="15.75">
      <c r="B7" s="30" t="s">
        <v>1</v>
      </c>
      <c r="C7" s="30"/>
      <c r="D7" s="30"/>
      <c r="E7" s="30"/>
      <c r="F7" s="30"/>
      <c r="G7" s="30"/>
      <c r="H7" s="30"/>
    </row>
    <row r="8" spans="2:8" ht="7.5" hidden="1" customHeight="1">
      <c r="C8" s="1"/>
      <c r="D8" s="1"/>
      <c r="E8" s="1"/>
      <c r="F8" s="1"/>
      <c r="G8" s="1"/>
    </row>
    <row r="9" spans="2:8" ht="8.25" customHeight="1" thickBot="1">
      <c r="C9" s="1"/>
      <c r="D9" s="1"/>
      <c r="E9" s="1"/>
      <c r="F9" s="1"/>
      <c r="G9" s="1"/>
    </row>
    <row r="10" spans="2:8" ht="15.75" thickTop="1">
      <c r="B10" s="2"/>
      <c r="C10" s="3"/>
      <c r="D10" s="3"/>
      <c r="E10" s="3"/>
      <c r="F10" s="3"/>
      <c r="G10" s="3"/>
      <c r="H10" s="4"/>
    </row>
    <row r="11" spans="2:8">
      <c r="B11" s="5"/>
      <c r="C11" s="15" t="s">
        <v>2</v>
      </c>
      <c r="E11" s="17" t="s">
        <v>18</v>
      </c>
      <c r="F11" s="19"/>
      <c r="G11" s="19"/>
      <c r="H11" s="6"/>
    </row>
    <row r="12" spans="2:8">
      <c r="B12" s="5"/>
      <c r="C12" s="15"/>
      <c r="E12" s="7"/>
      <c r="F12" s="7"/>
      <c r="G12" s="7"/>
      <c r="H12" s="6"/>
    </row>
    <row r="13" spans="2:8">
      <c r="B13" s="5"/>
      <c r="C13" s="15" t="s">
        <v>3</v>
      </c>
      <c r="E13" s="17" t="s">
        <v>8</v>
      </c>
      <c r="F13" s="19"/>
      <c r="G13" s="19"/>
      <c r="H13" s="6"/>
    </row>
    <row r="14" spans="2:8">
      <c r="B14" s="5"/>
      <c r="H14" s="6"/>
    </row>
    <row r="15" spans="2:8">
      <c r="B15" s="5"/>
      <c r="C15" s="15" t="s">
        <v>5</v>
      </c>
      <c r="E15" s="18">
        <v>750000</v>
      </c>
      <c r="F15" s="20"/>
      <c r="G15" s="20"/>
      <c r="H15" s="6"/>
    </row>
    <row r="16" spans="2:8">
      <c r="B16" s="5"/>
      <c r="E16" s="16">
        <f>IF(E11="North Salem",IF(E13="Enhanced STAR",Backup!E2,IF(E13="Basic STAR",Backup!E3,Backup!E4)),IF(E11="Somers",IF(E13="Enhanced STAR",Backup!F2,IF(E13="Basic STAR",Backup!F3,Backup!F4)),IF(E11="Carmel",IF(E13="Enhanced STAR",Backup!G2,IF(E13="Basic STAR",Backup!G3,Backup!G4)),IF(E11="Southeast",IF(E13="Enhanced STAR",Backup!H2,IF(E13="Basic STAR",Backup!H3,Backup!H4)),0))))</f>
        <v>98700</v>
      </c>
      <c r="F16" s="16"/>
      <c r="G16" s="16"/>
      <c r="H16" s="6"/>
    </row>
    <row r="17" spans="2:8">
      <c r="B17" s="5"/>
      <c r="C17" s="15" t="s">
        <v>16</v>
      </c>
      <c r="E17" s="23">
        <f>(IF(E11="North Salem",((E15-'Tax Impact Calculator'!E16)/1000*Backup!B10/Backup!B2),IF(E11="Somers",((E15-'Tax Impact Calculator'!E16)/1000*Backup!B10/Backup!B3),IF(E11="Carmel",((E15-E16)/1000*Backup!B10/Backup!B4),IF(E11="Southeast",(E15-E16)/1000*Backup!B10/Backup!B5)))))</f>
        <v>579.65699999999993</v>
      </c>
      <c r="F17" s="22"/>
      <c r="G17" s="26"/>
      <c r="H17" s="6"/>
    </row>
    <row r="18" spans="2:8" hidden="1">
      <c r="B18" s="5"/>
      <c r="C18" s="15"/>
      <c r="E18" s="22"/>
      <c r="F18" s="22"/>
      <c r="G18" s="26"/>
      <c r="H18" s="6"/>
    </row>
    <row r="19" spans="2:8" hidden="1">
      <c r="B19" s="5"/>
      <c r="C19" s="15" t="s">
        <v>12</v>
      </c>
      <c r="E19" s="24" t="str">
        <f>(IF(E11="Clinton",(E16/1000*Backup!B11/Backup!B2),IF(E11="LaGrange",(E16/1000*Backup!B11/Backup!B3),IF(E11="Pleasant Valley",(E16/1000*Backup!B11/Backup!B4),IF(E11="Stanford",(E16/1000*Backup!B11/Backup!B5),IF(E11="Union Vale",(E16/1000*Backup!B11/Backup!B6),IF(E11="Washington",(E16/1000*Backup!B11/Backup!B7),("Error"))))))))</f>
        <v>Error</v>
      </c>
      <c r="F19" s="22"/>
      <c r="G19" s="21"/>
      <c r="H19" s="27"/>
    </row>
    <row r="20" spans="2:8" hidden="1">
      <c r="B20" s="5"/>
      <c r="C20" s="15"/>
      <c r="E20" s="22"/>
      <c r="F20" s="22"/>
      <c r="G20" s="26"/>
      <c r="H20" s="6"/>
    </row>
    <row r="21" spans="2:8" hidden="1">
      <c r="B21" s="5"/>
      <c r="C21" s="15" t="s">
        <v>13</v>
      </c>
      <c r="E21" s="25" t="str">
        <f>(IF(E11="Clinton",(E16/1000*Backup!B12/Backup!B2),IF(E11="LaGrange",(E16/1000*Backup!B12/Backup!B3),IF(E11="Pleasant Valley",(E16/1000*Backup!B12/Backup!B4),IF(E11="Stanford",(E16/1000*Backup!B12/Backup!B5),IF(E11="Union Vale",(E16/1000*Backup!B12/Backup!B6),IF(E11="Washington",(E16/1000*Backup!B12/Backup!B7),("Error"))))))))</f>
        <v>Error</v>
      </c>
      <c r="F21" s="22"/>
      <c r="G21" s="21"/>
      <c r="H21" s="27"/>
    </row>
    <row r="22" spans="2:8" ht="9" hidden="1" customHeight="1">
      <c r="B22" s="5"/>
      <c r="C22" s="15"/>
      <c r="E22" s="22"/>
      <c r="F22" s="22"/>
      <c r="G22" s="22"/>
      <c r="H22" s="6"/>
    </row>
    <row r="23" spans="2:8" ht="15.75" thickBot="1">
      <c r="B23" s="8"/>
      <c r="C23" s="9"/>
      <c r="D23" s="9"/>
      <c r="E23" s="9"/>
      <c r="F23" s="9"/>
      <c r="G23" s="9"/>
      <c r="H23" s="10"/>
    </row>
    <row r="24" spans="2:8" ht="15.75" thickTop="1"/>
  </sheetData>
  <sheetProtection algorithmName="SHA-512" hashValue="QKU0m645WM9e8fEn7SSN53eeHleuY1OtNNwHI/aoMGFYDBG2M0llO3NhjthWl48Du0D7P+rUMGDcRIcLbgkjQg==" saltValue="BI2bHIR9qRr0axi1dNCfJQ==" spinCount="100000" sheet="1" objects="1" scenarios="1"/>
  <mergeCells count="4">
    <mergeCell ref="B1:H1"/>
    <mergeCell ref="B3:H3"/>
    <mergeCell ref="B7:H7"/>
    <mergeCell ref="B5:H5"/>
  </mergeCells>
  <printOptions horizontalCentered="1"/>
  <pageMargins left="0.7" right="0.7" top="0.75" bottom="0.75" header="0.3" footer="0.3"/>
  <pageSetup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940FF749-5EAD-4692-BF83-1E5F793351F0}">
          <x14:formula1>
            <xm:f>Backup!$A$2:$A$7</xm:f>
          </x14:formula1>
          <xm:sqref>F11:G12 E12</xm:sqref>
        </x14:dataValidation>
        <x14:dataValidation type="list" allowBlank="1" showInputMessage="1" showErrorMessage="1" xr:uid="{8C752956-1B6A-4550-B23C-70E6D7B3C14F}">
          <x14:formula1>
            <xm:f>Backup!$A$14:$A$16</xm:f>
          </x14:formula1>
          <xm:sqref>E13:G13</xm:sqref>
        </x14:dataValidation>
        <x14:dataValidation type="list" allowBlank="1" showInputMessage="1" showErrorMessage="1" xr:uid="{580FF58D-04A4-48B4-B0FA-A117B61C64B2}">
          <x14:formula1>
            <xm:f>Backup!$A$2:$A$8</xm:f>
          </x14:formula1>
          <xm:sqref>E11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D2676-C49A-4811-8870-07600AB1CB2E}">
  <sheetPr>
    <tabColor rgb="FFFFFF00"/>
  </sheetPr>
  <dimension ref="A1:H16"/>
  <sheetViews>
    <sheetView workbookViewId="0">
      <selection activeCell="B3" sqref="B3"/>
    </sheetView>
  </sheetViews>
  <sheetFormatPr defaultRowHeight="15"/>
  <cols>
    <col min="1" max="1" width="14.44140625" customWidth="1"/>
    <col min="2" max="2" width="16" bestFit="1" customWidth="1"/>
    <col min="5" max="5" width="11.109375" bestFit="1" customWidth="1"/>
    <col min="6" max="6" width="10.109375" bestFit="1" customWidth="1"/>
    <col min="7" max="8" width="12.109375" bestFit="1" customWidth="1"/>
  </cols>
  <sheetData>
    <row r="1" spans="1:8" ht="15.75">
      <c r="A1" s="11" t="s">
        <v>6</v>
      </c>
      <c r="B1" s="11" t="s">
        <v>7</v>
      </c>
      <c r="E1" t="s">
        <v>18</v>
      </c>
      <c r="F1" t="s">
        <v>19</v>
      </c>
      <c r="G1" t="s">
        <v>20</v>
      </c>
      <c r="H1" t="s">
        <v>21</v>
      </c>
    </row>
    <row r="2" spans="1:8">
      <c r="A2" t="str">
        <f>'[1]INPUT '!$E$39</f>
        <v>North Salem</v>
      </c>
      <c r="B2" s="12">
        <f>'[1]INPUT '!$E$54</f>
        <v>1</v>
      </c>
      <c r="D2" t="s">
        <v>8</v>
      </c>
      <c r="E2" s="13">
        <f>B14*B$2</f>
        <v>98700</v>
      </c>
      <c r="F2" s="13">
        <f>B14*B$3</f>
        <v>9583.77</v>
      </c>
      <c r="G2" s="13">
        <f>B14*B$4</f>
        <v>102440.73000000001</v>
      </c>
      <c r="H2" s="13">
        <f>B14*B$5</f>
        <v>104809.53000000001</v>
      </c>
    </row>
    <row r="3" spans="1:8">
      <c r="A3" t="str">
        <f>'[1]INPUT '!$F$39</f>
        <v>Somers</v>
      </c>
      <c r="B3" s="12">
        <f>'[1]INPUT '!$F$54</f>
        <v>9.7100000000000006E-2</v>
      </c>
      <c r="D3" t="s">
        <v>9</v>
      </c>
      <c r="E3" s="13">
        <f t="shared" ref="E3:E4" si="0">B15*B$2</f>
        <v>30000</v>
      </c>
      <c r="F3" s="13">
        <f t="shared" ref="F3:F4" si="1">B15*B$3</f>
        <v>2913</v>
      </c>
      <c r="G3" s="13">
        <f t="shared" ref="G3:G4" si="2">B15*B$4</f>
        <v>31137</v>
      </c>
      <c r="H3" s="13">
        <f t="shared" ref="H3:H4" si="3">B15*B$5</f>
        <v>31857.000000000004</v>
      </c>
    </row>
    <row r="4" spans="1:8">
      <c r="A4" t="str">
        <f>'[1]INPUT '!$G$39</f>
        <v>Carmel</v>
      </c>
      <c r="B4" s="12">
        <f>'[1]INPUT '!$G$54</f>
        <v>1.0379</v>
      </c>
      <c r="D4" t="s">
        <v>4</v>
      </c>
      <c r="E4" s="13">
        <f t="shared" si="0"/>
        <v>0</v>
      </c>
      <c r="F4" s="13">
        <f t="shared" si="1"/>
        <v>0</v>
      </c>
      <c r="G4" s="13">
        <f t="shared" si="2"/>
        <v>0</v>
      </c>
      <c r="H4" s="13">
        <f t="shared" si="3"/>
        <v>0</v>
      </c>
    </row>
    <row r="5" spans="1:8">
      <c r="A5" t="str">
        <f>'[1]INPUT '!$H$39</f>
        <v>Southeast</v>
      </c>
      <c r="B5" s="12">
        <f>'[1]INPUT '!$H$54</f>
        <v>1.0619000000000001</v>
      </c>
    </row>
    <row r="6" spans="1:8" hidden="1">
      <c r="B6" s="12"/>
    </row>
    <row r="7" spans="1:8" hidden="1">
      <c r="B7" s="12"/>
    </row>
    <row r="8" spans="1:8" hidden="1">
      <c r="B8" s="12"/>
    </row>
    <row r="10" spans="1:8">
      <c r="A10" t="s">
        <v>15</v>
      </c>
      <c r="B10" s="13">
        <f>'[1]PREVOTE PRPD TAX RATE 1'!$D$50</f>
        <v>0.89</v>
      </c>
    </row>
    <row r="11" spans="1:8" hidden="1">
      <c r="A11" t="s">
        <v>10</v>
      </c>
      <c r="B11" s="13">
        <v>0.39854446892716866</v>
      </c>
    </row>
    <row r="12" spans="1:8" hidden="1">
      <c r="A12" t="s">
        <v>11</v>
      </c>
      <c r="B12" s="13">
        <v>5.5625000000000036E-2</v>
      </c>
    </row>
    <row r="14" spans="1:8">
      <c r="A14" t="s">
        <v>8</v>
      </c>
      <c r="B14" s="28">
        <v>98700</v>
      </c>
    </row>
    <row r="15" spans="1:8">
      <c r="A15" t="s">
        <v>9</v>
      </c>
      <c r="B15" s="28">
        <v>30000</v>
      </c>
    </row>
    <row r="16" spans="1:8">
      <c r="A16" t="s">
        <v>4</v>
      </c>
      <c r="B16" s="28">
        <v>0</v>
      </c>
    </row>
  </sheetData>
  <sheetProtection algorithmName="SHA-512" hashValue="3bXQVAWZkRKldFATy4+N/Kq2lnC6C99K7i16jCVKFqF+Q2QgkZpchgdwwJEvmr2usbZEvic1Ls7q+FCNVRc59w==" saltValue="A6D7k6Q0S7ztb4St34XRzQ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Tax Impact Calculator</vt:lpstr>
      <vt:lpstr>Backup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Carly M. Joiner</dc:creator>
  <cp:lastModifiedBy>Matthew D. Crane</cp:lastModifiedBy>
  <cp:lastPrinted>2024-09-10T15:10:06Z</cp:lastPrinted>
  <dcterms:created xsi:type="dcterms:W3CDTF">2024-08-02T14:27:08Z</dcterms:created>
  <dcterms:modified xsi:type="dcterms:W3CDTF">2024-10-22T14:48:05Z</dcterms:modified>
</cp:coreProperties>
</file>