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My Documents\2020-21 Fiscal\"/>
    </mc:Choice>
  </mc:AlternateContent>
  <bookViews>
    <workbookView xWindow="-15" yWindow="-15" windowWidth="6000" windowHeight="6210"/>
  </bookViews>
  <sheets>
    <sheet name="Fund Sources Redistributed" sheetId="4" r:id="rId1"/>
    <sheet name="Sheet3" sheetId="3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__LCI2">'[1]LCI Numbers'!$J$12</definedName>
    <definedName name="_LCI2">'[2]LCI Numbers'!$J$12</definedName>
    <definedName name="ADA" localSheetId="0">#REF!</definedName>
    <definedName name="ADA">#REF!</definedName>
    <definedName name="AreaAwards">#REF!</definedName>
    <definedName name="ATC" localSheetId="0">#REF!</definedName>
    <definedName name="ATC">#REF!</definedName>
    <definedName name="Autism" localSheetId="0">[1]FeeforService!$N$10</definedName>
    <definedName name="Autism">[2]FeeforService!$N$10</definedName>
    <definedName name="Available" localSheetId="0">#REF!</definedName>
    <definedName name="Available">#REF!</definedName>
    <definedName name="AvailableF" localSheetId="0">#REF!</definedName>
    <definedName name="AvailableF">#REF!</definedName>
    <definedName name="CBEDSDIS" localSheetId="0">#REF!</definedName>
    <definedName name="CBEDSDIS">#REF!</definedName>
    <definedName name="CBEDSRSP" localSheetId="0">#REF!</definedName>
    <definedName name="CBEDSRSP">#REF!</definedName>
    <definedName name="CBEDSSDC" localSheetId="0">#REF!</definedName>
    <definedName name="CBEDSSDC">#REF!</definedName>
    <definedName name="CharterADA" localSheetId="0">'[1]Charter School Funding Alloc'!$E$12</definedName>
    <definedName name="CharterADA">'[2]Charter School Funding Alloc'!$E$12</definedName>
    <definedName name="COUNTYDIS" localSheetId="0">#REF!</definedName>
    <definedName name="COUNTYDIS">#REF!</definedName>
    <definedName name="COUNTYSDC" localSheetId="0">#REF!</definedName>
    <definedName name="COUNTYSDC">#REF!</definedName>
    <definedName name="_xlnm.Criteria" localSheetId="0">#REF!</definedName>
    <definedName name="_xlnm.Criteria">#REF!</definedName>
    <definedName name="daily">#REF!</definedName>
    <definedName name="_xlnm.Database" localSheetId="0">#REF!</definedName>
    <definedName name="_xlnm.Database">#REF!</definedName>
    <definedName name="Deaf" localSheetId="0">#REF!</definedName>
    <definedName name="Deaf">#REF!</definedName>
    <definedName name="Deficit" localSheetId="0">#REF!</definedName>
    <definedName name="Deficit">#REF!</definedName>
    <definedName name="DISTRIBDIS" localSheetId="0">#REF!</definedName>
    <definedName name="DISTRIBDIS">#REF!</definedName>
    <definedName name="DISTRIBRSP" localSheetId="0">#REF!</definedName>
    <definedName name="DISTRIBRSP">#REF!</definedName>
    <definedName name="DISTRIBRSP2" localSheetId="0">#REF!</definedName>
    <definedName name="DISTRIBRSP2">#REF!</definedName>
    <definedName name="DISTRIBSDC" localSheetId="0">#REF!</definedName>
    <definedName name="DISTRIBSDC">#REF!</definedName>
    <definedName name="DistSH" localSheetId="0">#REF!</definedName>
    <definedName name="DistSH">#REF!</definedName>
    <definedName name="DNSH" localSheetId="0">#REF!</definedName>
    <definedName name="DNSH">#REF!</definedName>
    <definedName name="DSH" localSheetId="0">#REF!</definedName>
    <definedName name="DSH">#REF!</definedName>
    <definedName name="Equity" localSheetId="0">'[3]SCOE''sDistribution'!#REF!</definedName>
    <definedName name="Equity">'[3]SCOE''sDistribution'!#REF!</definedName>
    <definedName name="ESY" localSheetId="0">#REF!</definedName>
    <definedName name="ESY">#REF!</definedName>
    <definedName name="Excess">#REF!</definedName>
    <definedName name="FD07FD05RS3315">#REF!</definedName>
    <definedName name="ISOLINC" localSheetId="0">#REF!</definedName>
    <definedName name="ISOLINC">#REF!</definedName>
    <definedName name="LAPresch">#REF!</definedName>
    <definedName name="LARate" localSheetId="0">'[1]LocalAssistance-Districts'!$L$7</definedName>
    <definedName name="LARate">'[4]Proportionate Share'!$L$7</definedName>
    <definedName name="LARate2">'[4]Local Assistance - School Age '!$J$7</definedName>
    <definedName name="LCI" localSheetId="0">'[1]LCI Numbers'!$F$12</definedName>
    <definedName name="LCI">'[2]LCI Numbers'!$F$12</definedName>
    <definedName name="MHAllocation">#REF!</definedName>
    <definedName name="miles">#REF!</definedName>
    <definedName name="MINRSP" localSheetId="0">#REF!</definedName>
    <definedName name="MINRSP">#REF!</definedName>
    <definedName name="MONTH">[5]BELL!$B$1</definedName>
    <definedName name="NO" localSheetId="0">#REF!</definedName>
    <definedName name="NO">#REF!</definedName>
    <definedName name="NOSHARE" localSheetId="0">#REF!</definedName>
    <definedName name="NOSHARE">#REF!</definedName>
    <definedName name="NPA" localSheetId="0">#REF!</definedName>
    <definedName name="NPA">#REF!</definedName>
    <definedName name="NPS" localSheetId="0">#REF!</definedName>
    <definedName name="NPS">#REF!</definedName>
    <definedName name="Presch" localSheetId="0">#REF!</definedName>
    <definedName name="Presch">#REF!</definedName>
    <definedName name="Presch50" localSheetId="0">[6]RevDistribut5050!#REF!</definedName>
    <definedName name="Presch50">#REF!</definedName>
    <definedName name="PreSchRate">#REF!</definedName>
    <definedName name="_xlnm.Print_Area" localSheetId="0">'Fund Sources Redistributed'!$A$1:$J$96</definedName>
    <definedName name="_xlnm.Print_Area">#REF!</definedName>
    <definedName name="PRINT_AREA_MI" localSheetId="0">#REF!</definedName>
    <definedName name="PRINT_AREA_MI">#REF!</definedName>
    <definedName name="PriorYear">#REF!</definedName>
    <definedName name="PropTaxes" localSheetId="0">[1]PropertyTaxes!$J$11</definedName>
    <definedName name="PropTaxes">[2]PropertyTaxes!$J$11</definedName>
    <definedName name="PSRate">#REF!</definedName>
    <definedName name="Rate3310">#REF!</definedName>
    <definedName name="Rate3320">#REF!</definedName>
    <definedName name="Request">#REF!</definedName>
    <definedName name="RSPDistrib" localSheetId="0">#REF!</definedName>
    <definedName name="RSPDistrib">#REF!</definedName>
    <definedName name="SANTAROSADIS" localSheetId="0">#REF!</definedName>
    <definedName name="SANTAROSADIS">#REF!</definedName>
    <definedName name="SANTAROSASDC" localSheetId="0">#REF!</definedName>
    <definedName name="SANTAROSASDC">#REF!</definedName>
    <definedName name="SCOE" localSheetId="0">#REF!</definedName>
    <definedName name="SCOE">#REF!</definedName>
    <definedName name="SCOE50" localSheetId="0">[6]RevDistribut5050!#REF!</definedName>
    <definedName name="SCOE50">#REF!</definedName>
    <definedName name="SCOEFee" localSheetId="0">#REF!</definedName>
    <definedName name="SCOEFee">#REF!</definedName>
    <definedName name="SCOEG" localSheetId="0">#REF!</definedName>
    <definedName name="SCOEG">#REF!</definedName>
    <definedName name="SEISRate">'[1]Revenue Distribution'!$AH$10</definedName>
    <definedName name="SELPA" localSheetId="0">#REF!</definedName>
    <definedName name="SELPA">#REF!</definedName>
    <definedName name="SELPAFee" localSheetId="0">#REF!</definedName>
    <definedName name="SELPAFee">#REF!</definedName>
    <definedName name="SHAREDSDC" localSheetId="0">#REF!</definedName>
    <definedName name="SHAREDSDC">#REF!</definedName>
    <definedName name="SHESY" localSheetId="0">#REF!</definedName>
    <definedName name="SHESY">#REF!</definedName>
    <definedName name="SHESY2" localSheetId="0">#REF!</definedName>
    <definedName name="SHESY2">#REF!</definedName>
    <definedName name="SHESY3" localSheetId="0">#REF!</definedName>
    <definedName name="SHESY3">#REF!</definedName>
    <definedName name="totdays">#REF!</definedName>
    <definedName name="totmiles">#REF!</definedName>
    <definedName name="Unfunded" localSheetId="0">#REF!</definedName>
    <definedName name="Unfunded">#REF!</definedName>
    <definedName name="UnfundedF" localSheetId="0">#REF!</definedName>
    <definedName name="UnfundedF">#REF!</definedName>
    <definedName name="VI">'[7]Fee for Service Adv'!$R$12</definedName>
    <definedName name="VII">'[7]FeeforService P1'!$R$12</definedName>
    <definedName name="WORest">#REF!</definedName>
    <definedName name="WRest">#REF!</definedName>
    <definedName name="YES" localSheetId="0">#REF!</definedName>
    <definedName name="YES">#REF!</definedName>
  </definedNames>
  <calcPr calcId="162913"/>
</workbook>
</file>

<file path=xl/calcChain.xml><?xml version="1.0" encoding="utf-8"?>
<calcChain xmlns="http://schemas.openxmlformats.org/spreadsheetml/2006/main">
  <c r="F92" i="4" l="1"/>
  <c r="H91" i="4"/>
  <c r="D91" i="4"/>
  <c r="H90" i="4"/>
  <c r="D90" i="4"/>
  <c r="J90" i="4" s="1"/>
  <c r="H89" i="4"/>
  <c r="D89" i="4"/>
  <c r="H88" i="4"/>
  <c r="D88" i="4"/>
  <c r="H87" i="4"/>
  <c r="D87" i="4"/>
  <c r="J87" i="4" s="1"/>
  <c r="D82" i="4"/>
  <c r="J82" i="4" s="1"/>
  <c r="F81" i="4"/>
  <c r="D81" i="4"/>
  <c r="D80" i="4"/>
  <c r="J80" i="4" s="1"/>
  <c r="D79" i="4"/>
  <c r="J79" i="4" s="1"/>
  <c r="H78" i="4"/>
  <c r="F78" i="4"/>
  <c r="D78" i="4"/>
  <c r="H77" i="4"/>
  <c r="D77" i="4"/>
  <c r="J77" i="4" s="1"/>
  <c r="D76" i="4"/>
  <c r="J76" i="4" s="1"/>
  <c r="D75" i="4"/>
  <c r="F74" i="4"/>
  <c r="J74" i="4" s="1"/>
  <c r="D74" i="4"/>
  <c r="F73" i="4"/>
  <c r="D73" i="4"/>
  <c r="H72" i="4"/>
  <c r="H84" i="4" s="1"/>
  <c r="F72" i="4"/>
  <c r="D72" i="4"/>
  <c r="H68" i="4"/>
  <c r="F68" i="4"/>
  <c r="D68" i="4"/>
  <c r="H67" i="4"/>
  <c r="F67" i="4"/>
  <c r="D67" i="4"/>
  <c r="J67" i="4" s="1"/>
  <c r="H66" i="4"/>
  <c r="F66" i="4"/>
  <c r="D66" i="4"/>
  <c r="J66" i="4" s="1"/>
  <c r="H65" i="4"/>
  <c r="F65" i="4"/>
  <c r="D65" i="4"/>
  <c r="H64" i="4"/>
  <c r="F64" i="4"/>
  <c r="D64" i="4"/>
  <c r="H63" i="4"/>
  <c r="F63" i="4"/>
  <c r="D63" i="4"/>
  <c r="J63" i="4" s="1"/>
  <c r="H62" i="4"/>
  <c r="F62" i="4"/>
  <c r="D62" i="4"/>
  <c r="J62" i="4" s="1"/>
  <c r="H61" i="4"/>
  <c r="H69" i="4" s="1"/>
  <c r="F61" i="4"/>
  <c r="D61" i="4"/>
  <c r="H57" i="4"/>
  <c r="F57" i="4"/>
  <c r="D57" i="4"/>
  <c r="H56" i="4"/>
  <c r="F56" i="4"/>
  <c r="D56" i="4"/>
  <c r="J56" i="4" s="1"/>
  <c r="H55" i="4"/>
  <c r="F55" i="4"/>
  <c r="D55" i="4"/>
  <c r="J55" i="4" s="1"/>
  <c r="H54" i="4"/>
  <c r="F54" i="4"/>
  <c r="D54" i="4"/>
  <c r="H53" i="4"/>
  <c r="F53" i="4"/>
  <c r="D53" i="4"/>
  <c r="H52" i="4"/>
  <c r="F52" i="4"/>
  <c r="D52" i="4"/>
  <c r="J52" i="4" s="1"/>
  <c r="H51" i="4"/>
  <c r="F51" i="4"/>
  <c r="D51" i="4"/>
  <c r="J51" i="4" s="1"/>
  <c r="H50" i="4"/>
  <c r="F50" i="4"/>
  <c r="D50" i="4"/>
  <c r="H49" i="4"/>
  <c r="F49" i="4"/>
  <c r="D49" i="4"/>
  <c r="H48" i="4"/>
  <c r="F48" i="4"/>
  <c r="D48" i="4"/>
  <c r="J48" i="4" s="1"/>
  <c r="H47" i="4"/>
  <c r="F47" i="4"/>
  <c r="D47" i="4"/>
  <c r="H43" i="4"/>
  <c r="F43" i="4"/>
  <c r="D43" i="4"/>
  <c r="H42" i="4"/>
  <c r="F42" i="4"/>
  <c r="D42" i="4"/>
  <c r="H41" i="4"/>
  <c r="F41" i="4"/>
  <c r="D41" i="4"/>
  <c r="J41" i="4" s="1"/>
  <c r="H40" i="4"/>
  <c r="F40" i="4"/>
  <c r="D40" i="4"/>
  <c r="J40" i="4" s="1"/>
  <c r="H39" i="4"/>
  <c r="F39" i="4"/>
  <c r="D39" i="4"/>
  <c r="H38" i="4"/>
  <c r="F38" i="4"/>
  <c r="D38" i="4"/>
  <c r="H37" i="4"/>
  <c r="F37" i="4"/>
  <c r="D37" i="4"/>
  <c r="J37" i="4" s="1"/>
  <c r="H36" i="4"/>
  <c r="F36" i="4"/>
  <c r="D36" i="4"/>
  <c r="J36" i="4" s="1"/>
  <c r="H35" i="4"/>
  <c r="F35" i="4"/>
  <c r="D35" i="4"/>
  <c r="H34" i="4"/>
  <c r="F34" i="4"/>
  <c r="D34" i="4"/>
  <c r="H30" i="4"/>
  <c r="H31" i="4" s="1"/>
  <c r="F30" i="4"/>
  <c r="F31" i="4" s="1"/>
  <c r="D30" i="4"/>
  <c r="D31" i="4" s="1"/>
  <c r="H26" i="4"/>
  <c r="F26" i="4"/>
  <c r="D26" i="4"/>
  <c r="J26" i="4" s="1"/>
  <c r="H25" i="4"/>
  <c r="F25" i="4"/>
  <c r="D25" i="4"/>
  <c r="H24" i="4"/>
  <c r="F24" i="4"/>
  <c r="D24" i="4"/>
  <c r="H23" i="4"/>
  <c r="F23" i="4"/>
  <c r="D23" i="4"/>
  <c r="J23" i="4" s="1"/>
  <c r="H22" i="4"/>
  <c r="F22" i="4"/>
  <c r="D22" i="4"/>
  <c r="H21" i="4"/>
  <c r="F21" i="4"/>
  <c r="D21" i="4"/>
  <c r="H20" i="4"/>
  <c r="F20" i="4"/>
  <c r="D20" i="4"/>
  <c r="H19" i="4"/>
  <c r="F19" i="4"/>
  <c r="D19" i="4"/>
  <c r="J19" i="4" s="1"/>
  <c r="H18" i="4"/>
  <c r="F18" i="4"/>
  <c r="D18" i="4"/>
  <c r="H14" i="4"/>
  <c r="H15" i="4" s="1"/>
  <c r="F14" i="4"/>
  <c r="F15" i="4" s="1"/>
  <c r="D14" i="4"/>
  <c r="D15" i="4" s="1"/>
  <c r="J81" i="4" l="1"/>
  <c r="H92" i="4"/>
  <c r="J91" i="4"/>
  <c r="F44" i="4"/>
  <c r="D27" i="4"/>
  <c r="J22" i="4"/>
  <c r="H44" i="4"/>
  <c r="D58" i="4"/>
  <c r="J89" i="4"/>
  <c r="F27" i="4"/>
  <c r="J21" i="4"/>
  <c r="J25" i="4"/>
  <c r="J35" i="4"/>
  <c r="J39" i="4"/>
  <c r="J43" i="4"/>
  <c r="F58" i="4"/>
  <c r="F95" i="4" s="1"/>
  <c r="J50" i="4"/>
  <c r="J54" i="4"/>
  <c r="D69" i="4"/>
  <c r="J65" i="4"/>
  <c r="J72" i="4"/>
  <c r="J73" i="4"/>
  <c r="D84" i="4"/>
  <c r="D92" i="4"/>
  <c r="H27" i="4"/>
  <c r="H95" i="4" s="1"/>
  <c r="J20" i="4"/>
  <c r="J24" i="4"/>
  <c r="D44" i="4"/>
  <c r="J38" i="4"/>
  <c r="J42" i="4"/>
  <c r="H58" i="4"/>
  <c r="J49" i="4"/>
  <c r="J53" i="4"/>
  <c r="J57" i="4"/>
  <c r="F69" i="4"/>
  <c r="J64" i="4"/>
  <c r="J68" i="4"/>
  <c r="F84" i="4"/>
  <c r="J78" i="4"/>
  <c r="J84" i="4"/>
  <c r="J14" i="4"/>
  <c r="J15" i="4" s="1"/>
  <c r="J18" i="4"/>
  <c r="J30" i="4"/>
  <c r="J31" i="4" s="1"/>
  <c r="J34" i="4"/>
  <c r="J47" i="4"/>
  <c r="J61" i="4"/>
  <c r="J75" i="4"/>
  <c r="J88" i="4"/>
  <c r="D95" i="4" l="1"/>
  <c r="J69" i="4"/>
  <c r="J27" i="4"/>
  <c r="J58" i="4"/>
  <c r="J92" i="4"/>
  <c r="J44" i="4"/>
  <c r="J95" i="4" l="1"/>
</calcChain>
</file>

<file path=xl/sharedStrings.xml><?xml version="1.0" encoding="utf-8"?>
<sst xmlns="http://schemas.openxmlformats.org/spreadsheetml/2006/main" count="99" uniqueCount="97">
  <si>
    <t>SONOMA COUNTY SELPA</t>
  </si>
  <si>
    <t>2020-21 SPECIAL EDUCATION REVENUE FUNDING SOURCES PROJECTIONS</t>
  </si>
  <si>
    <t>SECOND PRINCIPAL APPORTIONMENT - CERTIFIED JUNE 2021</t>
  </si>
  <si>
    <t>Total</t>
  </si>
  <si>
    <t>Local Assistance</t>
  </si>
  <si>
    <t>State</t>
  </si>
  <si>
    <t>Special</t>
  </si>
  <si>
    <t>Special Education</t>
  </si>
  <si>
    <t>Entitlement</t>
  </si>
  <si>
    <t>Education</t>
  </si>
  <si>
    <t>Property Taxes</t>
  </si>
  <si>
    <t>Res #3310 Obj #8181</t>
  </si>
  <si>
    <t>Revenue</t>
  </si>
  <si>
    <t>Area/Districts</t>
  </si>
  <si>
    <t>Res #6500 Obj #8097</t>
  </si>
  <si>
    <t>District</t>
  </si>
  <si>
    <t>Res #6500 Obj #8792</t>
  </si>
  <si>
    <t>Column A</t>
  </si>
  <si>
    <t>Column B</t>
  </si>
  <si>
    <t>Column C</t>
  </si>
  <si>
    <t>Column E</t>
  </si>
  <si>
    <t>Area 1</t>
  </si>
  <si>
    <t>Sonoma Valley USD</t>
  </si>
  <si>
    <t>Total Area 1</t>
  </si>
  <si>
    <t>Area 2</t>
  </si>
  <si>
    <t>Cinnabar ESD</t>
  </si>
  <si>
    <t>Dunham ESD</t>
  </si>
  <si>
    <t>Liberty ESD</t>
  </si>
  <si>
    <t>Old Adobe Union ESD</t>
  </si>
  <si>
    <t>Petaluma City Elem SD</t>
  </si>
  <si>
    <t>Petaluma City High SD</t>
  </si>
  <si>
    <t>Two Rock Union ESD</t>
  </si>
  <si>
    <t>Waugh ESD</t>
  </si>
  <si>
    <t>Wilmar Union ESD</t>
  </si>
  <si>
    <t>Total Area 2</t>
  </si>
  <si>
    <t>Area 3</t>
  </si>
  <si>
    <t>Cotati-Rohnert Park USD</t>
  </si>
  <si>
    <t>Total Area 3</t>
  </si>
  <si>
    <t>Area 4</t>
  </si>
  <si>
    <t>Bellevue Union SD</t>
  </si>
  <si>
    <t>Bennett Valley Union SD</t>
  </si>
  <si>
    <t>Kenwood ESD</t>
  </si>
  <si>
    <t>Mark West Union ESD</t>
  </si>
  <si>
    <t>Piner-Olivet Union ESD</t>
  </si>
  <si>
    <t>Rincon Valley UESD</t>
  </si>
  <si>
    <t>Roseland ESD</t>
  </si>
  <si>
    <t>Santa Rosa City Elem SD</t>
  </si>
  <si>
    <t>Santa Rosa City High SD</t>
  </si>
  <si>
    <t>Wright ESD</t>
  </si>
  <si>
    <t>Total Area 4</t>
  </si>
  <si>
    <t>Area 5</t>
  </si>
  <si>
    <t>W. Sonoma Co. UHSD</t>
  </si>
  <si>
    <t>Forestville Union ESD</t>
  </si>
  <si>
    <t>Fort Ross ESD</t>
  </si>
  <si>
    <t>Gravenstein Union ESD</t>
  </si>
  <si>
    <t>Guerneville ESD</t>
  </si>
  <si>
    <t>Harmony Union ESD</t>
  </si>
  <si>
    <t>Monte Rio Union ESD</t>
  </si>
  <si>
    <t>Montgomery ESD</t>
  </si>
  <si>
    <t>Oak Grove Union ESD</t>
  </si>
  <si>
    <t>Sebastopol Union ESD</t>
  </si>
  <si>
    <t>Twin Hills Union ESD</t>
  </si>
  <si>
    <t>Total Area 5</t>
  </si>
  <si>
    <t>Area 6</t>
  </si>
  <si>
    <t>Alexander Valley UESD</t>
  </si>
  <si>
    <t>Cloverdale USD</t>
  </si>
  <si>
    <t>Geyserville USD</t>
  </si>
  <si>
    <t>Healdsburg USD</t>
  </si>
  <si>
    <t>Horicon ESD</t>
  </si>
  <si>
    <t>Kashia ESD</t>
  </si>
  <si>
    <t>West Side ESD</t>
  </si>
  <si>
    <t>Windsor USD</t>
  </si>
  <si>
    <t>Total Area 6</t>
  </si>
  <si>
    <t>Area 7</t>
  </si>
  <si>
    <t>DHOH/VI Itinerant Program</t>
  </si>
  <si>
    <t>Santa Rosa City Schools DHH</t>
  </si>
  <si>
    <t>Adaptive Technology Center</t>
  </si>
  <si>
    <t>Independent Advocate Prgm</t>
  </si>
  <si>
    <t>NPS-Out of State Placement</t>
  </si>
  <si>
    <t>SCOE - Court Schools</t>
  </si>
  <si>
    <t>SCOE - Community Schools</t>
  </si>
  <si>
    <t>Transportation - LCI</t>
  </si>
  <si>
    <t>Sign Language Interpreter</t>
  </si>
  <si>
    <t>CCS Equipment / Space</t>
  </si>
  <si>
    <t>SELPA Regionalized Services</t>
  </si>
  <si>
    <t>Total Area 7</t>
  </si>
  <si>
    <t>Area 8</t>
  </si>
  <si>
    <t>CA Virtual Academy</t>
  </si>
  <si>
    <t>Heartwood Charter</t>
  </si>
  <si>
    <t>Pathways Charter School</t>
  </si>
  <si>
    <t>The Reach School</t>
  </si>
  <si>
    <t>Sebastopol Indep Charter</t>
  </si>
  <si>
    <t>Total Area 8</t>
  </si>
  <si>
    <t>Total Sonoma County</t>
  </si>
  <si>
    <t>October 28, 2021</t>
  </si>
  <si>
    <t>REDISTRIBUTION OF SPEICAL EDUCATION PROPERTY TAXES &amp; LOCAL ASSISTANCE ENTITLEMENT</t>
  </si>
  <si>
    <t>BY CALPADS CENSUS 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</si>
</sst>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\ ;\(&quot;$&quot;#,##0\)"/>
  </numFmts>
  <fonts count="9">
    <font>
      <sz val="10"/>
      <name val="Arial"/>
    </font>
    <font>
      <sz val="10"/>
      <color indexed="24"/>
      <name val="Arial"/>
    </font>
    <font>
      <b/>
      <sz val="18"/>
      <color indexed="24"/>
      <name val="Arial"/>
    </font>
    <font>
      <b/>
      <sz val="12"/>
      <color indexed="24"/>
      <name val="Arial"/>
    </font>
    <font>
      <sz val="10"/>
      <name val="Arial"/>
      <family val="2"/>
    </font>
    <font>
      <sz val="11"/>
      <name val="Times New Roman"/>
      <family val="1"/>
    </font>
    <font>
      <b/>
      <sz val="11"/>
      <name val="Times New Roman"/>
      <family val="1"/>
    </font>
    <font>
      <b/>
      <u/>
      <sz val="11"/>
      <name val="Times New Roman"/>
      <family val="1"/>
    </font>
    <font>
      <sz val="10"/>
      <name val="Geneva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10">
    <xf numFmtId="0" fontId="0" fillId="0" borderId="0"/>
    <xf numFmtId="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2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" fillId="0" borderId="1" applyNumberFormat="0" applyFont="0" applyFill="0" applyAlignment="0" applyProtection="0"/>
    <xf numFmtId="0" fontId="4" fillId="0" borderId="0"/>
    <xf numFmtId="0" fontId="8" fillId="0" borderId="0"/>
  </cellStyleXfs>
  <cellXfs count="23">
    <xf numFmtId="0" fontId="0" fillId="0" borderId="0" xfId="0"/>
    <xf numFmtId="0" fontId="5" fillId="0" borderId="0" xfId="0" applyFont="1"/>
    <xf numFmtId="0" fontId="6" fillId="0" borderId="0" xfId="0" applyFont="1" applyAlignment="1">
      <alignment horizontal="centerContinuous"/>
    </xf>
    <xf numFmtId="0" fontId="5" fillId="0" borderId="0" xfId="0" applyFont="1" applyAlignment="1">
      <alignment horizontal="centerContinuous"/>
    </xf>
    <xf numFmtId="0" fontId="7" fillId="0" borderId="0" xfId="0" applyFont="1" applyAlignment="1">
      <alignment horizontal="centerContinuous"/>
    </xf>
    <xf numFmtId="0" fontId="5" fillId="0" borderId="0" xfId="0" applyFont="1" applyAlignment="1"/>
    <xf numFmtId="0" fontId="0" fillId="0" borderId="0" xfId="0" applyAlignment="1"/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Continuous"/>
    </xf>
    <xf numFmtId="0" fontId="5" fillId="0" borderId="0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2" xfId="9" applyFont="1" applyBorder="1"/>
    <xf numFmtId="0" fontId="5" fillId="0" borderId="0" xfId="9" applyFont="1" applyBorder="1"/>
    <xf numFmtId="0" fontId="5" fillId="0" borderId="3" xfId="0" applyFont="1" applyBorder="1" applyAlignment="1">
      <alignment horizontal="center"/>
    </xf>
    <xf numFmtId="0" fontId="5" fillId="0" borderId="0" xfId="9" applyFont="1"/>
    <xf numFmtId="3" fontId="5" fillId="0" borderId="2" xfId="0" applyNumberFormat="1" applyFont="1" applyBorder="1"/>
    <xf numFmtId="3" fontId="5" fillId="0" borderId="0" xfId="0" applyNumberFormat="1" applyFont="1"/>
    <xf numFmtId="3" fontId="5" fillId="0" borderId="0" xfId="0" applyNumberFormat="1" applyFont="1" applyBorder="1"/>
    <xf numFmtId="0" fontId="5" fillId="0" borderId="0" xfId="0" applyFont="1" applyBorder="1"/>
    <xf numFmtId="3" fontId="5" fillId="0" borderId="4" xfId="0" applyNumberFormat="1" applyFont="1" applyBorder="1"/>
    <xf numFmtId="3" fontId="5" fillId="0" borderId="0" xfId="0" quotePrefix="1" applyNumberFormat="1" applyFont="1" applyAlignment="1">
      <alignment horizontal="right"/>
    </xf>
    <xf numFmtId="3" fontId="5" fillId="0" borderId="0" xfId="0" applyNumberFormat="1" applyFont="1" applyAlignment="1">
      <alignment horizontal="right"/>
    </xf>
    <xf numFmtId="0" fontId="5" fillId="0" borderId="0" xfId="0" applyFont="1" applyAlignment="1">
      <alignment horizontal="center"/>
    </xf>
  </cellXfs>
  <cellStyles count="10">
    <cellStyle name="Comma0" xfId="1"/>
    <cellStyle name="Currency0" xfId="2"/>
    <cellStyle name="Date" xfId="3"/>
    <cellStyle name="Fixed" xfId="4"/>
    <cellStyle name="Heading 1" xfId="5" builtinId="16" customBuiltin="1"/>
    <cellStyle name="Heading 2" xfId="6" builtinId="17" customBuiltin="1"/>
    <cellStyle name="Normal" xfId="0" builtinId="0"/>
    <cellStyle name="Normal 2" xfId="8"/>
    <cellStyle name="Normal_RevBacktoDist" xfId="9"/>
    <cellStyle name="Total" xfId="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3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AB602%20Funding%20-%20P2%20CALPADS%20for%20Funding%20Source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My%20Documents/2018-19%20Fiscal%20Year/AB602%20Funding%20-%20Advance%20-%20Revised%20Preschool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My%20Documents/98-99%20Fiscal%20Year/FinanceCommittee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My%20Documents/2019-20%20Fiscal%20Year/Local%20Assistance%20Entitlement%20-%20Allocation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SELPA\zaer-larson\Jims%20Files%20and%20Folders\2003-2004\Dist%20Alpha\DISTALPHA%2003-04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My%20Documents/2000-01%20Fiscal%20Year/AB602FundingModel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My%20Documents/2014-15%20Fiscal/Fee%20for%20Servic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lank Worksheet"/>
      <sheetName val="Comparison"/>
      <sheetName val="FundSources (2)"/>
      <sheetName val="ActualADA"/>
      <sheetName val="Average UDC"/>
      <sheetName val="LEA SH Pupil Count"/>
      <sheetName val="Santa Rosa DHH Pupil Count"/>
      <sheetName val="SCOE SH Pupil Count"/>
      <sheetName val="SELPA-wideRevenueA"/>
      <sheetName val="SELPA-wideRevenue"/>
      <sheetName val="Rate Calculation 2019-20"/>
      <sheetName val="RevenueBreakdown"/>
      <sheetName val="ExemptDistAllocat"/>
      <sheetName val="Charter School Funding Alloc"/>
      <sheetName val="FeeforService"/>
      <sheetName val="PropertyTaxes"/>
      <sheetName val="LocalAssistance-Districts"/>
      <sheetName val="Revenue Distribution"/>
      <sheetName val="LCI Numbers"/>
      <sheetName val="LCI Pupil Count-SH"/>
      <sheetName val="LCI Pupil Count-nonSH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12">
          <cell r="E12">
            <v>625</v>
          </cell>
        </row>
      </sheetData>
      <sheetData sheetId="14">
        <row r="10">
          <cell r="N10">
            <v>0</v>
          </cell>
        </row>
      </sheetData>
      <sheetData sheetId="15">
        <row r="11">
          <cell r="J11">
            <v>1141.72613226</v>
          </cell>
        </row>
        <row r="14">
          <cell r="J14">
            <v>751256</v>
          </cell>
        </row>
        <row r="18">
          <cell r="J18">
            <v>45669</v>
          </cell>
        </row>
        <row r="19">
          <cell r="J19">
            <v>20551</v>
          </cell>
        </row>
        <row r="20">
          <cell r="J20">
            <v>23976</v>
          </cell>
        </row>
        <row r="21">
          <cell r="J21">
            <v>305983</v>
          </cell>
        </row>
        <row r="22">
          <cell r="J22">
            <v>404171</v>
          </cell>
        </row>
        <row r="23">
          <cell r="J23">
            <v>1029837</v>
          </cell>
        </row>
        <row r="24">
          <cell r="J24">
            <v>17126</v>
          </cell>
        </row>
        <row r="25">
          <cell r="J25">
            <v>91338</v>
          </cell>
        </row>
        <row r="26">
          <cell r="J26">
            <v>34252</v>
          </cell>
        </row>
        <row r="30">
          <cell r="J30">
            <v>896255</v>
          </cell>
        </row>
        <row r="34">
          <cell r="J34">
            <v>364211</v>
          </cell>
        </row>
        <row r="35">
          <cell r="J35">
            <v>117598</v>
          </cell>
        </row>
        <row r="36">
          <cell r="J36">
            <v>17126</v>
          </cell>
        </row>
        <row r="37">
          <cell r="J37">
            <v>143857</v>
          </cell>
        </row>
        <row r="38">
          <cell r="J38">
            <v>157558</v>
          </cell>
        </row>
        <row r="39">
          <cell r="J39">
            <v>510352</v>
          </cell>
        </row>
        <row r="40">
          <cell r="J40">
            <v>425864</v>
          </cell>
        </row>
        <row r="41">
          <cell r="J41">
            <v>833460</v>
          </cell>
        </row>
        <row r="42">
          <cell r="J42">
            <v>2072233</v>
          </cell>
        </row>
        <row r="43">
          <cell r="J43">
            <v>253463</v>
          </cell>
        </row>
        <row r="47">
          <cell r="J47">
            <v>300274</v>
          </cell>
        </row>
        <row r="48">
          <cell r="J48">
            <v>51378</v>
          </cell>
        </row>
        <row r="49">
          <cell r="J49">
            <v>1142</v>
          </cell>
        </row>
        <row r="50">
          <cell r="J50">
            <v>75354</v>
          </cell>
        </row>
        <row r="51">
          <cell r="J51">
            <v>42244</v>
          </cell>
        </row>
        <row r="52">
          <cell r="J52">
            <v>18268</v>
          </cell>
        </row>
        <row r="53">
          <cell r="J53">
            <v>10276</v>
          </cell>
        </row>
        <row r="54">
          <cell r="J54">
            <v>3425</v>
          </cell>
        </row>
        <row r="55">
          <cell r="J55">
            <v>93622</v>
          </cell>
        </row>
        <row r="56">
          <cell r="J56">
            <v>95905</v>
          </cell>
        </row>
        <row r="57">
          <cell r="J57">
            <v>106181</v>
          </cell>
        </row>
        <row r="61">
          <cell r="J61">
            <v>13701</v>
          </cell>
        </row>
        <row r="62">
          <cell r="J62">
            <v>231770</v>
          </cell>
        </row>
        <row r="63">
          <cell r="J63">
            <v>36535</v>
          </cell>
        </row>
        <row r="64">
          <cell r="J64">
            <v>232912</v>
          </cell>
        </row>
        <row r="65">
          <cell r="J65">
            <v>11417</v>
          </cell>
        </row>
        <row r="66">
          <cell r="J66">
            <v>5709</v>
          </cell>
        </row>
        <row r="67">
          <cell r="J67">
            <v>19409</v>
          </cell>
        </row>
        <row r="68">
          <cell r="J68">
            <v>873418</v>
          </cell>
        </row>
        <row r="72">
          <cell r="J72">
            <v>0</v>
          </cell>
        </row>
        <row r="73">
          <cell r="J73">
            <v>0</v>
          </cell>
        </row>
      </sheetData>
      <sheetData sheetId="16">
        <row r="7">
          <cell r="L7">
            <v>1246.6547754799999</v>
          </cell>
        </row>
        <row r="11">
          <cell r="P11">
            <v>824039</v>
          </cell>
        </row>
        <row r="15">
          <cell r="P15">
            <v>56099</v>
          </cell>
        </row>
        <row r="16">
          <cell r="P16">
            <v>31165</v>
          </cell>
        </row>
        <row r="17">
          <cell r="P17">
            <v>28673</v>
          </cell>
        </row>
        <row r="18">
          <cell r="P18">
            <v>364023</v>
          </cell>
        </row>
        <row r="19">
          <cell r="P19">
            <v>519855</v>
          </cell>
        </row>
        <row r="20">
          <cell r="P20">
            <v>1029738</v>
          </cell>
        </row>
        <row r="21">
          <cell r="P21">
            <v>29920</v>
          </cell>
        </row>
        <row r="22">
          <cell r="P22">
            <v>103472</v>
          </cell>
        </row>
        <row r="23">
          <cell r="P23">
            <v>42385</v>
          </cell>
        </row>
        <row r="27">
          <cell r="P27">
            <v>971144</v>
          </cell>
        </row>
        <row r="31">
          <cell r="P31">
            <v>397683</v>
          </cell>
        </row>
        <row r="32">
          <cell r="P32">
            <v>123419</v>
          </cell>
        </row>
        <row r="33">
          <cell r="P33">
            <v>23686</v>
          </cell>
        </row>
        <row r="34">
          <cell r="P34">
            <v>165805</v>
          </cell>
        </row>
        <row r="35">
          <cell r="P35">
            <v>164558</v>
          </cell>
        </row>
        <row r="36">
          <cell r="P36">
            <v>556008</v>
          </cell>
        </row>
        <row r="37">
          <cell r="P37">
            <v>465002</v>
          </cell>
        </row>
        <row r="38">
          <cell r="P38">
            <v>1006051</v>
          </cell>
        </row>
        <row r="39">
          <cell r="P39">
            <v>2281379</v>
          </cell>
        </row>
        <row r="40">
          <cell r="P40">
            <v>289224</v>
          </cell>
        </row>
        <row r="44">
          <cell r="P44">
            <v>330364</v>
          </cell>
        </row>
        <row r="45">
          <cell r="P45">
            <v>46126</v>
          </cell>
        </row>
        <row r="46">
          <cell r="P46">
            <v>4987</v>
          </cell>
        </row>
        <row r="47">
          <cell r="P47">
            <v>62333</v>
          </cell>
        </row>
        <row r="48">
          <cell r="P48">
            <v>47373</v>
          </cell>
        </row>
        <row r="49">
          <cell r="P49">
            <v>27426</v>
          </cell>
        </row>
        <row r="50">
          <cell r="P50">
            <v>12467</v>
          </cell>
        </row>
        <row r="51">
          <cell r="P51">
            <v>2493</v>
          </cell>
        </row>
        <row r="52">
          <cell r="P52">
            <v>114693</v>
          </cell>
        </row>
        <row r="53">
          <cell r="P53">
            <v>89759</v>
          </cell>
        </row>
        <row r="54">
          <cell r="P54">
            <v>129652</v>
          </cell>
        </row>
        <row r="58">
          <cell r="P58">
            <v>13713</v>
          </cell>
        </row>
        <row r="59">
          <cell r="P59">
            <v>274264</v>
          </cell>
        </row>
        <row r="60">
          <cell r="P60">
            <v>51113</v>
          </cell>
        </row>
        <row r="61">
          <cell r="P61">
            <v>259304</v>
          </cell>
        </row>
        <row r="62">
          <cell r="P62">
            <v>17453</v>
          </cell>
        </row>
        <row r="63">
          <cell r="P63">
            <v>6233</v>
          </cell>
        </row>
        <row r="64">
          <cell r="P64">
            <v>22440</v>
          </cell>
        </row>
        <row r="65">
          <cell r="P65">
            <v>1011038</v>
          </cell>
        </row>
        <row r="69">
          <cell r="L69">
            <v>0</v>
          </cell>
        </row>
        <row r="70">
          <cell r="P70">
            <v>24933</v>
          </cell>
        </row>
        <row r="71">
          <cell r="P71">
            <v>0</v>
          </cell>
        </row>
        <row r="75">
          <cell r="P75">
            <v>115231</v>
          </cell>
        </row>
        <row r="76">
          <cell r="P76">
            <v>22845</v>
          </cell>
        </row>
        <row r="77">
          <cell r="P77">
            <v>76559</v>
          </cell>
        </row>
        <row r="78">
          <cell r="P78">
            <v>25822</v>
          </cell>
        </row>
        <row r="79">
          <cell r="P79">
            <v>54468</v>
          </cell>
        </row>
      </sheetData>
      <sheetData sheetId="17">
        <row r="10">
          <cell r="AH10">
            <v>1.125845234</v>
          </cell>
        </row>
        <row r="13">
          <cell r="AN13">
            <v>2865854</v>
          </cell>
        </row>
        <row r="17">
          <cell r="AN17">
            <v>181938</v>
          </cell>
        </row>
        <row r="18">
          <cell r="AN18">
            <v>102591</v>
          </cell>
        </row>
        <row r="19">
          <cell r="AN19">
            <v>125573</v>
          </cell>
        </row>
        <row r="20">
          <cell r="AN20">
            <v>926984</v>
          </cell>
        </row>
        <row r="21">
          <cell r="AN21">
            <v>1527791</v>
          </cell>
        </row>
        <row r="22">
          <cell r="AN22">
            <v>4364919</v>
          </cell>
        </row>
        <row r="23">
          <cell r="AN23">
            <v>121502</v>
          </cell>
        </row>
        <row r="24">
          <cell r="AN24">
            <v>393670</v>
          </cell>
        </row>
        <row r="25">
          <cell r="AN25">
            <v>146788</v>
          </cell>
        </row>
        <row r="29">
          <cell r="AN29">
            <v>4619100</v>
          </cell>
        </row>
        <row r="33">
          <cell r="AN33">
            <v>1495666</v>
          </cell>
        </row>
        <row r="34">
          <cell r="AN34">
            <v>340159</v>
          </cell>
        </row>
        <row r="35">
          <cell r="AN35">
            <v>119778</v>
          </cell>
        </row>
        <row r="36">
          <cell r="AN36">
            <v>688742</v>
          </cell>
        </row>
        <row r="37">
          <cell r="AN37">
            <v>783551</v>
          </cell>
        </row>
        <row r="38">
          <cell r="AN38">
            <v>2192962</v>
          </cell>
        </row>
        <row r="39">
          <cell r="AN39">
            <v>1045622</v>
          </cell>
        </row>
        <row r="40">
          <cell r="AN40">
            <v>3625290</v>
          </cell>
        </row>
        <row r="41">
          <cell r="AN41">
            <v>9873811</v>
          </cell>
        </row>
        <row r="42">
          <cell r="AN42">
            <v>1254262</v>
          </cell>
        </row>
        <row r="46">
          <cell r="AN46">
            <v>1353163</v>
          </cell>
        </row>
        <row r="48">
          <cell r="AN48">
            <v>141487</v>
          </cell>
        </row>
        <row r="49">
          <cell r="AN49">
            <v>100349</v>
          </cell>
        </row>
        <row r="50">
          <cell r="AN50">
            <v>220781</v>
          </cell>
        </row>
        <row r="51">
          <cell r="AN51">
            <v>226375</v>
          </cell>
        </row>
        <row r="52">
          <cell r="AN52">
            <v>119785</v>
          </cell>
        </row>
        <row r="53">
          <cell r="AN53">
            <v>151225</v>
          </cell>
        </row>
        <row r="54">
          <cell r="AN54">
            <v>71344</v>
          </cell>
        </row>
        <row r="55">
          <cell r="AN55">
            <v>403028</v>
          </cell>
        </row>
        <row r="56">
          <cell r="AN56">
            <v>439013</v>
          </cell>
        </row>
        <row r="57">
          <cell r="AN57">
            <v>291105</v>
          </cell>
        </row>
        <row r="61">
          <cell r="AN61">
            <v>79122</v>
          </cell>
        </row>
        <row r="62">
          <cell r="AN62">
            <v>965609</v>
          </cell>
        </row>
        <row r="63">
          <cell r="AN63">
            <v>142512</v>
          </cell>
        </row>
        <row r="64">
          <cell r="AN64">
            <v>1251362</v>
          </cell>
        </row>
        <row r="65">
          <cell r="AN65">
            <v>122262</v>
          </cell>
        </row>
        <row r="66">
          <cell r="AN66">
            <v>100309</v>
          </cell>
        </row>
        <row r="67">
          <cell r="AN67">
            <v>169976</v>
          </cell>
        </row>
        <row r="68">
          <cell r="AN68">
            <v>3006545</v>
          </cell>
        </row>
        <row r="72">
          <cell r="AN72">
            <v>3355306</v>
          </cell>
        </row>
        <row r="73">
          <cell r="AN73">
            <v>592444</v>
          </cell>
        </row>
        <row r="74">
          <cell r="AN74">
            <v>440512</v>
          </cell>
        </row>
        <row r="75">
          <cell r="AN75">
            <v>100874</v>
          </cell>
        </row>
        <row r="76">
          <cell r="AN76">
            <v>51657</v>
          </cell>
        </row>
        <row r="77">
          <cell r="AN77">
            <v>57114</v>
          </cell>
        </row>
        <row r="78">
          <cell r="AN78">
            <v>-7</v>
          </cell>
        </row>
        <row r="79">
          <cell r="AN79">
            <v>100000</v>
          </cell>
        </row>
        <row r="80">
          <cell r="AN80">
            <v>140000</v>
          </cell>
        </row>
        <row r="81">
          <cell r="AN81">
            <v>129376</v>
          </cell>
        </row>
        <row r="82">
          <cell r="AN82">
            <v>87599</v>
          </cell>
        </row>
        <row r="87">
          <cell r="AN87">
            <v>461874</v>
          </cell>
        </row>
        <row r="88">
          <cell r="AN88">
            <v>91327</v>
          </cell>
        </row>
        <row r="89">
          <cell r="AN89">
            <v>306055</v>
          </cell>
        </row>
        <row r="90">
          <cell r="AN90">
            <v>90889</v>
          </cell>
        </row>
        <row r="91">
          <cell r="AN91">
            <v>219023</v>
          </cell>
        </row>
      </sheetData>
      <sheetData sheetId="18">
        <row r="12">
          <cell r="F12">
            <v>19085.988750560002</v>
          </cell>
          <cell r="J12">
            <v>0</v>
          </cell>
        </row>
      </sheetData>
      <sheetData sheetId="19"/>
      <sheetData sheetId="20"/>
      <sheetData sheetId="2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lank Worksheet"/>
      <sheetName val="Comparison"/>
      <sheetName val="FundSources (2)"/>
      <sheetName val="ActualADA"/>
      <sheetName val="Average UDC"/>
      <sheetName val="LEA SH Pupil Count"/>
      <sheetName val="Santa Rosa DHH Pupil Count"/>
      <sheetName val="SCOE SH Pupil Count"/>
      <sheetName val="Alt Ed SH - Non-SH Pupil Count"/>
      <sheetName val="SELPA-wideRevenueA"/>
      <sheetName val="SELPA-wideRevenue"/>
      <sheetName val="Rate Calculation 2018-19"/>
      <sheetName val="RevenueBreakdown"/>
      <sheetName val="ExemptDistAllocat"/>
      <sheetName val="Charter School Funding Alloc"/>
      <sheetName val="FeeforService"/>
      <sheetName val="PropertyTaxes"/>
      <sheetName val="Local Assistance-Charter Cal"/>
      <sheetName val="LocalAssistance-Districts"/>
      <sheetName val="Revenue Distribution"/>
      <sheetName val="LCI Numbers"/>
      <sheetName val="LCI Pupil Count-SH"/>
      <sheetName val="LCI Pupil Count-nonSH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12">
          <cell r="E12">
            <v>524.43050000000005</v>
          </cell>
        </row>
      </sheetData>
      <sheetData sheetId="15">
        <row r="10">
          <cell r="N10">
            <v>0</v>
          </cell>
        </row>
      </sheetData>
      <sheetData sheetId="16">
        <row r="11">
          <cell r="J11">
            <v>21398.95348837</v>
          </cell>
        </row>
      </sheetData>
      <sheetData sheetId="17"/>
      <sheetData sheetId="18"/>
      <sheetData sheetId="19"/>
      <sheetData sheetId="20">
        <row r="12">
          <cell r="F12">
            <v>17995.744958406998</v>
          </cell>
          <cell r="J12">
            <v>0</v>
          </cell>
        </row>
      </sheetData>
      <sheetData sheetId="21"/>
      <sheetData sheetId="22"/>
      <sheetData sheetId="2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PS-ADADistrib"/>
      <sheetName val="NPA-ADADistrib"/>
      <sheetName val="ADA-PupilCount"/>
      <sheetName val="GrowthDollars"/>
      <sheetName val="UPSUSummary (2)"/>
      <sheetName val="FundingPerADA (3)"/>
      <sheetName val="RevenueDistof Resid"/>
      <sheetName val="CompofDistRevenue"/>
      <sheetName val="RevenueDistof Resid (2)"/>
      <sheetName val="98-99EstRevP2"/>
      <sheetName val="98-99EstRevP2Ex"/>
      <sheetName val="RevBacktoDist"/>
      <sheetName val="SCOE'sDistribution"/>
      <sheetName val="RevenueBreakdownPresch"/>
      <sheetName val="ADA-PupilCount (2)"/>
      <sheetName val="AB602TotalBase"/>
      <sheetName val="AB602TotalBase (3)"/>
      <sheetName val="AB602TotalBase (2)"/>
      <sheetName val="Sheet1"/>
      <sheetName val="FundingPerADA (4)"/>
      <sheetName val="RevBacktoDist (2)"/>
      <sheetName val="P2ADA"/>
      <sheetName val="J50ADAAmt"/>
      <sheetName val="J50ADAAmt 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stribution Breakdown"/>
      <sheetName val="Proportionate Share"/>
      <sheetName val="Local Assistance - School Age "/>
      <sheetName val="Local Assistance - Preschool"/>
      <sheetName val="Local Assistance - Combined"/>
      <sheetName val="Local Assistance - Reallocate "/>
      <sheetName val="Local Assistance - Realloca (2"/>
      <sheetName val="Sheet2"/>
      <sheetName val="Sheet3"/>
    </sheetNames>
    <sheetDataSet>
      <sheetData sheetId="0"/>
      <sheetData sheetId="1">
        <row r="7">
          <cell r="L7">
            <v>1353.7208111635</v>
          </cell>
        </row>
      </sheetData>
      <sheetData sheetId="2">
        <row r="7">
          <cell r="J7">
            <v>1248.2458949096999</v>
          </cell>
        </row>
      </sheetData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LL"/>
      <sheetName val="Bennett V"/>
      <sheetName val="CINN"/>
      <sheetName val="CLV"/>
      <sheetName val="C-RP"/>
      <sheetName val="DUNHAM"/>
      <sheetName val="GEY"/>
      <sheetName val="HLD"/>
      <sheetName val="LIB"/>
      <sheetName val="MARKW"/>
      <sheetName val="MRIO"/>
      <sheetName val="OLD A"/>
      <sheetName val="PET C"/>
      <sheetName val="PET H"/>
      <sheetName val="PINER O"/>
      <sheetName val="RINCON V"/>
      <sheetName val="SRCS"/>
      <sheetName val="SRHI"/>
      <sheetName val="SON"/>
      <sheetName val="WAUGH"/>
      <sheetName val="WEST SIDE"/>
      <sheetName val="wsctrans"/>
      <sheetName val="WILMAR"/>
      <sheetName val="WIN"/>
      <sheetName val="LCI"/>
      <sheetName val="MARIN"/>
      <sheetName val="NON-P"/>
      <sheetName val="FULL"/>
      <sheetName val="ab490602"/>
      <sheetName val="headstart"/>
      <sheetName val="ALL"/>
      <sheetName val="petaluma trans"/>
    </sheetNames>
    <sheetDataSet>
      <sheetData sheetId="0">
        <row r="1">
          <cell r="B1" t="str">
            <v>2003-04 Year End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ctualADA"/>
      <sheetName val="UDCApril1999"/>
      <sheetName val="SHPupilCount"/>
      <sheetName val="SELPA-wideRevenueA"/>
      <sheetName val="SELPA-wideRevenueA99-2000"/>
      <sheetName val="SELPA-wideRevenueAfor2000-01"/>
      <sheetName val="RevenueBreakdown WoutNPA99-2000"/>
      <sheetName val="RevenueBreakdown WoutNPAfor2000"/>
      <sheetName val="RateCal"/>
      <sheetName val="ExemptDistAllocat99-2000"/>
      <sheetName val="RevenueBreakdown WoutNPA"/>
      <sheetName val="ExemptDistAllocat"/>
      <sheetName val="SCOERevtoDists99-2000"/>
      <sheetName val="FeeforService"/>
      <sheetName val="PropertyTaxes"/>
      <sheetName val="SDCTransfer"/>
      <sheetName val="EstNPS-A"/>
      <sheetName val="LocalAssistanceA"/>
      <sheetName val="RevDistribut5050"/>
      <sheetName val="LCINumbers"/>
      <sheetName val="4YrComp99-2000"/>
      <sheetName val="SCOERevtoDists (2)"/>
      <sheetName val="COLA"/>
      <sheetName val="TotalRev2"/>
      <sheetName val="FundSources"/>
      <sheetName val="ExcessModelRevenue"/>
      <sheetName val="4YrComp"/>
      <sheetName val="4YrComp%"/>
      <sheetName val="NewModelComp"/>
      <sheetName val="NewModelComp (3)"/>
      <sheetName val="NewModelCompFuture"/>
      <sheetName val="P2RevCalFullCOLA&amp;Growth"/>
      <sheetName val="Rev-FeeComp"/>
      <sheetName val="DistSDCREv"/>
      <sheetName val="ESY3YrPhaseIn"/>
      <sheetName val="SebastCharter"/>
      <sheetName val="RateComp"/>
      <sheetName val="DistComp"/>
      <sheetName val="ExcessModelRevenue99-2000"/>
      <sheetName val="ExcessModelRevenuefor2000-01"/>
      <sheetName val="DistSHRevenue"/>
      <sheetName val="SCOERevtoDists"/>
      <sheetName val="4YrComp (2)"/>
      <sheetName val="Non-SHESY3YrPhaseIn"/>
      <sheetName val="ESY3YrPhaseIn (2)"/>
      <sheetName val="ESYComp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e-RevenueComp"/>
      <sheetName val="Cotati - Shoreline"/>
      <sheetName val="Fee for Service Adv"/>
      <sheetName val="SCOE Adv Apport"/>
      <sheetName val="Preschool Adv Apport "/>
      <sheetName val="DHH-VI Adv Apport"/>
      <sheetName val="FeeforService P1"/>
      <sheetName val="SCOE Fee P1"/>
      <sheetName val="Preschool Fee P1 "/>
      <sheetName val="DHH-VIFee P1 "/>
      <sheetName val="FeeforService P2"/>
      <sheetName val="SCOE Fee P2"/>
      <sheetName val="Preschool Fee P2"/>
      <sheetName val="DHH-VIFee P2"/>
      <sheetName val="SCOEPupilCount"/>
      <sheetName val="PreschoolPupilCount"/>
    </sheetNames>
    <sheetDataSet>
      <sheetData sheetId="0"/>
      <sheetData sheetId="1"/>
      <sheetData sheetId="2">
        <row r="12">
          <cell r="R12">
            <v>13000</v>
          </cell>
        </row>
      </sheetData>
      <sheetData sheetId="3"/>
      <sheetData sheetId="4"/>
      <sheetData sheetId="5"/>
      <sheetData sheetId="6">
        <row r="12">
          <cell r="R12">
            <v>0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60"/>
  <sheetViews>
    <sheetView tabSelected="1" workbookViewId="0">
      <selection activeCell="B7" sqref="B7"/>
    </sheetView>
  </sheetViews>
  <sheetFormatPr defaultRowHeight="12.75"/>
  <cols>
    <col min="1" max="1" width="2.7109375" customWidth="1"/>
    <col min="2" max="2" width="29.7109375" customWidth="1"/>
    <col min="3" max="3" width="0.85546875" customWidth="1"/>
    <col min="4" max="4" width="17.7109375" customWidth="1"/>
    <col min="5" max="5" width="0.85546875" customWidth="1"/>
    <col min="6" max="6" width="21.7109375" customWidth="1"/>
    <col min="7" max="7" width="0.85546875" customWidth="1"/>
    <col min="8" max="8" width="20.7109375" customWidth="1"/>
    <col min="9" max="9" width="0.85546875" customWidth="1"/>
    <col min="10" max="10" width="19.7109375" customWidth="1"/>
    <col min="257" max="257" width="2.7109375" customWidth="1"/>
    <col min="258" max="258" width="29.7109375" customWidth="1"/>
    <col min="259" max="259" width="0.85546875" customWidth="1"/>
    <col min="260" max="260" width="17.7109375" customWidth="1"/>
    <col min="261" max="261" width="0.85546875" customWidth="1"/>
    <col min="262" max="262" width="21.7109375" customWidth="1"/>
    <col min="263" max="263" width="0.85546875" customWidth="1"/>
    <col min="264" max="264" width="20.7109375" customWidth="1"/>
    <col min="265" max="265" width="0.85546875" customWidth="1"/>
    <col min="266" max="266" width="19.7109375" customWidth="1"/>
    <col min="513" max="513" width="2.7109375" customWidth="1"/>
    <col min="514" max="514" width="29.7109375" customWidth="1"/>
    <col min="515" max="515" width="0.85546875" customWidth="1"/>
    <col min="516" max="516" width="17.7109375" customWidth="1"/>
    <col min="517" max="517" width="0.85546875" customWidth="1"/>
    <col min="518" max="518" width="21.7109375" customWidth="1"/>
    <col min="519" max="519" width="0.85546875" customWidth="1"/>
    <col min="520" max="520" width="20.7109375" customWidth="1"/>
    <col min="521" max="521" width="0.85546875" customWidth="1"/>
    <col min="522" max="522" width="19.7109375" customWidth="1"/>
    <col min="769" max="769" width="2.7109375" customWidth="1"/>
    <col min="770" max="770" width="29.7109375" customWidth="1"/>
    <col min="771" max="771" width="0.85546875" customWidth="1"/>
    <col min="772" max="772" width="17.7109375" customWidth="1"/>
    <col min="773" max="773" width="0.85546875" customWidth="1"/>
    <col min="774" max="774" width="21.7109375" customWidth="1"/>
    <col min="775" max="775" width="0.85546875" customWidth="1"/>
    <col min="776" max="776" width="20.7109375" customWidth="1"/>
    <col min="777" max="777" width="0.85546875" customWidth="1"/>
    <col min="778" max="778" width="19.7109375" customWidth="1"/>
    <col min="1025" max="1025" width="2.7109375" customWidth="1"/>
    <col min="1026" max="1026" width="29.7109375" customWidth="1"/>
    <col min="1027" max="1027" width="0.85546875" customWidth="1"/>
    <col min="1028" max="1028" width="17.7109375" customWidth="1"/>
    <col min="1029" max="1029" width="0.85546875" customWidth="1"/>
    <col min="1030" max="1030" width="21.7109375" customWidth="1"/>
    <col min="1031" max="1031" width="0.85546875" customWidth="1"/>
    <col min="1032" max="1032" width="20.7109375" customWidth="1"/>
    <col min="1033" max="1033" width="0.85546875" customWidth="1"/>
    <col min="1034" max="1034" width="19.7109375" customWidth="1"/>
    <col min="1281" max="1281" width="2.7109375" customWidth="1"/>
    <col min="1282" max="1282" width="29.7109375" customWidth="1"/>
    <col min="1283" max="1283" width="0.85546875" customWidth="1"/>
    <col min="1284" max="1284" width="17.7109375" customWidth="1"/>
    <col min="1285" max="1285" width="0.85546875" customWidth="1"/>
    <col min="1286" max="1286" width="21.7109375" customWidth="1"/>
    <col min="1287" max="1287" width="0.85546875" customWidth="1"/>
    <col min="1288" max="1288" width="20.7109375" customWidth="1"/>
    <col min="1289" max="1289" width="0.85546875" customWidth="1"/>
    <col min="1290" max="1290" width="19.7109375" customWidth="1"/>
    <col min="1537" max="1537" width="2.7109375" customWidth="1"/>
    <col min="1538" max="1538" width="29.7109375" customWidth="1"/>
    <col min="1539" max="1539" width="0.85546875" customWidth="1"/>
    <col min="1540" max="1540" width="17.7109375" customWidth="1"/>
    <col min="1541" max="1541" width="0.85546875" customWidth="1"/>
    <col min="1542" max="1542" width="21.7109375" customWidth="1"/>
    <col min="1543" max="1543" width="0.85546875" customWidth="1"/>
    <col min="1544" max="1544" width="20.7109375" customWidth="1"/>
    <col min="1545" max="1545" width="0.85546875" customWidth="1"/>
    <col min="1546" max="1546" width="19.7109375" customWidth="1"/>
    <col min="1793" max="1793" width="2.7109375" customWidth="1"/>
    <col min="1794" max="1794" width="29.7109375" customWidth="1"/>
    <col min="1795" max="1795" width="0.85546875" customWidth="1"/>
    <col min="1796" max="1796" width="17.7109375" customWidth="1"/>
    <col min="1797" max="1797" width="0.85546875" customWidth="1"/>
    <col min="1798" max="1798" width="21.7109375" customWidth="1"/>
    <col min="1799" max="1799" width="0.85546875" customWidth="1"/>
    <col min="1800" max="1800" width="20.7109375" customWidth="1"/>
    <col min="1801" max="1801" width="0.85546875" customWidth="1"/>
    <col min="1802" max="1802" width="19.7109375" customWidth="1"/>
    <col min="2049" max="2049" width="2.7109375" customWidth="1"/>
    <col min="2050" max="2050" width="29.7109375" customWidth="1"/>
    <col min="2051" max="2051" width="0.85546875" customWidth="1"/>
    <col min="2052" max="2052" width="17.7109375" customWidth="1"/>
    <col min="2053" max="2053" width="0.85546875" customWidth="1"/>
    <col min="2054" max="2054" width="21.7109375" customWidth="1"/>
    <col min="2055" max="2055" width="0.85546875" customWidth="1"/>
    <col min="2056" max="2056" width="20.7109375" customWidth="1"/>
    <col min="2057" max="2057" width="0.85546875" customWidth="1"/>
    <col min="2058" max="2058" width="19.7109375" customWidth="1"/>
    <col min="2305" max="2305" width="2.7109375" customWidth="1"/>
    <col min="2306" max="2306" width="29.7109375" customWidth="1"/>
    <col min="2307" max="2307" width="0.85546875" customWidth="1"/>
    <col min="2308" max="2308" width="17.7109375" customWidth="1"/>
    <col min="2309" max="2309" width="0.85546875" customWidth="1"/>
    <col min="2310" max="2310" width="21.7109375" customWidth="1"/>
    <col min="2311" max="2311" width="0.85546875" customWidth="1"/>
    <col min="2312" max="2312" width="20.7109375" customWidth="1"/>
    <col min="2313" max="2313" width="0.85546875" customWidth="1"/>
    <col min="2314" max="2314" width="19.7109375" customWidth="1"/>
    <col min="2561" max="2561" width="2.7109375" customWidth="1"/>
    <col min="2562" max="2562" width="29.7109375" customWidth="1"/>
    <col min="2563" max="2563" width="0.85546875" customWidth="1"/>
    <col min="2564" max="2564" width="17.7109375" customWidth="1"/>
    <col min="2565" max="2565" width="0.85546875" customWidth="1"/>
    <col min="2566" max="2566" width="21.7109375" customWidth="1"/>
    <col min="2567" max="2567" width="0.85546875" customWidth="1"/>
    <col min="2568" max="2568" width="20.7109375" customWidth="1"/>
    <col min="2569" max="2569" width="0.85546875" customWidth="1"/>
    <col min="2570" max="2570" width="19.7109375" customWidth="1"/>
    <col min="2817" max="2817" width="2.7109375" customWidth="1"/>
    <col min="2818" max="2818" width="29.7109375" customWidth="1"/>
    <col min="2819" max="2819" width="0.85546875" customWidth="1"/>
    <col min="2820" max="2820" width="17.7109375" customWidth="1"/>
    <col min="2821" max="2821" width="0.85546875" customWidth="1"/>
    <col min="2822" max="2822" width="21.7109375" customWidth="1"/>
    <col min="2823" max="2823" width="0.85546875" customWidth="1"/>
    <col min="2824" max="2824" width="20.7109375" customWidth="1"/>
    <col min="2825" max="2825" width="0.85546875" customWidth="1"/>
    <col min="2826" max="2826" width="19.7109375" customWidth="1"/>
    <col min="3073" max="3073" width="2.7109375" customWidth="1"/>
    <col min="3074" max="3074" width="29.7109375" customWidth="1"/>
    <col min="3075" max="3075" width="0.85546875" customWidth="1"/>
    <col min="3076" max="3076" width="17.7109375" customWidth="1"/>
    <col min="3077" max="3077" width="0.85546875" customWidth="1"/>
    <col min="3078" max="3078" width="21.7109375" customWidth="1"/>
    <col min="3079" max="3079" width="0.85546875" customWidth="1"/>
    <col min="3080" max="3080" width="20.7109375" customWidth="1"/>
    <col min="3081" max="3081" width="0.85546875" customWidth="1"/>
    <col min="3082" max="3082" width="19.7109375" customWidth="1"/>
    <col min="3329" max="3329" width="2.7109375" customWidth="1"/>
    <col min="3330" max="3330" width="29.7109375" customWidth="1"/>
    <col min="3331" max="3331" width="0.85546875" customWidth="1"/>
    <col min="3332" max="3332" width="17.7109375" customWidth="1"/>
    <col min="3333" max="3333" width="0.85546875" customWidth="1"/>
    <col min="3334" max="3334" width="21.7109375" customWidth="1"/>
    <col min="3335" max="3335" width="0.85546875" customWidth="1"/>
    <col min="3336" max="3336" width="20.7109375" customWidth="1"/>
    <col min="3337" max="3337" width="0.85546875" customWidth="1"/>
    <col min="3338" max="3338" width="19.7109375" customWidth="1"/>
    <col min="3585" max="3585" width="2.7109375" customWidth="1"/>
    <col min="3586" max="3586" width="29.7109375" customWidth="1"/>
    <col min="3587" max="3587" width="0.85546875" customWidth="1"/>
    <col min="3588" max="3588" width="17.7109375" customWidth="1"/>
    <col min="3589" max="3589" width="0.85546875" customWidth="1"/>
    <col min="3590" max="3590" width="21.7109375" customWidth="1"/>
    <col min="3591" max="3591" width="0.85546875" customWidth="1"/>
    <col min="3592" max="3592" width="20.7109375" customWidth="1"/>
    <col min="3593" max="3593" width="0.85546875" customWidth="1"/>
    <col min="3594" max="3594" width="19.7109375" customWidth="1"/>
    <col min="3841" max="3841" width="2.7109375" customWidth="1"/>
    <col min="3842" max="3842" width="29.7109375" customWidth="1"/>
    <col min="3843" max="3843" width="0.85546875" customWidth="1"/>
    <col min="3844" max="3844" width="17.7109375" customWidth="1"/>
    <col min="3845" max="3845" width="0.85546875" customWidth="1"/>
    <col min="3846" max="3846" width="21.7109375" customWidth="1"/>
    <col min="3847" max="3847" width="0.85546875" customWidth="1"/>
    <col min="3848" max="3848" width="20.7109375" customWidth="1"/>
    <col min="3849" max="3849" width="0.85546875" customWidth="1"/>
    <col min="3850" max="3850" width="19.7109375" customWidth="1"/>
    <col min="4097" max="4097" width="2.7109375" customWidth="1"/>
    <col min="4098" max="4098" width="29.7109375" customWidth="1"/>
    <col min="4099" max="4099" width="0.85546875" customWidth="1"/>
    <col min="4100" max="4100" width="17.7109375" customWidth="1"/>
    <col min="4101" max="4101" width="0.85546875" customWidth="1"/>
    <col min="4102" max="4102" width="21.7109375" customWidth="1"/>
    <col min="4103" max="4103" width="0.85546875" customWidth="1"/>
    <col min="4104" max="4104" width="20.7109375" customWidth="1"/>
    <col min="4105" max="4105" width="0.85546875" customWidth="1"/>
    <col min="4106" max="4106" width="19.7109375" customWidth="1"/>
    <col min="4353" max="4353" width="2.7109375" customWidth="1"/>
    <col min="4354" max="4354" width="29.7109375" customWidth="1"/>
    <col min="4355" max="4355" width="0.85546875" customWidth="1"/>
    <col min="4356" max="4356" width="17.7109375" customWidth="1"/>
    <col min="4357" max="4357" width="0.85546875" customWidth="1"/>
    <col min="4358" max="4358" width="21.7109375" customWidth="1"/>
    <col min="4359" max="4359" width="0.85546875" customWidth="1"/>
    <col min="4360" max="4360" width="20.7109375" customWidth="1"/>
    <col min="4361" max="4361" width="0.85546875" customWidth="1"/>
    <col min="4362" max="4362" width="19.7109375" customWidth="1"/>
    <col min="4609" max="4609" width="2.7109375" customWidth="1"/>
    <col min="4610" max="4610" width="29.7109375" customWidth="1"/>
    <col min="4611" max="4611" width="0.85546875" customWidth="1"/>
    <col min="4612" max="4612" width="17.7109375" customWidth="1"/>
    <col min="4613" max="4613" width="0.85546875" customWidth="1"/>
    <col min="4614" max="4614" width="21.7109375" customWidth="1"/>
    <col min="4615" max="4615" width="0.85546875" customWidth="1"/>
    <col min="4616" max="4616" width="20.7109375" customWidth="1"/>
    <col min="4617" max="4617" width="0.85546875" customWidth="1"/>
    <col min="4618" max="4618" width="19.7109375" customWidth="1"/>
    <col min="4865" max="4865" width="2.7109375" customWidth="1"/>
    <col min="4866" max="4866" width="29.7109375" customWidth="1"/>
    <col min="4867" max="4867" width="0.85546875" customWidth="1"/>
    <col min="4868" max="4868" width="17.7109375" customWidth="1"/>
    <col min="4869" max="4869" width="0.85546875" customWidth="1"/>
    <col min="4870" max="4870" width="21.7109375" customWidth="1"/>
    <col min="4871" max="4871" width="0.85546875" customWidth="1"/>
    <col min="4872" max="4872" width="20.7109375" customWidth="1"/>
    <col min="4873" max="4873" width="0.85546875" customWidth="1"/>
    <col min="4874" max="4874" width="19.7109375" customWidth="1"/>
    <col min="5121" max="5121" width="2.7109375" customWidth="1"/>
    <col min="5122" max="5122" width="29.7109375" customWidth="1"/>
    <col min="5123" max="5123" width="0.85546875" customWidth="1"/>
    <col min="5124" max="5124" width="17.7109375" customWidth="1"/>
    <col min="5125" max="5125" width="0.85546875" customWidth="1"/>
    <col min="5126" max="5126" width="21.7109375" customWidth="1"/>
    <col min="5127" max="5127" width="0.85546875" customWidth="1"/>
    <col min="5128" max="5128" width="20.7109375" customWidth="1"/>
    <col min="5129" max="5129" width="0.85546875" customWidth="1"/>
    <col min="5130" max="5130" width="19.7109375" customWidth="1"/>
    <col min="5377" max="5377" width="2.7109375" customWidth="1"/>
    <col min="5378" max="5378" width="29.7109375" customWidth="1"/>
    <col min="5379" max="5379" width="0.85546875" customWidth="1"/>
    <col min="5380" max="5380" width="17.7109375" customWidth="1"/>
    <col min="5381" max="5381" width="0.85546875" customWidth="1"/>
    <col min="5382" max="5382" width="21.7109375" customWidth="1"/>
    <col min="5383" max="5383" width="0.85546875" customWidth="1"/>
    <col min="5384" max="5384" width="20.7109375" customWidth="1"/>
    <col min="5385" max="5385" width="0.85546875" customWidth="1"/>
    <col min="5386" max="5386" width="19.7109375" customWidth="1"/>
    <col min="5633" max="5633" width="2.7109375" customWidth="1"/>
    <col min="5634" max="5634" width="29.7109375" customWidth="1"/>
    <col min="5635" max="5635" width="0.85546875" customWidth="1"/>
    <col min="5636" max="5636" width="17.7109375" customWidth="1"/>
    <col min="5637" max="5637" width="0.85546875" customWidth="1"/>
    <col min="5638" max="5638" width="21.7109375" customWidth="1"/>
    <col min="5639" max="5639" width="0.85546875" customWidth="1"/>
    <col min="5640" max="5640" width="20.7109375" customWidth="1"/>
    <col min="5641" max="5641" width="0.85546875" customWidth="1"/>
    <col min="5642" max="5642" width="19.7109375" customWidth="1"/>
    <col min="5889" max="5889" width="2.7109375" customWidth="1"/>
    <col min="5890" max="5890" width="29.7109375" customWidth="1"/>
    <col min="5891" max="5891" width="0.85546875" customWidth="1"/>
    <col min="5892" max="5892" width="17.7109375" customWidth="1"/>
    <col min="5893" max="5893" width="0.85546875" customWidth="1"/>
    <col min="5894" max="5894" width="21.7109375" customWidth="1"/>
    <col min="5895" max="5895" width="0.85546875" customWidth="1"/>
    <col min="5896" max="5896" width="20.7109375" customWidth="1"/>
    <col min="5897" max="5897" width="0.85546875" customWidth="1"/>
    <col min="5898" max="5898" width="19.7109375" customWidth="1"/>
    <col min="6145" max="6145" width="2.7109375" customWidth="1"/>
    <col min="6146" max="6146" width="29.7109375" customWidth="1"/>
    <col min="6147" max="6147" width="0.85546875" customWidth="1"/>
    <col min="6148" max="6148" width="17.7109375" customWidth="1"/>
    <col min="6149" max="6149" width="0.85546875" customWidth="1"/>
    <col min="6150" max="6150" width="21.7109375" customWidth="1"/>
    <col min="6151" max="6151" width="0.85546875" customWidth="1"/>
    <col min="6152" max="6152" width="20.7109375" customWidth="1"/>
    <col min="6153" max="6153" width="0.85546875" customWidth="1"/>
    <col min="6154" max="6154" width="19.7109375" customWidth="1"/>
    <col min="6401" max="6401" width="2.7109375" customWidth="1"/>
    <col min="6402" max="6402" width="29.7109375" customWidth="1"/>
    <col min="6403" max="6403" width="0.85546875" customWidth="1"/>
    <col min="6404" max="6404" width="17.7109375" customWidth="1"/>
    <col min="6405" max="6405" width="0.85546875" customWidth="1"/>
    <col min="6406" max="6406" width="21.7109375" customWidth="1"/>
    <col min="6407" max="6407" width="0.85546875" customWidth="1"/>
    <col min="6408" max="6408" width="20.7109375" customWidth="1"/>
    <col min="6409" max="6409" width="0.85546875" customWidth="1"/>
    <col min="6410" max="6410" width="19.7109375" customWidth="1"/>
    <col min="6657" max="6657" width="2.7109375" customWidth="1"/>
    <col min="6658" max="6658" width="29.7109375" customWidth="1"/>
    <col min="6659" max="6659" width="0.85546875" customWidth="1"/>
    <col min="6660" max="6660" width="17.7109375" customWidth="1"/>
    <col min="6661" max="6661" width="0.85546875" customWidth="1"/>
    <col min="6662" max="6662" width="21.7109375" customWidth="1"/>
    <col min="6663" max="6663" width="0.85546875" customWidth="1"/>
    <col min="6664" max="6664" width="20.7109375" customWidth="1"/>
    <col min="6665" max="6665" width="0.85546875" customWidth="1"/>
    <col min="6666" max="6666" width="19.7109375" customWidth="1"/>
    <col min="6913" max="6913" width="2.7109375" customWidth="1"/>
    <col min="6914" max="6914" width="29.7109375" customWidth="1"/>
    <col min="6915" max="6915" width="0.85546875" customWidth="1"/>
    <col min="6916" max="6916" width="17.7109375" customWidth="1"/>
    <col min="6917" max="6917" width="0.85546875" customWidth="1"/>
    <col min="6918" max="6918" width="21.7109375" customWidth="1"/>
    <col min="6919" max="6919" width="0.85546875" customWidth="1"/>
    <col min="6920" max="6920" width="20.7109375" customWidth="1"/>
    <col min="6921" max="6921" width="0.85546875" customWidth="1"/>
    <col min="6922" max="6922" width="19.7109375" customWidth="1"/>
    <col min="7169" max="7169" width="2.7109375" customWidth="1"/>
    <col min="7170" max="7170" width="29.7109375" customWidth="1"/>
    <col min="7171" max="7171" width="0.85546875" customWidth="1"/>
    <col min="7172" max="7172" width="17.7109375" customWidth="1"/>
    <col min="7173" max="7173" width="0.85546875" customWidth="1"/>
    <col min="7174" max="7174" width="21.7109375" customWidth="1"/>
    <col min="7175" max="7175" width="0.85546875" customWidth="1"/>
    <col min="7176" max="7176" width="20.7109375" customWidth="1"/>
    <col min="7177" max="7177" width="0.85546875" customWidth="1"/>
    <col min="7178" max="7178" width="19.7109375" customWidth="1"/>
    <col min="7425" max="7425" width="2.7109375" customWidth="1"/>
    <col min="7426" max="7426" width="29.7109375" customWidth="1"/>
    <col min="7427" max="7427" width="0.85546875" customWidth="1"/>
    <col min="7428" max="7428" width="17.7109375" customWidth="1"/>
    <col min="7429" max="7429" width="0.85546875" customWidth="1"/>
    <col min="7430" max="7430" width="21.7109375" customWidth="1"/>
    <col min="7431" max="7431" width="0.85546875" customWidth="1"/>
    <col min="7432" max="7432" width="20.7109375" customWidth="1"/>
    <col min="7433" max="7433" width="0.85546875" customWidth="1"/>
    <col min="7434" max="7434" width="19.7109375" customWidth="1"/>
    <col min="7681" max="7681" width="2.7109375" customWidth="1"/>
    <col min="7682" max="7682" width="29.7109375" customWidth="1"/>
    <col min="7683" max="7683" width="0.85546875" customWidth="1"/>
    <col min="7684" max="7684" width="17.7109375" customWidth="1"/>
    <col min="7685" max="7685" width="0.85546875" customWidth="1"/>
    <col min="7686" max="7686" width="21.7109375" customWidth="1"/>
    <col min="7687" max="7687" width="0.85546875" customWidth="1"/>
    <col min="7688" max="7688" width="20.7109375" customWidth="1"/>
    <col min="7689" max="7689" width="0.85546875" customWidth="1"/>
    <col min="7690" max="7690" width="19.7109375" customWidth="1"/>
    <col min="7937" max="7937" width="2.7109375" customWidth="1"/>
    <col min="7938" max="7938" width="29.7109375" customWidth="1"/>
    <col min="7939" max="7939" width="0.85546875" customWidth="1"/>
    <col min="7940" max="7940" width="17.7109375" customWidth="1"/>
    <col min="7941" max="7941" width="0.85546875" customWidth="1"/>
    <col min="7942" max="7942" width="21.7109375" customWidth="1"/>
    <col min="7943" max="7943" width="0.85546875" customWidth="1"/>
    <col min="7944" max="7944" width="20.7109375" customWidth="1"/>
    <col min="7945" max="7945" width="0.85546875" customWidth="1"/>
    <col min="7946" max="7946" width="19.7109375" customWidth="1"/>
    <col min="8193" max="8193" width="2.7109375" customWidth="1"/>
    <col min="8194" max="8194" width="29.7109375" customWidth="1"/>
    <col min="8195" max="8195" width="0.85546875" customWidth="1"/>
    <col min="8196" max="8196" width="17.7109375" customWidth="1"/>
    <col min="8197" max="8197" width="0.85546875" customWidth="1"/>
    <col min="8198" max="8198" width="21.7109375" customWidth="1"/>
    <col min="8199" max="8199" width="0.85546875" customWidth="1"/>
    <col min="8200" max="8200" width="20.7109375" customWidth="1"/>
    <col min="8201" max="8201" width="0.85546875" customWidth="1"/>
    <col min="8202" max="8202" width="19.7109375" customWidth="1"/>
    <col min="8449" max="8449" width="2.7109375" customWidth="1"/>
    <col min="8450" max="8450" width="29.7109375" customWidth="1"/>
    <col min="8451" max="8451" width="0.85546875" customWidth="1"/>
    <col min="8452" max="8452" width="17.7109375" customWidth="1"/>
    <col min="8453" max="8453" width="0.85546875" customWidth="1"/>
    <col min="8454" max="8454" width="21.7109375" customWidth="1"/>
    <col min="8455" max="8455" width="0.85546875" customWidth="1"/>
    <col min="8456" max="8456" width="20.7109375" customWidth="1"/>
    <col min="8457" max="8457" width="0.85546875" customWidth="1"/>
    <col min="8458" max="8458" width="19.7109375" customWidth="1"/>
    <col min="8705" max="8705" width="2.7109375" customWidth="1"/>
    <col min="8706" max="8706" width="29.7109375" customWidth="1"/>
    <col min="8707" max="8707" width="0.85546875" customWidth="1"/>
    <col min="8708" max="8708" width="17.7109375" customWidth="1"/>
    <col min="8709" max="8709" width="0.85546875" customWidth="1"/>
    <col min="8710" max="8710" width="21.7109375" customWidth="1"/>
    <col min="8711" max="8711" width="0.85546875" customWidth="1"/>
    <col min="8712" max="8712" width="20.7109375" customWidth="1"/>
    <col min="8713" max="8713" width="0.85546875" customWidth="1"/>
    <col min="8714" max="8714" width="19.7109375" customWidth="1"/>
    <col min="8961" max="8961" width="2.7109375" customWidth="1"/>
    <col min="8962" max="8962" width="29.7109375" customWidth="1"/>
    <col min="8963" max="8963" width="0.85546875" customWidth="1"/>
    <col min="8964" max="8964" width="17.7109375" customWidth="1"/>
    <col min="8965" max="8965" width="0.85546875" customWidth="1"/>
    <col min="8966" max="8966" width="21.7109375" customWidth="1"/>
    <col min="8967" max="8967" width="0.85546875" customWidth="1"/>
    <col min="8968" max="8968" width="20.7109375" customWidth="1"/>
    <col min="8969" max="8969" width="0.85546875" customWidth="1"/>
    <col min="8970" max="8970" width="19.7109375" customWidth="1"/>
    <col min="9217" max="9217" width="2.7109375" customWidth="1"/>
    <col min="9218" max="9218" width="29.7109375" customWidth="1"/>
    <col min="9219" max="9219" width="0.85546875" customWidth="1"/>
    <col min="9220" max="9220" width="17.7109375" customWidth="1"/>
    <col min="9221" max="9221" width="0.85546875" customWidth="1"/>
    <col min="9222" max="9222" width="21.7109375" customWidth="1"/>
    <col min="9223" max="9223" width="0.85546875" customWidth="1"/>
    <col min="9224" max="9224" width="20.7109375" customWidth="1"/>
    <col min="9225" max="9225" width="0.85546875" customWidth="1"/>
    <col min="9226" max="9226" width="19.7109375" customWidth="1"/>
    <col min="9473" max="9473" width="2.7109375" customWidth="1"/>
    <col min="9474" max="9474" width="29.7109375" customWidth="1"/>
    <col min="9475" max="9475" width="0.85546875" customWidth="1"/>
    <col min="9476" max="9476" width="17.7109375" customWidth="1"/>
    <col min="9477" max="9477" width="0.85546875" customWidth="1"/>
    <col min="9478" max="9478" width="21.7109375" customWidth="1"/>
    <col min="9479" max="9479" width="0.85546875" customWidth="1"/>
    <col min="9480" max="9480" width="20.7109375" customWidth="1"/>
    <col min="9481" max="9481" width="0.85546875" customWidth="1"/>
    <col min="9482" max="9482" width="19.7109375" customWidth="1"/>
    <col min="9729" max="9729" width="2.7109375" customWidth="1"/>
    <col min="9730" max="9730" width="29.7109375" customWidth="1"/>
    <col min="9731" max="9731" width="0.85546875" customWidth="1"/>
    <col min="9732" max="9732" width="17.7109375" customWidth="1"/>
    <col min="9733" max="9733" width="0.85546875" customWidth="1"/>
    <col min="9734" max="9734" width="21.7109375" customWidth="1"/>
    <col min="9735" max="9735" width="0.85546875" customWidth="1"/>
    <col min="9736" max="9736" width="20.7109375" customWidth="1"/>
    <col min="9737" max="9737" width="0.85546875" customWidth="1"/>
    <col min="9738" max="9738" width="19.7109375" customWidth="1"/>
    <col min="9985" max="9985" width="2.7109375" customWidth="1"/>
    <col min="9986" max="9986" width="29.7109375" customWidth="1"/>
    <col min="9987" max="9987" width="0.85546875" customWidth="1"/>
    <col min="9988" max="9988" width="17.7109375" customWidth="1"/>
    <col min="9989" max="9989" width="0.85546875" customWidth="1"/>
    <col min="9990" max="9990" width="21.7109375" customWidth="1"/>
    <col min="9991" max="9991" width="0.85546875" customWidth="1"/>
    <col min="9992" max="9992" width="20.7109375" customWidth="1"/>
    <col min="9993" max="9993" width="0.85546875" customWidth="1"/>
    <col min="9994" max="9994" width="19.7109375" customWidth="1"/>
    <col min="10241" max="10241" width="2.7109375" customWidth="1"/>
    <col min="10242" max="10242" width="29.7109375" customWidth="1"/>
    <col min="10243" max="10243" width="0.85546875" customWidth="1"/>
    <col min="10244" max="10244" width="17.7109375" customWidth="1"/>
    <col min="10245" max="10245" width="0.85546875" customWidth="1"/>
    <col min="10246" max="10246" width="21.7109375" customWidth="1"/>
    <col min="10247" max="10247" width="0.85546875" customWidth="1"/>
    <col min="10248" max="10248" width="20.7109375" customWidth="1"/>
    <col min="10249" max="10249" width="0.85546875" customWidth="1"/>
    <col min="10250" max="10250" width="19.7109375" customWidth="1"/>
    <col min="10497" max="10497" width="2.7109375" customWidth="1"/>
    <col min="10498" max="10498" width="29.7109375" customWidth="1"/>
    <col min="10499" max="10499" width="0.85546875" customWidth="1"/>
    <col min="10500" max="10500" width="17.7109375" customWidth="1"/>
    <col min="10501" max="10501" width="0.85546875" customWidth="1"/>
    <col min="10502" max="10502" width="21.7109375" customWidth="1"/>
    <col min="10503" max="10503" width="0.85546875" customWidth="1"/>
    <col min="10504" max="10504" width="20.7109375" customWidth="1"/>
    <col min="10505" max="10505" width="0.85546875" customWidth="1"/>
    <col min="10506" max="10506" width="19.7109375" customWidth="1"/>
    <col min="10753" max="10753" width="2.7109375" customWidth="1"/>
    <col min="10754" max="10754" width="29.7109375" customWidth="1"/>
    <col min="10755" max="10755" width="0.85546875" customWidth="1"/>
    <col min="10756" max="10756" width="17.7109375" customWidth="1"/>
    <col min="10757" max="10757" width="0.85546875" customWidth="1"/>
    <col min="10758" max="10758" width="21.7109375" customWidth="1"/>
    <col min="10759" max="10759" width="0.85546875" customWidth="1"/>
    <col min="10760" max="10760" width="20.7109375" customWidth="1"/>
    <col min="10761" max="10761" width="0.85546875" customWidth="1"/>
    <col min="10762" max="10762" width="19.7109375" customWidth="1"/>
    <col min="11009" max="11009" width="2.7109375" customWidth="1"/>
    <col min="11010" max="11010" width="29.7109375" customWidth="1"/>
    <col min="11011" max="11011" width="0.85546875" customWidth="1"/>
    <col min="11012" max="11012" width="17.7109375" customWidth="1"/>
    <col min="11013" max="11013" width="0.85546875" customWidth="1"/>
    <col min="11014" max="11014" width="21.7109375" customWidth="1"/>
    <col min="11015" max="11015" width="0.85546875" customWidth="1"/>
    <col min="11016" max="11016" width="20.7109375" customWidth="1"/>
    <col min="11017" max="11017" width="0.85546875" customWidth="1"/>
    <col min="11018" max="11018" width="19.7109375" customWidth="1"/>
    <col min="11265" max="11265" width="2.7109375" customWidth="1"/>
    <col min="11266" max="11266" width="29.7109375" customWidth="1"/>
    <col min="11267" max="11267" width="0.85546875" customWidth="1"/>
    <col min="11268" max="11268" width="17.7109375" customWidth="1"/>
    <col min="11269" max="11269" width="0.85546875" customWidth="1"/>
    <col min="11270" max="11270" width="21.7109375" customWidth="1"/>
    <col min="11271" max="11271" width="0.85546875" customWidth="1"/>
    <col min="11272" max="11272" width="20.7109375" customWidth="1"/>
    <col min="11273" max="11273" width="0.85546875" customWidth="1"/>
    <col min="11274" max="11274" width="19.7109375" customWidth="1"/>
    <col min="11521" max="11521" width="2.7109375" customWidth="1"/>
    <col min="11522" max="11522" width="29.7109375" customWidth="1"/>
    <col min="11523" max="11523" width="0.85546875" customWidth="1"/>
    <col min="11524" max="11524" width="17.7109375" customWidth="1"/>
    <col min="11525" max="11525" width="0.85546875" customWidth="1"/>
    <col min="11526" max="11526" width="21.7109375" customWidth="1"/>
    <col min="11527" max="11527" width="0.85546875" customWidth="1"/>
    <col min="11528" max="11528" width="20.7109375" customWidth="1"/>
    <col min="11529" max="11529" width="0.85546875" customWidth="1"/>
    <col min="11530" max="11530" width="19.7109375" customWidth="1"/>
    <col min="11777" max="11777" width="2.7109375" customWidth="1"/>
    <col min="11778" max="11778" width="29.7109375" customWidth="1"/>
    <col min="11779" max="11779" width="0.85546875" customWidth="1"/>
    <col min="11780" max="11780" width="17.7109375" customWidth="1"/>
    <col min="11781" max="11781" width="0.85546875" customWidth="1"/>
    <col min="11782" max="11782" width="21.7109375" customWidth="1"/>
    <col min="11783" max="11783" width="0.85546875" customWidth="1"/>
    <col min="11784" max="11784" width="20.7109375" customWidth="1"/>
    <col min="11785" max="11785" width="0.85546875" customWidth="1"/>
    <col min="11786" max="11786" width="19.7109375" customWidth="1"/>
    <col min="12033" max="12033" width="2.7109375" customWidth="1"/>
    <col min="12034" max="12034" width="29.7109375" customWidth="1"/>
    <col min="12035" max="12035" width="0.85546875" customWidth="1"/>
    <col min="12036" max="12036" width="17.7109375" customWidth="1"/>
    <col min="12037" max="12037" width="0.85546875" customWidth="1"/>
    <col min="12038" max="12038" width="21.7109375" customWidth="1"/>
    <col min="12039" max="12039" width="0.85546875" customWidth="1"/>
    <col min="12040" max="12040" width="20.7109375" customWidth="1"/>
    <col min="12041" max="12041" width="0.85546875" customWidth="1"/>
    <col min="12042" max="12042" width="19.7109375" customWidth="1"/>
    <col min="12289" max="12289" width="2.7109375" customWidth="1"/>
    <col min="12290" max="12290" width="29.7109375" customWidth="1"/>
    <col min="12291" max="12291" width="0.85546875" customWidth="1"/>
    <col min="12292" max="12292" width="17.7109375" customWidth="1"/>
    <col min="12293" max="12293" width="0.85546875" customWidth="1"/>
    <col min="12294" max="12294" width="21.7109375" customWidth="1"/>
    <col min="12295" max="12295" width="0.85546875" customWidth="1"/>
    <col min="12296" max="12296" width="20.7109375" customWidth="1"/>
    <col min="12297" max="12297" width="0.85546875" customWidth="1"/>
    <col min="12298" max="12298" width="19.7109375" customWidth="1"/>
    <col min="12545" max="12545" width="2.7109375" customWidth="1"/>
    <col min="12546" max="12546" width="29.7109375" customWidth="1"/>
    <col min="12547" max="12547" width="0.85546875" customWidth="1"/>
    <col min="12548" max="12548" width="17.7109375" customWidth="1"/>
    <col min="12549" max="12549" width="0.85546875" customWidth="1"/>
    <col min="12550" max="12550" width="21.7109375" customWidth="1"/>
    <col min="12551" max="12551" width="0.85546875" customWidth="1"/>
    <col min="12552" max="12552" width="20.7109375" customWidth="1"/>
    <col min="12553" max="12553" width="0.85546875" customWidth="1"/>
    <col min="12554" max="12554" width="19.7109375" customWidth="1"/>
    <col min="12801" max="12801" width="2.7109375" customWidth="1"/>
    <col min="12802" max="12802" width="29.7109375" customWidth="1"/>
    <col min="12803" max="12803" width="0.85546875" customWidth="1"/>
    <col min="12804" max="12804" width="17.7109375" customWidth="1"/>
    <col min="12805" max="12805" width="0.85546875" customWidth="1"/>
    <col min="12806" max="12806" width="21.7109375" customWidth="1"/>
    <col min="12807" max="12807" width="0.85546875" customWidth="1"/>
    <col min="12808" max="12808" width="20.7109375" customWidth="1"/>
    <col min="12809" max="12809" width="0.85546875" customWidth="1"/>
    <col min="12810" max="12810" width="19.7109375" customWidth="1"/>
    <col min="13057" max="13057" width="2.7109375" customWidth="1"/>
    <col min="13058" max="13058" width="29.7109375" customWidth="1"/>
    <col min="13059" max="13059" width="0.85546875" customWidth="1"/>
    <col min="13060" max="13060" width="17.7109375" customWidth="1"/>
    <col min="13061" max="13061" width="0.85546875" customWidth="1"/>
    <col min="13062" max="13062" width="21.7109375" customWidth="1"/>
    <col min="13063" max="13063" width="0.85546875" customWidth="1"/>
    <col min="13064" max="13064" width="20.7109375" customWidth="1"/>
    <col min="13065" max="13065" width="0.85546875" customWidth="1"/>
    <col min="13066" max="13066" width="19.7109375" customWidth="1"/>
    <col min="13313" max="13313" width="2.7109375" customWidth="1"/>
    <col min="13314" max="13314" width="29.7109375" customWidth="1"/>
    <col min="13315" max="13315" width="0.85546875" customWidth="1"/>
    <col min="13316" max="13316" width="17.7109375" customWidth="1"/>
    <col min="13317" max="13317" width="0.85546875" customWidth="1"/>
    <col min="13318" max="13318" width="21.7109375" customWidth="1"/>
    <col min="13319" max="13319" width="0.85546875" customWidth="1"/>
    <col min="13320" max="13320" width="20.7109375" customWidth="1"/>
    <col min="13321" max="13321" width="0.85546875" customWidth="1"/>
    <col min="13322" max="13322" width="19.7109375" customWidth="1"/>
    <col min="13569" max="13569" width="2.7109375" customWidth="1"/>
    <col min="13570" max="13570" width="29.7109375" customWidth="1"/>
    <col min="13571" max="13571" width="0.85546875" customWidth="1"/>
    <col min="13572" max="13572" width="17.7109375" customWidth="1"/>
    <col min="13573" max="13573" width="0.85546875" customWidth="1"/>
    <col min="13574" max="13574" width="21.7109375" customWidth="1"/>
    <col min="13575" max="13575" width="0.85546875" customWidth="1"/>
    <col min="13576" max="13576" width="20.7109375" customWidth="1"/>
    <col min="13577" max="13577" width="0.85546875" customWidth="1"/>
    <col min="13578" max="13578" width="19.7109375" customWidth="1"/>
    <col min="13825" max="13825" width="2.7109375" customWidth="1"/>
    <col min="13826" max="13826" width="29.7109375" customWidth="1"/>
    <col min="13827" max="13827" width="0.85546875" customWidth="1"/>
    <col min="13828" max="13828" width="17.7109375" customWidth="1"/>
    <col min="13829" max="13829" width="0.85546875" customWidth="1"/>
    <col min="13830" max="13830" width="21.7109375" customWidth="1"/>
    <col min="13831" max="13831" width="0.85546875" customWidth="1"/>
    <col min="13832" max="13832" width="20.7109375" customWidth="1"/>
    <col min="13833" max="13833" width="0.85546875" customWidth="1"/>
    <col min="13834" max="13834" width="19.7109375" customWidth="1"/>
    <col min="14081" max="14081" width="2.7109375" customWidth="1"/>
    <col min="14082" max="14082" width="29.7109375" customWidth="1"/>
    <col min="14083" max="14083" width="0.85546875" customWidth="1"/>
    <col min="14084" max="14084" width="17.7109375" customWidth="1"/>
    <col min="14085" max="14085" width="0.85546875" customWidth="1"/>
    <col min="14086" max="14086" width="21.7109375" customWidth="1"/>
    <col min="14087" max="14087" width="0.85546875" customWidth="1"/>
    <col min="14088" max="14088" width="20.7109375" customWidth="1"/>
    <col min="14089" max="14089" width="0.85546875" customWidth="1"/>
    <col min="14090" max="14090" width="19.7109375" customWidth="1"/>
    <col min="14337" max="14337" width="2.7109375" customWidth="1"/>
    <col min="14338" max="14338" width="29.7109375" customWidth="1"/>
    <col min="14339" max="14339" width="0.85546875" customWidth="1"/>
    <col min="14340" max="14340" width="17.7109375" customWidth="1"/>
    <col min="14341" max="14341" width="0.85546875" customWidth="1"/>
    <col min="14342" max="14342" width="21.7109375" customWidth="1"/>
    <col min="14343" max="14343" width="0.85546875" customWidth="1"/>
    <col min="14344" max="14344" width="20.7109375" customWidth="1"/>
    <col min="14345" max="14345" width="0.85546875" customWidth="1"/>
    <col min="14346" max="14346" width="19.7109375" customWidth="1"/>
    <col min="14593" max="14593" width="2.7109375" customWidth="1"/>
    <col min="14594" max="14594" width="29.7109375" customWidth="1"/>
    <col min="14595" max="14595" width="0.85546875" customWidth="1"/>
    <col min="14596" max="14596" width="17.7109375" customWidth="1"/>
    <col min="14597" max="14597" width="0.85546875" customWidth="1"/>
    <col min="14598" max="14598" width="21.7109375" customWidth="1"/>
    <col min="14599" max="14599" width="0.85546875" customWidth="1"/>
    <col min="14600" max="14600" width="20.7109375" customWidth="1"/>
    <col min="14601" max="14601" width="0.85546875" customWidth="1"/>
    <col min="14602" max="14602" width="19.7109375" customWidth="1"/>
    <col min="14849" max="14849" width="2.7109375" customWidth="1"/>
    <col min="14850" max="14850" width="29.7109375" customWidth="1"/>
    <col min="14851" max="14851" width="0.85546875" customWidth="1"/>
    <col min="14852" max="14852" width="17.7109375" customWidth="1"/>
    <col min="14853" max="14853" width="0.85546875" customWidth="1"/>
    <col min="14854" max="14854" width="21.7109375" customWidth="1"/>
    <col min="14855" max="14855" width="0.85546875" customWidth="1"/>
    <col min="14856" max="14856" width="20.7109375" customWidth="1"/>
    <col min="14857" max="14857" width="0.85546875" customWidth="1"/>
    <col min="14858" max="14858" width="19.7109375" customWidth="1"/>
    <col min="15105" max="15105" width="2.7109375" customWidth="1"/>
    <col min="15106" max="15106" width="29.7109375" customWidth="1"/>
    <col min="15107" max="15107" width="0.85546875" customWidth="1"/>
    <col min="15108" max="15108" width="17.7109375" customWidth="1"/>
    <col min="15109" max="15109" width="0.85546875" customWidth="1"/>
    <col min="15110" max="15110" width="21.7109375" customWidth="1"/>
    <col min="15111" max="15111" width="0.85546875" customWidth="1"/>
    <col min="15112" max="15112" width="20.7109375" customWidth="1"/>
    <col min="15113" max="15113" width="0.85546875" customWidth="1"/>
    <col min="15114" max="15114" width="19.7109375" customWidth="1"/>
    <col min="15361" max="15361" width="2.7109375" customWidth="1"/>
    <col min="15362" max="15362" width="29.7109375" customWidth="1"/>
    <col min="15363" max="15363" width="0.85546875" customWidth="1"/>
    <col min="15364" max="15364" width="17.7109375" customWidth="1"/>
    <col min="15365" max="15365" width="0.85546875" customWidth="1"/>
    <col min="15366" max="15366" width="21.7109375" customWidth="1"/>
    <col min="15367" max="15367" width="0.85546875" customWidth="1"/>
    <col min="15368" max="15368" width="20.7109375" customWidth="1"/>
    <col min="15369" max="15369" width="0.85546875" customWidth="1"/>
    <col min="15370" max="15370" width="19.7109375" customWidth="1"/>
    <col min="15617" max="15617" width="2.7109375" customWidth="1"/>
    <col min="15618" max="15618" width="29.7109375" customWidth="1"/>
    <col min="15619" max="15619" width="0.85546875" customWidth="1"/>
    <col min="15620" max="15620" width="17.7109375" customWidth="1"/>
    <col min="15621" max="15621" width="0.85546875" customWidth="1"/>
    <col min="15622" max="15622" width="21.7109375" customWidth="1"/>
    <col min="15623" max="15623" width="0.85546875" customWidth="1"/>
    <col min="15624" max="15624" width="20.7109375" customWidth="1"/>
    <col min="15625" max="15625" width="0.85546875" customWidth="1"/>
    <col min="15626" max="15626" width="19.7109375" customWidth="1"/>
    <col min="15873" max="15873" width="2.7109375" customWidth="1"/>
    <col min="15874" max="15874" width="29.7109375" customWidth="1"/>
    <col min="15875" max="15875" width="0.85546875" customWidth="1"/>
    <col min="15876" max="15876" width="17.7109375" customWidth="1"/>
    <col min="15877" max="15877" width="0.85546875" customWidth="1"/>
    <col min="15878" max="15878" width="21.7109375" customWidth="1"/>
    <col min="15879" max="15879" width="0.85546875" customWidth="1"/>
    <col min="15880" max="15880" width="20.7109375" customWidth="1"/>
    <col min="15881" max="15881" width="0.85546875" customWidth="1"/>
    <col min="15882" max="15882" width="19.7109375" customWidth="1"/>
    <col min="16129" max="16129" width="2.7109375" customWidth="1"/>
    <col min="16130" max="16130" width="29.7109375" customWidth="1"/>
    <col min="16131" max="16131" width="0.85546875" customWidth="1"/>
    <col min="16132" max="16132" width="17.7109375" customWidth="1"/>
    <col min="16133" max="16133" width="0.85546875" customWidth="1"/>
    <col min="16134" max="16134" width="21.7109375" customWidth="1"/>
    <col min="16135" max="16135" width="0.85546875" customWidth="1"/>
    <col min="16136" max="16136" width="20.7109375" customWidth="1"/>
    <col min="16137" max="16137" width="0.85546875" customWidth="1"/>
    <col min="16138" max="16138" width="19.7109375" customWidth="1"/>
  </cols>
  <sheetData>
    <row r="1" spans="1:19" ht="15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1"/>
      <c r="L1" s="1"/>
    </row>
    <row r="2" spans="1:19" ht="15">
      <c r="A2" s="2"/>
      <c r="B2" s="2"/>
      <c r="C2" s="2"/>
      <c r="D2" s="2"/>
      <c r="E2" s="2"/>
      <c r="F2" s="2"/>
      <c r="G2" s="2"/>
      <c r="H2" s="2"/>
      <c r="I2" s="2"/>
      <c r="J2" s="2"/>
      <c r="K2" s="1"/>
      <c r="L2" s="1"/>
    </row>
    <row r="3" spans="1:19" ht="15">
      <c r="A3" s="22" t="s">
        <v>1</v>
      </c>
      <c r="B3" s="22"/>
      <c r="C3" s="22"/>
      <c r="D3" s="22"/>
      <c r="E3" s="22"/>
      <c r="F3" s="22"/>
      <c r="G3" s="22"/>
      <c r="H3" s="22"/>
      <c r="I3" s="22"/>
      <c r="J3" s="22"/>
      <c r="K3" s="1"/>
      <c r="L3" s="1"/>
    </row>
    <row r="4" spans="1:19" ht="15">
      <c r="A4" s="3" t="s">
        <v>2</v>
      </c>
      <c r="B4" s="2"/>
      <c r="C4" s="2"/>
      <c r="D4" s="2"/>
      <c r="E4" s="2"/>
      <c r="F4" s="2"/>
      <c r="G4" s="2"/>
      <c r="H4" s="2"/>
      <c r="I4" s="2"/>
      <c r="J4" s="2"/>
      <c r="K4" s="1"/>
      <c r="L4" s="1"/>
    </row>
    <row r="5" spans="1:19" ht="15">
      <c r="A5" s="4" t="s">
        <v>95</v>
      </c>
      <c r="B5" s="2"/>
      <c r="C5" s="3"/>
      <c r="D5" s="3"/>
      <c r="E5" s="3"/>
      <c r="F5" s="3"/>
      <c r="G5" s="3"/>
      <c r="H5" s="3"/>
      <c r="I5" s="3"/>
      <c r="J5" s="3"/>
      <c r="K5" s="5"/>
      <c r="L5" s="5"/>
      <c r="M5" s="6"/>
      <c r="N5" s="6"/>
      <c r="O5" s="6"/>
      <c r="P5" s="6"/>
      <c r="Q5" s="6"/>
      <c r="R5" s="6"/>
      <c r="S5" s="6"/>
    </row>
    <row r="6" spans="1:19" ht="15">
      <c r="A6" s="4" t="s">
        <v>96</v>
      </c>
      <c r="B6" s="4"/>
      <c r="C6" s="4"/>
      <c r="D6" s="4"/>
      <c r="E6" s="4"/>
      <c r="F6" s="4"/>
      <c r="G6" s="4"/>
      <c r="H6" s="4"/>
      <c r="I6" s="4"/>
      <c r="J6" s="4"/>
      <c r="K6" s="1"/>
      <c r="L6" s="1"/>
    </row>
    <row r="7" spans="1:19" ht="15">
      <c r="A7" s="4"/>
      <c r="B7" s="4"/>
      <c r="C7" s="4"/>
      <c r="D7" s="4"/>
      <c r="E7" s="4"/>
      <c r="F7" s="4"/>
      <c r="G7" s="4"/>
      <c r="H7" s="4"/>
      <c r="I7" s="4"/>
      <c r="J7" s="4"/>
      <c r="K7" s="1"/>
      <c r="L7" s="1"/>
    </row>
    <row r="8" spans="1:19" ht="15">
      <c r="A8" s="1"/>
      <c r="B8" s="1"/>
      <c r="C8" s="1"/>
      <c r="D8" s="7" t="s">
        <v>3</v>
      </c>
      <c r="E8" s="7"/>
      <c r="F8" s="7"/>
      <c r="G8" s="7"/>
      <c r="H8" s="3" t="s">
        <v>4</v>
      </c>
      <c r="I8" s="7"/>
      <c r="J8" s="7" t="s">
        <v>5</v>
      </c>
      <c r="K8" s="1"/>
      <c r="L8" s="1"/>
    </row>
    <row r="9" spans="1:19" ht="15">
      <c r="A9" s="1"/>
      <c r="B9" s="1"/>
      <c r="C9" s="1"/>
      <c r="D9" s="7" t="s">
        <v>6</v>
      </c>
      <c r="E9" s="7"/>
      <c r="F9" s="7" t="s">
        <v>7</v>
      </c>
      <c r="G9" s="7"/>
      <c r="H9" s="8" t="s">
        <v>8</v>
      </c>
      <c r="I9" s="7"/>
      <c r="J9" s="7" t="s">
        <v>7</v>
      </c>
      <c r="K9" s="1"/>
      <c r="L9" s="1"/>
    </row>
    <row r="10" spans="1:19" ht="15">
      <c r="A10" s="1"/>
      <c r="B10" s="1"/>
      <c r="C10" s="1"/>
      <c r="D10" s="7" t="s">
        <v>9</v>
      </c>
      <c r="E10" s="9"/>
      <c r="F10" s="10" t="s">
        <v>10</v>
      </c>
      <c r="G10" s="9"/>
      <c r="H10" s="8" t="s">
        <v>11</v>
      </c>
      <c r="I10" s="9"/>
      <c r="J10" s="10" t="s">
        <v>12</v>
      </c>
      <c r="K10" s="1"/>
      <c r="L10" s="1"/>
    </row>
    <row r="11" spans="1:19" ht="15">
      <c r="A11" s="11" t="s">
        <v>13</v>
      </c>
      <c r="B11" s="11"/>
      <c r="C11" s="1"/>
      <c r="D11" s="10" t="s">
        <v>12</v>
      </c>
      <c r="E11" s="7"/>
      <c r="F11" s="10" t="s">
        <v>14</v>
      </c>
      <c r="G11" s="7"/>
      <c r="H11" s="7" t="s">
        <v>15</v>
      </c>
      <c r="I11" s="7"/>
      <c r="J11" s="10" t="s">
        <v>16</v>
      </c>
      <c r="K11" s="1"/>
      <c r="L11" s="1"/>
    </row>
    <row r="12" spans="1:19" ht="15">
      <c r="A12" s="12"/>
      <c r="B12" s="12"/>
      <c r="C12" s="1"/>
      <c r="D12" s="13" t="s">
        <v>17</v>
      </c>
      <c r="E12" s="1"/>
      <c r="F12" s="13" t="s">
        <v>18</v>
      </c>
      <c r="G12" s="1"/>
      <c r="H12" s="13" t="s">
        <v>19</v>
      </c>
      <c r="I12" s="1"/>
      <c r="J12" s="13" t="s">
        <v>20</v>
      </c>
      <c r="K12" s="1"/>
      <c r="L12" s="1"/>
    </row>
    <row r="13" spans="1:19" ht="15">
      <c r="A13" s="14" t="s">
        <v>21</v>
      </c>
      <c r="B13" s="14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9" ht="15">
      <c r="A14" s="14"/>
      <c r="B14" s="14" t="s">
        <v>22</v>
      </c>
      <c r="C14" s="1"/>
      <c r="D14" s="15">
        <f>'[1]Revenue Distribution'!AN13</f>
        <v>2865854</v>
      </c>
      <c r="E14" s="1"/>
      <c r="F14" s="15">
        <f>[1]PropertyTaxes!J14</f>
        <v>751256</v>
      </c>
      <c r="G14" s="1"/>
      <c r="H14" s="15">
        <f>'[1]LocalAssistance-Districts'!P11</f>
        <v>824039</v>
      </c>
      <c r="I14" s="1"/>
      <c r="J14" s="15">
        <f>+D14-F14-H14</f>
        <v>1290559</v>
      </c>
      <c r="K14" s="1"/>
      <c r="L14" s="1"/>
    </row>
    <row r="15" spans="1:19" ht="15">
      <c r="A15" s="14" t="s">
        <v>23</v>
      </c>
      <c r="B15" s="14"/>
      <c r="C15" s="1"/>
      <c r="D15" s="16">
        <f>+D14</f>
        <v>2865854</v>
      </c>
      <c r="E15" s="1"/>
      <c r="F15" s="16">
        <f>+F14</f>
        <v>751256</v>
      </c>
      <c r="G15" s="1"/>
      <c r="H15" s="16">
        <f>+H14</f>
        <v>824039</v>
      </c>
      <c r="I15" s="1"/>
      <c r="J15" s="16">
        <f>+J14</f>
        <v>1290559</v>
      </c>
      <c r="K15" s="1"/>
      <c r="L15" s="1"/>
    </row>
    <row r="16" spans="1:19" ht="15">
      <c r="A16" s="14"/>
      <c r="B16" s="14"/>
      <c r="C16" s="1"/>
      <c r="D16" s="16"/>
      <c r="E16" s="1"/>
      <c r="F16" s="16"/>
      <c r="G16" s="1"/>
      <c r="H16" s="16"/>
      <c r="I16" s="1"/>
      <c r="J16" s="16"/>
      <c r="K16" s="1"/>
      <c r="L16" s="1"/>
    </row>
    <row r="17" spans="1:12" ht="15">
      <c r="A17" s="14" t="s">
        <v>24</v>
      </c>
      <c r="B17" s="14"/>
      <c r="C17" s="1"/>
      <c r="D17" s="16"/>
      <c r="E17" s="1"/>
      <c r="F17" s="16"/>
      <c r="G17" s="1"/>
      <c r="H17" s="16"/>
      <c r="I17" s="1"/>
      <c r="J17" s="16"/>
      <c r="K17" s="1"/>
      <c r="L17" s="1"/>
    </row>
    <row r="18" spans="1:12" ht="15">
      <c r="A18" s="14"/>
      <c r="B18" s="14" t="s">
        <v>25</v>
      </c>
      <c r="C18" s="1"/>
      <c r="D18" s="17">
        <f>'[1]Revenue Distribution'!AN17</f>
        <v>181938</v>
      </c>
      <c r="E18" s="18"/>
      <c r="F18" s="17">
        <f>[1]PropertyTaxes!J18</f>
        <v>45669</v>
      </c>
      <c r="G18" s="18"/>
      <c r="H18" s="17">
        <f>'[1]LocalAssistance-Districts'!P15</f>
        <v>56099</v>
      </c>
      <c r="I18" s="18"/>
      <c r="J18" s="17">
        <f t="shared" ref="J18:J26" si="0">+D18-F18-H18</f>
        <v>80170</v>
      </c>
      <c r="K18" s="1"/>
      <c r="L18" s="1"/>
    </row>
    <row r="19" spans="1:12" ht="15">
      <c r="A19" s="14"/>
      <c r="B19" s="14" t="s">
        <v>26</v>
      </c>
      <c r="C19" s="1"/>
      <c r="D19" s="17">
        <f>'[1]Revenue Distribution'!AN18</f>
        <v>102591</v>
      </c>
      <c r="E19" s="18"/>
      <c r="F19" s="17">
        <f>[1]PropertyTaxes!J19</f>
        <v>20551</v>
      </c>
      <c r="G19" s="18"/>
      <c r="H19" s="17">
        <f>'[1]LocalAssistance-Districts'!P16</f>
        <v>31165</v>
      </c>
      <c r="I19" s="18"/>
      <c r="J19" s="17">
        <f t="shared" si="0"/>
        <v>50875</v>
      </c>
      <c r="K19" s="1"/>
      <c r="L19" s="1"/>
    </row>
    <row r="20" spans="1:12" ht="12.75" customHeight="1">
      <c r="A20" s="14"/>
      <c r="B20" s="14" t="s">
        <v>27</v>
      </c>
      <c r="C20" s="1"/>
      <c r="D20" s="17">
        <f>'[1]Revenue Distribution'!AN19</f>
        <v>125573</v>
      </c>
      <c r="E20" s="18"/>
      <c r="F20" s="17">
        <f>[1]PropertyTaxes!J20</f>
        <v>23976</v>
      </c>
      <c r="G20" s="18"/>
      <c r="H20" s="17">
        <f>'[1]LocalAssistance-Districts'!P17</f>
        <v>28673</v>
      </c>
      <c r="I20" s="18"/>
      <c r="J20" s="17">
        <f t="shared" si="0"/>
        <v>72924</v>
      </c>
      <c r="K20" s="1"/>
      <c r="L20" s="1"/>
    </row>
    <row r="21" spans="1:12" ht="15">
      <c r="A21" s="14"/>
      <c r="B21" s="14" t="s">
        <v>28</v>
      </c>
      <c r="C21" s="1"/>
      <c r="D21" s="17">
        <f>'[1]Revenue Distribution'!AN20</f>
        <v>926984</v>
      </c>
      <c r="E21" s="18"/>
      <c r="F21" s="17">
        <f>[1]PropertyTaxes!J21</f>
        <v>305983</v>
      </c>
      <c r="G21" s="18"/>
      <c r="H21" s="17">
        <f>'[1]LocalAssistance-Districts'!P18</f>
        <v>364023</v>
      </c>
      <c r="I21" s="18"/>
      <c r="J21" s="17">
        <f t="shared" si="0"/>
        <v>256978</v>
      </c>
      <c r="K21" s="1"/>
      <c r="L21" s="1"/>
    </row>
    <row r="22" spans="1:12" ht="15">
      <c r="A22" s="14"/>
      <c r="B22" s="14" t="s">
        <v>29</v>
      </c>
      <c r="C22" s="1"/>
      <c r="D22" s="17">
        <f>'[1]Revenue Distribution'!AN21</f>
        <v>1527791</v>
      </c>
      <c r="E22" s="18"/>
      <c r="F22" s="17">
        <f>[1]PropertyTaxes!J22</f>
        <v>404171</v>
      </c>
      <c r="G22" s="18"/>
      <c r="H22" s="17">
        <f>'[1]LocalAssistance-Districts'!P19</f>
        <v>519855</v>
      </c>
      <c r="I22" s="18"/>
      <c r="J22" s="17">
        <f t="shared" si="0"/>
        <v>603765</v>
      </c>
      <c r="K22" s="1"/>
      <c r="L22" s="1"/>
    </row>
    <row r="23" spans="1:12" ht="15">
      <c r="A23" s="14"/>
      <c r="B23" s="14" t="s">
        <v>30</v>
      </c>
      <c r="C23" s="1"/>
      <c r="D23" s="17">
        <f>'[1]Revenue Distribution'!AN22</f>
        <v>4364919</v>
      </c>
      <c r="E23" s="18"/>
      <c r="F23" s="17">
        <f>[1]PropertyTaxes!J23</f>
        <v>1029837</v>
      </c>
      <c r="G23" s="18"/>
      <c r="H23" s="17">
        <f>'[1]LocalAssistance-Districts'!P20</f>
        <v>1029738</v>
      </c>
      <c r="I23" s="18"/>
      <c r="J23" s="17">
        <f t="shared" si="0"/>
        <v>2305344</v>
      </c>
      <c r="K23" s="1"/>
      <c r="L23" s="1"/>
    </row>
    <row r="24" spans="1:12" ht="15">
      <c r="A24" s="14"/>
      <c r="B24" s="14" t="s">
        <v>31</v>
      </c>
      <c r="C24" s="1"/>
      <c r="D24" s="17">
        <f>'[1]Revenue Distribution'!AN23</f>
        <v>121502</v>
      </c>
      <c r="E24" s="18"/>
      <c r="F24" s="17">
        <f>[1]PropertyTaxes!J24</f>
        <v>17126</v>
      </c>
      <c r="G24" s="18"/>
      <c r="H24" s="17">
        <f>'[1]LocalAssistance-Districts'!P21</f>
        <v>29920</v>
      </c>
      <c r="I24" s="18"/>
      <c r="J24" s="17">
        <f t="shared" si="0"/>
        <v>74456</v>
      </c>
      <c r="K24" s="1"/>
      <c r="L24" s="1"/>
    </row>
    <row r="25" spans="1:12" ht="15">
      <c r="A25" s="14"/>
      <c r="B25" s="14" t="s">
        <v>32</v>
      </c>
      <c r="C25" s="1"/>
      <c r="D25" s="17">
        <f>'[1]Revenue Distribution'!AN24</f>
        <v>393670</v>
      </c>
      <c r="E25" s="18"/>
      <c r="F25" s="17">
        <f>[1]PropertyTaxes!J25</f>
        <v>91338</v>
      </c>
      <c r="G25" s="18"/>
      <c r="H25" s="17">
        <f>'[1]LocalAssistance-Districts'!P22</f>
        <v>103472</v>
      </c>
      <c r="I25" s="18"/>
      <c r="J25" s="17">
        <f t="shared" si="0"/>
        <v>198860</v>
      </c>
      <c r="K25" s="1"/>
      <c r="L25" s="1"/>
    </row>
    <row r="26" spans="1:12" ht="15">
      <c r="A26" s="14"/>
      <c r="B26" s="14" t="s">
        <v>33</v>
      </c>
      <c r="C26" s="1"/>
      <c r="D26" s="15">
        <f>'[1]Revenue Distribution'!AN25</f>
        <v>146788</v>
      </c>
      <c r="E26" s="1"/>
      <c r="F26" s="15">
        <f>[1]PropertyTaxes!J26</f>
        <v>34252</v>
      </c>
      <c r="G26" s="1"/>
      <c r="H26" s="15">
        <f>'[1]LocalAssistance-Districts'!P23</f>
        <v>42385</v>
      </c>
      <c r="I26" s="1"/>
      <c r="J26" s="15">
        <f t="shared" si="0"/>
        <v>70151</v>
      </c>
      <c r="K26" s="1"/>
      <c r="L26" s="1"/>
    </row>
    <row r="27" spans="1:12" ht="15">
      <c r="A27" s="14" t="s">
        <v>34</v>
      </c>
      <c r="B27" s="14"/>
      <c r="C27" s="1"/>
      <c r="D27" s="16">
        <f>+SUM(D18:D26)</f>
        <v>7891756</v>
      </c>
      <c r="E27" s="1"/>
      <c r="F27" s="16">
        <f>+SUM(F18:F26)</f>
        <v>1972903</v>
      </c>
      <c r="G27" s="1"/>
      <c r="H27" s="16">
        <f>+SUM(H18:H26)</f>
        <v>2205330</v>
      </c>
      <c r="I27" s="1"/>
      <c r="J27" s="16">
        <f>+SUM(J18:J26)</f>
        <v>3713523</v>
      </c>
      <c r="K27" s="1"/>
      <c r="L27" s="1"/>
    </row>
    <row r="28" spans="1:12" ht="15">
      <c r="A28" s="14"/>
      <c r="B28" s="14"/>
      <c r="C28" s="1"/>
      <c r="D28" s="16"/>
      <c r="E28" s="1"/>
      <c r="F28" s="16"/>
      <c r="G28" s="1"/>
      <c r="H28" s="16"/>
      <c r="I28" s="1"/>
      <c r="J28" s="16"/>
      <c r="K28" s="1"/>
      <c r="L28" s="1"/>
    </row>
    <row r="29" spans="1:12" ht="15">
      <c r="A29" s="14" t="s">
        <v>35</v>
      </c>
      <c r="B29" s="14"/>
      <c r="C29" s="1"/>
      <c r="D29" s="16"/>
      <c r="E29" s="1"/>
      <c r="F29" s="16"/>
      <c r="G29" s="1"/>
      <c r="H29" s="16"/>
      <c r="I29" s="1"/>
      <c r="J29" s="16"/>
      <c r="K29" s="1"/>
      <c r="L29" s="1"/>
    </row>
    <row r="30" spans="1:12" ht="15">
      <c r="A30" s="14"/>
      <c r="B30" s="14" t="s">
        <v>36</v>
      </c>
      <c r="C30" s="1"/>
      <c r="D30" s="15">
        <f>'[1]Revenue Distribution'!AN29</f>
        <v>4619100</v>
      </c>
      <c r="E30" s="1"/>
      <c r="F30" s="15">
        <f>[1]PropertyTaxes!J30</f>
        <v>896255</v>
      </c>
      <c r="G30" s="1"/>
      <c r="H30" s="15">
        <f>'[1]LocalAssistance-Districts'!P27</f>
        <v>971144</v>
      </c>
      <c r="I30" s="1"/>
      <c r="J30" s="15">
        <f>+D30-F30-H30</f>
        <v>2751701</v>
      </c>
      <c r="K30" s="1"/>
      <c r="L30" s="1"/>
    </row>
    <row r="31" spans="1:12" ht="15">
      <c r="A31" s="14" t="s">
        <v>37</v>
      </c>
      <c r="B31" s="14"/>
      <c r="C31" s="1"/>
      <c r="D31" s="16">
        <f>+D30</f>
        <v>4619100</v>
      </c>
      <c r="E31" s="1"/>
      <c r="F31" s="16">
        <f>+F30</f>
        <v>896255</v>
      </c>
      <c r="G31" s="1"/>
      <c r="H31" s="16">
        <f>+H30</f>
        <v>971144</v>
      </c>
      <c r="I31" s="1"/>
      <c r="J31" s="16">
        <f>+J30</f>
        <v>2751701</v>
      </c>
      <c r="K31" s="1"/>
      <c r="L31" s="1"/>
    </row>
    <row r="32" spans="1:12" ht="15">
      <c r="A32" s="14"/>
      <c r="B32" s="14"/>
      <c r="C32" s="1"/>
      <c r="D32" s="16"/>
      <c r="E32" s="1"/>
      <c r="F32" s="16"/>
      <c r="G32" s="1"/>
      <c r="H32" s="16"/>
      <c r="I32" s="1"/>
      <c r="J32" s="16"/>
      <c r="K32" s="1"/>
      <c r="L32" s="1"/>
    </row>
    <row r="33" spans="1:12" ht="15">
      <c r="A33" s="14" t="s">
        <v>38</v>
      </c>
      <c r="B33" s="14"/>
      <c r="C33" s="1"/>
      <c r="D33" s="16"/>
      <c r="E33" s="1"/>
      <c r="F33" s="16"/>
      <c r="G33" s="1"/>
      <c r="H33" s="16"/>
      <c r="I33" s="1"/>
      <c r="J33" s="16"/>
      <c r="K33" s="1"/>
      <c r="L33" s="1"/>
    </row>
    <row r="34" spans="1:12" ht="15">
      <c r="A34" s="14"/>
      <c r="B34" s="14" t="s">
        <v>39</v>
      </c>
      <c r="C34" s="1"/>
      <c r="D34" s="17">
        <f>'[1]Revenue Distribution'!AN33</f>
        <v>1495666</v>
      </c>
      <c r="E34" s="18"/>
      <c r="F34" s="17">
        <f>[1]PropertyTaxes!J34</f>
        <v>364211</v>
      </c>
      <c r="G34" s="18"/>
      <c r="H34" s="17">
        <f>'[1]LocalAssistance-Districts'!P31</f>
        <v>397683</v>
      </c>
      <c r="I34" s="18"/>
      <c r="J34" s="17">
        <f t="shared" ref="J34:J41" si="1">+D34-F34-H34</f>
        <v>733772</v>
      </c>
      <c r="K34" s="1"/>
      <c r="L34" s="1"/>
    </row>
    <row r="35" spans="1:12" ht="15">
      <c r="A35" s="14"/>
      <c r="B35" s="14" t="s">
        <v>40</v>
      </c>
      <c r="C35" s="1"/>
      <c r="D35" s="17">
        <f>'[1]Revenue Distribution'!AN34</f>
        <v>340159</v>
      </c>
      <c r="E35" s="18"/>
      <c r="F35" s="17">
        <f>[1]PropertyTaxes!J35</f>
        <v>117598</v>
      </c>
      <c r="G35" s="18"/>
      <c r="H35" s="17">
        <f>'[1]LocalAssistance-Districts'!P32</f>
        <v>123419</v>
      </c>
      <c r="I35" s="18"/>
      <c r="J35" s="17">
        <f t="shared" si="1"/>
        <v>99142</v>
      </c>
      <c r="K35" s="1"/>
      <c r="L35" s="1"/>
    </row>
    <row r="36" spans="1:12" ht="15">
      <c r="A36" s="14"/>
      <c r="B36" s="14" t="s">
        <v>41</v>
      </c>
      <c r="C36" s="1"/>
      <c r="D36" s="17">
        <f>'[1]Revenue Distribution'!AN35</f>
        <v>119778</v>
      </c>
      <c r="E36" s="18"/>
      <c r="F36" s="17">
        <f>[1]PropertyTaxes!J36</f>
        <v>17126</v>
      </c>
      <c r="G36" s="18"/>
      <c r="H36" s="17">
        <f>'[1]LocalAssistance-Districts'!P33</f>
        <v>23686</v>
      </c>
      <c r="I36" s="18"/>
      <c r="J36" s="17">
        <f t="shared" si="1"/>
        <v>78966</v>
      </c>
      <c r="K36" s="1"/>
      <c r="L36" s="1"/>
    </row>
    <row r="37" spans="1:12" ht="15">
      <c r="A37" s="14"/>
      <c r="B37" s="14" t="s">
        <v>42</v>
      </c>
      <c r="C37" s="1"/>
      <c r="D37" s="17">
        <f>'[1]Revenue Distribution'!AN36</f>
        <v>688742</v>
      </c>
      <c r="E37" s="18"/>
      <c r="F37" s="17">
        <f>[1]PropertyTaxes!J37</f>
        <v>143857</v>
      </c>
      <c r="G37" s="18"/>
      <c r="H37" s="17">
        <f>'[1]LocalAssistance-Districts'!P34</f>
        <v>165805</v>
      </c>
      <c r="I37" s="18"/>
      <c r="J37" s="17">
        <f t="shared" si="1"/>
        <v>379080</v>
      </c>
      <c r="K37" s="1"/>
      <c r="L37" s="1"/>
    </row>
    <row r="38" spans="1:12" ht="15">
      <c r="A38" s="14"/>
      <c r="B38" s="14" t="s">
        <v>43</v>
      </c>
      <c r="C38" s="1"/>
      <c r="D38" s="17">
        <f>'[1]Revenue Distribution'!AN37</f>
        <v>783551</v>
      </c>
      <c r="E38" s="18"/>
      <c r="F38" s="17">
        <f>[1]PropertyTaxes!J38</f>
        <v>157558</v>
      </c>
      <c r="G38" s="18"/>
      <c r="H38" s="17">
        <f>'[1]LocalAssistance-Districts'!P35</f>
        <v>164558</v>
      </c>
      <c r="I38" s="18"/>
      <c r="J38" s="17">
        <f t="shared" si="1"/>
        <v>461435</v>
      </c>
      <c r="K38" s="1"/>
      <c r="L38" s="1"/>
    </row>
    <row r="39" spans="1:12" ht="15">
      <c r="A39" s="14"/>
      <c r="B39" s="14" t="s">
        <v>44</v>
      </c>
      <c r="C39" s="1"/>
      <c r="D39" s="17">
        <f>'[1]Revenue Distribution'!AN38</f>
        <v>2192962</v>
      </c>
      <c r="E39" s="18"/>
      <c r="F39" s="17">
        <f>[1]PropertyTaxes!J39</f>
        <v>510352</v>
      </c>
      <c r="G39" s="18"/>
      <c r="H39" s="17">
        <f>'[1]LocalAssistance-Districts'!P36</f>
        <v>556008</v>
      </c>
      <c r="I39" s="18"/>
      <c r="J39" s="17">
        <f t="shared" si="1"/>
        <v>1126602</v>
      </c>
      <c r="K39" s="1"/>
      <c r="L39" s="1"/>
    </row>
    <row r="40" spans="1:12" ht="15">
      <c r="A40" s="14"/>
      <c r="B40" s="14" t="s">
        <v>45</v>
      </c>
      <c r="C40" s="1"/>
      <c r="D40" s="17">
        <f>'[1]Revenue Distribution'!AN39</f>
        <v>1045622</v>
      </c>
      <c r="E40" s="18"/>
      <c r="F40" s="17">
        <f>[1]PropertyTaxes!J40</f>
        <v>425864</v>
      </c>
      <c r="G40" s="18"/>
      <c r="H40" s="17">
        <f>'[1]LocalAssistance-Districts'!P37</f>
        <v>465002</v>
      </c>
      <c r="I40" s="18"/>
      <c r="J40" s="17">
        <f t="shared" si="1"/>
        <v>154756</v>
      </c>
      <c r="K40" s="1"/>
      <c r="L40" s="1"/>
    </row>
    <row r="41" spans="1:12" ht="15">
      <c r="A41" s="14"/>
      <c r="B41" s="14" t="s">
        <v>46</v>
      </c>
      <c r="C41" s="1"/>
      <c r="D41" s="17">
        <f>'[1]Revenue Distribution'!AN40</f>
        <v>3625290</v>
      </c>
      <c r="E41" s="18"/>
      <c r="F41" s="17">
        <f>[1]PropertyTaxes!J41</f>
        <v>833460</v>
      </c>
      <c r="G41" s="18"/>
      <c r="H41" s="17">
        <f>'[1]LocalAssistance-Districts'!P38</f>
        <v>1006051</v>
      </c>
      <c r="I41" s="18"/>
      <c r="J41" s="17">
        <f t="shared" si="1"/>
        <v>1785779</v>
      </c>
      <c r="K41" s="1"/>
      <c r="L41" s="1"/>
    </row>
    <row r="42" spans="1:12" ht="15">
      <c r="A42" s="14"/>
      <c r="B42" s="14" t="s">
        <v>47</v>
      </c>
      <c r="C42" s="1"/>
      <c r="D42" s="17">
        <f>'[1]Revenue Distribution'!AN41</f>
        <v>9873811</v>
      </c>
      <c r="E42" s="18"/>
      <c r="F42" s="17">
        <f>[1]PropertyTaxes!J42</f>
        <v>2072233</v>
      </c>
      <c r="G42" s="18"/>
      <c r="H42" s="17">
        <f>'[1]LocalAssistance-Districts'!P39</f>
        <v>2281379</v>
      </c>
      <c r="I42" s="18"/>
      <c r="J42" s="17">
        <f>+D42-F42-H42</f>
        <v>5520199</v>
      </c>
      <c r="K42" s="1"/>
      <c r="L42" s="1"/>
    </row>
    <row r="43" spans="1:12" ht="15">
      <c r="A43" s="14"/>
      <c r="B43" s="14" t="s">
        <v>48</v>
      </c>
      <c r="C43" s="1"/>
      <c r="D43" s="15">
        <f>'[1]Revenue Distribution'!AN42</f>
        <v>1254262</v>
      </c>
      <c r="E43" s="1"/>
      <c r="F43" s="15">
        <f>[1]PropertyTaxes!J43</f>
        <v>253463</v>
      </c>
      <c r="G43" s="1"/>
      <c r="H43" s="15">
        <f>'[1]LocalAssistance-Districts'!P40</f>
        <v>289224</v>
      </c>
      <c r="I43" s="1"/>
      <c r="J43" s="15">
        <f>+D43-F43-H43</f>
        <v>711575</v>
      </c>
      <c r="K43" s="1"/>
      <c r="L43" s="1"/>
    </row>
    <row r="44" spans="1:12" ht="15">
      <c r="A44" s="14" t="s">
        <v>49</v>
      </c>
      <c r="B44" s="14"/>
      <c r="C44" s="1"/>
      <c r="D44" s="16">
        <f>+SUM(D34:D43)</f>
        <v>21419843</v>
      </c>
      <c r="E44" s="1"/>
      <c r="F44" s="16">
        <f>+SUM(F34:F43)</f>
        <v>4895722</v>
      </c>
      <c r="G44" s="1"/>
      <c r="H44" s="16">
        <f>+SUM(H34:H43)</f>
        <v>5472815</v>
      </c>
      <c r="I44" s="1"/>
      <c r="J44" s="16">
        <f>+SUM(J34:J43)</f>
        <v>11051306</v>
      </c>
      <c r="K44" s="1"/>
      <c r="L44" s="1"/>
    </row>
    <row r="45" spans="1:12" ht="15">
      <c r="A45" s="14"/>
      <c r="B45" s="14"/>
      <c r="C45" s="1"/>
      <c r="D45" s="16"/>
      <c r="E45" s="1"/>
      <c r="F45" s="16"/>
      <c r="G45" s="1"/>
      <c r="H45" s="16"/>
      <c r="I45" s="1"/>
      <c r="J45" s="16"/>
      <c r="K45" s="1"/>
      <c r="L45" s="1"/>
    </row>
    <row r="46" spans="1:12" ht="15">
      <c r="A46" s="14" t="s">
        <v>50</v>
      </c>
      <c r="B46" s="14"/>
      <c r="C46" s="1"/>
      <c r="D46" s="16"/>
      <c r="E46" s="1"/>
      <c r="F46" s="16"/>
      <c r="G46" s="1"/>
      <c r="H46" s="16"/>
      <c r="I46" s="1"/>
      <c r="J46" s="16"/>
      <c r="K46" s="1"/>
      <c r="L46" s="1"/>
    </row>
    <row r="47" spans="1:12" ht="15">
      <c r="A47" s="14"/>
      <c r="B47" s="14" t="s">
        <v>51</v>
      </c>
      <c r="C47" s="1"/>
      <c r="D47" s="17">
        <f>'[1]Revenue Distribution'!AN46</f>
        <v>1353163</v>
      </c>
      <c r="E47" s="18"/>
      <c r="F47" s="17">
        <f>[1]PropertyTaxes!J47</f>
        <v>300274</v>
      </c>
      <c r="G47" s="18"/>
      <c r="H47" s="17">
        <f>'[1]LocalAssistance-Districts'!P44</f>
        <v>330364</v>
      </c>
      <c r="I47" s="18"/>
      <c r="J47" s="17">
        <f t="shared" ref="J47:J55" si="2">+D47-F47-H47</f>
        <v>722525</v>
      </c>
      <c r="K47" s="1"/>
      <c r="L47" s="1"/>
    </row>
    <row r="48" spans="1:12" ht="15">
      <c r="A48" s="14"/>
      <c r="B48" s="14" t="s">
        <v>52</v>
      </c>
      <c r="C48" s="1"/>
      <c r="D48" s="17">
        <f>'[1]Revenue Distribution'!AN48</f>
        <v>141487</v>
      </c>
      <c r="E48" s="18"/>
      <c r="F48" s="17">
        <f>[1]PropertyTaxes!J48</f>
        <v>51378</v>
      </c>
      <c r="G48" s="18"/>
      <c r="H48" s="17">
        <f>'[1]LocalAssistance-Districts'!P45</f>
        <v>46126</v>
      </c>
      <c r="I48" s="18"/>
      <c r="J48" s="17">
        <f t="shared" si="2"/>
        <v>43983</v>
      </c>
      <c r="K48" s="1"/>
      <c r="L48" s="1"/>
    </row>
    <row r="49" spans="1:12" ht="15">
      <c r="A49" s="14"/>
      <c r="B49" s="14" t="s">
        <v>53</v>
      </c>
      <c r="C49" s="1"/>
      <c r="D49" s="17">
        <f>'[1]Revenue Distribution'!AN49</f>
        <v>100349</v>
      </c>
      <c r="E49" s="18"/>
      <c r="F49" s="17">
        <f>[1]PropertyTaxes!J49</f>
        <v>1142</v>
      </c>
      <c r="G49" s="18"/>
      <c r="H49" s="17">
        <f>'[1]LocalAssistance-Districts'!P46</f>
        <v>4987</v>
      </c>
      <c r="I49" s="18"/>
      <c r="J49" s="17">
        <f t="shared" si="2"/>
        <v>94220</v>
      </c>
      <c r="K49" s="1"/>
      <c r="L49" s="1"/>
    </row>
    <row r="50" spans="1:12" ht="15">
      <c r="A50" s="14"/>
      <c r="B50" s="14" t="s">
        <v>54</v>
      </c>
      <c r="C50" s="1"/>
      <c r="D50" s="17">
        <f>'[1]Revenue Distribution'!AN50</f>
        <v>220781</v>
      </c>
      <c r="E50" s="18"/>
      <c r="F50" s="17">
        <f>[1]PropertyTaxes!J50</f>
        <v>75354</v>
      </c>
      <c r="G50" s="18"/>
      <c r="H50" s="17">
        <f>'[1]LocalAssistance-Districts'!P47</f>
        <v>62333</v>
      </c>
      <c r="I50" s="18"/>
      <c r="J50" s="17">
        <f t="shared" si="2"/>
        <v>83094</v>
      </c>
      <c r="K50" s="1"/>
      <c r="L50" s="1"/>
    </row>
    <row r="51" spans="1:12" ht="15">
      <c r="A51" s="14"/>
      <c r="B51" s="14" t="s">
        <v>55</v>
      </c>
      <c r="C51" s="1"/>
      <c r="D51" s="17">
        <f>'[1]Revenue Distribution'!AN51</f>
        <v>226375</v>
      </c>
      <c r="E51" s="18"/>
      <c r="F51" s="17">
        <f>[1]PropertyTaxes!J51</f>
        <v>42244</v>
      </c>
      <c r="G51" s="18"/>
      <c r="H51" s="17">
        <f>'[1]LocalAssistance-Districts'!P48</f>
        <v>47373</v>
      </c>
      <c r="I51" s="18"/>
      <c r="J51" s="17">
        <f t="shared" si="2"/>
        <v>136758</v>
      </c>
      <c r="K51" s="1"/>
      <c r="L51" s="1"/>
    </row>
    <row r="52" spans="1:12" ht="15">
      <c r="A52" s="14"/>
      <c r="B52" s="14" t="s">
        <v>56</v>
      </c>
      <c r="C52" s="1"/>
      <c r="D52" s="17">
        <f>'[1]Revenue Distribution'!AN52</f>
        <v>119785</v>
      </c>
      <c r="E52" s="18"/>
      <c r="F52" s="17">
        <f>[1]PropertyTaxes!J52</f>
        <v>18268</v>
      </c>
      <c r="G52" s="18"/>
      <c r="H52" s="17">
        <f>'[1]LocalAssistance-Districts'!P49</f>
        <v>27426</v>
      </c>
      <c r="I52" s="18"/>
      <c r="J52" s="17">
        <f t="shared" si="2"/>
        <v>74091</v>
      </c>
      <c r="K52" s="1"/>
      <c r="L52" s="1"/>
    </row>
    <row r="53" spans="1:12" ht="15">
      <c r="A53" s="14"/>
      <c r="B53" s="14" t="s">
        <v>57</v>
      </c>
      <c r="C53" s="1"/>
      <c r="D53" s="17">
        <f>'[1]Revenue Distribution'!AN53</f>
        <v>151225</v>
      </c>
      <c r="E53" s="18"/>
      <c r="F53" s="17">
        <f>[1]PropertyTaxes!J53</f>
        <v>10276</v>
      </c>
      <c r="G53" s="18"/>
      <c r="H53" s="17">
        <f>'[1]LocalAssistance-Districts'!P50</f>
        <v>12467</v>
      </c>
      <c r="I53" s="18"/>
      <c r="J53" s="17">
        <f t="shared" si="2"/>
        <v>128482</v>
      </c>
      <c r="K53" s="1"/>
      <c r="L53" s="1"/>
    </row>
    <row r="54" spans="1:12" ht="15">
      <c r="A54" s="14"/>
      <c r="B54" s="14" t="s">
        <v>58</v>
      </c>
      <c r="C54" s="1"/>
      <c r="D54" s="17">
        <f>'[1]Revenue Distribution'!AN54</f>
        <v>71344</v>
      </c>
      <c r="E54" s="18"/>
      <c r="F54" s="17">
        <f>[1]PropertyTaxes!J54</f>
        <v>3425</v>
      </c>
      <c r="G54" s="18"/>
      <c r="H54" s="17">
        <f>'[1]LocalAssistance-Districts'!P51</f>
        <v>2493</v>
      </c>
      <c r="I54" s="18"/>
      <c r="J54" s="17">
        <f t="shared" si="2"/>
        <v>65426</v>
      </c>
      <c r="K54" s="1"/>
      <c r="L54" s="1"/>
    </row>
    <row r="55" spans="1:12" ht="15">
      <c r="A55" s="14"/>
      <c r="B55" s="14" t="s">
        <v>59</v>
      </c>
      <c r="C55" s="1"/>
      <c r="D55" s="17">
        <f>'[1]Revenue Distribution'!AN55</f>
        <v>403028</v>
      </c>
      <c r="E55" s="18"/>
      <c r="F55" s="17">
        <f>[1]PropertyTaxes!J55</f>
        <v>93622</v>
      </c>
      <c r="G55" s="18"/>
      <c r="H55" s="17">
        <f>'[1]LocalAssistance-Districts'!P52</f>
        <v>114693</v>
      </c>
      <c r="I55" s="18"/>
      <c r="J55" s="17">
        <f t="shared" si="2"/>
        <v>194713</v>
      </c>
      <c r="K55" s="1"/>
      <c r="L55" s="1"/>
    </row>
    <row r="56" spans="1:12" ht="15">
      <c r="A56" s="14"/>
      <c r="B56" s="14" t="s">
        <v>60</v>
      </c>
      <c r="C56" s="1"/>
      <c r="D56" s="17">
        <f>'[1]Revenue Distribution'!AN56</f>
        <v>439013</v>
      </c>
      <c r="E56" s="18"/>
      <c r="F56" s="17">
        <f>[1]PropertyTaxes!J56</f>
        <v>95905</v>
      </c>
      <c r="G56" s="18"/>
      <c r="H56" s="17">
        <f>'[1]LocalAssistance-Districts'!P53</f>
        <v>89759</v>
      </c>
      <c r="I56" s="18"/>
      <c r="J56" s="17">
        <f>+D56-F56-H56</f>
        <v>253349</v>
      </c>
      <c r="K56" s="1"/>
      <c r="L56" s="1"/>
    </row>
    <row r="57" spans="1:12" ht="15">
      <c r="A57" s="14"/>
      <c r="B57" s="14" t="s">
        <v>61</v>
      </c>
      <c r="C57" s="1"/>
      <c r="D57" s="15">
        <f>'[1]Revenue Distribution'!AN57</f>
        <v>291105</v>
      </c>
      <c r="E57" s="1"/>
      <c r="F57" s="15">
        <f>[1]PropertyTaxes!J57</f>
        <v>106181</v>
      </c>
      <c r="G57" s="1"/>
      <c r="H57" s="15">
        <f>'[1]LocalAssistance-Districts'!P54</f>
        <v>129652</v>
      </c>
      <c r="I57" s="1"/>
      <c r="J57" s="15">
        <f>+D57-F57-H57</f>
        <v>55272</v>
      </c>
      <c r="K57" s="1"/>
      <c r="L57" s="1"/>
    </row>
    <row r="58" spans="1:12" ht="15">
      <c r="A58" s="14" t="s">
        <v>62</v>
      </c>
      <c r="B58" s="14"/>
      <c r="C58" s="1"/>
      <c r="D58" s="16">
        <f>+SUM(D47:D57)</f>
        <v>3517655</v>
      </c>
      <c r="E58" s="1"/>
      <c r="F58" s="16">
        <f>+SUM(F47:F57)</f>
        <v>798069</v>
      </c>
      <c r="G58" s="1"/>
      <c r="H58" s="16">
        <f>+SUM(H47:H57)</f>
        <v>867673</v>
      </c>
      <c r="I58" s="1"/>
      <c r="J58" s="16">
        <f>+SUM(J47:J57)</f>
        <v>1851913</v>
      </c>
      <c r="K58" s="1"/>
      <c r="L58" s="1"/>
    </row>
    <row r="59" spans="1:12" ht="15">
      <c r="A59" s="14"/>
      <c r="B59" s="14"/>
      <c r="C59" s="1"/>
      <c r="D59" s="16"/>
      <c r="E59" s="1"/>
      <c r="F59" s="16"/>
      <c r="G59" s="1"/>
      <c r="H59" s="16"/>
      <c r="I59" s="1"/>
      <c r="J59" s="16"/>
      <c r="K59" s="1"/>
      <c r="L59" s="1"/>
    </row>
    <row r="60" spans="1:12" ht="15">
      <c r="A60" s="14" t="s">
        <v>63</v>
      </c>
      <c r="B60" s="14"/>
      <c r="C60" s="1"/>
      <c r="D60" s="16"/>
      <c r="E60" s="1"/>
      <c r="F60" s="16"/>
      <c r="G60" s="1"/>
      <c r="H60" s="16"/>
      <c r="I60" s="1"/>
      <c r="J60" s="16"/>
      <c r="K60" s="1"/>
      <c r="L60" s="1"/>
    </row>
    <row r="61" spans="1:12" ht="15">
      <c r="A61" s="14"/>
      <c r="B61" s="14" t="s">
        <v>64</v>
      </c>
      <c r="C61" s="1"/>
      <c r="D61" s="17">
        <f>'[1]Revenue Distribution'!AN61</f>
        <v>79122</v>
      </c>
      <c r="E61" s="18"/>
      <c r="F61" s="17">
        <f>[1]PropertyTaxes!J61</f>
        <v>13701</v>
      </c>
      <c r="G61" s="18"/>
      <c r="H61" s="17">
        <f>'[1]LocalAssistance-Districts'!P58</f>
        <v>13713</v>
      </c>
      <c r="I61" s="18"/>
      <c r="J61" s="17">
        <f t="shared" ref="J61:J66" si="3">+D61-F61-H61</f>
        <v>51708</v>
      </c>
      <c r="K61" s="1"/>
      <c r="L61" s="1"/>
    </row>
    <row r="62" spans="1:12" ht="15">
      <c r="A62" s="14"/>
      <c r="B62" s="14" t="s">
        <v>65</v>
      </c>
      <c r="C62" s="1"/>
      <c r="D62" s="17">
        <f>'[1]Revenue Distribution'!AN62</f>
        <v>965609</v>
      </c>
      <c r="E62" s="18"/>
      <c r="F62" s="17">
        <f>[1]PropertyTaxes!J62</f>
        <v>231770</v>
      </c>
      <c r="G62" s="18"/>
      <c r="H62" s="17">
        <f>'[1]LocalAssistance-Districts'!P59</f>
        <v>274264</v>
      </c>
      <c r="I62" s="18"/>
      <c r="J62" s="17">
        <f t="shared" si="3"/>
        <v>459575</v>
      </c>
      <c r="K62" s="1"/>
      <c r="L62" s="1"/>
    </row>
    <row r="63" spans="1:12" ht="15">
      <c r="A63" s="14"/>
      <c r="B63" s="14" t="s">
        <v>66</v>
      </c>
      <c r="C63" s="1"/>
      <c r="D63" s="17">
        <f>'[1]Revenue Distribution'!AN63</f>
        <v>142512</v>
      </c>
      <c r="E63" s="18"/>
      <c r="F63" s="17">
        <f>[1]PropertyTaxes!J63</f>
        <v>36535</v>
      </c>
      <c r="G63" s="18"/>
      <c r="H63" s="17">
        <f>'[1]LocalAssistance-Districts'!P60</f>
        <v>51113</v>
      </c>
      <c r="I63" s="18"/>
      <c r="J63" s="17">
        <f t="shared" si="3"/>
        <v>54864</v>
      </c>
      <c r="K63" s="1"/>
      <c r="L63" s="1"/>
    </row>
    <row r="64" spans="1:12" ht="15">
      <c r="A64" s="14"/>
      <c r="B64" s="14" t="s">
        <v>67</v>
      </c>
      <c r="C64" s="1"/>
      <c r="D64" s="17">
        <f>'[1]Revenue Distribution'!AN64</f>
        <v>1251362</v>
      </c>
      <c r="E64" s="18"/>
      <c r="F64" s="17">
        <f>[1]PropertyTaxes!J64</f>
        <v>232912</v>
      </c>
      <c r="G64" s="18"/>
      <c r="H64" s="17">
        <f>'[1]LocalAssistance-Districts'!P61</f>
        <v>259304</v>
      </c>
      <c r="I64" s="18"/>
      <c r="J64" s="17">
        <f t="shared" si="3"/>
        <v>759146</v>
      </c>
      <c r="K64" s="1"/>
      <c r="L64" s="1"/>
    </row>
    <row r="65" spans="1:12" ht="15">
      <c r="A65" s="14"/>
      <c r="B65" s="14" t="s">
        <v>68</v>
      </c>
      <c r="C65" s="1"/>
      <c r="D65" s="17">
        <f>'[1]Revenue Distribution'!AN65</f>
        <v>122262</v>
      </c>
      <c r="E65" s="18"/>
      <c r="F65" s="17">
        <f>[1]PropertyTaxes!J65</f>
        <v>11417</v>
      </c>
      <c r="G65" s="18"/>
      <c r="H65" s="17">
        <f>'[1]LocalAssistance-Districts'!P62</f>
        <v>17453</v>
      </c>
      <c r="I65" s="18"/>
      <c r="J65" s="17">
        <f t="shared" si="3"/>
        <v>93392</v>
      </c>
      <c r="K65" s="1"/>
      <c r="L65" s="1"/>
    </row>
    <row r="66" spans="1:12" ht="15">
      <c r="A66" s="14"/>
      <c r="B66" s="14" t="s">
        <v>69</v>
      </c>
      <c r="C66" s="1"/>
      <c r="D66" s="17">
        <f>'[1]Revenue Distribution'!AN66</f>
        <v>100309</v>
      </c>
      <c r="E66" s="18"/>
      <c r="F66" s="17">
        <f>[1]PropertyTaxes!J66</f>
        <v>5709</v>
      </c>
      <c r="G66" s="18"/>
      <c r="H66" s="17">
        <f>'[1]LocalAssistance-Districts'!P63</f>
        <v>6233</v>
      </c>
      <c r="I66" s="18"/>
      <c r="J66" s="17">
        <f t="shared" si="3"/>
        <v>88367</v>
      </c>
      <c r="K66" s="1"/>
      <c r="L66" s="1"/>
    </row>
    <row r="67" spans="1:12" ht="15">
      <c r="A67" s="14"/>
      <c r="B67" s="14" t="s">
        <v>70</v>
      </c>
      <c r="C67" s="1"/>
      <c r="D67" s="17">
        <f>'[1]Revenue Distribution'!AN67</f>
        <v>169976</v>
      </c>
      <c r="E67" s="18"/>
      <c r="F67" s="17">
        <f>[1]PropertyTaxes!J67</f>
        <v>19409</v>
      </c>
      <c r="G67" s="18"/>
      <c r="H67" s="17">
        <f>'[1]LocalAssistance-Districts'!P64</f>
        <v>22440</v>
      </c>
      <c r="I67" s="18"/>
      <c r="J67" s="17">
        <f>+D67-F67-H67</f>
        <v>128127</v>
      </c>
      <c r="K67" s="1"/>
      <c r="L67" s="1"/>
    </row>
    <row r="68" spans="1:12" ht="15">
      <c r="A68" s="14"/>
      <c r="B68" s="14" t="s">
        <v>71</v>
      </c>
      <c r="C68" s="1"/>
      <c r="D68" s="15">
        <f>'[1]Revenue Distribution'!AN68</f>
        <v>3006545</v>
      </c>
      <c r="E68" s="1"/>
      <c r="F68" s="15">
        <f>[1]PropertyTaxes!J68</f>
        <v>873418</v>
      </c>
      <c r="G68" s="1"/>
      <c r="H68" s="15">
        <f>'[1]LocalAssistance-Districts'!P65</f>
        <v>1011038</v>
      </c>
      <c r="I68" s="1"/>
      <c r="J68" s="15">
        <f>+D68-F68-H68</f>
        <v>1122089</v>
      </c>
      <c r="K68" s="1"/>
      <c r="L68" s="1"/>
    </row>
    <row r="69" spans="1:12" ht="15">
      <c r="A69" s="14" t="s">
        <v>72</v>
      </c>
      <c r="B69" s="14"/>
      <c r="C69" s="1"/>
      <c r="D69" s="16">
        <f>+SUM(D61:D68)</f>
        <v>5837697</v>
      </c>
      <c r="E69" s="1"/>
      <c r="F69" s="16">
        <f>+SUM(F61:F68)</f>
        <v>1424871</v>
      </c>
      <c r="G69" s="1"/>
      <c r="H69" s="16">
        <f>+SUM(H61:H68)</f>
        <v>1655558</v>
      </c>
      <c r="I69" s="1"/>
      <c r="J69" s="16">
        <f>+SUM(J61:J68)</f>
        <v>2757268</v>
      </c>
      <c r="K69" s="1"/>
      <c r="L69" s="1"/>
    </row>
    <row r="70" spans="1:12" ht="15">
      <c r="A70" s="14"/>
      <c r="B70" s="14"/>
      <c r="C70" s="1"/>
      <c r="D70" s="16"/>
      <c r="E70" s="1"/>
      <c r="F70" s="16"/>
      <c r="G70" s="1"/>
      <c r="H70" s="16"/>
      <c r="I70" s="1"/>
      <c r="J70" s="16"/>
      <c r="K70" s="1"/>
      <c r="L70" s="1"/>
    </row>
    <row r="71" spans="1:12" ht="15">
      <c r="A71" s="14" t="s">
        <v>73</v>
      </c>
      <c r="B71" s="14"/>
      <c r="C71" s="1"/>
      <c r="D71" s="16"/>
      <c r="E71" s="1"/>
      <c r="F71" s="16"/>
      <c r="G71" s="1"/>
      <c r="H71" s="16"/>
      <c r="I71" s="1"/>
      <c r="J71" s="16"/>
      <c r="K71" s="1"/>
      <c r="L71" s="1"/>
    </row>
    <row r="72" spans="1:12" ht="15">
      <c r="A72" s="14"/>
      <c r="B72" s="14" t="s">
        <v>74</v>
      </c>
      <c r="C72" s="1"/>
      <c r="D72" s="17">
        <f>'[1]Revenue Distribution'!AN72</f>
        <v>3355306</v>
      </c>
      <c r="E72" s="18"/>
      <c r="F72" s="17">
        <f>[1]PropertyTaxes!J72</f>
        <v>0</v>
      </c>
      <c r="G72" s="18"/>
      <c r="H72" s="17">
        <f>'[1]LocalAssistance-Districts'!L69</f>
        <v>0</v>
      </c>
      <c r="I72" s="18"/>
      <c r="J72" s="17">
        <f>+D72-F72-H72</f>
        <v>3355306</v>
      </c>
      <c r="K72" s="1"/>
      <c r="L72" s="1"/>
    </row>
    <row r="73" spans="1:12" ht="15">
      <c r="A73" s="14"/>
      <c r="B73" s="14" t="s">
        <v>75</v>
      </c>
      <c r="C73" s="1"/>
      <c r="D73" s="17">
        <f>'[1]Revenue Distribution'!AN73</f>
        <v>592444</v>
      </c>
      <c r="E73" s="18"/>
      <c r="F73" s="17">
        <f>[1]PropertyTaxes!J73</f>
        <v>0</v>
      </c>
      <c r="G73" s="18"/>
      <c r="H73" s="17">
        <v>0</v>
      </c>
      <c r="I73" s="18"/>
      <c r="J73" s="17">
        <f>+D73-F73-H73</f>
        <v>592444</v>
      </c>
      <c r="K73" s="1"/>
      <c r="L73" s="1"/>
    </row>
    <row r="74" spans="1:12" ht="15">
      <c r="A74" s="14"/>
      <c r="B74" s="14" t="s">
        <v>76</v>
      </c>
      <c r="C74" s="1"/>
      <c r="D74" s="17">
        <f>'[1]Revenue Distribution'!AN74</f>
        <v>440512</v>
      </c>
      <c r="E74" s="18"/>
      <c r="F74" s="17">
        <f>[1]PropertyTaxes!J73</f>
        <v>0</v>
      </c>
      <c r="G74" s="18"/>
      <c r="H74" s="17">
        <v>0</v>
      </c>
      <c r="I74" s="18"/>
      <c r="J74" s="17">
        <f>+D74-F74-H74</f>
        <v>440512</v>
      </c>
      <c r="K74" s="1"/>
      <c r="L74" s="1"/>
    </row>
    <row r="75" spans="1:12" ht="15">
      <c r="A75" s="14"/>
      <c r="B75" s="14" t="s">
        <v>77</v>
      </c>
      <c r="C75" s="1"/>
      <c r="D75" s="17">
        <f>'[1]Revenue Distribution'!AN75</f>
        <v>100874</v>
      </c>
      <c r="E75" s="18"/>
      <c r="F75" s="17">
        <v>0</v>
      </c>
      <c r="G75" s="18"/>
      <c r="H75" s="17">
        <v>0</v>
      </c>
      <c r="I75" s="18"/>
      <c r="J75" s="17">
        <f>+D75-F75-H75</f>
        <v>100874</v>
      </c>
      <c r="K75" s="1"/>
      <c r="L75" s="1"/>
    </row>
    <row r="76" spans="1:12" ht="15">
      <c r="A76" s="14"/>
      <c r="B76" s="14" t="s">
        <v>78</v>
      </c>
      <c r="C76" s="1"/>
      <c r="D76" s="17">
        <f>'[1]Revenue Distribution'!AN76</f>
        <v>51657</v>
      </c>
      <c r="E76" s="18"/>
      <c r="F76" s="17">
        <v>0</v>
      </c>
      <c r="G76" s="18"/>
      <c r="H76" s="17">
        <v>0</v>
      </c>
      <c r="I76" s="18"/>
      <c r="J76" s="17">
        <f>+D76-F76-H76</f>
        <v>51657</v>
      </c>
      <c r="K76" s="1"/>
      <c r="L76" s="1"/>
    </row>
    <row r="77" spans="1:12" ht="15">
      <c r="A77" s="14"/>
      <c r="B77" s="14" t="s">
        <v>79</v>
      </c>
      <c r="C77" s="1"/>
      <c r="D77" s="17">
        <f>'[1]Revenue Distribution'!AN77</f>
        <v>57114</v>
      </c>
      <c r="E77" s="18"/>
      <c r="F77" s="17">
        <v>0</v>
      </c>
      <c r="G77" s="18"/>
      <c r="H77" s="17">
        <f>'[1]LocalAssistance-Districts'!P70</f>
        <v>24933</v>
      </c>
      <c r="I77" s="18"/>
      <c r="J77" s="17">
        <f t="shared" ref="J77:J82" si="4">+D77-F77-H77</f>
        <v>32181</v>
      </c>
      <c r="K77" s="1"/>
      <c r="L77" s="1"/>
    </row>
    <row r="78" spans="1:12" ht="15">
      <c r="A78" s="14"/>
      <c r="B78" s="14" t="s">
        <v>80</v>
      </c>
      <c r="C78" s="1"/>
      <c r="D78" s="17">
        <f>'[1]Revenue Distribution'!AN78</f>
        <v>-7</v>
      </c>
      <c r="E78" s="18"/>
      <c r="F78" s="17">
        <f>[1]PropertyTaxes!J84</f>
        <v>0</v>
      </c>
      <c r="G78" s="18"/>
      <c r="H78" s="17">
        <f>'[1]LocalAssistance-Districts'!P71</f>
        <v>0</v>
      </c>
      <c r="I78" s="18"/>
      <c r="J78" s="17">
        <f t="shared" si="4"/>
        <v>-7</v>
      </c>
      <c r="K78" s="1"/>
      <c r="L78" s="1"/>
    </row>
    <row r="79" spans="1:12" ht="15">
      <c r="A79" s="14"/>
      <c r="B79" s="14" t="s">
        <v>81</v>
      </c>
      <c r="C79" s="1"/>
      <c r="D79" s="17">
        <f>'[1]Revenue Distribution'!AN79</f>
        <v>100000</v>
      </c>
      <c r="E79" s="18"/>
      <c r="F79" s="17">
        <v>0</v>
      </c>
      <c r="G79" s="18"/>
      <c r="H79" s="17">
        <v>0</v>
      </c>
      <c r="I79" s="18"/>
      <c r="J79" s="17">
        <f t="shared" si="4"/>
        <v>100000</v>
      </c>
      <c r="K79" s="1"/>
      <c r="L79" s="1"/>
    </row>
    <row r="80" spans="1:12" ht="15">
      <c r="A80" s="14"/>
      <c r="B80" s="14" t="s">
        <v>82</v>
      </c>
      <c r="C80" s="1"/>
      <c r="D80" s="17">
        <f>'[1]Revenue Distribution'!AN80</f>
        <v>140000</v>
      </c>
      <c r="E80" s="18"/>
      <c r="F80" s="17">
        <v>0</v>
      </c>
      <c r="G80" s="18"/>
      <c r="H80" s="17">
        <v>0</v>
      </c>
      <c r="I80" s="18"/>
      <c r="J80" s="17">
        <f t="shared" si="4"/>
        <v>140000</v>
      </c>
      <c r="K80" s="1"/>
      <c r="L80" s="1"/>
    </row>
    <row r="81" spans="1:12" ht="15">
      <c r="A81" s="14"/>
      <c r="B81" s="14" t="s">
        <v>83</v>
      </c>
      <c r="C81" s="1"/>
      <c r="D81" s="17">
        <f>'[1]Revenue Distribution'!AN81</f>
        <v>129376</v>
      </c>
      <c r="E81" s="18"/>
      <c r="F81" s="17">
        <f>[1]PropertyTaxes!J86</f>
        <v>0</v>
      </c>
      <c r="G81" s="18"/>
      <c r="H81" s="17">
        <v>0</v>
      </c>
      <c r="I81" s="18"/>
      <c r="J81" s="17">
        <f t="shared" si="4"/>
        <v>129376</v>
      </c>
      <c r="K81" s="1"/>
      <c r="L81" s="1"/>
    </row>
    <row r="82" spans="1:12" ht="15">
      <c r="A82" s="14"/>
      <c r="B82" s="14" t="s">
        <v>84</v>
      </c>
      <c r="C82" s="1"/>
      <c r="D82" s="17">
        <f>'[1]Revenue Distribution'!AN82</f>
        <v>87599</v>
      </c>
      <c r="E82" s="18"/>
      <c r="F82" s="17">
        <v>0</v>
      </c>
      <c r="G82" s="18"/>
      <c r="H82" s="17">
        <v>0</v>
      </c>
      <c r="I82" s="18"/>
      <c r="J82" s="17">
        <f t="shared" si="4"/>
        <v>87599</v>
      </c>
      <c r="K82" s="1"/>
      <c r="L82" s="1"/>
    </row>
    <row r="83" spans="1:12" ht="15">
      <c r="A83" s="14"/>
      <c r="B83" s="14"/>
      <c r="C83" s="1"/>
      <c r="D83" s="15"/>
      <c r="E83" s="1"/>
      <c r="F83" s="15"/>
      <c r="G83" s="1"/>
      <c r="H83" s="15"/>
      <c r="I83" s="1"/>
      <c r="J83" s="15"/>
      <c r="K83" s="1"/>
      <c r="L83" s="1"/>
    </row>
    <row r="84" spans="1:12" ht="15">
      <c r="A84" s="14" t="s">
        <v>85</v>
      </c>
      <c r="B84" s="14"/>
      <c r="C84" s="1"/>
      <c r="D84" s="16">
        <f>+SUM(D72:D83)</f>
        <v>5054875</v>
      </c>
      <c r="E84" s="1"/>
      <c r="F84" s="16">
        <f>+SUM(F72:F83)</f>
        <v>0</v>
      </c>
      <c r="G84" s="1"/>
      <c r="H84" s="16">
        <f>+SUM(H72:H83)</f>
        <v>24933</v>
      </c>
      <c r="I84" s="1"/>
      <c r="J84" s="16">
        <f>+SUM(J72:J83)</f>
        <v>5029942</v>
      </c>
      <c r="K84" s="1"/>
      <c r="L84" s="1"/>
    </row>
    <row r="85" spans="1:12" ht="15">
      <c r="A85" s="14"/>
      <c r="B85" s="14"/>
      <c r="C85" s="1"/>
      <c r="D85" s="16"/>
      <c r="E85" s="1"/>
      <c r="F85" s="16"/>
      <c r="G85" s="1"/>
      <c r="H85" s="16"/>
      <c r="I85" s="1"/>
      <c r="J85" s="16"/>
      <c r="K85" s="1"/>
      <c r="L85" s="1"/>
    </row>
    <row r="86" spans="1:12" ht="15">
      <c r="A86" s="14" t="s">
        <v>86</v>
      </c>
      <c r="B86" s="14"/>
      <c r="C86" s="1"/>
      <c r="D86" s="16"/>
      <c r="E86" s="1"/>
      <c r="F86" s="16"/>
      <c r="G86" s="1"/>
      <c r="H86" s="16"/>
      <c r="I86" s="1"/>
      <c r="J86" s="16"/>
      <c r="K86" s="1"/>
      <c r="L86" s="1"/>
    </row>
    <row r="87" spans="1:12" ht="15">
      <c r="A87" s="14"/>
      <c r="B87" s="14" t="s">
        <v>87</v>
      </c>
      <c r="C87" s="1"/>
      <c r="D87" s="17">
        <f>'[1]Revenue Distribution'!AN87</f>
        <v>461874</v>
      </c>
      <c r="E87" s="1"/>
      <c r="F87" s="16">
        <v>0</v>
      </c>
      <c r="G87" s="1"/>
      <c r="H87" s="17">
        <f>'[1]LocalAssistance-Districts'!P75</f>
        <v>115231</v>
      </c>
      <c r="I87" s="1"/>
      <c r="J87" s="17">
        <f>+D87-F87-H87</f>
        <v>346643</v>
      </c>
      <c r="K87" s="1"/>
      <c r="L87" s="1"/>
    </row>
    <row r="88" spans="1:12" ht="15">
      <c r="A88" s="14"/>
      <c r="B88" s="14" t="s">
        <v>88</v>
      </c>
      <c r="C88" s="1"/>
      <c r="D88" s="17">
        <f>'[1]Revenue Distribution'!AN88</f>
        <v>91327</v>
      </c>
      <c r="E88" s="1"/>
      <c r="F88" s="16">
        <v>0</v>
      </c>
      <c r="G88" s="1"/>
      <c r="H88" s="17">
        <f>'[1]LocalAssistance-Districts'!P76</f>
        <v>22845</v>
      </c>
      <c r="I88" s="1"/>
      <c r="J88" s="17">
        <f>+D88-F88-H88</f>
        <v>68482</v>
      </c>
      <c r="K88" s="1"/>
      <c r="L88" s="1"/>
    </row>
    <row r="89" spans="1:12" ht="15">
      <c r="A89" s="14"/>
      <c r="B89" s="14" t="s">
        <v>89</v>
      </c>
      <c r="C89" s="1"/>
      <c r="D89" s="17">
        <f>'[1]Revenue Distribution'!AN89</f>
        <v>306055</v>
      </c>
      <c r="E89" s="1"/>
      <c r="F89" s="16">
        <v>0</v>
      </c>
      <c r="G89" s="1"/>
      <c r="H89" s="17">
        <f>'[1]LocalAssistance-Districts'!P77</f>
        <v>76559</v>
      </c>
      <c r="I89" s="1"/>
      <c r="J89" s="17">
        <f>+D89-F89-H89</f>
        <v>229496</v>
      </c>
      <c r="K89" s="1"/>
      <c r="L89" s="1"/>
    </row>
    <row r="90" spans="1:12" ht="15">
      <c r="A90" s="14"/>
      <c r="B90" s="14" t="s">
        <v>90</v>
      </c>
      <c r="C90" s="1"/>
      <c r="D90" s="17">
        <f>'[1]Revenue Distribution'!AN90</f>
        <v>90889</v>
      </c>
      <c r="E90" s="1"/>
      <c r="F90" s="16">
        <v>0</v>
      </c>
      <c r="G90" s="1"/>
      <c r="H90" s="17">
        <f>'[1]LocalAssistance-Districts'!P78</f>
        <v>25822</v>
      </c>
      <c r="I90" s="1"/>
      <c r="J90" s="17">
        <f>+D90-F90-H90</f>
        <v>65067</v>
      </c>
      <c r="K90" s="1"/>
      <c r="L90" s="1"/>
    </row>
    <row r="91" spans="1:12" ht="15">
      <c r="A91" s="14"/>
      <c r="B91" s="14" t="s">
        <v>91</v>
      </c>
      <c r="C91" s="1"/>
      <c r="D91" s="15">
        <f>'[1]Revenue Distribution'!AN91</f>
        <v>219023</v>
      </c>
      <c r="E91" s="1"/>
      <c r="F91" s="15">
        <v>0</v>
      </c>
      <c r="G91" s="1"/>
      <c r="H91" s="15">
        <f>'[1]LocalAssistance-Districts'!P79</f>
        <v>54468</v>
      </c>
      <c r="I91" s="1"/>
      <c r="J91" s="15">
        <f>+D91-F91-H91</f>
        <v>164555</v>
      </c>
      <c r="K91" s="1"/>
      <c r="L91" s="1"/>
    </row>
    <row r="92" spans="1:12" ht="15">
      <c r="A92" s="14" t="s">
        <v>92</v>
      </c>
      <c r="B92" s="14"/>
      <c r="C92" s="1"/>
      <c r="D92" s="16">
        <f>+SUM(D87:D91)</f>
        <v>1169168</v>
      </c>
      <c r="E92" s="1"/>
      <c r="F92" s="16">
        <f>+SUM(F87:F91)</f>
        <v>0</v>
      </c>
      <c r="G92" s="1"/>
      <c r="H92" s="16">
        <f>+SUM(H87:H91)</f>
        <v>294925</v>
      </c>
      <c r="I92" s="1"/>
      <c r="J92" s="16">
        <f>+SUM(J87:J91)</f>
        <v>874243</v>
      </c>
      <c r="K92" s="1"/>
      <c r="L92" s="1"/>
    </row>
    <row r="93" spans="1:12" ht="15">
      <c r="A93" s="14"/>
      <c r="B93" s="14"/>
      <c r="C93" s="1"/>
      <c r="D93" s="16"/>
      <c r="E93" s="1"/>
      <c r="F93" s="16"/>
      <c r="G93" s="1"/>
      <c r="H93" s="16"/>
      <c r="I93" s="1"/>
      <c r="J93" s="16"/>
      <c r="K93" s="1"/>
      <c r="L93" s="1"/>
    </row>
    <row r="94" spans="1:12" ht="15">
      <c r="A94" s="14"/>
      <c r="B94" s="14"/>
      <c r="C94" s="1"/>
      <c r="D94" s="1"/>
      <c r="E94" s="1"/>
      <c r="F94" s="1"/>
      <c r="G94" s="1"/>
      <c r="H94" s="1"/>
      <c r="I94" s="1"/>
      <c r="J94" s="1"/>
      <c r="K94" s="1"/>
      <c r="L94" s="1"/>
    </row>
    <row r="95" spans="1:12" ht="15.75" thickBot="1">
      <c r="A95" s="14" t="s">
        <v>93</v>
      </c>
      <c r="B95" s="14"/>
      <c r="C95" s="1"/>
      <c r="D95" s="19">
        <f>+(D92+D84+D69+D58+D44+D31+D27+D15)</f>
        <v>52375948</v>
      </c>
      <c r="E95" s="1"/>
      <c r="F95" s="19">
        <f>+(F92+F84+F69+F58+F44+F31+F27+F15)</f>
        <v>10739076</v>
      </c>
      <c r="G95" s="1"/>
      <c r="H95" s="19">
        <f>+(H92+H84+H69+H58+H44+H31+H27+H15)</f>
        <v>12316417</v>
      </c>
      <c r="I95" s="1"/>
      <c r="J95" s="19">
        <f>+(J92+J84+J69+J58+J44+J31+J27+J15)</f>
        <v>29320455</v>
      </c>
      <c r="K95" s="1"/>
      <c r="L95" s="1"/>
    </row>
    <row r="96" spans="1:12" ht="15.75" thickTop="1">
      <c r="A96" s="14"/>
      <c r="B96" s="14"/>
      <c r="C96" s="1"/>
      <c r="D96" s="17"/>
      <c r="E96" s="1"/>
      <c r="F96" s="17"/>
      <c r="G96" s="1"/>
      <c r="H96" s="17"/>
      <c r="I96" s="1"/>
      <c r="J96" s="20" t="s">
        <v>94</v>
      </c>
      <c r="K96" s="1"/>
      <c r="L96" s="1"/>
    </row>
    <row r="97" spans="1:12" ht="15">
      <c r="A97" s="1"/>
      <c r="B97" s="1"/>
      <c r="C97" s="1"/>
      <c r="D97" s="16"/>
      <c r="E97" s="1"/>
      <c r="F97" s="16"/>
      <c r="G97" s="1"/>
      <c r="H97" s="16"/>
      <c r="I97" s="1"/>
      <c r="J97" s="21"/>
      <c r="K97" s="1"/>
      <c r="L97" s="1"/>
    </row>
    <row r="98" spans="1:12" ht="15">
      <c r="A98" s="1"/>
      <c r="B98" s="1"/>
      <c r="C98" s="1"/>
      <c r="D98" s="1"/>
      <c r="E98" s="1"/>
      <c r="F98" s="1"/>
      <c r="G98" s="1"/>
      <c r="H98" s="16"/>
      <c r="I98" s="1"/>
      <c r="J98" s="21"/>
      <c r="K98" s="1"/>
      <c r="L98" s="1"/>
    </row>
    <row r="99" spans="1:12" ht="15">
      <c r="A99" s="1"/>
      <c r="B99" s="1"/>
      <c r="C99" s="1"/>
      <c r="D99" s="16"/>
      <c r="E99" s="1"/>
      <c r="F99" s="1"/>
      <c r="G99" s="1"/>
      <c r="H99" s="16"/>
      <c r="I99" s="1"/>
      <c r="J99" s="20"/>
      <c r="K99" s="1"/>
      <c r="L99" s="1"/>
    </row>
    <row r="100" spans="1:12" ht="15">
      <c r="A100" s="1"/>
      <c r="B100" s="1"/>
      <c r="C100" s="1"/>
      <c r="D100" s="1"/>
      <c r="E100" s="1"/>
      <c r="F100" s="1"/>
      <c r="G100" s="1"/>
      <c r="H100" s="16"/>
      <c r="I100" s="1"/>
      <c r="J100" s="16"/>
      <c r="K100" s="1"/>
      <c r="L100" s="1"/>
    </row>
    <row r="101" spans="1:12" ht="1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</row>
    <row r="102" spans="1:12" ht="15">
      <c r="A102" s="1"/>
      <c r="B102" s="1"/>
      <c r="C102" s="1"/>
      <c r="D102" s="1"/>
      <c r="E102" s="1"/>
      <c r="F102" s="1"/>
      <c r="G102" s="1"/>
      <c r="H102" s="1"/>
      <c r="I102" s="1"/>
      <c r="J102" s="16"/>
      <c r="K102" s="1"/>
      <c r="L102" s="1"/>
    </row>
    <row r="103" spans="1:12" ht="15">
      <c r="A103" s="1"/>
      <c r="B103" s="1"/>
      <c r="C103" s="1"/>
      <c r="D103" s="1"/>
      <c r="E103" s="1"/>
      <c r="F103" s="1"/>
      <c r="G103" s="1"/>
      <c r="H103" s="1"/>
      <c r="I103" s="1"/>
      <c r="J103" s="16"/>
      <c r="K103" s="1"/>
      <c r="L103" s="1"/>
    </row>
    <row r="104" spans="1:12" ht="1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</row>
    <row r="105" spans="1:12" ht="1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</row>
    <row r="106" spans="1:12" ht="1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</row>
    <row r="107" spans="1:12" ht="1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</row>
    <row r="108" spans="1:12" ht="1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</row>
    <row r="109" spans="1:12" ht="1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</row>
    <row r="110" spans="1:12" ht="1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</row>
    <row r="111" spans="1:12" ht="1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</row>
    <row r="112" spans="1:12" ht="1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</row>
    <row r="113" spans="1:12" ht="1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</row>
    <row r="114" spans="1:12" ht="1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</row>
    <row r="115" spans="1:12" ht="1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</row>
    <row r="116" spans="1:12" ht="1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</row>
    <row r="117" spans="1:12" ht="1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</row>
    <row r="118" spans="1:12" ht="1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</row>
    <row r="119" spans="1:12" ht="1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</row>
    <row r="120" spans="1:12" ht="1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</row>
    <row r="121" spans="1:12" ht="1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</row>
    <row r="122" spans="1:12" ht="1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</row>
    <row r="123" spans="1:12" ht="1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</row>
    <row r="124" spans="1:12" ht="1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</row>
    <row r="125" spans="1:12" ht="1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</row>
    <row r="126" spans="1:12" ht="1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</row>
    <row r="127" spans="1:12" ht="1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</row>
    <row r="128" spans="1:12" ht="1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</row>
    <row r="129" spans="1:12" ht="1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</row>
    <row r="130" spans="1:12" ht="1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</row>
    <row r="131" spans="1:12" ht="1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</row>
    <row r="132" spans="1:12" ht="1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</row>
    <row r="133" spans="1:12" ht="1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</row>
    <row r="134" spans="1:12" ht="1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</row>
    <row r="135" spans="1:12" ht="1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</row>
    <row r="136" spans="1:12" ht="1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</row>
    <row r="137" spans="1:12" ht="1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</row>
    <row r="138" spans="1:12" ht="1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</row>
    <row r="139" spans="1:12" ht="1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</row>
    <row r="140" spans="1:12" ht="1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</row>
    <row r="141" spans="1:12" ht="1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</row>
    <row r="142" spans="1:12" ht="1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</row>
    <row r="143" spans="1:12" ht="1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</row>
    <row r="144" spans="1:12" ht="1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</row>
    <row r="145" spans="1:12" ht="1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</row>
    <row r="146" spans="1:12" ht="1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</row>
    <row r="147" spans="1:12" ht="1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</row>
    <row r="148" spans="1:12" ht="1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</row>
    <row r="149" spans="1:12" ht="1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</row>
    <row r="150" spans="1:12" ht="1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</row>
    <row r="151" spans="1:12" ht="1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</row>
    <row r="152" spans="1:12" ht="1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</row>
    <row r="153" spans="1:12" ht="1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</row>
    <row r="154" spans="1:12" ht="1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</row>
    <row r="155" spans="1:12" ht="1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</row>
    <row r="156" spans="1:12" ht="1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</row>
    <row r="157" spans="1:12" ht="1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</row>
    <row r="158" spans="1:12" ht="1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</row>
    <row r="159" spans="1:12" ht="1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</row>
    <row r="160" spans="1:12" ht="1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</row>
  </sheetData>
  <mergeCells count="2">
    <mergeCell ref="A1:J1"/>
    <mergeCell ref="A3:J3"/>
  </mergeCells>
  <printOptions horizontalCentered="1"/>
  <pageMargins left="0.5" right="0.5" top="0" bottom="0" header="0.5" footer="0.5"/>
  <pageSetup scale="54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Fund Sources Redistributed</vt:lpstr>
      <vt:lpstr>Sheet3</vt:lpstr>
      <vt:lpstr>'Fund Sources Redistributed'!Print_Area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Deborah Malone-Larson</cp:lastModifiedBy>
  <cp:lastPrinted>2021-11-18T00:20:18Z</cp:lastPrinted>
  <dcterms:created xsi:type="dcterms:W3CDTF">1996-10-14T23:33:28Z</dcterms:created>
  <dcterms:modified xsi:type="dcterms:W3CDTF">2021-11-18T00:21:36Z</dcterms:modified>
</cp:coreProperties>
</file>