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whittle\Desktop\"/>
    </mc:Choice>
  </mc:AlternateContent>
  <bookViews>
    <workbookView xWindow="0" yWindow="0" windowWidth="28800" windowHeight="138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4" i="1" l="1"/>
  <c r="C327" i="1" l="1"/>
  <c r="C131" i="1"/>
  <c r="C326" i="1" l="1"/>
  <c r="C130" i="1"/>
  <c r="C325" i="1" l="1"/>
  <c r="C219" i="1"/>
  <c r="C217" i="1"/>
  <c r="C324" i="1" l="1"/>
  <c r="C295" i="1" l="1"/>
  <c r="C323" i="1" l="1"/>
  <c r="C294" i="1"/>
  <c r="C68" i="1"/>
  <c r="C208" i="1" l="1"/>
  <c r="C207" i="1"/>
  <c r="C115" i="1"/>
  <c r="C205" i="1" l="1"/>
  <c r="C111" i="1"/>
  <c r="C317" i="1" l="1"/>
  <c r="C109" i="1"/>
  <c r="C107" i="1"/>
  <c r="C56" i="1"/>
  <c r="C201" i="1" l="1"/>
  <c r="C316" i="1" l="1"/>
  <c r="C315" i="1"/>
  <c r="C105" i="1"/>
  <c r="C314" i="1" l="1"/>
  <c r="C312" i="1" l="1"/>
  <c r="C98" i="1"/>
  <c r="C97" i="1"/>
  <c r="C43" i="1"/>
  <c r="C360" i="1" s="1"/>
</calcChain>
</file>

<file path=xl/sharedStrings.xml><?xml version="1.0" encoding="utf-8"?>
<sst xmlns="http://schemas.openxmlformats.org/spreadsheetml/2006/main" count="400" uniqueCount="45">
  <si>
    <t>PARKWAY SCHOOL DISTRICT</t>
  </si>
  <si>
    <t xml:space="preserve"> 2017-18 BOARD MEETING</t>
  </si>
  <si>
    <t>DATE</t>
  </si>
  <si>
    <t xml:space="preserve">WIRE </t>
  </si>
  <si>
    <t>PAYMENTS</t>
  </si>
  <si>
    <t>PAID</t>
  </si>
  <si>
    <t>SEMI-ANNUAL DEBT SERVICE</t>
  </si>
  <si>
    <t>BANK FEES-ACCOUNT ANALYSIS</t>
  </si>
  <si>
    <t>AMAZON</t>
  </si>
  <si>
    <t>DELTA DENTAL</t>
  </si>
  <si>
    <t>DIRECT DEPOSIT PAYROLL</t>
  </si>
  <si>
    <t>DISCOVERY BENEFITS - FSA RESERVE</t>
  </si>
  <si>
    <t>DISCOVERY BENEFITS - ADMIN FEE</t>
  </si>
  <si>
    <t>EFTPS-FED/FICA TAXES</t>
  </si>
  <si>
    <t>EFTPS-MISSOURI TAXES</t>
  </si>
  <si>
    <t>PAYROLL WITHOLDING FOR CWA DUES</t>
  </si>
  <si>
    <t>EXPRESS SCRIPTS</t>
  </si>
  <si>
    <t>HORACE MANN</t>
  </si>
  <si>
    <t>OPTUM H.S.A.</t>
  </si>
  <si>
    <t>POSTAGE</t>
  </si>
  <si>
    <t xml:space="preserve">RETIREMENT </t>
  </si>
  <si>
    <t>UMB ELECTRONIC FUNDS TRANSFER</t>
  </si>
  <si>
    <t>UMB PURCHASING CARD PAYMENT</t>
  </si>
  <si>
    <t>BOND FEES/INTEREST</t>
  </si>
  <si>
    <t>BANK FEES</t>
  </si>
  <si>
    <t xml:space="preserve">TAX ANTICIPATION NOTE </t>
  </si>
  <si>
    <t>FSA</t>
  </si>
  <si>
    <t>Med Exp</t>
  </si>
  <si>
    <r>
      <rPr>
        <b/>
        <sz val="12"/>
        <color rgb="FFFF0000"/>
        <rFont val="Arial"/>
        <family val="2"/>
      </rPr>
      <t>June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</si>
  <si>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July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</si>
  <si>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August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</si>
  <si>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 xml:space="preserve">October </t>
    </r>
    <r>
      <rPr>
        <b/>
        <sz val="12"/>
        <rFont val="Arial"/>
        <family val="2"/>
      </rPr>
      <t>Month End Values for:</t>
    </r>
  </si>
  <si>
    <r>
      <rPr>
        <b/>
        <sz val="12"/>
        <color rgb="FFFF0000"/>
        <rFont val="Arial"/>
        <family val="2"/>
      </rPr>
      <t>November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</si>
  <si>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September</t>
    </r>
    <r>
      <rPr>
        <b/>
        <sz val="12"/>
        <rFont val="Arial"/>
        <family val="2"/>
      </rPr>
      <t xml:space="preserve"> Month End Values for:</t>
    </r>
  </si>
  <si>
    <t>WIRE REPORT THROUGH 11/30</t>
  </si>
  <si>
    <r>
      <rPr>
        <b/>
        <sz val="12"/>
        <color rgb="FFFF0000"/>
        <rFont val="Arial"/>
        <family val="2"/>
      </rPr>
      <t>December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</si>
  <si>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January</t>
    </r>
    <r>
      <rPr>
        <b/>
        <sz val="12"/>
        <rFont val="Arial"/>
        <family val="2"/>
      </rPr>
      <t xml:space="preserve"> Month End Values for:</t>
    </r>
  </si>
  <si>
    <t>UHC MEDICAL EXPENSES</t>
  </si>
  <si>
    <t>UHC DEP CARE/ FLEX SPENDING</t>
  </si>
  <si>
    <r>
      <rPr>
        <b/>
        <sz val="12"/>
        <color rgb="FFFF0000"/>
        <rFont val="Arial"/>
        <family val="2"/>
      </rPr>
      <t>February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</si>
  <si>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March</t>
    </r>
    <r>
      <rPr>
        <b/>
        <sz val="12"/>
        <rFont val="Arial"/>
        <family val="2"/>
      </rPr>
      <t xml:space="preserve"> Month End Values for:</t>
    </r>
  </si>
  <si>
    <t>LEGAL SERVICS FOR 2019BOND</t>
  </si>
  <si>
    <r>
      <rPr>
        <b/>
        <sz val="12"/>
        <color rgb="FFFF0000"/>
        <rFont val="Arial"/>
        <family val="2"/>
      </rPr>
      <t>April</t>
    </r>
    <r>
      <rPr>
        <b/>
        <sz val="12"/>
        <rFont val="Arial"/>
        <family val="2"/>
      </rPr>
      <t xml:space="preserve"> Month End Values for:</t>
    </r>
  </si>
  <si>
    <r>
      <rPr>
        <b/>
        <sz val="12"/>
        <color rgb="FFFF0000"/>
        <rFont val="Arial"/>
        <family val="2"/>
      </rPr>
      <t>May</t>
    </r>
    <r>
      <rPr>
        <b/>
        <sz val="12"/>
        <rFont val="Arial"/>
        <family val="2"/>
      </rPr>
      <t xml:space="preserve"> Month End Values for:</t>
    </r>
  </si>
  <si>
    <t>UMB EFT CARD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</si>
</sst>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43" fontId="3" fillId="0" borderId="0" xfId="2" applyFont="1" applyFill="1" applyAlignment="1">
      <alignment horizontal="centerContinuous"/>
    </xf>
    <xf numFmtId="0" fontId="2" fillId="0" borderId="0" xfId="0" applyFont="1"/>
    <xf numFmtId="164" fontId="3" fillId="0" borderId="0" xfId="0" applyNumberFormat="1" applyFont="1"/>
    <xf numFmtId="43" fontId="3" fillId="0" borderId="0" xfId="2" applyFont="1" applyFill="1"/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43" fontId="2" fillId="0" borderId="0" xfId="2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4" fontId="3" fillId="0" borderId="0" xfId="0" quotePrefix="1" applyNumberFormat="1" applyFont="1" applyFill="1" applyBorder="1" applyAlignment="1">
      <alignment horizontal="right"/>
    </xf>
    <xf numFmtId="43" fontId="3" fillId="0" borderId="0" xfId="2" applyFont="1"/>
    <xf numFmtId="164" fontId="3" fillId="0" borderId="0" xfId="0" applyNumberFormat="1" applyFont="1" applyFill="1"/>
    <xf numFmtId="164" fontId="3" fillId="0" borderId="0" xfId="0" applyNumberFormat="1" applyFont="1" applyFill="1" applyBorder="1" applyAlignment="1">
      <alignment horizontal="right"/>
    </xf>
    <xf numFmtId="43" fontId="5" fillId="0" borderId="0" xfId="2" applyFont="1" applyFill="1" applyBorder="1" applyAlignment="1">
      <alignment horizontal="right" vertical="top"/>
    </xf>
    <xf numFmtId="43" fontId="3" fillId="0" borderId="0" xfId="2" applyFont="1" applyFill="1" applyAlignment="1">
      <alignment horizontal="right"/>
    </xf>
    <xf numFmtId="0" fontId="3" fillId="0" borderId="0" xfId="0" quotePrefix="1" applyFont="1"/>
    <xf numFmtId="43" fontId="6" fillId="0" borderId="0" xfId="2" applyFont="1" applyAlignment="1">
      <alignment horizontal="left"/>
    </xf>
    <xf numFmtId="43" fontId="3" fillId="0" borderId="0" xfId="1" applyFont="1" applyFill="1" applyAlignment="1">
      <alignment horizontal="right"/>
    </xf>
    <xf numFmtId="43" fontId="6" fillId="0" borderId="0" xfId="1" applyFont="1" applyAlignment="1">
      <alignment horizontal="left"/>
    </xf>
    <xf numFmtId="0" fontId="2" fillId="0" borderId="0" xfId="0" applyFont="1" applyAlignment="1">
      <alignment horizontal="right"/>
    </xf>
    <xf numFmtId="43" fontId="2" fillId="0" borderId="0" xfId="2" applyFont="1" applyFill="1" applyBorder="1"/>
    <xf numFmtId="43" fontId="2" fillId="0" borderId="0" xfId="2" applyFont="1"/>
    <xf numFmtId="43" fontId="3" fillId="0" borderId="0" xfId="2" applyFont="1" applyFill="1" applyBorder="1" applyAlignment="1">
      <alignment horizontal="right"/>
    </xf>
    <xf numFmtId="43" fontId="7" fillId="0" borderId="1" xfId="0" applyNumberFormat="1" applyFont="1" applyBorder="1"/>
    <xf numFmtId="43" fontId="3" fillId="0" borderId="0" xfId="2" applyFont="1" applyBorder="1"/>
    <xf numFmtId="43" fontId="3" fillId="0" borderId="0" xfId="1" applyFont="1" applyFill="1"/>
    <xf numFmtId="0" fontId="2" fillId="0" borderId="0" xfId="0" applyFont="1" applyAlignment="1">
      <alignment horizontal="center"/>
    </xf>
  </cellXfs>
  <cellStyles count="3">
    <cellStyle name="Comma" xfId="1" builtinId="3"/>
    <cellStyle name="Comma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2"/>
  <sheetViews>
    <sheetView tabSelected="1" topLeftCell="A34" workbookViewId="0">
      <selection activeCell="A274" sqref="A274:C274"/>
    </sheetView>
  </sheetViews>
  <sheetFormatPr defaultRowHeight="15" x14ac:dyDescent="0.25"/>
  <cols>
    <col min="1" max="1" width="45.42578125" bestFit="1" customWidth="1"/>
    <col min="2" max="2" width="10.140625" bestFit="1" customWidth="1"/>
    <col min="3" max="3" width="18.85546875" bestFit="1" customWidth="1"/>
  </cols>
  <sheetData>
    <row r="1" spans="1:3" ht="15.75" x14ac:dyDescent="0.25">
      <c r="A1" s="1" t="s">
        <v>0</v>
      </c>
      <c r="B1" s="2"/>
      <c r="C1" s="3"/>
    </row>
    <row r="2" spans="1:3" ht="15.75" x14ac:dyDescent="0.25">
      <c r="A2" s="1" t="s">
        <v>1</v>
      </c>
      <c r="B2" s="2"/>
      <c r="C2" s="3"/>
    </row>
    <row r="3" spans="1:3" ht="15.75" x14ac:dyDescent="0.25">
      <c r="A3" s="29" t="s">
        <v>34</v>
      </c>
      <c r="B3" s="29"/>
      <c r="C3" s="29"/>
    </row>
    <row r="4" spans="1:3" ht="15.75" x14ac:dyDescent="0.25">
      <c r="A4" s="4"/>
      <c r="B4" s="5"/>
      <c r="C4" s="6"/>
    </row>
    <row r="5" spans="1:3" ht="15.75" x14ac:dyDescent="0.25">
      <c r="A5" s="7"/>
      <c r="B5" s="8" t="s">
        <v>2</v>
      </c>
      <c r="C5" s="9" t="s">
        <v>3</v>
      </c>
    </row>
    <row r="6" spans="1:3" ht="15.75" x14ac:dyDescent="0.25">
      <c r="A6" s="10" t="s">
        <v>4</v>
      </c>
      <c r="B6" s="8" t="s">
        <v>5</v>
      </c>
      <c r="C6" s="9" t="s">
        <v>4</v>
      </c>
    </row>
    <row r="7" spans="1:3" ht="15.75" x14ac:dyDescent="0.25">
      <c r="A7" s="11" t="s">
        <v>8</v>
      </c>
      <c r="B7" s="12">
        <v>43263</v>
      </c>
      <c r="C7" s="13">
        <v>15910.29</v>
      </c>
    </row>
    <row r="8" spans="1:3" ht="15.75" x14ac:dyDescent="0.25">
      <c r="A8" s="11" t="s">
        <v>8</v>
      </c>
      <c r="B8" s="12">
        <v>43271</v>
      </c>
      <c r="C8" s="13">
        <v>10385.299999999999</v>
      </c>
    </row>
    <row r="9" spans="1:3" ht="15.75" x14ac:dyDescent="0.25">
      <c r="A9" s="11" t="s">
        <v>8</v>
      </c>
      <c r="B9" s="12">
        <v>43298</v>
      </c>
      <c r="C9" s="13">
        <v>15044.41</v>
      </c>
    </row>
    <row r="10" spans="1:3" ht="15.75" x14ac:dyDescent="0.25">
      <c r="A10" s="11" t="s">
        <v>8</v>
      </c>
      <c r="B10" s="12">
        <v>43313</v>
      </c>
      <c r="C10" s="13">
        <v>5176.91</v>
      </c>
    </row>
    <row r="11" spans="1:3" ht="15.75" x14ac:dyDescent="0.25">
      <c r="A11" s="11" t="s">
        <v>8</v>
      </c>
      <c r="B11" s="12">
        <v>43334</v>
      </c>
      <c r="C11" s="13">
        <v>5359.89</v>
      </c>
    </row>
    <row r="12" spans="1:3" ht="15.75" x14ac:dyDescent="0.25">
      <c r="A12" s="11" t="s">
        <v>8</v>
      </c>
      <c r="B12" s="12">
        <v>43343</v>
      </c>
      <c r="C12" s="13">
        <v>6270.12</v>
      </c>
    </row>
    <row r="13" spans="1:3" ht="15.75" x14ac:dyDescent="0.25">
      <c r="A13" s="11" t="s">
        <v>8</v>
      </c>
      <c r="B13" s="12">
        <v>43360</v>
      </c>
      <c r="C13" s="13">
        <v>1995.48</v>
      </c>
    </row>
    <row r="14" spans="1:3" ht="15.75" x14ac:dyDescent="0.25">
      <c r="A14" s="11" t="s">
        <v>8</v>
      </c>
      <c r="B14" s="12">
        <v>43363</v>
      </c>
      <c r="C14" s="13">
        <v>4673.1099999999997</v>
      </c>
    </row>
    <row r="15" spans="1:3" ht="15.75" x14ac:dyDescent="0.25">
      <c r="A15" s="11" t="s">
        <v>8</v>
      </c>
      <c r="B15" s="12">
        <v>43384</v>
      </c>
      <c r="C15" s="13">
        <v>7770.42</v>
      </c>
    </row>
    <row r="16" spans="1:3" ht="15.75" x14ac:dyDescent="0.25">
      <c r="A16" s="11" t="s">
        <v>8</v>
      </c>
      <c r="B16" s="12">
        <v>43410</v>
      </c>
      <c r="C16" s="13">
        <v>3297.19</v>
      </c>
    </row>
    <row r="17" spans="1:3" ht="15.75" x14ac:dyDescent="0.25">
      <c r="A17" s="11" t="s">
        <v>8</v>
      </c>
      <c r="B17" s="12">
        <v>43423</v>
      </c>
      <c r="C17" s="13">
        <v>4506.22</v>
      </c>
    </row>
    <row r="18" spans="1:3" ht="15.75" x14ac:dyDescent="0.25">
      <c r="A18" s="11" t="s">
        <v>8</v>
      </c>
      <c r="B18" s="12">
        <v>43481</v>
      </c>
      <c r="C18" s="13">
        <v>3706.03</v>
      </c>
    </row>
    <row r="19" spans="1:3" ht="15.75" x14ac:dyDescent="0.25">
      <c r="A19" s="11" t="s">
        <v>8</v>
      </c>
      <c r="B19" s="12">
        <v>43507</v>
      </c>
      <c r="C19" s="13">
        <v>7484.79</v>
      </c>
    </row>
    <row r="20" spans="1:3" ht="15.75" x14ac:dyDescent="0.25">
      <c r="A20" s="11" t="s">
        <v>8</v>
      </c>
      <c r="B20" s="12">
        <v>43537</v>
      </c>
      <c r="C20" s="13">
        <v>4297.5600000000004</v>
      </c>
    </row>
    <row r="21" spans="1:3" ht="15.75" x14ac:dyDescent="0.25">
      <c r="A21" s="11" t="s">
        <v>8</v>
      </c>
      <c r="B21" s="12">
        <v>43553</v>
      </c>
      <c r="C21" s="13">
        <v>5599.5</v>
      </c>
    </row>
    <row r="22" spans="1:3" ht="15.75" x14ac:dyDescent="0.25">
      <c r="A22" s="11" t="s">
        <v>8</v>
      </c>
      <c r="B22" s="12">
        <v>43592</v>
      </c>
      <c r="C22" s="13">
        <v>2629.24</v>
      </c>
    </row>
    <row r="23" spans="1:3" ht="15.75" x14ac:dyDescent="0.25">
      <c r="A23" s="11" t="s">
        <v>8</v>
      </c>
      <c r="B23" s="12">
        <v>43626</v>
      </c>
      <c r="C23" s="13">
        <v>10462.49</v>
      </c>
    </row>
    <row r="24" spans="1:3" ht="15.75" x14ac:dyDescent="0.25">
      <c r="A24" s="11" t="s">
        <v>8</v>
      </c>
      <c r="B24" s="12">
        <v>43633</v>
      </c>
      <c r="C24" s="13">
        <v>2794.53</v>
      </c>
    </row>
    <row r="25" spans="1:3" ht="15.75" x14ac:dyDescent="0.25">
      <c r="A25" s="11" t="s">
        <v>8</v>
      </c>
      <c r="B25" s="12">
        <v>43642</v>
      </c>
      <c r="C25" s="13">
        <v>8303.3799999999992</v>
      </c>
    </row>
    <row r="26" spans="1:3" ht="15.75" x14ac:dyDescent="0.25">
      <c r="A26" s="11" t="s">
        <v>24</v>
      </c>
      <c r="B26" s="12">
        <v>43410</v>
      </c>
      <c r="C26" s="13">
        <v>849.24</v>
      </c>
    </row>
    <row r="27" spans="1:3" ht="15.75" x14ac:dyDescent="0.25">
      <c r="A27" s="11" t="s">
        <v>7</v>
      </c>
      <c r="B27" s="12">
        <v>43264</v>
      </c>
      <c r="C27" s="13">
        <v>6088.67</v>
      </c>
    </row>
    <row r="28" spans="1:3" ht="15.75" x14ac:dyDescent="0.25">
      <c r="A28" s="11" t="s">
        <v>7</v>
      </c>
      <c r="B28" s="12">
        <v>43294</v>
      </c>
      <c r="C28" s="13">
        <v>5066.62</v>
      </c>
    </row>
    <row r="29" spans="1:3" ht="15.75" x14ac:dyDescent="0.25">
      <c r="A29" s="11" t="s">
        <v>7</v>
      </c>
      <c r="B29" s="12">
        <v>43360</v>
      </c>
      <c r="C29" s="13">
        <v>3994.45</v>
      </c>
    </row>
    <row r="30" spans="1:3" ht="15.75" x14ac:dyDescent="0.25">
      <c r="A30" s="11" t="s">
        <v>7</v>
      </c>
      <c r="B30" s="12">
        <v>43418</v>
      </c>
      <c r="C30" s="13">
        <v>3389.95</v>
      </c>
    </row>
    <row r="31" spans="1:3" ht="15.75" x14ac:dyDescent="0.25">
      <c r="A31" s="11" t="s">
        <v>7</v>
      </c>
      <c r="B31" s="12">
        <v>43468</v>
      </c>
      <c r="C31" s="27">
        <v>213.57</v>
      </c>
    </row>
    <row r="32" spans="1:3" ht="15.75" x14ac:dyDescent="0.25">
      <c r="A32" s="11" t="s">
        <v>7</v>
      </c>
      <c r="B32" s="12">
        <v>43528</v>
      </c>
      <c r="C32" s="13">
        <v>431.3</v>
      </c>
    </row>
    <row r="33" spans="1:3" ht="15.75" x14ac:dyDescent="0.25">
      <c r="A33" s="11" t="s">
        <v>7</v>
      </c>
      <c r="B33" s="12">
        <v>43558</v>
      </c>
      <c r="C33" s="13">
        <v>454.23</v>
      </c>
    </row>
    <row r="34" spans="1:3" ht="15.75" x14ac:dyDescent="0.25">
      <c r="A34" s="11" t="s">
        <v>7</v>
      </c>
      <c r="B34" s="12">
        <v>43588</v>
      </c>
      <c r="C34" s="13">
        <v>761.75</v>
      </c>
    </row>
    <row r="35" spans="1:3" ht="15.75" x14ac:dyDescent="0.25">
      <c r="A35" s="11" t="s">
        <v>7</v>
      </c>
      <c r="B35" s="12">
        <v>43601</v>
      </c>
      <c r="C35" s="13">
        <v>7796.8</v>
      </c>
    </row>
    <row r="36" spans="1:3" ht="15.75" x14ac:dyDescent="0.25">
      <c r="A36" s="11" t="s">
        <v>7</v>
      </c>
      <c r="B36" s="12">
        <v>43619</v>
      </c>
      <c r="C36" s="13">
        <v>421.52</v>
      </c>
    </row>
    <row r="37" spans="1:3" ht="15.75" x14ac:dyDescent="0.25">
      <c r="A37" s="11" t="s">
        <v>23</v>
      </c>
      <c r="B37" s="12">
        <v>43343</v>
      </c>
      <c r="C37" s="13">
        <v>3607505.03</v>
      </c>
    </row>
    <row r="38" spans="1:3" ht="15.75" x14ac:dyDescent="0.25">
      <c r="A38" s="11" t="s">
        <v>9</v>
      </c>
      <c r="B38" s="12">
        <v>43259</v>
      </c>
      <c r="C38" s="6">
        <v>37839.800000000003</v>
      </c>
    </row>
    <row r="39" spans="1:3" ht="15.75" x14ac:dyDescent="0.25">
      <c r="A39" s="11" t="s">
        <v>9</v>
      </c>
      <c r="B39" s="12">
        <v>43266</v>
      </c>
      <c r="C39" s="6">
        <v>33652.1</v>
      </c>
    </row>
    <row r="40" spans="1:3" ht="15.75" x14ac:dyDescent="0.25">
      <c r="A40" s="11" t="s">
        <v>9</v>
      </c>
      <c r="B40" s="14">
        <v>43273</v>
      </c>
      <c r="C40" s="6">
        <v>54902.25</v>
      </c>
    </row>
    <row r="41" spans="1:3" ht="15.75" x14ac:dyDescent="0.25">
      <c r="A41" s="11" t="s">
        <v>9</v>
      </c>
      <c r="B41" s="12">
        <v>43280</v>
      </c>
      <c r="C41" s="6">
        <v>54568.79</v>
      </c>
    </row>
    <row r="42" spans="1:3" ht="15.75" x14ac:dyDescent="0.25">
      <c r="A42" s="11" t="s">
        <v>9</v>
      </c>
      <c r="B42" s="15">
        <v>43287</v>
      </c>
      <c r="C42" s="6">
        <v>54073</v>
      </c>
    </row>
    <row r="43" spans="1:3" ht="15.75" x14ac:dyDescent="0.25">
      <c r="A43" s="11" t="s">
        <v>9</v>
      </c>
      <c r="B43" s="15">
        <v>43294</v>
      </c>
      <c r="C43" s="6">
        <f>53713+7.28</f>
        <v>53720.28</v>
      </c>
    </row>
    <row r="44" spans="1:3" ht="15.75" x14ac:dyDescent="0.25">
      <c r="A44" s="11" t="s">
        <v>9</v>
      </c>
      <c r="B44" s="15">
        <v>43301</v>
      </c>
      <c r="C44" s="6">
        <v>37046.449999999997</v>
      </c>
    </row>
    <row r="45" spans="1:3" ht="15.75" x14ac:dyDescent="0.25">
      <c r="A45" s="11" t="s">
        <v>9</v>
      </c>
      <c r="B45" s="15">
        <v>43308</v>
      </c>
      <c r="C45" s="6">
        <v>48683.95</v>
      </c>
    </row>
    <row r="46" spans="1:3" ht="15.75" x14ac:dyDescent="0.25">
      <c r="A46" s="11" t="s">
        <v>9</v>
      </c>
      <c r="B46" s="12">
        <v>43315</v>
      </c>
      <c r="C46" s="6">
        <v>59653.69</v>
      </c>
    </row>
    <row r="47" spans="1:3" ht="15.75" x14ac:dyDescent="0.25">
      <c r="A47" s="11" t="s">
        <v>9</v>
      </c>
      <c r="B47" s="12">
        <v>43322</v>
      </c>
      <c r="C47" s="6">
        <v>59921.599999999999</v>
      </c>
    </row>
    <row r="48" spans="1:3" ht="15.75" x14ac:dyDescent="0.25">
      <c r="A48" s="11" t="s">
        <v>9</v>
      </c>
      <c r="B48" s="14">
        <v>43329</v>
      </c>
      <c r="C48" s="6">
        <v>55521.1</v>
      </c>
    </row>
    <row r="49" spans="1:3" ht="15.75" x14ac:dyDescent="0.25">
      <c r="A49" s="11" t="s">
        <v>9</v>
      </c>
      <c r="B49" s="12">
        <v>43336</v>
      </c>
      <c r="C49" s="6">
        <v>70309.429999999993</v>
      </c>
    </row>
    <row r="50" spans="1:3" ht="15.75" x14ac:dyDescent="0.25">
      <c r="A50" s="11" t="s">
        <v>9</v>
      </c>
      <c r="B50" s="15">
        <v>43343</v>
      </c>
      <c r="C50" s="6">
        <v>51176.42</v>
      </c>
    </row>
    <row r="51" spans="1:3" ht="15.75" x14ac:dyDescent="0.25">
      <c r="A51" s="11" t="s">
        <v>9</v>
      </c>
      <c r="B51" s="12">
        <v>43350</v>
      </c>
      <c r="C51" s="6">
        <v>37473.82</v>
      </c>
    </row>
    <row r="52" spans="1:3" ht="15.75" x14ac:dyDescent="0.25">
      <c r="A52" s="11" t="s">
        <v>9</v>
      </c>
      <c r="B52" s="12">
        <v>43357</v>
      </c>
      <c r="C52" s="6">
        <v>40471.75</v>
      </c>
    </row>
    <row r="53" spans="1:3" ht="15.75" x14ac:dyDescent="0.25">
      <c r="A53" s="11" t="s">
        <v>9</v>
      </c>
      <c r="B53" s="12">
        <v>43364</v>
      </c>
      <c r="C53" s="6">
        <v>36091.800000000003</v>
      </c>
    </row>
    <row r="54" spans="1:3" ht="15.75" x14ac:dyDescent="0.25">
      <c r="A54" s="11" t="s">
        <v>9</v>
      </c>
      <c r="B54" s="12">
        <v>43371</v>
      </c>
      <c r="C54" s="6">
        <v>45657.95</v>
      </c>
    </row>
    <row r="55" spans="1:3" ht="15.75" x14ac:dyDescent="0.25">
      <c r="A55" s="11" t="s">
        <v>9</v>
      </c>
      <c r="B55" s="14">
        <v>43378</v>
      </c>
      <c r="C55" s="6">
        <v>41063.18</v>
      </c>
    </row>
    <row r="56" spans="1:3" ht="15.75" x14ac:dyDescent="0.25">
      <c r="A56" s="11" t="s">
        <v>9</v>
      </c>
      <c r="B56" s="12">
        <v>43385</v>
      </c>
      <c r="C56" s="6">
        <f>35635.73+4.24</f>
        <v>35639.97</v>
      </c>
    </row>
    <row r="57" spans="1:3" ht="15.75" x14ac:dyDescent="0.25">
      <c r="A57" s="11" t="s">
        <v>9</v>
      </c>
      <c r="B57" s="12">
        <v>43392</v>
      </c>
      <c r="C57" s="6">
        <v>33488</v>
      </c>
    </row>
    <row r="58" spans="1:3" ht="15.75" x14ac:dyDescent="0.25">
      <c r="A58" s="11" t="s">
        <v>9</v>
      </c>
      <c r="B58" s="14">
        <v>43399</v>
      </c>
      <c r="C58" s="6">
        <v>44372.160000000003</v>
      </c>
    </row>
    <row r="59" spans="1:3" ht="15.75" x14ac:dyDescent="0.25">
      <c r="A59" s="11" t="s">
        <v>9</v>
      </c>
      <c r="B59" s="12">
        <v>43406</v>
      </c>
      <c r="C59" s="6">
        <v>37286.089999999997</v>
      </c>
    </row>
    <row r="60" spans="1:3" ht="15.75" x14ac:dyDescent="0.25">
      <c r="A60" s="11" t="s">
        <v>9</v>
      </c>
      <c r="B60" s="12">
        <v>43413</v>
      </c>
      <c r="C60" s="6">
        <v>30016.45</v>
      </c>
    </row>
    <row r="61" spans="1:3" ht="15.75" x14ac:dyDescent="0.25">
      <c r="A61" s="11" t="s">
        <v>9</v>
      </c>
      <c r="B61" s="12">
        <v>43420</v>
      </c>
      <c r="C61" s="6">
        <v>29223.15</v>
      </c>
    </row>
    <row r="62" spans="1:3" ht="15.75" x14ac:dyDescent="0.25">
      <c r="A62" s="11" t="s">
        <v>9</v>
      </c>
      <c r="B62" s="14">
        <v>43427</v>
      </c>
      <c r="C62" s="6">
        <v>43464.95</v>
      </c>
    </row>
    <row r="63" spans="1:3" ht="15.75" x14ac:dyDescent="0.25">
      <c r="A63" s="11" t="s">
        <v>9</v>
      </c>
      <c r="B63" s="12">
        <v>43434</v>
      </c>
      <c r="C63" s="6">
        <v>31783.54</v>
      </c>
    </row>
    <row r="64" spans="1:3" ht="15.75" x14ac:dyDescent="0.25">
      <c r="A64" s="11" t="s">
        <v>9</v>
      </c>
      <c r="B64" s="12">
        <v>43441</v>
      </c>
      <c r="C64" s="6">
        <v>21411.200000000001</v>
      </c>
    </row>
    <row r="65" spans="1:3" ht="15.75" x14ac:dyDescent="0.25">
      <c r="A65" s="11" t="s">
        <v>9</v>
      </c>
      <c r="B65" s="12">
        <v>43447</v>
      </c>
      <c r="C65" s="6">
        <v>47292.82</v>
      </c>
    </row>
    <row r="66" spans="1:3" ht="15.75" x14ac:dyDescent="0.25">
      <c r="A66" s="11" t="s">
        <v>9</v>
      </c>
      <c r="B66" s="14">
        <v>43455</v>
      </c>
      <c r="C66" s="6">
        <v>38239.379999999997</v>
      </c>
    </row>
    <row r="67" spans="1:3" ht="15.75" x14ac:dyDescent="0.25">
      <c r="A67" s="11" t="s">
        <v>9</v>
      </c>
      <c r="B67" s="12">
        <v>43462</v>
      </c>
      <c r="C67" s="6">
        <v>45733.55</v>
      </c>
    </row>
    <row r="68" spans="1:3" ht="15.75" x14ac:dyDescent="0.25">
      <c r="A68" s="11" t="s">
        <v>9</v>
      </c>
      <c r="B68" s="12">
        <v>43476</v>
      </c>
      <c r="C68" s="6">
        <f>22871.27+4.15</f>
        <v>22875.420000000002</v>
      </c>
    </row>
    <row r="69" spans="1:3" ht="15.75" x14ac:dyDescent="0.25">
      <c r="A69" s="11" t="s">
        <v>9</v>
      </c>
      <c r="B69" s="12">
        <v>43483</v>
      </c>
      <c r="C69" s="6">
        <v>45717.7</v>
      </c>
    </row>
    <row r="70" spans="1:3" ht="15.75" x14ac:dyDescent="0.25">
      <c r="A70" s="11" t="s">
        <v>9</v>
      </c>
      <c r="B70" s="14">
        <v>43490</v>
      </c>
      <c r="C70" s="6">
        <v>58015.3</v>
      </c>
    </row>
    <row r="71" spans="1:3" ht="15.75" x14ac:dyDescent="0.25">
      <c r="A71" s="11" t="s">
        <v>9</v>
      </c>
      <c r="B71" s="12">
        <v>43497</v>
      </c>
      <c r="C71" s="6">
        <v>46528.59</v>
      </c>
    </row>
    <row r="72" spans="1:3" ht="15.75" x14ac:dyDescent="0.25">
      <c r="A72" s="11" t="s">
        <v>9</v>
      </c>
      <c r="B72" s="15">
        <v>43504</v>
      </c>
      <c r="C72" s="6">
        <v>62846</v>
      </c>
    </row>
    <row r="73" spans="1:3" ht="15.75" x14ac:dyDescent="0.25">
      <c r="A73" s="11" t="s">
        <v>9</v>
      </c>
      <c r="B73" s="15">
        <v>43511</v>
      </c>
      <c r="C73" s="6">
        <v>41717.1</v>
      </c>
    </row>
    <row r="74" spans="1:3" ht="15.75" x14ac:dyDescent="0.25">
      <c r="A74" s="11" t="s">
        <v>9</v>
      </c>
      <c r="B74" s="15">
        <v>43518</v>
      </c>
      <c r="C74" s="6">
        <v>44984.06</v>
      </c>
    </row>
    <row r="75" spans="1:3" ht="15.75" x14ac:dyDescent="0.25">
      <c r="A75" s="11" t="s">
        <v>9</v>
      </c>
      <c r="B75" s="12">
        <v>43525</v>
      </c>
      <c r="C75" s="6">
        <v>58911.13</v>
      </c>
    </row>
    <row r="76" spans="1:3" ht="15.75" x14ac:dyDescent="0.25">
      <c r="A76" s="11" t="s">
        <v>9</v>
      </c>
      <c r="B76" s="12">
        <v>43532</v>
      </c>
      <c r="C76" s="6">
        <v>54743.12</v>
      </c>
    </row>
    <row r="77" spans="1:3" ht="15.75" x14ac:dyDescent="0.25">
      <c r="A77" s="11" t="s">
        <v>9</v>
      </c>
      <c r="B77" s="12">
        <v>43539</v>
      </c>
      <c r="C77" s="6">
        <v>45829.65</v>
      </c>
    </row>
    <row r="78" spans="1:3" ht="15.75" x14ac:dyDescent="0.25">
      <c r="A78" s="11" t="s">
        <v>9</v>
      </c>
      <c r="B78" s="14">
        <v>43546</v>
      </c>
      <c r="C78" s="6">
        <v>41057.9</v>
      </c>
    </row>
    <row r="79" spans="1:3" ht="15.75" x14ac:dyDescent="0.25">
      <c r="A79" s="11" t="s">
        <v>9</v>
      </c>
      <c r="B79" s="12">
        <v>43553</v>
      </c>
      <c r="C79" s="6">
        <v>48481.54</v>
      </c>
    </row>
    <row r="80" spans="1:3" ht="15.75" x14ac:dyDescent="0.25">
      <c r="A80" s="11" t="s">
        <v>9</v>
      </c>
      <c r="B80" s="12">
        <v>43560</v>
      </c>
      <c r="C80" s="6">
        <v>58204.88</v>
      </c>
    </row>
    <row r="81" spans="1:3" ht="15.75" x14ac:dyDescent="0.25">
      <c r="A81" s="11" t="s">
        <v>9</v>
      </c>
      <c r="B81" s="12">
        <v>43567</v>
      </c>
      <c r="C81" s="6">
        <v>40017.68</v>
      </c>
    </row>
    <row r="82" spans="1:3" ht="15.75" x14ac:dyDescent="0.25">
      <c r="A82" s="11" t="s">
        <v>9</v>
      </c>
      <c r="B82" s="14">
        <v>43574</v>
      </c>
      <c r="C82" s="6">
        <v>50492.65</v>
      </c>
    </row>
    <row r="83" spans="1:3" ht="15.75" x14ac:dyDescent="0.25">
      <c r="A83" s="11" t="s">
        <v>9</v>
      </c>
      <c r="B83" s="12">
        <v>43581</v>
      </c>
      <c r="C83" s="6">
        <v>37770.75</v>
      </c>
    </row>
    <row r="84" spans="1:3" ht="15.75" x14ac:dyDescent="0.25">
      <c r="A84" s="11" t="s">
        <v>9</v>
      </c>
      <c r="B84" s="12">
        <v>43588</v>
      </c>
      <c r="C84" s="6">
        <v>38191.26</v>
      </c>
    </row>
    <row r="85" spans="1:3" ht="15.75" x14ac:dyDescent="0.25">
      <c r="A85" s="11" t="s">
        <v>9</v>
      </c>
      <c r="B85" s="12">
        <v>43595</v>
      </c>
      <c r="C85" s="6">
        <v>42441.15</v>
      </c>
    </row>
    <row r="86" spans="1:3" ht="15.75" x14ac:dyDescent="0.25">
      <c r="A86" s="11" t="s">
        <v>9</v>
      </c>
      <c r="B86" s="14">
        <v>43602</v>
      </c>
      <c r="C86" s="6">
        <v>40691.4</v>
      </c>
    </row>
    <row r="87" spans="1:3" ht="15.75" x14ac:dyDescent="0.25">
      <c r="A87" s="11" t="s">
        <v>9</v>
      </c>
      <c r="B87" s="12">
        <v>43609</v>
      </c>
      <c r="C87" s="6">
        <v>37911.300000000003</v>
      </c>
    </row>
    <row r="88" spans="1:3" ht="15.75" x14ac:dyDescent="0.25">
      <c r="A88" s="11" t="s">
        <v>9</v>
      </c>
      <c r="B88" s="15">
        <v>43616</v>
      </c>
      <c r="C88" s="6">
        <v>40208.19</v>
      </c>
    </row>
    <row r="89" spans="1:3" ht="15.75" x14ac:dyDescent="0.25">
      <c r="A89" s="11" t="s">
        <v>9</v>
      </c>
      <c r="B89" s="12">
        <v>43623</v>
      </c>
      <c r="C89" s="6">
        <v>40657.01</v>
      </c>
    </row>
    <row r="90" spans="1:3" ht="15.75" x14ac:dyDescent="0.25">
      <c r="A90" s="11" t="s">
        <v>9</v>
      </c>
      <c r="B90" s="12">
        <v>43630</v>
      </c>
      <c r="C90" s="6">
        <v>33156.699999999997</v>
      </c>
    </row>
    <row r="91" spans="1:3" ht="15.75" x14ac:dyDescent="0.25">
      <c r="A91" s="11" t="s">
        <v>9</v>
      </c>
      <c r="B91" s="14">
        <v>43637</v>
      </c>
      <c r="C91" s="6">
        <v>49543.85</v>
      </c>
    </row>
    <row r="92" spans="1:3" ht="15.75" x14ac:dyDescent="0.25">
      <c r="A92" s="11" t="s">
        <v>9</v>
      </c>
      <c r="B92" s="12">
        <v>43644</v>
      </c>
      <c r="C92" s="6">
        <v>52501.3</v>
      </c>
    </row>
    <row r="93" spans="1:3" ht="15.75" x14ac:dyDescent="0.25">
      <c r="A93" s="11" t="s">
        <v>10</v>
      </c>
      <c r="B93" s="12">
        <v>43259</v>
      </c>
      <c r="C93" s="16">
        <v>1494924.16</v>
      </c>
    </row>
    <row r="94" spans="1:3" ht="15.75" x14ac:dyDescent="0.25">
      <c r="A94" s="11" t="s">
        <v>10</v>
      </c>
      <c r="B94" s="12">
        <v>43273</v>
      </c>
      <c r="C94" s="16">
        <v>1460100.42</v>
      </c>
    </row>
    <row r="95" spans="1:3" ht="15.75" x14ac:dyDescent="0.25">
      <c r="A95" s="11" t="s">
        <v>10</v>
      </c>
      <c r="B95" s="12">
        <v>43277</v>
      </c>
      <c r="C95" s="16">
        <v>951.23</v>
      </c>
    </row>
    <row r="96" spans="1:3" ht="15.75" x14ac:dyDescent="0.25">
      <c r="A96" s="11" t="s">
        <v>10</v>
      </c>
      <c r="B96" s="12">
        <v>43279</v>
      </c>
      <c r="C96" s="16">
        <v>2644.12</v>
      </c>
    </row>
    <row r="97" spans="1:3" ht="15.75" x14ac:dyDescent="0.25">
      <c r="A97" s="11" t="s">
        <v>10</v>
      </c>
      <c r="B97" s="12">
        <v>43287</v>
      </c>
      <c r="C97" s="16">
        <f>1019251.17+694098.13</f>
        <v>1713349.3</v>
      </c>
    </row>
    <row r="98" spans="1:3" ht="15.75" x14ac:dyDescent="0.25">
      <c r="A98" s="11" t="s">
        <v>10</v>
      </c>
      <c r="B98" s="12">
        <v>43301</v>
      </c>
      <c r="C98" s="16">
        <f>457370.26+713798.48</f>
        <v>1171168.74</v>
      </c>
    </row>
    <row r="99" spans="1:3" ht="15.75" x14ac:dyDescent="0.25">
      <c r="A99" s="11" t="s">
        <v>10</v>
      </c>
      <c r="B99" s="12">
        <v>43305</v>
      </c>
      <c r="C99" s="16">
        <v>20198.689999999999</v>
      </c>
    </row>
    <row r="100" spans="1:3" ht="15.75" x14ac:dyDescent="0.25">
      <c r="A100" s="11" t="s">
        <v>10</v>
      </c>
      <c r="B100" s="12">
        <v>43315</v>
      </c>
      <c r="C100" s="16">
        <v>3382813.1</v>
      </c>
    </row>
    <row r="101" spans="1:3" ht="15.75" x14ac:dyDescent="0.25">
      <c r="A101" s="11" t="s">
        <v>10</v>
      </c>
      <c r="B101" s="12">
        <v>43320</v>
      </c>
      <c r="C101" s="16">
        <v>251.61</v>
      </c>
    </row>
    <row r="102" spans="1:3" ht="15.75" x14ac:dyDescent="0.25">
      <c r="A102" s="11" t="s">
        <v>10</v>
      </c>
      <c r="B102" s="12">
        <v>43329</v>
      </c>
      <c r="C102" s="16">
        <v>3550373</v>
      </c>
    </row>
    <row r="103" spans="1:3" ht="15.75" x14ac:dyDescent="0.25">
      <c r="A103" s="11" t="s">
        <v>10</v>
      </c>
      <c r="B103" s="12">
        <v>43343</v>
      </c>
      <c r="C103" s="16">
        <v>4160379.39</v>
      </c>
    </row>
    <row r="104" spans="1:3" ht="15.75" x14ac:dyDescent="0.25">
      <c r="A104" s="11" t="s">
        <v>10</v>
      </c>
      <c r="B104" s="12">
        <v>43349</v>
      </c>
      <c r="C104" s="16">
        <v>429.79</v>
      </c>
    </row>
    <row r="105" spans="1:3" ht="15.75" x14ac:dyDescent="0.25">
      <c r="A105" s="11" t="s">
        <v>10</v>
      </c>
      <c r="B105" s="12">
        <v>43357</v>
      </c>
      <c r="C105" s="16">
        <f>1592.48+3866490.9</f>
        <v>3868083.38</v>
      </c>
    </row>
    <row r="106" spans="1:3" ht="15.75" x14ac:dyDescent="0.25">
      <c r="A106" s="11" t="s">
        <v>10</v>
      </c>
      <c r="B106" s="12">
        <v>43371</v>
      </c>
      <c r="C106" s="16">
        <v>3765141.76</v>
      </c>
    </row>
    <row r="107" spans="1:3" ht="15.75" x14ac:dyDescent="0.25">
      <c r="A107" s="11" t="s">
        <v>10</v>
      </c>
      <c r="B107" s="12">
        <v>43385</v>
      </c>
      <c r="C107" s="16">
        <f>3795092.49+430</f>
        <v>3795522.49</v>
      </c>
    </row>
    <row r="108" spans="1:3" ht="15.75" x14ac:dyDescent="0.25">
      <c r="A108" s="11" t="s">
        <v>10</v>
      </c>
      <c r="B108" s="12">
        <v>43390</v>
      </c>
      <c r="C108" s="16">
        <v>888.69</v>
      </c>
    </row>
    <row r="109" spans="1:3" ht="15.75" x14ac:dyDescent="0.25">
      <c r="A109" s="11" t="s">
        <v>10</v>
      </c>
      <c r="B109" s="12">
        <v>43399</v>
      </c>
      <c r="C109" s="16">
        <f>236.42+3731407.59</f>
        <v>3731644.01</v>
      </c>
    </row>
    <row r="110" spans="1:3" ht="15.75" x14ac:dyDescent="0.25">
      <c r="A110" s="11" t="s">
        <v>10</v>
      </c>
      <c r="B110" s="12">
        <v>43413</v>
      </c>
      <c r="C110" s="16">
        <v>3915375.62</v>
      </c>
    </row>
    <row r="111" spans="1:3" ht="15.75" x14ac:dyDescent="0.25">
      <c r="A111" s="11" t="s">
        <v>10</v>
      </c>
      <c r="B111" s="12">
        <v>43417</v>
      </c>
      <c r="C111" s="16">
        <f>8096.87+724.12</f>
        <v>8820.99</v>
      </c>
    </row>
    <row r="112" spans="1:3" ht="15.75" x14ac:dyDescent="0.25">
      <c r="A112" s="11" t="s">
        <v>10</v>
      </c>
      <c r="B112" s="12">
        <v>43425</v>
      </c>
      <c r="C112" s="16">
        <v>3732060.35</v>
      </c>
    </row>
    <row r="113" spans="1:3" ht="15.75" x14ac:dyDescent="0.25">
      <c r="A113" s="11" t="s">
        <v>10</v>
      </c>
      <c r="B113" s="12">
        <v>43441</v>
      </c>
      <c r="C113" s="16">
        <v>3831897.68</v>
      </c>
    </row>
    <row r="114" spans="1:3" ht="15.75" x14ac:dyDescent="0.25">
      <c r="A114" s="11" t="s">
        <v>10</v>
      </c>
      <c r="B114" s="12">
        <v>43455</v>
      </c>
      <c r="C114" s="16">
        <v>3786402.4</v>
      </c>
    </row>
    <row r="115" spans="1:3" ht="15.75" x14ac:dyDescent="0.25">
      <c r="A115" s="11" t="s">
        <v>10</v>
      </c>
      <c r="B115" s="12">
        <v>43469</v>
      </c>
      <c r="C115" s="16">
        <f>3722748.26+90.8</f>
        <v>3722839.0599999996</v>
      </c>
    </row>
    <row r="116" spans="1:3" ht="15.75" x14ac:dyDescent="0.25">
      <c r="A116" s="11" t="s">
        <v>10</v>
      </c>
      <c r="B116" s="12">
        <v>43473</v>
      </c>
      <c r="C116" s="16">
        <v>908.91</v>
      </c>
    </row>
    <row r="117" spans="1:3" ht="15.75" x14ac:dyDescent="0.25">
      <c r="A117" s="11" t="s">
        <v>10</v>
      </c>
      <c r="B117" s="12">
        <v>43483</v>
      </c>
      <c r="C117" s="16">
        <v>3599404.65</v>
      </c>
    </row>
    <row r="118" spans="1:3" ht="15.75" x14ac:dyDescent="0.25">
      <c r="A118" s="11" t="s">
        <v>10</v>
      </c>
      <c r="B118" s="12">
        <v>43497</v>
      </c>
      <c r="C118" s="16">
        <v>3791992.46</v>
      </c>
    </row>
    <row r="119" spans="1:3" ht="15.75" x14ac:dyDescent="0.25">
      <c r="A119" s="11" t="s">
        <v>10</v>
      </c>
      <c r="B119" s="12">
        <v>43501</v>
      </c>
      <c r="C119" s="16">
        <v>514.37</v>
      </c>
    </row>
    <row r="120" spans="1:3" ht="15.75" x14ac:dyDescent="0.25">
      <c r="A120" s="11" t="s">
        <v>10</v>
      </c>
      <c r="B120" s="12">
        <v>43511</v>
      </c>
      <c r="C120" s="16">
        <v>3760003.19</v>
      </c>
    </row>
    <row r="121" spans="1:3" ht="15.75" x14ac:dyDescent="0.25">
      <c r="A121" s="11" t="s">
        <v>10</v>
      </c>
      <c r="B121" s="12">
        <v>43525</v>
      </c>
      <c r="C121" s="16">
        <v>3808553.96</v>
      </c>
    </row>
    <row r="122" spans="1:3" ht="15.75" x14ac:dyDescent="0.25">
      <c r="A122" s="11" t="s">
        <v>10</v>
      </c>
      <c r="B122" s="12">
        <v>43539</v>
      </c>
      <c r="C122" s="16">
        <v>3720617.72</v>
      </c>
    </row>
    <row r="123" spans="1:3" ht="15.75" x14ac:dyDescent="0.25">
      <c r="A123" s="11" t="s">
        <v>10</v>
      </c>
      <c r="B123" s="12">
        <v>43553</v>
      </c>
      <c r="C123" s="16">
        <v>4179760.27</v>
      </c>
    </row>
    <row r="124" spans="1:3" ht="15.75" x14ac:dyDescent="0.25">
      <c r="A124" s="11" t="s">
        <v>10</v>
      </c>
      <c r="B124" s="12">
        <v>43557</v>
      </c>
      <c r="C124" s="16">
        <v>2764.6</v>
      </c>
    </row>
    <row r="125" spans="1:3" ht="15.75" x14ac:dyDescent="0.25">
      <c r="A125" s="11" t="s">
        <v>10</v>
      </c>
      <c r="B125" s="12">
        <v>43567</v>
      </c>
      <c r="C125" s="16">
        <v>3711765.22</v>
      </c>
    </row>
    <row r="126" spans="1:3" ht="15.75" x14ac:dyDescent="0.25">
      <c r="A126" s="11" t="s">
        <v>10</v>
      </c>
      <c r="B126" s="12">
        <v>43581</v>
      </c>
      <c r="C126" s="16">
        <v>3751996.28</v>
      </c>
    </row>
    <row r="127" spans="1:3" ht="15.75" x14ac:dyDescent="0.25">
      <c r="A127" s="11" t="s">
        <v>10</v>
      </c>
      <c r="B127" s="12">
        <v>43585</v>
      </c>
      <c r="C127" s="16">
        <v>421.44</v>
      </c>
    </row>
    <row r="128" spans="1:3" ht="15.75" x14ac:dyDescent="0.25">
      <c r="A128" s="11" t="s">
        <v>10</v>
      </c>
      <c r="B128" s="12">
        <v>43588</v>
      </c>
      <c r="C128" s="16">
        <v>3033.38</v>
      </c>
    </row>
    <row r="129" spans="1:3" ht="15.75" x14ac:dyDescent="0.25">
      <c r="A129" s="11" t="s">
        <v>10</v>
      </c>
      <c r="B129" s="12">
        <v>43595</v>
      </c>
      <c r="C129" s="16">
        <v>3838019.87</v>
      </c>
    </row>
    <row r="130" spans="1:3" ht="15.75" x14ac:dyDescent="0.25">
      <c r="A130" s="11" t="s">
        <v>10</v>
      </c>
      <c r="B130" s="12">
        <v>43609</v>
      </c>
      <c r="C130" s="16">
        <f>13674854.63+578.82</f>
        <v>13675433.450000001</v>
      </c>
    </row>
    <row r="131" spans="1:3" ht="15.75" x14ac:dyDescent="0.25">
      <c r="A131" s="11" t="s">
        <v>10</v>
      </c>
      <c r="B131" s="12">
        <v>43623</v>
      </c>
      <c r="C131" s="16">
        <f>840.51+1365613.06</f>
        <v>1366453.57</v>
      </c>
    </row>
    <row r="132" spans="1:3" ht="15.75" x14ac:dyDescent="0.25">
      <c r="A132" s="11" t="s">
        <v>10</v>
      </c>
      <c r="B132" s="12">
        <v>43637</v>
      </c>
      <c r="C132" s="16">
        <v>1404922.32</v>
      </c>
    </row>
    <row r="133" spans="1:3" ht="15.75" x14ac:dyDescent="0.25">
      <c r="A133" s="11" t="s">
        <v>10</v>
      </c>
      <c r="B133" s="12">
        <v>43640</v>
      </c>
      <c r="C133" s="16">
        <v>1155.43</v>
      </c>
    </row>
    <row r="134" spans="1:3" ht="15.75" x14ac:dyDescent="0.25">
      <c r="A134" s="11" t="s">
        <v>12</v>
      </c>
      <c r="B134" s="12">
        <v>43276</v>
      </c>
      <c r="C134" s="16">
        <v>1740</v>
      </c>
    </row>
    <row r="135" spans="1:3" ht="15.75" x14ac:dyDescent="0.25">
      <c r="A135" s="11" t="s">
        <v>12</v>
      </c>
      <c r="B135" s="12">
        <v>43306</v>
      </c>
      <c r="C135" s="16">
        <v>1728.75</v>
      </c>
    </row>
    <row r="136" spans="1:3" ht="15.75" x14ac:dyDescent="0.25">
      <c r="A136" s="11" t="s">
        <v>12</v>
      </c>
      <c r="B136" s="12">
        <v>43336</v>
      </c>
      <c r="C136" s="16">
        <v>1721.25</v>
      </c>
    </row>
    <row r="137" spans="1:3" ht="15.75" x14ac:dyDescent="0.25">
      <c r="A137" s="11" t="s">
        <v>12</v>
      </c>
      <c r="B137" s="12">
        <v>43368</v>
      </c>
      <c r="C137" s="16">
        <v>1736.25</v>
      </c>
    </row>
    <row r="138" spans="1:3" ht="15.75" x14ac:dyDescent="0.25">
      <c r="A138" s="11" t="s">
        <v>12</v>
      </c>
      <c r="B138" s="12">
        <v>43398</v>
      </c>
      <c r="C138" s="16">
        <v>1732.5</v>
      </c>
    </row>
    <row r="139" spans="1:3" ht="15.75" x14ac:dyDescent="0.25">
      <c r="A139" s="11" t="s">
        <v>12</v>
      </c>
      <c r="B139" s="12">
        <v>43427</v>
      </c>
      <c r="C139" s="16">
        <v>1717.5</v>
      </c>
    </row>
    <row r="140" spans="1:3" ht="15.75" x14ac:dyDescent="0.25">
      <c r="A140" s="11" t="s">
        <v>12</v>
      </c>
      <c r="B140" s="12">
        <v>43460</v>
      </c>
      <c r="C140" s="16">
        <v>1687.5</v>
      </c>
    </row>
    <row r="141" spans="1:3" ht="15.75" x14ac:dyDescent="0.25">
      <c r="A141" s="11" t="s">
        <v>12</v>
      </c>
      <c r="B141" s="12">
        <v>43490</v>
      </c>
      <c r="C141" s="16">
        <v>1683.75</v>
      </c>
    </row>
    <row r="142" spans="1:3" ht="15.75" x14ac:dyDescent="0.25">
      <c r="A142" s="11" t="s">
        <v>12</v>
      </c>
      <c r="B142" s="12">
        <v>43521</v>
      </c>
      <c r="C142" s="16">
        <v>1676.25</v>
      </c>
    </row>
    <row r="143" spans="1:3" ht="15.75" x14ac:dyDescent="0.25">
      <c r="A143" s="11" t="s">
        <v>12</v>
      </c>
      <c r="B143" s="12">
        <v>43549</v>
      </c>
      <c r="C143" s="16">
        <v>1672.5</v>
      </c>
    </row>
    <row r="144" spans="1:3" ht="15.75" x14ac:dyDescent="0.25">
      <c r="A144" s="11" t="s">
        <v>12</v>
      </c>
      <c r="B144" s="12">
        <v>43580</v>
      </c>
      <c r="C144" s="16">
        <v>1668.75</v>
      </c>
    </row>
    <row r="145" spans="1:3" ht="15.75" x14ac:dyDescent="0.25">
      <c r="A145" s="11" t="s">
        <v>11</v>
      </c>
      <c r="B145" s="12">
        <v>43269</v>
      </c>
      <c r="C145" s="16">
        <v>50000</v>
      </c>
    </row>
    <row r="146" spans="1:3" ht="15.75" x14ac:dyDescent="0.25">
      <c r="A146" s="11" t="s">
        <v>11</v>
      </c>
      <c r="B146" s="12">
        <v>43298</v>
      </c>
      <c r="C146" s="16">
        <v>50000</v>
      </c>
    </row>
    <row r="147" spans="1:3" ht="15.75" x14ac:dyDescent="0.25">
      <c r="A147" s="11" t="s">
        <v>11</v>
      </c>
      <c r="B147" s="12">
        <v>43322</v>
      </c>
      <c r="C147" s="16">
        <v>50000</v>
      </c>
    </row>
    <row r="148" spans="1:3" ht="15.75" x14ac:dyDescent="0.25">
      <c r="A148" s="11" t="s">
        <v>11</v>
      </c>
      <c r="B148" s="12">
        <v>43361</v>
      </c>
      <c r="C148" s="16">
        <v>50000</v>
      </c>
    </row>
    <row r="149" spans="1:3" ht="15.75" x14ac:dyDescent="0.25">
      <c r="A149" s="11" t="s">
        <v>11</v>
      </c>
      <c r="B149" s="12">
        <v>43395</v>
      </c>
      <c r="C149" s="16">
        <v>50000</v>
      </c>
    </row>
    <row r="150" spans="1:3" ht="15.75" x14ac:dyDescent="0.25">
      <c r="A150" s="11" t="s">
        <v>11</v>
      </c>
      <c r="B150" s="12">
        <v>43431</v>
      </c>
      <c r="C150" s="16">
        <v>50000</v>
      </c>
    </row>
    <row r="151" spans="1:3" ht="15.75" x14ac:dyDescent="0.25">
      <c r="A151" s="11" t="s">
        <v>11</v>
      </c>
      <c r="B151" s="12">
        <v>43455</v>
      </c>
      <c r="C151" s="16">
        <v>50000</v>
      </c>
    </row>
    <row r="152" spans="1:3" ht="15.75" x14ac:dyDescent="0.25">
      <c r="A152" s="11" t="s">
        <v>11</v>
      </c>
      <c r="B152" s="12">
        <v>43474</v>
      </c>
      <c r="C152" s="16">
        <v>30000</v>
      </c>
    </row>
    <row r="153" spans="1:3" ht="15.75" x14ac:dyDescent="0.25">
      <c r="A153" s="11" t="s">
        <v>11</v>
      </c>
      <c r="B153" s="12">
        <v>43503</v>
      </c>
      <c r="C153" s="16">
        <v>20000</v>
      </c>
    </row>
    <row r="154" spans="1:3" ht="15.75" x14ac:dyDescent="0.25">
      <c r="A154" s="11" t="s">
        <v>11</v>
      </c>
      <c r="B154" s="12">
        <v>43529</v>
      </c>
      <c r="C154" s="16">
        <v>6300</v>
      </c>
    </row>
    <row r="155" spans="1:3" ht="15.75" x14ac:dyDescent="0.25">
      <c r="A155" s="11" t="s">
        <v>13</v>
      </c>
      <c r="B155" s="12">
        <v>43262</v>
      </c>
      <c r="C155" s="6">
        <v>419979.27</v>
      </c>
    </row>
    <row r="156" spans="1:3" ht="15.75" x14ac:dyDescent="0.25">
      <c r="A156" s="11" t="s">
        <v>13</v>
      </c>
      <c r="B156" s="12">
        <v>43276</v>
      </c>
      <c r="C156" s="6">
        <v>324487.76</v>
      </c>
    </row>
    <row r="157" spans="1:3" ht="15.75" x14ac:dyDescent="0.25">
      <c r="A157" s="11" t="s">
        <v>13</v>
      </c>
      <c r="B157" s="12">
        <v>43280</v>
      </c>
      <c r="C157" s="6">
        <v>336.47</v>
      </c>
    </row>
    <row r="158" spans="1:3" ht="15.75" x14ac:dyDescent="0.25">
      <c r="A158" s="11" t="s">
        <v>13</v>
      </c>
      <c r="B158" s="14">
        <v>43290</v>
      </c>
      <c r="C158" s="6">
        <v>457774.19</v>
      </c>
    </row>
    <row r="159" spans="1:3" ht="15.75" x14ac:dyDescent="0.25">
      <c r="A159" s="11" t="s">
        <v>13</v>
      </c>
      <c r="B159" s="14">
        <v>43301</v>
      </c>
      <c r="C159" s="6">
        <v>282293.63</v>
      </c>
    </row>
    <row r="160" spans="1:3" ht="15.75" x14ac:dyDescent="0.25">
      <c r="A160" s="11" t="s">
        <v>13</v>
      </c>
      <c r="B160" s="14">
        <v>43308</v>
      </c>
      <c r="C160" s="6">
        <v>7728.78</v>
      </c>
    </row>
    <row r="161" spans="1:3" ht="15.75" x14ac:dyDescent="0.25">
      <c r="A161" s="11" t="s">
        <v>13</v>
      </c>
      <c r="B161" s="12">
        <v>43318</v>
      </c>
      <c r="C161" s="6">
        <v>656993.67000000004</v>
      </c>
    </row>
    <row r="162" spans="1:3" ht="15.75" x14ac:dyDescent="0.25">
      <c r="A162" s="11" t="s">
        <v>13</v>
      </c>
      <c r="B162" s="12">
        <v>43332</v>
      </c>
      <c r="C162" s="6">
        <v>702698.58</v>
      </c>
    </row>
    <row r="163" spans="1:3" ht="15.75" x14ac:dyDescent="0.25">
      <c r="A163" s="11" t="s">
        <v>13</v>
      </c>
      <c r="B163" s="12">
        <v>43347</v>
      </c>
      <c r="C163" s="6">
        <v>847656.64</v>
      </c>
    </row>
    <row r="164" spans="1:3" ht="15.75" x14ac:dyDescent="0.25">
      <c r="A164" s="11" t="s">
        <v>13</v>
      </c>
      <c r="B164" s="12">
        <v>43360</v>
      </c>
      <c r="C164" s="6">
        <v>797132.54</v>
      </c>
    </row>
    <row r="165" spans="1:3" ht="15.75" x14ac:dyDescent="0.25">
      <c r="A165" s="11" t="s">
        <v>13</v>
      </c>
      <c r="B165" s="12">
        <v>43362</v>
      </c>
      <c r="C165" s="6">
        <v>473.14</v>
      </c>
    </row>
    <row r="166" spans="1:3" ht="15.75" x14ac:dyDescent="0.25">
      <c r="A166" s="11" t="s">
        <v>13</v>
      </c>
      <c r="B166" s="12">
        <v>43374</v>
      </c>
      <c r="C166" s="6">
        <v>759810.54</v>
      </c>
    </row>
    <row r="167" spans="1:3" ht="15.75" x14ac:dyDescent="0.25">
      <c r="A167" s="11" t="s">
        <v>13</v>
      </c>
      <c r="B167" s="12">
        <v>43388</v>
      </c>
      <c r="C167" s="6">
        <v>771656.55</v>
      </c>
    </row>
    <row r="168" spans="1:3" ht="15.75" x14ac:dyDescent="0.25">
      <c r="A168" s="11" t="s">
        <v>13</v>
      </c>
      <c r="B168" s="12">
        <v>43402</v>
      </c>
      <c r="C168" s="6">
        <v>748418.36</v>
      </c>
    </row>
    <row r="169" spans="1:3" ht="15.75" x14ac:dyDescent="0.25">
      <c r="A169" s="11" t="s">
        <v>13</v>
      </c>
      <c r="B169" s="12">
        <v>43417</v>
      </c>
      <c r="C169" s="6">
        <v>805739.1</v>
      </c>
    </row>
    <row r="170" spans="1:3" ht="15.75" x14ac:dyDescent="0.25">
      <c r="A170" s="11" t="s">
        <v>13</v>
      </c>
      <c r="B170" s="12">
        <v>43420</v>
      </c>
      <c r="C170" s="6">
        <v>1070.07</v>
      </c>
    </row>
    <row r="171" spans="1:3" ht="15.75" x14ac:dyDescent="0.25">
      <c r="A171" s="11" t="s">
        <v>13</v>
      </c>
      <c r="B171" s="12">
        <v>43427</v>
      </c>
      <c r="C171" s="6">
        <v>744756.65</v>
      </c>
    </row>
    <row r="172" spans="1:3" ht="15.75" x14ac:dyDescent="0.25">
      <c r="A172" s="11" t="s">
        <v>13</v>
      </c>
      <c r="B172" s="12">
        <v>43444</v>
      </c>
      <c r="C172" s="6">
        <v>776658.56</v>
      </c>
    </row>
    <row r="173" spans="1:3" ht="15.75" x14ac:dyDescent="0.25">
      <c r="A173" s="11" t="s">
        <v>13</v>
      </c>
      <c r="B173" s="12">
        <v>43451</v>
      </c>
      <c r="C173" s="6">
        <v>861.21</v>
      </c>
    </row>
    <row r="174" spans="1:3" ht="15.75" x14ac:dyDescent="0.25">
      <c r="A174" s="11" t="s">
        <v>13</v>
      </c>
      <c r="B174" s="12">
        <v>43458</v>
      </c>
      <c r="C174" s="6">
        <v>759782.79</v>
      </c>
    </row>
    <row r="175" spans="1:3" ht="15.75" x14ac:dyDescent="0.25">
      <c r="A175" s="11" t="s">
        <v>13</v>
      </c>
      <c r="B175" s="14">
        <v>43469</v>
      </c>
      <c r="C175" s="6">
        <v>55.99</v>
      </c>
    </row>
    <row r="176" spans="1:3" ht="15.75" x14ac:dyDescent="0.25">
      <c r="A176" s="11" t="s">
        <v>13</v>
      </c>
      <c r="B176" s="14">
        <v>43472</v>
      </c>
      <c r="C176" s="6">
        <v>745497.16</v>
      </c>
    </row>
    <row r="177" spans="1:3" ht="15.75" x14ac:dyDescent="0.25">
      <c r="A177" s="11" t="s">
        <v>13</v>
      </c>
      <c r="B177" s="12">
        <v>43487</v>
      </c>
      <c r="C177" s="6">
        <v>716167.16</v>
      </c>
    </row>
    <row r="178" spans="1:3" ht="15.75" x14ac:dyDescent="0.25">
      <c r="A178" s="11" t="s">
        <v>13</v>
      </c>
      <c r="B178" s="12">
        <v>43500</v>
      </c>
      <c r="C178" s="6">
        <v>767641.01</v>
      </c>
    </row>
    <row r="179" spans="1:3" ht="15.75" x14ac:dyDescent="0.25">
      <c r="A179" s="11" t="s">
        <v>13</v>
      </c>
      <c r="B179" s="12">
        <v>43515</v>
      </c>
      <c r="C179" s="6">
        <v>760434.65</v>
      </c>
    </row>
    <row r="180" spans="1:3" ht="15.75" x14ac:dyDescent="0.25">
      <c r="A180" s="11" t="s">
        <v>13</v>
      </c>
      <c r="B180" s="12">
        <v>43529</v>
      </c>
      <c r="C180" s="6">
        <v>774106.25</v>
      </c>
    </row>
    <row r="181" spans="1:3" ht="15.75" x14ac:dyDescent="0.25">
      <c r="A181" s="11" t="s">
        <v>13</v>
      </c>
      <c r="B181" s="12">
        <v>43542</v>
      </c>
      <c r="C181" s="6">
        <v>746109.15</v>
      </c>
    </row>
    <row r="182" spans="1:3" ht="15.75" x14ac:dyDescent="0.25">
      <c r="A182" s="11" t="s">
        <v>13</v>
      </c>
      <c r="B182" s="12">
        <v>43556</v>
      </c>
      <c r="C182" s="6">
        <v>843964.61</v>
      </c>
    </row>
    <row r="183" spans="1:3" ht="15.75" x14ac:dyDescent="0.25">
      <c r="A183" s="11" t="s">
        <v>13</v>
      </c>
      <c r="B183" s="12">
        <v>43570</v>
      </c>
      <c r="C183" s="6">
        <v>750745.37</v>
      </c>
    </row>
    <row r="184" spans="1:3" ht="15.75" x14ac:dyDescent="0.25">
      <c r="A184" s="11" t="s">
        <v>13</v>
      </c>
      <c r="B184" s="12">
        <v>43572</v>
      </c>
      <c r="C184" s="6">
        <v>1748.82</v>
      </c>
    </row>
    <row r="185" spans="1:3" ht="15.75" x14ac:dyDescent="0.25">
      <c r="A185" s="11" t="s">
        <v>13</v>
      </c>
      <c r="B185" s="12">
        <v>43584</v>
      </c>
      <c r="C185" s="6">
        <v>759177.81</v>
      </c>
    </row>
    <row r="186" spans="1:3" ht="15.75" x14ac:dyDescent="0.25">
      <c r="A186" s="11" t="s">
        <v>13</v>
      </c>
      <c r="B186" s="12">
        <v>43588</v>
      </c>
      <c r="C186" s="6">
        <v>75.44</v>
      </c>
    </row>
    <row r="187" spans="1:3" ht="15.75" x14ac:dyDescent="0.25">
      <c r="A187" s="11" t="s">
        <v>13</v>
      </c>
      <c r="B187" s="12">
        <v>43598</v>
      </c>
      <c r="C187" s="6">
        <v>786496.76</v>
      </c>
    </row>
    <row r="188" spans="1:3" ht="15.75" x14ac:dyDescent="0.25">
      <c r="A188" s="11" t="s">
        <v>13</v>
      </c>
      <c r="B188" s="12">
        <v>43613</v>
      </c>
      <c r="C188" s="6">
        <v>2378532.31</v>
      </c>
    </row>
    <row r="189" spans="1:3" ht="15.75" x14ac:dyDescent="0.25">
      <c r="A189" s="11" t="s">
        <v>13</v>
      </c>
      <c r="B189" s="12">
        <v>43626</v>
      </c>
      <c r="C189" s="6">
        <v>369799.34</v>
      </c>
    </row>
    <row r="190" spans="1:3" ht="15.75" x14ac:dyDescent="0.25">
      <c r="A190" s="11" t="s">
        <v>13</v>
      </c>
      <c r="B190" s="12">
        <v>43640</v>
      </c>
      <c r="C190" s="6">
        <v>321247.58</v>
      </c>
    </row>
    <row r="191" spans="1:3" ht="15.75" x14ac:dyDescent="0.25">
      <c r="A191" s="11" t="s">
        <v>13</v>
      </c>
      <c r="B191" s="12">
        <v>43644</v>
      </c>
      <c r="C191" s="6">
        <v>90.65</v>
      </c>
    </row>
    <row r="192" spans="1:3" ht="15.75" x14ac:dyDescent="0.25">
      <c r="A192" s="11" t="s">
        <v>14</v>
      </c>
      <c r="B192" s="12">
        <v>43264</v>
      </c>
      <c r="C192" s="6">
        <v>68794.5</v>
      </c>
    </row>
    <row r="193" spans="1:3" ht="15.75" x14ac:dyDescent="0.25">
      <c r="A193" s="11" t="s">
        <v>14</v>
      </c>
      <c r="B193" s="14">
        <v>43278</v>
      </c>
      <c r="C193" s="6">
        <v>58764.5</v>
      </c>
    </row>
    <row r="194" spans="1:3" ht="15.75" x14ac:dyDescent="0.25">
      <c r="A194" s="11" t="s">
        <v>14</v>
      </c>
      <c r="B194" s="14">
        <v>43284</v>
      </c>
      <c r="C194" s="6">
        <v>40.5</v>
      </c>
    </row>
    <row r="195" spans="1:3" ht="15.75" x14ac:dyDescent="0.25">
      <c r="A195" s="11" t="s">
        <v>14</v>
      </c>
      <c r="B195" s="14">
        <v>43294</v>
      </c>
      <c r="C195" s="6">
        <v>85862.5</v>
      </c>
    </row>
    <row r="196" spans="1:3" ht="15.75" x14ac:dyDescent="0.25">
      <c r="A196" s="11" t="s">
        <v>14</v>
      </c>
      <c r="B196" s="14">
        <v>43308</v>
      </c>
      <c r="C196" s="6">
        <v>47098.5</v>
      </c>
    </row>
    <row r="197" spans="1:3" ht="15.75" x14ac:dyDescent="0.25">
      <c r="A197" s="11" t="s">
        <v>14</v>
      </c>
      <c r="B197" s="14">
        <v>43312</v>
      </c>
      <c r="C197" s="6">
        <v>1362.5</v>
      </c>
    </row>
    <row r="198" spans="1:3" ht="15.75" x14ac:dyDescent="0.25">
      <c r="A198" s="11" t="s">
        <v>14</v>
      </c>
      <c r="B198" s="12">
        <v>43326</v>
      </c>
      <c r="C198" s="6">
        <v>170361.5</v>
      </c>
    </row>
    <row r="199" spans="1:3" ht="15.75" x14ac:dyDescent="0.25">
      <c r="A199" s="11" t="s">
        <v>14</v>
      </c>
      <c r="B199" s="14">
        <v>43341</v>
      </c>
      <c r="C199" s="6">
        <v>180535.5</v>
      </c>
    </row>
    <row r="200" spans="1:3" ht="15.75" x14ac:dyDescent="0.25">
      <c r="A200" s="11" t="s">
        <v>14</v>
      </c>
      <c r="B200" s="12">
        <v>43353</v>
      </c>
      <c r="C200" s="6">
        <v>212782.5</v>
      </c>
    </row>
    <row r="201" spans="1:3" ht="15.75" x14ac:dyDescent="0.25">
      <c r="A201" s="11" t="s">
        <v>14</v>
      </c>
      <c r="B201" s="12">
        <v>43364</v>
      </c>
      <c r="C201" s="6">
        <f>68.5+189597.5</f>
        <v>189666</v>
      </c>
    </row>
    <row r="202" spans="1:3" ht="15.75" x14ac:dyDescent="0.25">
      <c r="A202" s="11" t="s">
        <v>14</v>
      </c>
      <c r="B202" s="14">
        <v>43378</v>
      </c>
      <c r="C202" s="6">
        <v>183343.5</v>
      </c>
    </row>
    <row r="203" spans="1:3" ht="15.75" x14ac:dyDescent="0.25">
      <c r="A203" s="11" t="s">
        <v>14</v>
      </c>
      <c r="B203" s="12">
        <v>43395</v>
      </c>
      <c r="C203" s="6">
        <v>164689.5</v>
      </c>
    </row>
    <row r="204" spans="1:3" ht="15.75" x14ac:dyDescent="0.25">
      <c r="A204" s="11" t="s">
        <v>14</v>
      </c>
      <c r="B204" s="14">
        <v>43411</v>
      </c>
      <c r="C204" s="6">
        <v>160367.5</v>
      </c>
    </row>
    <row r="205" spans="1:3" ht="15.75" x14ac:dyDescent="0.25">
      <c r="A205" s="11" t="s">
        <v>14</v>
      </c>
      <c r="B205" s="12">
        <v>43427</v>
      </c>
      <c r="C205" s="6">
        <f>169756.5+328</f>
        <v>170084.5</v>
      </c>
    </row>
    <row r="206" spans="1:3" ht="15.75" x14ac:dyDescent="0.25">
      <c r="A206" s="11" t="s">
        <v>14</v>
      </c>
      <c r="B206" s="14">
        <v>43433</v>
      </c>
      <c r="C206" s="6">
        <v>160475.5</v>
      </c>
    </row>
    <row r="207" spans="1:3" ht="15.75" x14ac:dyDescent="0.25">
      <c r="A207" s="11" t="s">
        <v>14</v>
      </c>
      <c r="B207" s="12">
        <v>43448</v>
      </c>
      <c r="C207" s="6">
        <f>165994.5+861.21</f>
        <v>166855.71</v>
      </c>
    </row>
    <row r="208" spans="1:3" ht="15.75" x14ac:dyDescent="0.25">
      <c r="A208" s="11" t="s">
        <v>14</v>
      </c>
      <c r="B208" s="14">
        <v>43455</v>
      </c>
      <c r="C208" s="6">
        <f>119.5</f>
        <v>119.5</v>
      </c>
    </row>
    <row r="209" spans="1:3" ht="15.75" x14ac:dyDescent="0.25">
      <c r="A209" s="11" t="s">
        <v>14</v>
      </c>
      <c r="B209" s="14">
        <v>43465</v>
      </c>
      <c r="C209" s="6">
        <v>162895.5</v>
      </c>
    </row>
    <row r="210" spans="1:3" ht="15.75" x14ac:dyDescent="0.25">
      <c r="A210" s="11" t="s">
        <v>14</v>
      </c>
      <c r="B210" s="14">
        <v>43473</v>
      </c>
      <c r="C210" s="6">
        <v>14.5</v>
      </c>
    </row>
    <row r="211" spans="1:3" ht="15.75" x14ac:dyDescent="0.25">
      <c r="A211" s="11" t="s">
        <v>14</v>
      </c>
      <c r="B211" s="14">
        <v>43474</v>
      </c>
      <c r="C211" s="6">
        <v>164456.5</v>
      </c>
    </row>
    <row r="212" spans="1:3" ht="15.75" x14ac:dyDescent="0.25">
      <c r="A212" s="11" t="s">
        <v>14</v>
      </c>
      <c r="B212" s="12">
        <v>43494</v>
      </c>
      <c r="C212" s="6">
        <v>162565.5</v>
      </c>
    </row>
    <row r="213" spans="1:3" ht="15.75" x14ac:dyDescent="0.25">
      <c r="A213" s="11" t="s">
        <v>14</v>
      </c>
      <c r="B213" s="14">
        <v>43511</v>
      </c>
      <c r="C213" s="6">
        <v>168941.5</v>
      </c>
    </row>
    <row r="214" spans="1:3" ht="15.75" x14ac:dyDescent="0.25">
      <c r="A214" s="11" t="s">
        <v>14</v>
      </c>
      <c r="B214" s="12">
        <v>43521</v>
      </c>
      <c r="C214" s="6">
        <v>166697.5</v>
      </c>
    </row>
    <row r="215" spans="1:3" ht="15.75" x14ac:dyDescent="0.25">
      <c r="A215" s="11" t="s">
        <v>14</v>
      </c>
      <c r="B215" s="12">
        <v>43538</v>
      </c>
      <c r="C215" s="6">
        <v>168840.5</v>
      </c>
    </row>
    <row r="216" spans="1:3" ht="15.75" x14ac:dyDescent="0.25">
      <c r="A216" s="11" t="s">
        <v>14</v>
      </c>
      <c r="B216" s="14">
        <v>43546</v>
      </c>
      <c r="C216" s="6">
        <v>164944.5</v>
      </c>
    </row>
    <row r="217" spans="1:3" ht="15.75" x14ac:dyDescent="0.25">
      <c r="A217" s="11" t="s">
        <v>14</v>
      </c>
      <c r="B217" s="12">
        <v>43560</v>
      </c>
      <c r="C217" s="6">
        <f>191937.5+816.69</f>
        <v>192754.19</v>
      </c>
    </row>
    <row r="218" spans="1:3" ht="15.75" x14ac:dyDescent="0.25">
      <c r="A218" s="11" t="s">
        <v>14</v>
      </c>
      <c r="B218" s="14">
        <v>43567</v>
      </c>
      <c r="C218" s="6">
        <v>86.5</v>
      </c>
    </row>
    <row r="219" spans="1:3" ht="15.75" x14ac:dyDescent="0.25">
      <c r="A219" s="11" t="s">
        <v>14</v>
      </c>
      <c r="B219" s="14">
        <v>43577</v>
      </c>
      <c r="C219" s="6">
        <f>167682.5+373.5</f>
        <v>168056</v>
      </c>
    </row>
    <row r="220" spans="1:3" ht="15.75" x14ac:dyDescent="0.25">
      <c r="A220" s="11" t="s">
        <v>14</v>
      </c>
      <c r="B220" s="12">
        <v>43592</v>
      </c>
      <c r="C220" s="6">
        <v>166746.5</v>
      </c>
    </row>
    <row r="221" spans="1:3" ht="15.75" x14ac:dyDescent="0.25">
      <c r="A221" s="11" t="s">
        <v>14</v>
      </c>
      <c r="B221" s="14">
        <v>43607</v>
      </c>
      <c r="C221" s="6">
        <v>171658.5</v>
      </c>
    </row>
    <row r="222" spans="1:3" ht="15.75" x14ac:dyDescent="0.25">
      <c r="A222" s="11" t="s">
        <v>14</v>
      </c>
      <c r="B222" s="12">
        <v>43623</v>
      </c>
      <c r="C222" s="6">
        <v>628052.5</v>
      </c>
    </row>
    <row r="223" spans="1:3" ht="15.75" x14ac:dyDescent="0.25">
      <c r="A223" s="11" t="s">
        <v>14</v>
      </c>
      <c r="B223" s="14">
        <v>43630</v>
      </c>
      <c r="C223" s="6">
        <v>54170.5</v>
      </c>
    </row>
    <row r="224" spans="1:3" ht="15.75" x14ac:dyDescent="0.25">
      <c r="A224" s="11" t="s">
        <v>14</v>
      </c>
      <c r="B224" s="12">
        <v>43644</v>
      </c>
      <c r="C224" s="6">
        <f>49591.5+6.5</f>
        <v>49598</v>
      </c>
    </row>
    <row r="225" spans="1:3" ht="15.75" x14ac:dyDescent="0.25">
      <c r="A225" s="11" t="s">
        <v>16</v>
      </c>
      <c r="B225" s="14">
        <v>43259</v>
      </c>
      <c r="C225" s="6">
        <v>496682.2</v>
      </c>
    </row>
    <row r="226" spans="1:3" ht="15.75" x14ac:dyDescent="0.25">
      <c r="A226" s="11" t="s">
        <v>16</v>
      </c>
      <c r="B226" s="14">
        <v>43273</v>
      </c>
      <c r="C226" s="6">
        <v>278759.71999999997</v>
      </c>
    </row>
    <row r="227" spans="1:3" ht="15.75" x14ac:dyDescent="0.25">
      <c r="A227" s="11" t="s">
        <v>16</v>
      </c>
      <c r="B227" s="12">
        <v>43287</v>
      </c>
      <c r="C227" s="6">
        <v>345706.03</v>
      </c>
    </row>
    <row r="228" spans="1:3" ht="15.75" x14ac:dyDescent="0.25">
      <c r="A228" s="11" t="s">
        <v>16</v>
      </c>
      <c r="B228" s="14">
        <v>43294</v>
      </c>
      <c r="C228" s="6">
        <v>20000</v>
      </c>
    </row>
    <row r="229" spans="1:3" ht="15.75" x14ac:dyDescent="0.25">
      <c r="A229" s="11" t="s">
        <v>16</v>
      </c>
      <c r="B229" s="14">
        <v>43315</v>
      </c>
      <c r="C229" s="6">
        <v>475502</v>
      </c>
    </row>
    <row r="230" spans="1:3" ht="15.75" x14ac:dyDescent="0.25">
      <c r="A230" s="11" t="s">
        <v>16</v>
      </c>
      <c r="B230" s="14">
        <v>43329</v>
      </c>
      <c r="C230" s="6">
        <v>285539.53999999998</v>
      </c>
    </row>
    <row r="231" spans="1:3" ht="15.75" x14ac:dyDescent="0.25">
      <c r="A231" s="11" t="s">
        <v>16</v>
      </c>
      <c r="B231" s="14">
        <v>43350</v>
      </c>
      <c r="C231" s="6">
        <v>464328.23</v>
      </c>
    </row>
    <row r="232" spans="1:3" ht="15.75" x14ac:dyDescent="0.25">
      <c r="A232" s="11" t="s">
        <v>16</v>
      </c>
      <c r="B232" s="14">
        <v>43364</v>
      </c>
      <c r="C232" s="6">
        <v>301667.02</v>
      </c>
    </row>
    <row r="233" spans="1:3" ht="15.75" x14ac:dyDescent="0.25">
      <c r="A233" s="11" t="s">
        <v>16</v>
      </c>
      <c r="B233" s="14">
        <v>43378</v>
      </c>
      <c r="C233" s="6">
        <v>363035.42</v>
      </c>
    </row>
    <row r="234" spans="1:3" ht="15.75" x14ac:dyDescent="0.25">
      <c r="A234" s="11" t="s">
        <v>16</v>
      </c>
      <c r="B234" s="14">
        <v>43392</v>
      </c>
      <c r="C234" s="6">
        <v>346469.25</v>
      </c>
    </row>
    <row r="235" spans="1:3" ht="15.75" x14ac:dyDescent="0.25">
      <c r="A235" s="11" t="s">
        <v>16</v>
      </c>
      <c r="B235" s="14">
        <v>43413</v>
      </c>
      <c r="C235" s="6">
        <v>454160.64000000001</v>
      </c>
    </row>
    <row r="236" spans="1:3" ht="15.75" x14ac:dyDescent="0.25">
      <c r="A236" s="11" t="s">
        <v>16</v>
      </c>
      <c r="B236" s="14">
        <v>43427</v>
      </c>
      <c r="C236" s="6">
        <v>323726.94</v>
      </c>
    </row>
    <row r="237" spans="1:3" ht="15.75" x14ac:dyDescent="0.25">
      <c r="A237" s="11" t="s">
        <v>16</v>
      </c>
      <c r="B237" s="14">
        <v>43441</v>
      </c>
      <c r="C237" s="6">
        <v>262635.84999999998</v>
      </c>
    </row>
    <row r="238" spans="1:3" ht="15.75" x14ac:dyDescent="0.25">
      <c r="A238" s="11" t="s">
        <v>16</v>
      </c>
      <c r="B238" s="14">
        <v>43455</v>
      </c>
      <c r="C238" s="6">
        <v>357069.25</v>
      </c>
    </row>
    <row r="239" spans="1:3" ht="15.75" x14ac:dyDescent="0.25">
      <c r="A239" s="11" t="s">
        <v>16</v>
      </c>
      <c r="B239" s="12">
        <v>43469</v>
      </c>
      <c r="C239" s="6">
        <v>289526.88</v>
      </c>
    </row>
    <row r="240" spans="1:3" ht="15.75" x14ac:dyDescent="0.25">
      <c r="A240" s="11" t="s">
        <v>16</v>
      </c>
      <c r="B240" s="14">
        <v>43483</v>
      </c>
      <c r="C240" s="6">
        <v>290398.96999999997</v>
      </c>
    </row>
    <row r="241" spans="1:3" ht="15.75" x14ac:dyDescent="0.25">
      <c r="A241" s="11" t="s">
        <v>16</v>
      </c>
      <c r="B241" s="14">
        <v>43504</v>
      </c>
      <c r="C241" s="6">
        <v>414622.4</v>
      </c>
    </row>
    <row r="242" spans="1:3" ht="15.75" x14ac:dyDescent="0.25">
      <c r="A242" s="11" t="s">
        <v>16</v>
      </c>
      <c r="B242" s="12">
        <v>43518</v>
      </c>
      <c r="C242" s="6">
        <v>301497.39</v>
      </c>
    </row>
    <row r="243" spans="1:3" ht="15.75" x14ac:dyDescent="0.25">
      <c r="A243" s="11" t="s">
        <v>16</v>
      </c>
      <c r="B243" s="14">
        <v>43532</v>
      </c>
      <c r="C243" s="6">
        <v>337096.48</v>
      </c>
    </row>
    <row r="244" spans="1:3" ht="15.75" x14ac:dyDescent="0.25">
      <c r="A244" s="11" t="s">
        <v>16</v>
      </c>
      <c r="B244" s="14">
        <v>43546</v>
      </c>
      <c r="C244" s="6">
        <v>308284.33</v>
      </c>
    </row>
    <row r="245" spans="1:3" ht="15.75" x14ac:dyDescent="0.25">
      <c r="A245" s="11" t="s">
        <v>16</v>
      </c>
      <c r="B245" s="14">
        <v>43560</v>
      </c>
      <c r="C245" s="6">
        <v>350788.45</v>
      </c>
    </row>
    <row r="246" spans="1:3" ht="15.75" x14ac:dyDescent="0.25">
      <c r="A246" s="11" t="s">
        <v>16</v>
      </c>
      <c r="B246" s="14">
        <v>43574</v>
      </c>
      <c r="C246" s="6">
        <v>222381.35</v>
      </c>
    </row>
    <row r="247" spans="1:3" ht="15.75" x14ac:dyDescent="0.25">
      <c r="A247" s="11" t="s">
        <v>16</v>
      </c>
      <c r="B247" s="14">
        <v>43588</v>
      </c>
      <c r="C247" s="6">
        <v>269798.94</v>
      </c>
    </row>
    <row r="248" spans="1:3" ht="15.75" x14ac:dyDescent="0.25">
      <c r="A248" s="11" t="s">
        <v>16</v>
      </c>
      <c r="B248" s="14">
        <v>43602</v>
      </c>
      <c r="C248" s="6">
        <v>426679.94</v>
      </c>
    </row>
    <row r="249" spans="1:3" ht="15.75" x14ac:dyDescent="0.25">
      <c r="A249" s="11" t="s">
        <v>16</v>
      </c>
      <c r="B249" s="14">
        <v>43623</v>
      </c>
      <c r="C249" s="6">
        <v>548006.27</v>
      </c>
    </row>
    <row r="250" spans="1:3" ht="15.75" x14ac:dyDescent="0.25">
      <c r="A250" s="11" t="s">
        <v>16</v>
      </c>
      <c r="B250" s="14">
        <v>43637</v>
      </c>
      <c r="C250" s="6">
        <v>337591.07</v>
      </c>
    </row>
    <row r="251" spans="1:3" ht="15.75" x14ac:dyDescent="0.25">
      <c r="A251" s="11" t="s">
        <v>17</v>
      </c>
      <c r="B251" s="15">
        <v>43257</v>
      </c>
      <c r="C251" s="17">
        <v>16888.5</v>
      </c>
    </row>
    <row r="252" spans="1:3" ht="15.75" x14ac:dyDescent="0.25">
      <c r="A252" s="11" t="s">
        <v>17</v>
      </c>
      <c r="B252" s="15">
        <v>43290</v>
      </c>
      <c r="C252" s="17">
        <v>1104</v>
      </c>
    </row>
    <row r="253" spans="1:3" ht="15.75" x14ac:dyDescent="0.25">
      <c r="A253" s="11" t="s">
        <v>17</v>
      </c>
      <c r="B253" s="15">
        <v>43300</v>
      </c>
      <c r="C253" s="17">
        <v>1104</v>
      </c>
    </row>
    <row r="254" spans="1:3" ht="15.75" x14ac:dyDescent="0.25">
      <c r="A254" s="11" t="s">
        <v>17</v>
      </c>
      <c r="B254" s="15">
        <v>43315</v>
      </c>
      <c r="C254" s="17">
        <v>1104</v>
      </c>
    </row>
    <row r="255" spans="1:3" ht="15.75" x14ac:dyDescent="0.25">
      <c r="A255" s="11" t="s">
        <v>17</v>
      </c>
      <c r="B255" s="15">
        <v>43328</v>
      </c>
      <c r="C255" s="17">
        <v>4123.3999999999996</v>
      </c>
    </row>
    <row r="256" spans="1:3" ht="15.75" x14ac:dyDescent="0.25">
      <c r="A256" s="11" t="s">
        <v>17</v>
      </c>
      <c r="B256" s="15">
        <v>43348</v>
      </c>
      <c r="C256" s="17">
        <v>4591.5</v>
      </c>
    </row>
    <row r="257" spans="1:3" ht="15.75" x14ac:dyDescent="0.25">
      <c r="A257" s="11" t="s">
        <v>17</v>
      </c>
      <c r="B257" s="15">
        <v>43371</v>
      </c>
      <c r="C257" s="17">
        <v>6076.5</v>
      </c>
    </row>
    <row r="258" spans="1:3" ht="15.75" x14ac:dyDescent="0.25">
      <c r="A258" s="11" t="s">
        <v>17</v>
      </c>
      <c r="B258" s="15">
        <v>43383</v>
      </c>
      <c r="C258" s="17">
        <v>6126.5</v>
      </c>
    </row>
    <row r="259" spans="1:3" ht="15.75" x14ac:dyDescent="0.25">
      <c r="A259" s="11" t="s">
        <v>17</v>
      </c>
      <c r="B259" s="15">
        <v>43398</v>
      </c>
      <c r="C259" s="17">
        <v>6166.5</v>
      </c>
    </row>
    <row r="260" spans="1:3" ht="15.75" x14ac:dyDescent="0.25">
      <c r="A260" s="11" t="s">
        <v>17</v>
      </c>
      <c r="B260" s="15">
        <v>43412</v>
      </c>
      <c r="C260" s="17">
        <v>6166.5</v>
      </c>
    </row>
    <row r="261" spans="1:3" ht="15.75" x14ac:dyDescent="0.25">
      <c r="A261" s="11" t="s">
        <v>17</v>
      </c>
      <c r="B261" s="15">
        <v>43427</v>
      </c>
      <c r="C261" s="17">
        <v>5966.5</v>
      </c>
    </row>
    <row r="262" spans="1:3" ht="15.75" x14ac:dyDescent="0.25">
      <c r="A262" s="11" t="s">
        <v>17</v>
      </c>
      <c r="B262" s="15">
        <v>43440</v>
      </c>
      <c r="C262" s="17">
        <v>5678.5</v>
      </c>
    </row>
    <row r="263" spans="1:3" ht="15.75" x14ac:dyDescent="0.25">
      <c r="A263" s="11" t="s">
        <v>17</v>
      </c>
      <c r="B263" s="15">
        <v>43458</v>
      </c>
      <c r="C263" s="17">
        <v>5112.5</v>
      </c>
    </row>
    <row r="264" spans="1:3" ht="15.75" x14ac:dyDescent="0.25">
      <c r="A264" s="11" t="s">
        <v>17</v>
      </c>
      <c r="B264" s="15">
        <v>43467</v>
      </c>
      <c r="C264" s="17">
        <v>5149</v>
      </c>
    </row>
    <row r="265" spans="1:3" ht="15.75" x14ac:dyDescent="0.25">
      <c r="A265" s="11" t="s">
        <v>17</v>
      </c>
      <c r="B265" s="15">
        <v>43487</v>
      </c>
      <c r="C265" s="17">
        <v>6073.17</v>
      </c>
    </row>
    <row r="266" spans="1:3" ht="15.75" x14ac:dyDescent="0.25">
      <c r="A266" s="11" t="s">
        <v>17</v>
      </c>
      <c r="B266" s="15">
        <v>43496</v>
      </c>
      <c r="C266" s="17">
        <v>6033.17</v>
      </c>
    </row>
    <row r="267" spans="1:3" ht="15.75" x14ac:dyDescent="0.25">
      <c r="A267" s="11" t="s">
        <v>17</v>
      </c>
      <c r="B267" s="15">
        <v>43510</v>
      </c>
      <c r="C267" s="17">
        <v>5614.17</v>
      </c>
    </row>
    <row r="268" spans="1:3" ht="15.75" x14ac:dyDescent="0.25">
      <c r="A268" s="11" t="s">
        <v>17</v>
      </c>
      <c r="B268" s="15">
        <v>43524</v>
      </c>
      <c r="C268" s="17">
        <v>5414.17</v>
      </c>
    </row>
    <row r="269" spans="1:3" ht="15.75" x14ac:dyDescent="0.25">
      <c r="A269" s="11" t="s">
        <v>17</v>
      </c>
      <c r="B269" s="15">
        <v>43538</v>
      </c>
      <c r="C269" s="17">
        <v>5614.17</v>
      </c>
    </row>
    <row r="270" spans="1:3" ht="15.75" x14ac:dyDescent="0.25">
      <c r="A270" s="11" t="s">
        <v>17</v>
      </c>
      <c r="B270" s="15">
        <v>43557</v>
      </c>
      <c r="C270" s="17">
        <v>5614.17</v>
      </c>
    </row>
    <row r="271" spans="1:3" ht="15.75" x14ac:dyDescent="0.25">
      <c r="A271" s="11" t="s">
        <v>17</v>
      </c>
      <c r="B271" s="15">
        <v>43584</v>
      </c>
      <c r="C271" s="17">
        <v>5614.17</v>
      </c>
    </row>
    <row r="272" spans="1:3" ht="15.75" x14ac:dyDescent="0.25">
      <c r="A272" s="11" t="s">
        <v>17</v>
      </c>
      <c r="B272" s="15">
        <v>43606</v>
      </c>
      <c r="C272" s="17">
        <v>4994.17</v>
      </c>
    </row>
    <row r="273" spans="1:3" ht="15.75" x14ac:dyDescent="0.25">
      <c r="A273" s="11" t="s">
        <v>17</v>
      </c>
      <c r="B273" s="15">
        <v>43623</v>
      </c>
      <c r="C273" s="17">
        <v>20074.849999999999</v>
      </c>
    </row>
    <row r="274" spans="1:3" ht="15.75" x14ac:dyDescent="0.25">
      <c r="A274" s="11" t="s">
        <v>41</v>
      </c>
      <c r="B274" s="15">
        <v>43567</v>
      </c>
      <c r="C274" s="17">
        <v>46000</v>
      </c>
    </row>
    <row r="275" spans="1:3" ht="15.75" x14ac:dyDescent="0.25">
      <c r="A275" s="18" t="s">
        <v>18</v>
      </c>
      <c r="B275" s="14">
        <v>43259</v>
      </c>
      <c r="C275" s="6">
        <v>22078.25</v>
      </c>
    </row>
    <row r="276" spans="1:3" ht="15.75" x14ac:dyDescent="0.25">
      <c r="A276" s="18" t="s">
        <v>18</v>
      </c>
      <c r="B276" s="15">
        <v>43273</v>
      </c>
      <c r="C276" s="17">
        <v>20281.91</v>
      </c>
    </row>
    <row r="277" spans="1:3" ht="15.75" x14ac:dyDescent="0.25">
      <c r="A277" s="18" t="s">
        <v>18</v>
      </c>
      <c r="B277" s="15">
        <v>43287</v>
      </c>
      <c r="C277" s="17">
        <v>10902.49</v>
      </c>
    </row>
    <row r="278" spans="1:3" ht="15.75" x14ac:dyDescent="0.25">
      <c r="A278" s="18" t="s">
        <v>18</v>
      </c>
      <c r="B278" s="15">
        <v>43291</v>
      </c>
      <c r="C278" s="17">
        <v>5543.65</v>
      </c>
    </row>
    <row r="279" spans="1:3" ht="15.75" x14ac:dyDescent="0.25">
      <c r="A279" s="18" t="s">
        <v>18</v>
      </c>
      <c r="B279" s="15">
        <v>43301</v>
      </c>
      <c r="C279" s="17">
        <v>18783.55</v>
      </c>
    </row>
    <row r="280" spans="1:3" ht="15.75" x14ac:dyDescent="0.25">
      <c r="A280" s="18" t="s">
        <v>18</v>
      </c>
      <c r="B280" s="14">
        <v>43315</v>
      </c>
      <c r="C280" s="6">
        <v>62758.48</v>
      </c>
    </row>
    <row r="281" spans="1:3" ht="15.75" x14ac:dyDescent="0.25">
      <c r="A281" s="18" t="s">
        <v>18</v>
      </c>
      <c r="B281" s="15">
        <v>43329</v>
      </c>
      <c r="C281" s="17">
        <v>66573.16</v>
      </c>
    </row>
    <row r="282" spans="1:3" ht="15.75" x14ac:dyDescent="0.25">
      <c r="A282" s="18" t="s">
        <v>18</v>
      </c>
      <c r="B282" s="14">
        <v>43371</v>
      </c>
      <c r="C282" s="6">
        <v>70203.44</v>
      </c>
    </row>
    <row r="283" spans="1:3" ht="15.75" x14ac:dyDescent="0.25">
      <c r="A283" s="18" t="s">
        <v>18</v>
      </c>
      <c r="B283" s="14">
        <v>43385</v>
      </c>
      <c r="C283" s="6">
        <v>68699.039999999994</v>
      </c>
    </row>
    <row r="284" spans="1:3" ht="15.75" x14ac:dyDescent="0.25">
      <c r="A284" s="18" t="s">
        <v>18</v>
      </c>
      <c r="B284" s="15">
        <v>43399</v>
      </c>
      <c r="C284" s="17">
        <v>69201.95</v>
      </c>
    </row>
    <row r="285" spans="1:3" ht="15.75" x14ac:dyDescent="0.25">
      <c r="A285" s="18" t="s">
        <v>18</v>
      </c>
      <c r="B285" s="14">
        <v>43413</v>
      </c>
      <c r="C285" s="6">
        <v>67673.25</v>
      </c>
    </row>
    <row r="286" spans="1:3" ht="15.75" x14ac:dyDescent="0.25">
      <c r="A286" s="18" t="s">
        <v>18</v>
      </c>
      <c r="B286" s="15">
        <v>43425</v>
      </c>
      <c r="C286" s="17">
        <v>71684.12</v>
      </c>
    </row>
    <row r="287" spans="1:3" ht="15.75" x14ac:dyDescent="0.25">
      <c r="A287" s="18" t="s">
        <v>18</v>
      </c>
      <c r="B287" s="14">
        <v>43441</v>
      </c>
      <c r="C287" s="6">
        <v>67505.37</v>
      </c>
    </row>
    <row r="288" spans="1:3" ht="15.75" x14ac:dyDescent="0.25">
      <c r="A288" s="18" t="s">
        <v>18</v>
      </c>
      <c r="B288" s="15">
        <v>43455</v>
      </c>
      <c r="C288" s="17">
        <v>67434.91</v>
      </c>
    </row>
    <row r="289" spans="1:3" ht="15.75" x14ac:dyDescent="0.25">
      <c r="A289" s="18" t="s">
        <v>18</v>
      </c>
      <c r="B289" s="15">
        <v>43468</v>
      </c>
      <c r="C289" s="17">
        <v>369890.92</v>
      </c>
    </row>
    <row r="290" spans="1:3" ht="15.75" x14ac:dyDescent="0.25">
      <c r="A290" s="18" t="s">
        <v>18</v>
      </c>
      <c r="B290" s="15">
        <v>43472</v>
      </c>
      <c r="C290" s="17">
        <v>33364.480000000003</v>
      </c>
    </row>
    <row r="291" spans="1:3" ht="15.75" x14ac:dyDescent="0.25">
      <c r="A291" s="18" t="s">
        <v>18</v>
      </c>
      <c r="B291" s="14">
        <v>43476</v>
      </c>
      <c r="C291" s="6">
        <v>600</v>
      </c>
    </row>
    <row r="292" spans="1:3" ht="15.75" x14ac:dyDescent="0.25">
      <c r="A292" s="18" t="s">
        <v>18</v>
      </c>
      <c r="B292" s="15">
        <v>43483</v>
      </c>
      <c r="C292" s="17">
        <v>79230.8</v>
      </c>
    </row>
    <row r="293" spans="1:3" ht="15.75" x14ac:dyDescent="0.25">
      <c r="A293" s="18" t="s">
        <v>18</v>
      </c>
      <c r="B293" s="15">
        <v>43497</v>
      </c>
      <c r="C293" s="17">
        <v>95709.02</v>
      </c>
    </row>
    <row r="294" spans="1:3" ht="15.75" x14ac:dyDescent="0.25">
      <c r="A294" s="18" t="s">
        <v>18</v>
      </c>
      <c r="B294" s="15">
        <v>43511</v>
      </c>
      <c r="C294" s="17">
        <f>75278.37+600</f>
        <v>75878.37</v>
      </c>
    </row>
    <row r="295" spans="1:3" ht="15.75" x14ac:dyDescent="0.25">
      <c r="A295" s="18" t="s">
        <v>18</v>
      </c>
      <c r="B295" s="14">
        <v>43525</v>
      </c>
      <c r="C295" s="6">
        <f>3436.7+75298.02</f>
        <v>78734.720000000001</v>
      </c>
    </row>
    <row r="296" spans="1:3" ht="15.75" x14ac:dyDescent="0.25">
      <c r="A296" s="18" t="s">
        <v>18</v>
      </c>
      <c r="B296" s="14">
        <v>43539</v>
      </c>
      <c r="C296" s="6">
        <v>79369.25</v>
      </c>
    </row>
    <row r="297" spans="1:3" ht="15.75" x14ac:dyDescent="0.25">
      <c r="A297" s="18" t="s">
        <v>18</v>
      </c>
      <c r="B297" s="14">
        <v>43567</v>
      </c>
      <c r="C297" s="6">
        <v>74875.91</v>
      </c>
    </row>
    <row r="298" spans="1:3" ht="15.75" x14ac:dyDescent="0.25">
      <c r="A298" s="18" t="s">
        <v>18</v>
      </c>
      <c r="B298" s="15">
        <v>43581</v>
      </c>
      <c r="C298" s="17">
        <v>76284.05</v>
      </c>
    </row>
    <row r="299" spans="1:3" ht="15.75" x14ac:dyDescent="0.25">
      <c r="A299" s="18" t="s">
        <v>18</v>
      </c>
      <c r="B299" s="14">
        <v>43595</v>
      </c>
      <c r="C299" s="6">
        <v>74661.39</v>
      </c>
    </row>
    <row r="300" spans="1:3" ht="15.75" x14ac:dyDescent="0.25">
      <c r="A300" s="18" t="s">
        <v>18</v>
      </c>
      <c r="B300" s="15">
        <v>43609</v>
      </c>
      <c r="C300" s="17">
        <v>278480.40000000002</v>
      </c>
    </row>
    <row r="301" spans="1:3" ht="15.75" x14ac:dyDescent="0.25">
      <c r="A301" s="18" t="s">
        <v>18</v>
      </c>
      <c r="B301" s="14">
        <v>43623</v>
      </c>
      <c r="C301" s="6">
        <v>24533.91</v>
      </c>
    </row>
    <row r="302" spans="1:3" ht="15.75" x14ac:dyDescent="0.25">
      <c r="A302" s="18" t="s">
        <v>18</v>
      </c>
      <c r="B302" s="15">
        <v>43637</v>
      </c>
      <c r="C302" s="17">
        <v>23029.53</v>
      </c>
    </row>
    <row r="303" spans="1:3" ht="15.75" x14ac:dyDescent="0.25">
      <c r="A303" s="11" t="s">
        <v>15</v>
      </c>
      <c r="B303" s="12">
        <v>43266</v>
      </c>
      <c r="C303" s="16">
        <v>1558.37</v>
      </c>
    </row>
    <row r="304" spans="1:3" ht="15.75" x14ac:dyDescent="0.25">
      <c r="A304" s="11" t="s">
        <v>15</v>
      </c>
      <c r="B304" s="12">
        <v>43280</v>
      </c>
      <c r="C304" s="16">
        <v>1539.8</v>
      </c>
    </row>
    <row r="305" spans="1:3" ht="15.75" x14ac:dyDescent="0.25">
      <c r="A305" s="11" t="s">
        <v>15</v>
      </c>
      <c r="B305" s="12">
        <v>43294</v>
      </c>
      <c r="C305" s="16">
        <v>1539.8</v>
      </c>
    </row>
    <row r="306" spans="1:3" ht="15.75" x14ac:dyDescent="0.25">
      <c r="A306" s="11" t="s">
        <v>15</v>
      </c>
      <c r="B306" s="14">
        <v>43312</v>
      </c>
      <c r="C306" s="6">
        <v>1553.32</v>
      </c>
    </row>
    <row r="307" spans="1:3" ht="15.75" x14ac:dyDescent="0.25">
      <c r="A307" s="11" t="s">
        <v>15</v>
      </c>
      <c r="B307" s="12">
        <v>43322</v>
      </c>
      <c r="C307" s="16">
        <v>1553.32</v>
      </c>
    </row>
    <row r="308" spans="1:3" ht="15.75" x14ac:dyDescent="0.25">
      <c r="A308" s="11" t="s">
        <v>15</v>
      </c>
      <c r="B308" s="12">
        <v>43336</v>
      </c>
      <c r="C308" s="16">
        <v>1553.32</v>
      </c>
    </row>
    <row r="309" spans="1:3" ht="15.75" x14ac:dyDescent="0.25">
      <c r="A309" s="11" t="s">
        <v>15</v>
      </c>
      <c r="B309" s="12">
        <v>43446</v>
      </c>
      <c r="C309" s="16">
        <v>2046.37</v>
      </c>
    </row>
    <row r="310" spans="1:3" ht="15.75" x14ac:dyDescent="0.25">
      <c r="A310" s="11" t="s">
        <v>19</v>
      </c>
      <c r="B310" s="15">
        <v>43301</v>
      </c>
      <c r="C310" s="17">
        <v>20000</v>
      </c>
    </row>
    <row r="311" spans="1:3" ht="15.75" x14ac:dyDescent="0.25">
      <c r="A311" s="11" t="s">
        <v>19</v>
      </c>
      <c r="B311" s="15">
        <v>43524</v>
      </c>
      <c r="C311" s="20">
        <v>20000</v>
      </c>
    </row>
    <row r="312" spans="1:3" ht="15.75" x14ac:dyDescent="0.25">
      <c r="A312" s="11" t="s">
        <v>20</v>
      </c>
      <c r="B312" s="15">
        <v>43258</v>
      </c>
      <c r="C312" s="17">
        <f>7651790.14+515644.5</f>
        <v>8167434.6399999997</v>
      </c>
    </row>
    <row r="313" spans="1:3" ht="15.75" x14ac:dyDescent="0.25">
      <c r="A313" s="11" t="s">
        <v>20</v>
      </c>
      <c r="B313" s="15">
        <v>43291</v>
      </c>
      <c r="C313" s="17">
        <v>895163.04</v>
      </c>
    </row>
    <row r="314" spans="1:3" ht="15.75" x14ac:dyDescent="0.25">
      <c r="A314" s="11" t="s">
        <v>20</v>
      </c>
      <c r="B314" s="15">
        <v>43325</v>
      </c>
      <c r="C314" s="20">
        <f>273587.3+515277.82</f>
        <v>788865.12</v>
      </c>
    </row>
    <row r="315" spans="1:3" ht="15.75" x14ac:dyDescent="0.25">
      <c r="A315" s="11" t="s">
        <v>20</v>
      </c>
      <c r="B315" s="15">
        <v>43354</v>
      </c>
      <c r="C315" s="20">
        <f>2787080.08+315560.78</f>
        <v>3102640.8600000003</v>
      </c>
    </row>
    <row r="316" spans="1:3" ht="15.75" x14ac:dyDescent="0.25">
      <c r="A316" s="11" t="s">
        <v>20</v>
      </c>
      <c r="B316" s="15">
        <v>43357</v>
      </c>
      <c r="C316" s="20">
        <f>171749.02+1284793.26</f>
        <v>1456542.28</v>
      </c>
    </row>
    <row r="317" spans="1:3" ht="15.75" x14ac:dyDescent="0.25">
      <c r="A317" s="11" t="s">
        <v>20</v>
      </c>
      <c r="B317" s="15">
        <v>43385</v>
      </c>
      <c r="C317" s="20">
        <f>1424810.88+228434.28</f>
        <v>1653245.16</v>
      </c>
    </row>
    <row r="318" spans="1:3" ht="15.75" x14ac:dyDescent="0.25">
      <c r="A318" s="11" t="s">
        <v>20</v>
      </c>
      <c r="B318" s="15">
        <v>43389</v>
      </c>
      <c r="C318" s="20">
        <v>1630767.02</v>
      </c>
    </row>
    <row r="319" spans="1:3" ht="15.75" x14ac:dyDescent="0.25">
      <c r="A319" s="11" t="s">
        <v>20</v>
      </c>
      <c r="B319" s="15">
        <v>43417</v>
      </c>
      <c r="C319" s="17">
        <v>3256957.7600000002</v>
      </c>
    </row>
    <row r="320" spans="1:3" ht="15.75" x14ac:dyDescent="0.25">
      <c r="A320" s="11" t="s">
        <v>20</v>
      </c>
      <c r="B320" s="15">
        <v>43445</v>
      </c>
      <c r="C320" s="20">
        <v>3267701.9000000004</v>
      </c>
    </row>
    <row r="321" spans="1:3" ht="15.75" x14ac:dyDescent="0.25">
      <c r="A321" s="11" t="s">
        <v>20</v>
      </c>
      <c r="B321" s="15">
        <v>43462</v>
      </c>
      <c r="C321" s="20">
        <v>175.06</v>
      </c>
    </row>
    <row r="322" spans="1:3" ht="15.75" x14ac:dyDescent="0.25">
      <c r="A322" s="11" t="s">
        <v>20</v>
      </c>
      <c r="B322" s="15">
        <v>43476</v>
      </c>
      <c r="C322" s="20">
        <v>3280764.4899999998</v>
      </c>
    </row>
    <row r="323" spans="1:3" ht="15.75" x14ac:dyDescent="0.25">
      <c r="A323" s="11" t="s">
        <v>20</v>
      </c>
      <c r="B323" s="15">
        <v>43508</v>
      </c>
      <c r="C323" s="20">
        <f>2893516.04+440623.26</f>
        <v>3334139.3</v>
      </c>
    </row>
    <row r="324" spans="1:3" ht="15.75" x14ac:dyDescent="0.25">
      <c r="A324" s="11" t="s">
        <v>20</v>
      </c>
      <c r="B324" s="15">
        <v>43535</v>
      </c>
      <c r="C324" s="20">
        <f>2830701.5+456237.38</f>
        <v>3286938.88</v>
      </c>
    </row>
    <row r="325" spans="1:3" ht="15.75" x14ac:dyDescent="0.25">
      <c r="A325" s="11" t="s">
        <v>20</v>
      </c>
      <c r="B325" s="15">
        <v>43565</v>
      </c>
      <c r="C325" s="20">
        <f>633557.13+4075832.9</f>
        <v>4709390.03</v>
      </c>
    </row>
    <row r="326" spans="1:3" ht="15.75" x14ac:dyDescent="0.25">
      <c r="A326" s="11" t="s">
        <v>20</v>
      </c>
      <c r="B326" s="15">
        <v>43598</v>
      </c>
      <c r="C326" s="20">
        <f>440308.44+2835773.22</f>
        <v>3276081.66</v>
      </c>
    </row>
    <row r="327" spans="1:3" ht="15.75" x14ac:dyDescent="0.25">
      <c r="A327" s="11" t="s">
        <v>20</v>
      </c>
      <c r="B327" s="15">
        <v>43628</v>
      </c>
      <c r="C327" s="20">
        <f>2370.26+767.14+510214.42+7794825.26</f>
        <v>8308177.0800000001</v>
      </c>
    </row>
    <row r="328" spans="1:3" ht="15.75" x14ac:dyDescent="0.25">
      <c r="A328" s="11" t="s">
        <v>6</v>
      </c>
      <c r="B328" s="12">
        <v>43339</v>
      </c>
      <c r="C328" s="13">
        <v>150</v>
      </c>
    </row>
    <row r="329" spans="1:3" ht="15.75" x14ac:dyDescent="0.25">
      <c r="A329" s="11" t="s">
        <v>6</v>
      </c>
      <c r="B329" s="12">
        <v>43454</v>
      </c>
      <c r="C329" s="27">
        <v>2369169.66</v>
      </c>
    </row>
    <row r="330" spans="1:3" ht="15.75" x14ac:dyDescent="0.25">
      <c r="A330" s="11" t="s">
        <v>6</v>
      </c>
      <c r="B330" s="12">
        <v>43521</v>
      </c>
      <c r="C330" s="13">
        <v>19646192.489999998</v>
      </c>
    </row>
    <row r="331" spans="1:3" ht="15.75" x14ac:dyDescent="0.25">
      <c r="A331" s="11" t="s">
        <v>25</v>
      </c>
      <c r="B331" s="15">
        <v>39793</v>
      </c>
      <c r="C331" s="17">
        <v>19044214.940000001</v>
      </c>
    </row>
    <row r="332" spans="1:3" ht="15.75" x14ac:dyDescent="0.25">
      <c r="A332" s="11" t="s">
        <v>25</v>
      </c>
      <c r="B332" s="15">
        <v>43417</v>
      </c>
      <c r="C332" s="25">
        <v>4000</v>
      </c>
    </row>
    <row r="333" spans="1:3" ht="15.75" x14ac:dyDescent="0.25">
      <c r="A333" s="11" t="s">
        <v>38</v>
      </c>
      <c r="B333" s="15">
        <v>43466</v>
      </c>
      <c r="C333" s="17">
        <v>83414.990000000005</v>
      </c>
    </row>
    <row r="334" spans="1:3" ht="15.75" x14ac:dyDescent="0.25">
      <c r="A334" s="11" t="s">
        <v>37</v>
      </c>
      <c r="B334" s="15">
        <v>43466</v>
      </c>
      <c r="C334" s="28">
        <v>2082047.72</v>
      </c>
    </row>
    <row r="335" spans="1:3" ht="15.75" x14ac:dyDescent="0.25">
      <c r="A335" s="11" t="s">
        <v>44</v>
      </c>
      <c r="B335" s="15">
        <v>43614</v>
      </c>
      <c r="C335" s="17">
        <v>75269.56</v>
      </c>
    </row>
    <row r="336" spans="1:3" ht="15.75" x14ac:dyDescent="0.25">
      <c r="A336" s="11" t="s">
        <v>44</v>
      </c>
      <c r="B336" s="15">
        <v>43644</v>
      </c>
      <c r="C336" s="17">
        <v>368721.37</v>
      </c>
    </row>
    <row r="337" spans="1:3" ht="15.75" x14ac:dyDescent="0.25">
      <c r="A337" s="11" t="s">
        <v>21</v>
      </c>
      <c r="B337" s="15">
        <v>43278</v>
      </c>
      <c r="C337" s="19">
        <v>83893.22</v>
      </c>
    </row>
    <row r="338" spans="1:3" ht="15.75" x14ac:dyDescent="0.25">
      <c r="A338" s="11" t="s">
        <v>21</v>
      </c>
      <c r="B338" s="15">
        <v>43308</v>
      </c>
      <c r="C338" s="17">
        <v>41445.949999999997</v>
      </c>
    </row>
    <row r="339" spans="1:3" ht="15.75" x14ac:dyDescent="0.25">
      <c r="A339" s="11" t="s">
        <v>21</v>
      </c>
      <c r="B339" s="15">
        <v>43402</v>
      </c>
      <c r="C339" s="21">
        <v>88762.48</v>
      </c>
    </row>
    <row r="340" spans="1:3" ht="15.75" x14ac:dyDescent="0.25">
      <c r="A340" s="11" t="s">
        <v>22</v>
      </c>
      <c r="B340" s="15">
        <v>43278</v>
      </c>
      <c r="C340" s="17">
        <v>172424.03</v>
      </c>
    </row>
    <row r="341" spans="1:3" ht="15.75" x14ac:dyDescent="0.25">
      <c r="A341" s="11" t="s">
        <v>22</v>
      </c>
      <c r="B341" s="15">
        <v>43308</v>
      </c>
      <c r="C341" s="17">
        <v>122963.25</v>
      </c>
    </row>
    <row r="342" spans="1:3" ht="15.75" x14ac:dyDescent="0.25">
      <c r="A342" s="11" t="s">
        <v>22</v>
      </c>
      <c r="B342" s="15">
        <v>43340</v>
      </c>
      <c r="C342" s="17">
        <v>147070.64000000001</v>
      </c>
    </row>
    <row r="343" spans="1:3" ht="15.75" x14ac:dyDescent="0.25">
      <c r="A343" s="11" t="s">
        <v>22</v>
      </c>
      <c r="B343" s="15">
        <v>43340</v>
      </c>
      <c r="C343" s="17">
        <v>111820.67</v>
      </c>
    </row>
    <row r="344" spans="1:3" ht="15.75" x14ac:dyDescent="0.25">
      <c r="A344" s="11" t="s">
        <v>22</v>
      </c>
      <c r="B344" s="15">
        <v>43370</v>
      </c>
      <c r="C344" s="17">
        <v>179160.72</v>
      </c>
    </row>
    <row r="345" spans="1:3" ht="15.75" x14ac:dyDescent="0.25">
      <c r="A345" s="11" t="s">
        <v>22</v>
      </c>
      <c r="B345" s="15">
        <v>43370</v>
      </c>
      <c r="C345" s="17">
        <v>48025</v>
      </c>
    </row>
    <row r="346" spans="1:3" ht="15.75" x14ac:dyDescent="0.25">
      <c r="A346" s="11" t="s">
        <v>22</v>
      </c>
      <c r="B346" s="15">
        <v>43402</v>
      </c>
      <c r="C346" s="17">
        <v>139775.49</v>
      </c>
    </row>
    <row r="347" spans="1:3" ht="15.75" x14ac:dyDescent="0.25">
      <c r="A347" s="11" t="s">
        <v>22</v>
      </c>
      <c r="B347" s="15">
        <v>43431</v>
      </c>
      <c r="C347" s="25">
        <v>192684.76</v>
      </c>
    </row>
    <row r="348" spans="1:3" ht="15.75" x14ac:dyDescent="0.25">
      <c r="A348" s="11" t="s">
        <v>22</v>
      </c>
      <c r="B348" s="15">
        <v>43431</v>
      </c>
      <c r="C348" s="25">
        <v>49138.41</v>
      </c>
    </row>
    <row r="349" spans="1:3" ht="15.75" x14ac:dyDescent="0.25">
      <c r="A349" s="11" t="s">
        <v>22</v>
      </c>
      <c r="B349" s="15">
        <v>43494</v>
      </c>
      <c r="C349" s="17">
        <v>28026.68</v>
      </c>
    </row>
    <row r="350" spans="1:3" ht="15.75" x14ac:dyDescent="0.25">
      <c r="A350" s="11" t="s">
        <v>22</v>
      </c>
      <c r="B350" s="15">
        <v>43494</v>
      </c>
      <c r="C350" s="17">
        <v>139861.14000000001</v>
      </c>
    </row>
    <row r="351" spans="1:3" ht="15.75" x14ac:dyDescent="0.25">
      <c r="A351" s="11" t="s">
        <v>22</v>
      </c>
      <c r="B351" s="15">
        <v>43518</v>
      </c>
      <c r="C351" s="17">
        <v>89898.46</v>
      </c>
    </row>
    <row r="352" spans="1:3" ht="15.75" x14ac:dyDescent="0.25">
      <c r="A352" s="11" t="s">
        <v>22</v>
      </c>
      <c r="B352" s="15">
        <v>43523</v>
      </c>
      <c r="C352" s="17">
        <v>145852.32999999999</v>
      </c>
    </row>
    <row r="353" spans="1:3" ht="15.75" x14ac:dyDescent="0.25">
      <c r="A353" s="11" t="s">
        <v>22</v>
      </c>
      <c r="B353" s="15">
        <v>43525</v>
      </c>
      <c r="C353" s="17">
        <v>63065.54</v>
      </c>
    </row>
    <row r="354" spans="1:3" ht="15.75" x14ac:dyDescent="0.25">
      <c r="A354" s="11" t="s">
        <v>22</v>
      </c>
      <c r="B354" s="15">
        <v>43551</v>
      </c>
      <c r="C354" s="17">
        <v>161387.63</v>
      </c>
    </row>
    <row r="355" spans="1:3" ht="15.75" x14ac:dyDescent="0.25">
      <c r="A355" s="11" t="s">
        <v>22</v>
      </c>
      <c r="B355" s="15">
        <v>43552</v>
      </c>
      <c r="C355" s="17">
        <v>238480.46</v>
      </c>
    </row>
    <row r="356" spans="1:3" ht="15.75" x14ac:dyDescent="0.25">
      <c r="A356" s="11" t="s">
        <v>22</v>
      </c>
      <c r="B356" s="15">
        <v>43584</v>
      </c>
      <c r="C356" s="17">
        <v>176441.77</v>
      </c>
    </row>
    <row r="357" spans="1:3" ht="15.75" x14ac:dyDescent="0.25">
      <c r="A357" s="11" t="s">
        <v>22</v>
      </c>
      <c r="B357" s="15">
        <v>43585</v>
      </c>
      <c r="C357" s="17">
        <v>946976.19</v>
      </c>
    </row>
    <row r="358" spans="1:3" ht="15.75" x14ac:dyDescent="0.25">
      <c r="A358" s="11" t="s">
        <v>22</v>
      </c>
      <c r="B358" s="15">
        <v>43614</v>
      </c>
      <c r="C358" s="17">
        <v>212186.48</v>
      </c>
    </row>
    <row r="359" spans="1:3" ht="15.75" x14ac:dyDescent="0.25">
      <c r="A359" s="11" t="s">
        <v>22</v>
      </c>
      <c r="B359" s="15">
        <v>43643</v>
      </c>
      <c r="C359" s="17">
        <v>229232.77</v>
      </c>
    </row>
    <row r="360" spans="1:3" ht="15.75" x14ac:dyDescent="0.25">
      <c r="C360" s="26">
        <f>SUM(C7:C359)</f>
        <v>242625250.13999984</v>
      </c>
    </row>
    <row r="365" spans="1:3" ht="15.75" x14ac:dyDescent="0.25">
      <c r="A365" s="22" t="s">
        <v>28</v>
      </c>
      <c r="B365" s="4" t="s">
        <v>26</v>
      </c>
      <c r="C365" s="24">
        <v>77338.520000000019</v>
      </c>
    </row>
    <row r="366" spans="1:3" ht="15.75" x14ac:dyDescent="0.25">
      <c r="B366" s="4" t="s">
        <v>27</v>
      </c>
      <c r="C366" s="24">
        <v>1346157.2799999998</v>
      </c>
    </row>
    <row r="368" spans="1:3" ht="15.75" x14ac:dyDescent="0.25">
      <c r="A368" s="22" t="s">
        <v>29</v>
      </c>
      <c r="B368" s="4" t="s">
        <v>26</v>
      </c>
      <c r="C368" s="24">
        <v>50436.68</v>
      </c>
    </row>
    <row r="369" spans="1:3" ht="15.75" x14ac:dyDescent="0.25">
      <c r="B369" s="4" t="s">
        <v>27</v>
      </c>
      <c r="C369" s="24">
        <v>1581532.7199999997</v>
      </c>
    </row>
    <row r="371" spans="1:3" ht="15.75" x14ac:dyDescent="0.25">
      <c r="A371" s="22" t="s">
        <v>30</v>
      </c>
      <c r="B371" s="4" t="s">
        <v>26</v>
      </c>
      <c r="C371" s="24">
        <v>48431.249999999993</v>
      </c>
    </row>
    <row r="372" spans="1:3" ht="15.75" x14ac:dyDescent="0.25">
      <c r="B372" s="4" t="s">
        <v>27</v>
      </c>
      <c r="C372" s="24">
        <v>1709542.51</v>
      </c>
    </row>
    <row r="374" spans="1:3" ht="15.75" x14ac:dyDescent="0.25">
      <c r="A374" s="22" t="s">
        <v>33</v>
      </c>
      <c r="B374" s="4" t="s">
        <v>26</v>
      </c>
      <c r="C374" s="24">
        <v>48349.479999999996</v>
      </c>
    </row>
    <row r="375" spans="1:3" ht="15.75" x14ac:dyDescent="0.25">
      <c r="B375" s="4" t="s">
        <v>27</v>
      </c>
      <c r="C375" s="24">
        <v>1190323.7799999998</v>
      </c>
    </row>
    <row r="377" spans="1:3" ht="15.75" x14ac:dyDescent="0.25">
      <c r="A377" s="22" t="s">
        <v>31</v>
      </c>
      <c r="B377" s="4" t="s">
        <v>26</v>
      </c>
      <c r="C377" s="24">
        <v>41104.700000000004</v>
      </c>
    </row>
    <row r="378" spans="1:3" ht="15.75" x14ac:dyDescent="0.25">
      <c r="B378" s="4" t="s">
        <v>27</v>
      </c>
      <c r="C378" s="24">
        <v>1731343.5899999999</v>
      </c>
    </row>
    <row r="380" spans="1:3" ht="15.75" x14ac:dyDescent="0.25">
      <c r="A380" s="22" t="s">
        <v>32</v>
      </c>
      <c r="B380" s="4" t="s">
        <v>26</v>
      </c>
      <c r="C380" s="23">
        <v>49518.399999999994</v>
      </c>
    </row>
    <row r="381" spans="1:3" ht="15.75" x14ac:dyDescent="0.25">
      <c r="B381" s="4" t="s">
        <v>27</v>
      </c>
      <c r="C381" s="23">
        <v>1521114.47</v>
      </c>
    </row>
    <row r="383" spans="1:3" ht="15.75" x14ac:dyDescent="0.25">
      <c r="A383" s="22" t="s">
        <v>35</v>
      </c>
      <c r="B383" s="4" t="s">
        <v>26</v>
      </c>
      <c r="C383" s="23">
        <v>73586.749999999985</v>
      </c>
    </row>
    <row r="384" spans="1:3" ht="15.75" x14ac:dyDescent="0.25">
      <c r="B384" s="4" t="s">
        <v>27</v>
      </c>
      <c r="C384" s="23">
        <v>1625433.55</v>
      </c>
    </row>
    <row r="386" spans="1:3" ht="15.75" x14ac:dyDescent="0.25">
      <c r="A386" s="22" t="s">
        <v>36</v>
      </c>
      <c r="B386" s="4" t="s">
        <v>26</v>
      </c>
      <c r="C386" s="23">
        <v>83414.989999999991</v>
      </c>
    </row>
    <row r="387" spans="1:3" ht="15.75" x14ac:dyDescent="0.25">
      <c r="B387" s="4" t="s">
        <v>27</v>
      </c>
      <c r="C387" s="23">
        <v>2082047.7199999997</v>
      </c>
    </row>
    <row r="389" spans="1:3" ht="15.75" x14ac:dyDescent="0.25">
      <c r="A389" s="22" t="s">
        <v>39</v>
      </c>
      <c r="B389" s="4" t="s">
        <v>26</v>
      </c>
      <c r="C389" s="23">
        <v>79118.53</v>
      </c>
    </row>
    <row r="390" spans="1:3" ht="15.75" x14ac:dyDescent="0.25">
      <c r="B390" s="4" t="s">
        <v>27</v>
      </c>
      <c r="C390" s="23">
        <v>1271839.3799999999</v>
      </c>
    </row>
    <row r="392" spans="1:3" ht="15.75" x14ac:dyDescent="0.25">
      <c r="A392" s="22" t="s">
        <v>40</v>
      </c>
      <c r="B392" s="4" t="s">
        <v>26</v>
      </c>
      <c r="C392" s="23">
        <v>86887.48</v>
      </c>
    </row>
    <row r="393" spans="1:3" ht="15.75" x14ac:dyDescent="0.25">
      <c r="B393" s="4" t="s">
        <v>27</v>
      </c>
      <c r="C393" s="23">
        <v>1329559.8600000001</v>
      </c>
    </row>
    <row r="395" spans="1:3" ht="15.75" x14ac:dyDescent="0.25">
      <c r="A395" s="22" t="s">
        <v>42</v>
      </c>
      <c r="B395" s="4" t="s">
        <v>26</v>
      </c>
      <c r="C395" s="23">
        <v>62453.729999999996</v>
      </c>
    </row>
    <row r="396" spans="1:3" ht="15.75" x14ac:dyDescent="0.25">
      <c r="B396" s="4" t="s">
        <v>27</v>
      </c>
      <c r="C396" s="23">
        <v>1348535.26</v>
      </c>
    </row>
    <row r="398" spans="1:3" ht="15.75" x14ac:dyDescent="0.25">
      <c r="A398" s="22" t="s">
        <v>43</v>
      </c>
      <c r="B398" s="4" t="s">
        <v>26</v>
      </c>
      <c r="C398" s="23">
        <v>57861.31</v>
      </c>
    </row>
    <row r="399" spans="1:3" ht="15.75" x14ac:dyDescent="0.25">
      <c r="B399" s="4" t="s">
        <v>27</v>
      </c>
      <c r="C399" s="23">
        <v>1359239.8199999998</v>
      </c>
    </row>
    <row r="401" spans="1:3" ht="15.75" x14ac:dyDescent="0.25">
      <c r="A401" s="22" t="s">
        <v>28</v>
      </c>
      <c r="B401" s="4" t="s">
        <v>26</v>
      </c>
      <c r="C401" s="23">
        <v>82827.099999999977</v>
      </c>
    </row>
    <row r="402" spans="1:3" ht="15.75" x14ac:dyDescent="0.25">
      <c r="B402" s="4" t="s">
        <v>27</v>
      </c>
      <c r="C402" s="23">
        <v>1791346.08</v>
      </c>
    </row>
  </sheetData>
  <sortState ref="A7:K359">
    <sortCondition ref="A7:A359"/>
    <sortCondition ref="B7:B359"/>
  </sortState>
  <mergeCells count="1">
    <mergeCell ref="A3:C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Parkway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Parkway Schools</dc:creator>
  <cp:lastModifiedBy>Parkway Schools</cp:lastModifiedBy>
  <dcterms:created xsi:type="dcterms:W3CDTF">2018-12-10T14:21:30Z</dcterms:created>
  <dcterms:modified xsi:type="dcterms:W3CDTF">2019-07-09T13:04:16Z</dcterms:modified>
</cp:coreProperties>
</file>