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whittle\Desktop\check and wire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6" i="1" l="1"/>
  <c r="C310" i="1" l="1"/>
  <c r="C271" i="1" l="1"/>
  <c r="C309" i="1" l="1"/>
  <c r="C115" i="1" l="1"/>
  <c r="C313" i="1"/>
  <c r="C308" i="1" l="1"/>
  <c r="C307" i="1"/>
  <c r="C108" i="1" l="1"/>
  <c r="C106" i="1"/>
  <c r="C305" i="1" l="1"/>
  <c r="C263" i="1"/>
  <c r="C201" i="1"/>
  <c r="C101" i="1" l="1"/>
  <c r="C304" i="1" l="1"/>
  <c r="C303" i="1" l="1"/>
  <c r="C94" i="1"/>
  <c r="C90" i="1"/>
  <c r="C92" i="1"/>
  <c r="C166" i="1"/>
  <c r="C171" i="1"/>
  <c r="C21" i="1" l="1"/>
  <c r="C343" i="1" l="1"/>
  <c r="I359" i="1" s="1"/>
</calcChain>
</file>

<file path=xl/sharedStrings.xml><?xml version="1.0" encoding="utf-8"?>
<sst xmlns="http://schemas.openxmlformats.org/spreadsheetml/2006/main" count="380" uniqueCount="44">
  <si>
    <t>PARKWAY SCHOOL DISTRICT</t>
  </si>
  <si>
    <t>DATE</t>
  </si>
  <si>
    <t xml:space="preserve">WIRE </t>
  </si>
  <si>
    <t>PAYMENTS</t>
  </si>
  <si>
    <t>PAID</t>
  </si>
  <si>
    <t>BANK FEES-ACCOUNT ANALYSIS</t>
  </si>
  <si>
    <t>AMAZON</t>
  </si>
  <si>
    <t>DELTA DENTAL</t>
  </si>
  <si>
    <t>DIRECT DEPOSIT PAYROLL</t>
  </si>
  <si>
    <t>EFTPS-FED/FICA TAXES</t>
  </si>
  <si>
    <t>EFTPS-MISSOURI TAXES</t>
  </si>
  <si>
    <t>EXPRESS SCRIPTS</t>
  </si>
  <si>
    <t>HORACE MANN</t>
  </si>
  <si>
    <t>OPTUM H.S.A.</t>
  </si>
  <si>
    <t xml:space="preserve">RETIREMENT </t>
  </si>
  <si>
    <t>UMB PURCHASING CARD PAYMENT</t>
  </si>
  <si>
    <t>FSA</t>
  </si>
  <si>
    <t>Med Exp</t>
  </si>
  <si>
    <r>
      <rPr>
        <b/>
        <sz val="12"/>
        <color rgb="FFFF0000"/>
        <rFont val="Arial"/>
        <family val="2"/>
      </rPr>
      <t>July</t>
    </r>
    <r>
      <rPr>
        <b/>
        <sz val="12"/>
        <rFont val="Arial"/>
        <family val="2"/>
      </rPr>
      <t xml:space="preserve"> Month End Values for:</t>
    </r>
  </si>
  <si>
    <t>UMB EFT CARD PAYMENT</t>
  </si>
  <si>
    <r>
      <rPr>
        <b/>
        <sz val="12"/>
        <color rgb="FFFF0000"/>
        <rFont val="Arial"/>
        <family val="2"/>
      </rPr>
      <t>August</t>
    </r>
    <r>
      <rPr>
        <b/>
        <sz val="12"/>
        <rFont val="Arial"/>
        <family val="2"/>
      </rPr>
      <t xml:space="preserve"> Month End Values for:</t>
    </r>
  </si>
  <si>
    <t>SEMI-ANNUAL DEBT SERVICE</t>
  </si>
  <si>
    <t>POSTAGE</t>
  </si>
  <si>
    <r>
      <rPr>
        <b/>
        <sz val="12"/>
        <color rgb="FFFF0000"/>
        <rFont val="Arial"/>
        <family val="2"/>
      </rPr>
      <t>September</t>
    </r>
    <r>
      <rPr>
        <b/>
        <sz val="12"/>
        <rFont val="Arial"/>
        <family val="2"/>
      </rPr>
      <t xml:space="preserve"> Month End Values for:</t>
    </r>
  </si>
  <si>
    <r>
      <rPr>
        <b/>
        <sz val="12"/>
        <color rgb="FFFF0000"/>
        <rFont val="Arial"/>
        <family val="2"/>
      </rPr>
      <t>October</t>
    </r>
    <r>
      <rPr>
        <b/>
        <sz val="12"/>
        <rFont val="Arial"/>
        <family val="2"/>
      </rPr>
      <t xml:space="preserve"> Month End Values for:</t>
    </r>
  </si>
  <si>
    <r>
      <rPr>
        <b/>
        <sz val="12"/>
        <color rgb="FFFF0000"/>
        <rFont val="Arial"/>
        <family val="2"/>
      </rPr>
      <t>November</t>
    </r>
    <r>
      <rPr>
        <b/>
        <sz val="12"/>
        <rFont val="Arial"/>
        <family val="2"/>
      </rPr>
      <t xml:space="preserve"> Month End Values for:</t>
    </r>
  </si>
  <si>
    <r>
      <rPr>
        <b/>
        <sz val="12"/>
        <color rgb="FFFF0000"/>
        <rFont val="Arial"/>
        <family val="2"/>
      </rPr>
      <t>December</t>
    </r>
    <r>
      <rPr>
        <b/>
        <sz val="12"/>
        <rFont val="Arial"/>
        <family val="2"/>
      </rPr>
      <t xml:space="preserve"> Month End Values for:</t>
    </r>
  </si>
  <si>
    <t>UMB ELECTRONIC FUNDS TRANSFER</t>
  </si>
  <si>
    <r>
      <rPr>
        <b/>
        <sz val="12"/>
        <color rgb="FFFF0000"/>
        <rFont val="Arial"/>
        <family val="2"/>
      </rPr>
      <t>January</t>
    </r>
    <r>
      <rPr>
        <b/>
        <sz val="12"/>
        <rFont val="Arial"/>
        <family val="2"/>
      </rPr>
      <t xml:space="preserve"> Month End Values for:</t>
    </r>
  </si>
  <si>
    <t>BCBS ANTHEM</t>
  </si>
  <si>
    <t>BOND FEES/INTEREST</t>
  </si>
  <si>
    <t>DISCOVERY BENEFITS - FSA RESERVE</t>
  </si>
  <si>
    <t>DISCOVERY BENEFITS - ADMIN FEE</t>
  </si>
  <si>
    <t>PAYROLL WITHOLDING FOR CWA DUES</t>
  </si>
  <si>
    <t>UHC MEDICAL EXPENSES</t>
  </si>
  <si>
    <t>UHC DEP CARE/ FLEX SPENDING</t>
  </si>
  <si>
    <t>REINSURANCE EXPENSE</t>
  </si>
  <si>
    <r>
      <rPr>
        <b/>
        <sz val="12"/>
        <color rgb="FFFF0000"/>
        <rFont val="Arial"/>
        <family val="2"/>
      </rPr>
      <t>February</t>
    </r>
    <r>
      <rPr>
        <b/>
        <sz val="12"/>
        <rFont val="Arial"/>
        <family val="2"/>
      </rPr>
      <t xml:space="preserve"> Month End Values for:</t>
    </r>
  </si>
  <si>
    <r>
      <rPr>
        <b/>
        <sz val="12"/>
        <color rgb="FFFF0000"/>
        <rFont val="Arial"/>
        <family val="2"/>
      </rPr>
      <t>March</t>
    </r>
    <r>
      <rPr>
        <b/>
        <sz val="12"/>
        <rFont val="Arial"/>
        <family val="2"/>
      </rPr>
      <t xml:space="preserve"> Month End Values for:</t>
    </r>
  </si>
  <si>
    <r>
      <rPr>
        <b/>
        <sz val="12"/>
        <color rgb="FFFF0000"/>
        <rFont val="Arial"/>
        <family val="2"/>
      </rPr>
      <t>April</t>
    </r>
    <r>
      <rPr>
        <b/>
        <sz val="12"/>
        <rFont val="Arial"/>
        <family val="2"/>
      </rPr>
      <t xml:space="preserve"> Month End Values for:</t>
    </r>
  </si>
  <si>
    <r>
      <rPr>
        <b/>
        <sz val="12"/>
        <color rgb="FFFF0000"/>
        <rFont val="Arial"/>
        <family val="2"/>
      </rPr>
      <t xml:space="preserve">May </t>
    </r>
    <r>
      <rPr>
        <b/>
        <sz val="12"/>
        <rFont val="Arial"/>
        <family val="2"/>
      </rPr>
      <t>Month End Values for:</t>
    </r>
  </si>
  <si>
    <r>
      <rPr>
        <b/>
        <sz val="12"/>
        <color rgb="FFFF0000"/>
        <rFont val="Arial"/>
        <family val="2"/>
      </rPr>
      <t xml:space="preserve">June </t>
    </r>
    <r>
      <rPr>
        <b/>
        <sz val="12"/>
        <rFont val="Arial"/>
        <family val="2"/>
      </rPr>
      <t>Month End Values for:</t>
    </r>
  </si>
  <si>
    <t xml:space="preserve"> 2019-20 BOARD MEETING</t>
  </si>
  <si>
    <t>WIRE REPORT FOR 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</si>
</sst>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Continuous"/>
    </xf>
    <xf numFmtId="164" fontId="3" fillId="0" borderId="0" xfId="0" applyNumberFormat="1" applyFont="1" applyAlignment="1">
      <alignment horizontal="centerContinuous"/>
    </xf>
    <xf numFmtId="43" fontId="3" fillId="0" borderId="0" xfId="2" applyFont="1" applyFill="1" applyAlignment="1">
      <alignment horizontal="centerContinuous"/>
    </xf>
    <xf numFmtId="0" fontId="2" fillId="0" borderId="0" xfId="0" applyFont="1"/>
    <xf numFmtId="43" fontId="3" fillId="0" borderId="0" xfId="2" applyFont="1" applyFill="1"/>
    <xf numFmtId="0" fontId="3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43" fontId="2" fillId="0" borderId="0" xfId="2" applyFont="1" applyFill="1" applyAlignment="1">
      <alignment horizontal="center"/>
    </xf>
    <xf numFmtId="0" fontId="3" fillId="0" borderId="0" xfId="0" applyFont="1"/>
    <xf numFmtId="164" fontId="3" fillId="0" borderId="0" xfId="0" quotePrefix="1" applyNumberFormat="1" applyFont="1" applyFill="1" applyBorder="1" applyAlignment="1">
      <alignment horizontal="right"/>
    </xf>
    <xf numFmtId="43" fontId="3" fillId="0" borderId="0" xfId="2" applyFont="1"/>
    <xf numFmtId="164" fontId="3" fillId="0" borderId="0" xfId="0" applyNumberFormat="1" applyFont="1" applyFill="1"/>
    <xf numFmtId="164" fontId="3" fillId="0" borderId="0" xfId="0" applyNumberFormat="1" applyFont="1" applyFill="1" applyBorder="1" applyAlignment="1">
      <alignment horizontal="right"/>
    </xf>
    <xf numFmtId="43" fontId="5" fillId="0" borderId="0" xfId="2" applyFont="1" applyFill="1" applyBorder="1" applyAlignment="1">
      <alignment horizontal="right" vertical="top"/>
    </xf>
    <xf numFmtId="43" fontId="3" fillId="0" borderId="0" xfId="2" applyFont="1" applyFill="1" applyAlignment="1">
      <alignment horizontal="right"/>
    </xf>
    <xf numFmtId="0" fontId="3" fillId="0" borderId="0" xfId="0" quotePrefix="1" applyFont="1"/>
    <xf numFmtId="0" fontId="2" fillId="0" borderId="0" xfId="0" applyFont="1" applyAlignment="1">
      <alignment horizontal="right"/>
    </xf>
    <xf numFmtId="43" fontId="2" fillId="0" borderId="0" xfId="2" applyFont="1" applyFill="1" applyBorder="1"/>
    <xf numFmtId="43" fontId="2" fillId="0" borderId="0" xfId="2" applyFont="1"/>
    <xf numFmtId="43" fontId="0" fillId="0" borderId="0" xfId="0" applyNumberFormat="1"/>
    <xf numFmtId="43" fontId="6" fillId="0" borderId="0" xfId="0" applyNumberFormat="1" applyFont="1"/>
    <xf numFmtId="43" fontId="3" fillId="0" borderId="0" xfId="1" applyFont="1" applyFill="1" applyAlignment="1">
      <alignment horizontal="right"/>
    </xf>
    <xf numFmtId="43" fontId="3" fillId="0" borderId="0" xfId="2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43" fontId="2" fillId="0" borderId="0" xfId="1" applyFont="1"/>
    <xf numFmtId="43" fontId="8" fillId="0" borderId="0" xfId="1" applyFont="1" applyAlignment="1">
      <alignment horizontal="left"/>
    </xf>
    <xf numFmtId="43" fontId="2" fillId="0" borderId="0" xfId="2" applyFont="1" applyFill="1" applyBorder="1" applyAlignment="1">
      <alignment horizontal="center"/>
    </xf>
    <xf numFmtId="17" fontId="3" fillId="0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43" fontId="8" fillId="0" borderId="1" xfId="1" applyFont="1" applyBorder="1" applyAlignment="1">
      <alignment horizontal="left"/>
    </xf>
    <xf numFmtId="43" fontId="8" fillId="0" borderId="0" xfId="1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3">
    <cellStyle name="Comma" xfId="1" builtinId="3"/>
    <cellStyle name="Comma 2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4"/>
  <sheetViews>
    <sheetView tabSelected="1" workbookViewId="0">
      <selection activeCell="I14" sqref="I14"/>
    </sheetView>
  </sheetViews>
  <sheetFormatPr defaultRowHeight="15" x14ac:dyDescent="0.25"/>
  <cols>
    <col min="1" max="1" width="45.42578125" bestFit="1" customWidth="1"/>
    <col min="2" max="2" width="10.140625" bestFit="1" customWidth="1"/>
    <col min="3" max="3" width="18.85546875" bestFit="1" customWidth="1"/>
    <col min="9" max="9" width="14" bestFit="1" customWidth="1"/>
  </cols>
  <sheetData>
    <row r="1" spans="1:3" ht="15.75" x14ac:dyDescent="0.25">
      <c r="A1" s="1" t="s">
        <v>0</v>
      </c>
      <c r="B1" s="2"/>
      <c r="C1" s="3"/>
    </row>
    <row r="2" spans="1:3" ht="15.75" x14ac:dyDescent="0.25">
      <c r="A2" s="1" t="s">
        <v>42</v>
      </c>
      <c r="B2" s="2"/>
      <c r="C2" s="3"/>
    </row>
    <row r="3" spans="1:3" ht="15.75" x14ac:dyDescent="0.25">
      <c r="A3" s="32" t="s">
        <v>43</v>
      </c>
      <c r="B3" s="32"/>
      <c r="C3" s="32"/>
    </row>
    <row r="4" spans="1:3" ht="15.75" x14ac:dyDescent="0.25">
      <c r="A4" s="24"/>
      <c r="B4" s="24"/>
      <c r="C4" s="24"/>
    </row>
    <row r="5" spans="1:3" ht="15.75" x14ac:dyDescent="0.25">
      <c r="A5" s="6"/>
      <c r="B5" s="7" t="s">
        <v>1</v>
      </c>
      <c r="C5" s="27" t="s">
        <v>2</v>
      </c>
    </row>
    <row r="6" spans="1:3" ht="15.75" x14ac:dyDescent="0.25">
      <c r="A6" s="29" t="s">
        <v>3</v>
      </c>
      <c r="B6" s="7" t="s">
        <v>4</v>
      </c>
      <c r="C6" s="8" t="s">
        <v>3</v>
      </c>
    </row>
    <row r="7" spans="1:3" ht="15.75" x14ac:dyDescent="0.25">
      <c r="A7" s="9" t="s">
        <v>6</v>
      </c>
      <c r="B7" s="10">
        <v>43642</v>
      </c>
      <c r="C7" s="11">
        <v>8303.3799999999992</v>
      </c>
    </row>
    <row r="8" spans="1:3" ht="15.75" x14ac:dyDescent="0.25">
      <c r="A8" s="9" t="s">
        <v>6</v>
      </c>
      <c r="B8" s="10">
        <v>43661</v>
      </c>
      <c r="C8" s="11">
        <v>8927.9500000000007</v>
      </c>
    </row>
    <row r="9" spans="1:3" ht="15.75" x14ac:dyDescent="0.25">
      <c r="A9" s="9" t="s">
        <v>6</v>
      </c>
      <c r="B9" s="10">
        <v>43665</v>
      </c>
      <c r="C9" s="11">
        <v>14071.1</v>
      </c>
    </row>
    <row r="10" spans="1:3" ht="15.75" x14ac:dyDescent="0.25">
      <c r="A10" s="9" t="s">
        <v>6</v>
      </c>
      <c r="B10" s="10">
        <v>43679</v>
      </c>
      <c r="C10" s="11">
        <v>6421.64</v>
      </c>
    </row>
    <row r="11" spans="1:3" ht="15.75" x14ac:dyDescent="0.25">
      <c r="A11" s="9" t="s">
        <v>6</v>
      </c>
      <c r="B11" s="10">
        <v>43699</v>
      </c>
      <c r="C11" s="11">
        <v>5197.4399999999996</v>
      </c>
    </row>
    <row r="12" spans="1:3" ht="15.75" x14ac:dyDescent="0.25">
      <c r="A12" s="9" t="s">
        <v>6</v>
      </c>
      <c r="B12" s="10">
        <v>43728</v>
      </c>
      <c r="C12" s="11">
        <v>6630.17</v>
      </c>
    </row>
    <row r="13" spans="1:3" ht="15.75" x14ac:dyDescent="0.25">
      <c r="A13" s="9" t="s">
        <v>6</v>
      </c>
      <c r="B13" s="10">
        <v>43749</v>
      </c>
      <c r="C13" s="11">
        <v>1933.31</v>
      </c>
    </row>
    <row r="14" spans="1:3" ht="15.75" x14ac:dyDescent="0.25">
      <c r="A14" s="9" t="s">
        <v>6</v>
      </c>
      <c r="B14" s="10">
        <v>43770</v>
      </c>
      <c r="C14" s="11">
        <v>3622.7</v>
      </c>
    </row>
    <row r="15" spans="1:3" ht="15.75" x14ac:dyDescent="0.25">
      <c r="A15" s="9" t="s">
        <v>6</v>
      </c>
      <c r="B15" s="10">
        <v>43783</v>
      </c>
      <c r="C15" s="11">
        <v>22232.28</v>
      </c>
    </row>
    <row r="16" spans="1:3" ht="15.75" x14ac:dyDescent="0.25">
      <c r="A16" s="9" t="s">
        <v>6</v>
      </c>
      <c r="B16" s="10">
        <v>43812</v>
      </c>
      <c r="C16" s="11">
        <v>3266.61</v>
      </c>
    </row>
    <row r="17" spans="1:3" ht="15.75" x14ac:dyDescent="0.25">
      <c r="A17" s="9" t="s">
        <v>6</v>
      </c>
      <c r="B17" s="10">
        <v>43838</v>
      </c>
      <c r="C17" s="11">
        <v>10987.11</v>
      </c>
    </row>
    <row r="18" spans="1:3" ht="15.75" x14ac:dyDescent="0.25">
      <c r="A18" s="9" t="s">
        <v>6</v>
      </c>
      <c r="B18" s="10">
        <v>43881</v>
      </c>
      <c r="C18" s="11">
        <v>3599.62</v>
      </c>
    </row>
    <row r="19" spans="1:3" ht="15.75" x14ac:dyDescent="0.25">
      <c r="A19" s="9" t="s">
        <v>6</v>
      </c>
      <c r="B19" s="10">
        <v>43903</v>
      </c>
      <c r="C19" s="11">
        <v>2884.44</v>
      </c>
    </row>
    <row r="20" spans="1:3" ht="15.75" x14ac:dyDescent="0.25">
      <c r="A20" s="9" t="s">
        <v>6</v>
      </c>
      <c r="B20" s="10">
        <v>43993</v>
      </c>
      <c r="C20" s="11">
        <v>177.62</v>
      </c>
    </row>
    <row r="21" spans="1:3" ht="15.75" x14ac:dyDescent="0.25">
      <c r="A21" s="9" t="s">
        <v>5</v>
      </c>
      <c r="B21" s="10">
        <v>43649</v>
      </c>
      <c r="C21" s="11">
        <f>1.09+13.94+15.19+16.33+15.19+14.57+16.68+0.54+0.69</f>
        <v>94.220000000000013</v>
      </c>
    </row>
    <row r="22" spans="1:3" ht="15.75" x14ac:dyDescent="0.25">
      <c r="A22" s="9" t="s">
        <v>5</v>
      </c>
      <c r="B22" s="10">
        <v>43682</v>
      </c>
      <c r="C22" s="11">
        <v>9.8699999999999992</v>
      </c>
    </row>
    <row r="23" spans="1:3" ht="15.75" x14ac:dyDescent="0.25">
      <c r="A23" s="9" t="s">
        <v>5</v>
      </c>
      <c r="B23" s="10">
        <v>43727</v>
      </c>
      <c r="C23" s="11">
        <v>1403.11</v>
      </c>
    </row>
    <row r="24" spans="1:3" ht="15.75" x14ac:dyDescent="0.25">
      <c r="A24" s="9" t="s">
        <v>5</v>
      </c>
      <c r="B24" s="10">
        <v>43749</v>
      </c>
      <c r="C24" s="11">
        <v>977.78</v>
      </c>
    </row>
    <row r="25" spans="1:3" ht="15.75" x14ac:dyDescent="0.25">
      <c r="A25" s="9" t="s">
        <v>5</v>
      </c>
      <c r="B25" s="10">
        <v>43774</v>
      </c>
      <c r="C25" s="11">
        <v>605.94000000000005</v>
      </c>
    </row>
    <row r="26" spans="1:3" ht="15.75" x14ac:dyDescent="0.25">
      <c r="A26" s="9" t="s">
        <v>5</v>
      </c>
      <c r="B26" s="10">
        <v>43784</v>
      </c>
      <c r="C26" s="11">
        <v>598.89</v>
      </c>
    </row>
    <row r="27" spans="1:3" ht="15.75" x14ac:dyDescent="0.25">
      <c r="A27" s="9" t="s">
        <v>5</v>
      </c>
      <c r="B27" s="10">
        <v>43798</v>
      </c>
      <c r="C27" s="11">
        <v>32</v>
      </c>
    </row>
    <row r="28" spans="1:3" ht="15.75" x14ac:dyDescent="0.25">
      <c r="A28" s="9" t="s">
        <v>5</v>
      </c>
      <c r="B28" s="10">
        <v>43812</v>
      </c>
      <c r="C28" s="11">
        <v>410.81</v>
      </c>
    </row>
    <row r="29" spans="1:3" ht="15.75" x14ac:dyDescent="0.25">
      <c r="A29" s="9" t="s">
        <v>5</v>
      </c>
      <c r="B29" s="10">
        <v>43830</v>
      </c>
      <c r="C29" s="11">
        <v>16</v>
      </c>
    </row>
    <row r="30" spans="1:3" ht="15.75" x14ac:dyDescent="0.25">
      <c r="A30" s="9" t="s">
        <v>5</v>
      </c>
      <c r="B30" s="10">
        <v>43836</v>
      </c>
      <c r="C30" s="11">
        <v>607.88</v>
      </c>
    </row>
    <row r="31" spans="1:3" ht="15.75" x14ac:dyDescent="0.25">
      <c r="A31" s="9" t="s">
        <v>5</v>
      </c>
      <c r="B31" s="10">
        <v>43840</v>
      </c>
      <c r="C31" s="11">
        <v>405.4</v>
      </c>
    </row>
    <row r="32" spans="1:3" ht="15.75" x14ac:dyDescent="0.25">
      <c r="A32" s="9" t="s">
        <v>5</v>
      </c>
      <c r="B32" s="10">
        <v>43867</v>
      </c>
      <c r="C32" s="11">
        <v>819.98</v>
      </c>
    </row>
    <row r="33" spans="1:4" ht="15.75" x14ac:dyDescent="0.25">
      <c r="A33" s="9" t="s">
        <v>5</v>
      </c>
      <c r="B33" s="10">
        <v>43921</v>
      </c>
      <c r="C33" s="11">
        <v>16</v>
      </c>
    </row>
    <row r="34" spans="1:4" ht="15.75" x14ac:dyDescent="0.25">
      <c r="A34" s="9" t="s">
        <v>5</v>
      </c>
      <c r="B34" s="10">
        <v>43927</v>
      </c>
      <c r="C34" s="11">
        <v>1077.58</v>
      </c>
    </row>
    <row r="35" spans="1:4" ht="15.75" x14ac:dyDescent="0.25">
      <c r="A35" s="9" t="s">
        <v>5</v>
      </c>
      <c r="B35" s="10">
        <v>43952</v>
      </c>
      <c r="C35" s="11">
        <v>24</v>
      </c>
    </row>
    <row r="36" spans="1:4" ht="15.75" x14ac:dyDescent="0.25">
      <c r="A36" s="9" t="s">
        <v>5</v>
      </c>
      <c r="B36" s="10">
        <v>43956</v>
      </c>
      <c r="C36" s="11">
        <v>979.86</v>
      </c>
    </row>
    <row r="37" spans="1:4" ht="15.75" x14ac:dyDescent="0.25">
      <c r="A37" s="9" t="s">
        <v>5</v>
      </c>
      <c r="B37" s="10">
        <v>43980</v>
      </c>
      <c r="C37" s="11">
        <v>8</v>
      </c>
    </row>
    <row r="38" spans="1:4" ht="15.75" x14ac:dyDescent="0.25">
      <c r="A38" s="9" t="s">
        <v>5</v>
      </c>
      <c r="B38" s="10">
        <v>43987</v>
      </c>
      <c r="C38" s="11">
        <v>1783.58</v>
      </c>
    </row>
    <row r="39" spans="1:4" ht="15.75" x14ac:dyDescent="0.25">
      <c r="A39" s="9" t="s">
        <v>7</v>
      </c>
      <c r="B39" s="10">
        <v>43644</v>
      </c>
      <c r="C39" s="5">
        <v>52501.3</v>
      </c>
    </row>
    <row r="40" spans="1:4" ht="15.75" x14ac:dyDescent="0.25">
      <c r="A40" s="9" t="s">
        <v>7</v>
      </c>
      <c r="B40" s="10">
        <v>43651</v>
      </c>
      <c r="C40" s="5">
        <v>59526.48</v>
      </c>
    </row>
    <row r="41" spans="1:4" ht="15.75" x14ac:dyDescent="0.25">
      <c r="A41" s="9" t="s">
        <v>7</v>
      </c>
      <c r="B41" s="10">
        <v>43658</v>
      </c>
      <c r="C41" s="5">
        <v>54690.400000000001</v>
      </c>
    </row>
    <row r="42" spans="1:4" ht="15.75" x14ac:dyDescent="0.25">
      <c r="A42" s="9" t="s">
        <v>7</v>
      </c>
      <c r="B42" s="12">
        <v>43665</v>
      </c>
      <c r="C42" s="5">
        <v>42074.1</v>
      </c>
    </row>
    <row r="43" spans="1:4" ht="15.75" x14ac:dyDescent="0.25">
      <c r="A43" s="9" t="s">
        <v>7</v>
      </c>
      <c r="B43" s="10">
        <v>43672</v>
      </c>
      <c r="C43" s="5">
        <v>55539.95</v>
      </c>
      <c r="D43" s="20"/>
    </row>
    <row r="44" spans="1:4" ht="15.75" x14ac:dyDescent="0.25">
      <c r="A44" s="9" t="s">
        <v>7</v>
      </c>
      <c r="B44" s="10">
        <v>43679</v>
      </c>
      <c r="C44" s="5">
        <v>55880.82</v>
      </c>
    </row>
    <row r="45" spans="1:4" ht="15.75" x14ac:dyDescent="0.25">
      <c r="A45" s="9" t="s">
        <v>7</v>
      </c>
      <c r="B45" s="10">
        <v>43686</v>
      </c>
      <c r="C45" s="5">
        <v>69861.100000000006</v>
      </c>
    </row>
    <row r="46" spans="1:4" ht="15.75" x14ac:dyDescent="0.25">
      <c r="A46" s="9" t="s">
        <v>7</v>
      </c>
      <c r="B46" s="12">
        <v>43693</v>
      </c>
      <c r="C46" s="5">
        <v>66813.2</v>
      </c>
    </row>
    <row r="47" spans="1:4" ht="15.75" x14ac:dyDescent="0.25">
      <c r="A47" s="9" t="s">
        <v>7</v>
      </c>
      <c r="B47" s="10">
        <v>43700</v>
      </c>
      <c r="C47" s="5">
        <v>68539.399999999994</v>
      </c>
    </row>
    <row r="48" spans="1:4" ht="15.75" x14ac:dyDescent="0.25">
      <c r="A48" s="9" t="s">
        <v>7</v>
      </c>
      <c r="B48" s="13">
        <v>43707</v>
      </c>
      <c r="C48" s="5">
        <v>47420.33</v>
      </c>
    </row>
    <row r="49" spans="1:3" ht="15.75" x14ac:dyDescent="0.25">
      <c r="A49" s="9" t="s">
        <v>7</v>
      </c>
      <c r="B49" s="12">
        <v>43728</v>
      </c>
      <c r="C49" s="5">
        <v>21891.9</v>
      </c>
    </row>
    <row r="50" spans="1:3" ht="15.75" x14ac:dyDescent="0.25">
      <c r="A50" s="9" t="s">
        <v>7</v>
      </c>
      <c r="B50" s="10">
        <v>43735</v>
      </c>
      <c r="C50" s="5">
        <v>33705.4</v>
      </c>
    </row>
    <row r="51" spans="1:3" ht="15.75" x14ac:dyDescent="0.25">
      <c r="A51" s="9" t="s">
        <v>7</v>
      </c>
      <c r="B51" s="10">
        <v>43742</v>
      </c>
      <c r="C51" s="5">
        <v>42197.03</v>
      </c>
    </row>
    <row r="52" spans="1:3" ht="15.75" x14ac:dyDescent="0.25">
      <c r="A52" s="9" t="s">
        <v>7</v>
      </c>
      <c r="B52" s="10">
        <v>43749</v>
      </c>
      <c r="C52" s="5">
        <v>39542.050000000003</v>
      </c>
    </row>
    <row r="53" spans="1:3" ht="15.75" x14ac:dyDescent="0.25">
      <c r="A53" s="9" t="s">
        <v>7</v>
      </c>
      <c r="B53" s="10">
        <v>43759</v>
      </c>
      <c r="C53" s="5">
        <v>32771.65</v>
      </c>
    </row>
    <row r="54" spans="1:3" ht="15.75" x14ac:dyDescent="0.25">
      <c r="A54" s="9" t="s">
        <v>7</v>
      </c>
      <c r="B54" s="10">
        <v>43763</v>
      </c>
      <c r="C54" s="5">
        <v>38720.550000000003</v>
      </c>
    </row>
    <row r="55" spans="1:3" ht="15.75" x14ac:dyDescent="0.25">
      <c r="A55" s="9" t="s">
        <v>7</v>
      </c>
      <c r="B55" s="12">
        <v>43770</v>
      </c>
      <c r="C55" s="5">
        <v>35713.199999999997</v>
      </c>
    </row>
    <row r="56" spans="1:3" ht="15.75" x14ac:dyDescent="0.25">
      <c r="A56" s="9" t="s">
        <v>7</v>
      </c>
      <c r="B56" s="10">
        <v>43777</v>
      </c>
      <c r="C56" s="5">
        <v>41975.15</v>
      </c>
    </row>
    <row r="57" spans="1:3" ht="15.75" x14ac:dyDescent="0.25">
      <c r="A57" s="9" t="s">
        <v>7</v>
      </c>
      <c r="B57" s="10">
        <v>43784</v>
      </c>
      <c r="C57" s="5">
        <v>42840.05</v>
      </c>
    </row>
    <row r="58" spans="1:3" ht="15.75" x14ac:dyDescent="0.25">
      <c r="A58" s="9" t="s">
        <v>7</v>
      </c>
      <c r="B58" s="12">
        <v>43791</v>
      </c>
      <c r="C58" s="5">
        <v>34708.559999999998</v>
      </c>
    </row>
    <row r="59" spans="1:3" ht="15.75" x14ac:dyDescent="0.25">
      <c r="A59" s="9" t="s">
        <v>7</v>
      </c>
      <c r="B59" s="10">
        <v>43798</v>
      </c>
      <c r="C59" s="5">
        <v>35282.6</v>
      </c>
    </row>
    <row r="60" spans="1:3" ht="15.75" x14ac:dyDescent="0.25">
      <c r="A60" s="9" t="s">
        <v>7</v>
      </c>
      <c r="B60" s="10">
        <v>43805</v>
      </c>
      <c r="C60" s="5">
        <v>43977.79</v>
      </c>
    </row>
    <row r="61" spans="1:3" ht="15.75" x14ac:dyDescent="0.25">
      <c r="A61" s="9" t="s">
        <v>7</v>
      </c>
      <c r="B61" s="10">
        <v>43812</v>
      </c>
      <c r="C61" s="5">
        <v>21682.5</v>
      </c>
    </row>
    <row r="62" spans="1:3" ht="15.75" x14ac:dyDescent="0.25">
      <c r="A62" s="9" t="s">
        <v>7</v>
      </c>
      <c r="B62" s="12">
        <v>43819</v>
      </c>
      <c r="C62" s="5">
        <v>45731.55</v>
      </c>
    </row>
    <row r="63" spans="1:3" ht="15.75" x14ac:dyDescent="0.25">
      <c r="A63" s="9" t="s">
        <v>7</v>
      </c>
      <c r="B63" s="10">
        <v>43826</v>
      </c>
      <c r="C63" s="5">
        <v>47095.7</v>
      </c>
    </row>
    <row r="64" spans="1:3" ht="15.75" x14ac:dyDescent="0.25">
      <c r="A64" s="9" t="s">
        <v>7</v>
      </c>
      <c r="B64" s="13">
        <v>43833</v>
      </c>
      <c r="C64" s="5">
        <v>44311.91</v>
      </c>
    </row>
    <row r="65" spans="1:3" ht="15.75" x14ac:dyDescent="0.25">
      <c r="A65" s="9" t="s">
        <v>7</v>
      </c>
      <c r="B65" s="10">
        <v>43840</v>
      </c>
      <c r="C65" s="5">
        <v>20377.900000000001</v>
      </c>
    </row>
    <row r="66" spans="1:3" ht="15.75" x14ac:dyDescent="0.25">
      <c r="A66" s="9" t="s">
        <v>7</v>
      </c>
      <c r="B66" s="10">
        <v>43847</v>
      </c>
      <c r="C66" s="5">
        <v>37500.050000000003</v>
      </c>
    </row>
    <row r="67" spans="1:3" ht="15.75" x14ac:dyDescent="0.25">
      <c r="A67" s="9" t="s">
        <v>7</v>
      </c>
      <c r="B67" s="12">
        <v>43854</v>
      </c>
      <c r="C67" s="5">
        <v>54375.74</v>
      </c>
    </row>
    <row r="68" spans="1:3" ht="15.75" x14ac:dyDescent="0.25">
      <c r="A68" s="9" t="s">
        <v>7</v>
      </c>
      <c r="B68" s="10">
        <v>43864</v>
      </c>
      <c r="C68" s="5">
        <v>51589.51</v>
      </c>
    </row>
    <row r="69" spans="1:3" ht="15.75" x14ac:dyDescent="0.25">
      <c r="A69" s="9" t="s">
        <v>7</v>
      </c>
      <c r="B69" s="13">
        <v>43868</v>
      </c>
      <c r="C69" s="5">
        <v>63470.07</v>
      </c>
    </row>
    <row r="70" spans="1:3" ht="15.75" x14ac:dyDescent="0.25">
      <c r="A70" s="9" t="s">
        <v>7</v>
      </c>
      <c r="B70" s="10">
        <v>43875</v>
      </c>
      <c r="C70" s="5">
        <v>39453.61</v>
      </c>
    </row>
    <row r="71" spans="1:3" ht="15.75" x14ac:dyDescent="0.25">
      <c r="A71" s="9" t="s">
        <v>7</v>
      </c>
      <c r="B71" s="10">
        <v>43882</v>
      </c>
      <c r="C71" s="5">
        <v>40879.300000000003</v>
      </c>
    </row>
    <row r="72" spans="1:3" ht="15.75" x14ac:dyDescent="0.25">
      <c r="A72" s="9" t="s">
        <v>7</v>
      </c>
      <c r="B72" s="12">
        <v>43889</v>
      </c>
      <c r="C72" s="5">
        <v>41633.67</v>
      </c>
    </row>
    <row r="73" spans="1:3" ht="15.75" x14ac:dyDescent="0.25">
      <c r="A73" s="9" t="s">
        <v>7</v>
      </c>
      <c r="B73" s="10">
        <v>43896</v>
      </c>
      <c r="C73" s="5">
        <v>60117.33</v>
      </c>
    </row>
    <row r="74" spans="1:3" ht="15.75" x14ac:dyDescent="0.25">
      <c r="A74" s="9" t="s">
        <v>7</v>
      </c>
      <c r="B74" s="10">
        <v>43903</v>
      </c>
      <c r="C74" s="5">
        <v>40454.050000000003</v>
      </c>
    </row>
    <row r="75" spans="1:3" ht="15.75" x14ac:dyDescent="0.25">
      <c r="A75" s="9" t="s">
        <v>7</v>
      </c>
      <c r="B75" s="12">
        <v>43910</v>
      </c>
      <c r="C75" s="5">
        <v>38010.65</v>
      </c>
    </row>
    <row r="76" spans="1:3" ht="15.75" x14ac:dyDescent="0.25">
      <c r="A76" s="9" t="s">
        <v>7</v>
      </c>
      <c r="B76" s="10">
        <v>43917</v>
      </c>
      <c r="C76" s="5">
        <v>39745.4</v>
      </c>
    </row>
    <row r="77" spans="1:3" ht="15.75" x14ac:dyDescent="0.25">
      <c r="A77" s="9" t="s">
        <v>7</v>
      </c>
      <c r="B77" s="10">
        <v>43924</v>
      </c>
      <c r="C77" s="5">
        <v>35674.06</v>
      </c>
    </row>
    <row r="78" spans="1:3" ht="15.75" x14ac:dyDescent="0.25">
      <c r="A78" s="9" t="s">
        <v>7</v>
      </c>
      <c r="B78" s="12">
        <v>43931</v>
      </c>
      <c r="C78" s="5">
        <v>19317.3</v>
      </c>
    </row>
    <row r="79" spans="1:3" ht="15.75" x14ac:dyDescent="0.25">
      <c r="A79" s="9" t="s">
        <v>7</v>
      </c>
      <c r="B79" s="10">
        <v>43938</v>
      </c>
      <c r="C79" s="5">
        <v>16777.7</v>
      </c>
    </row>
    <row r="80" spans="1:3" ht="15.75" x14ac:dyDescent="0.25">
      <c r="A80" s="9" t="s">
        <v>7</v>
      </c>
      <c r="B80" s="10">
        <v>43945</v>
      </c>
      <c r="C80" s="5">
        <v>9624.75</v>
      </c>
    </row>
    <row r="81" spans="1:3" ht="15.75" x14ac:dyDescent="0.25">
      <c r="A81" s="9" t="s">
        <v>7</v>
      </c>
      <c r="B81" s="10">
        <v>43952</v>
      </c>
      <c r="C81" s="5">
        <v>3204.63</v>
      </c>
    </row>
    <row r="82" spans="1:3" ht="15.75" x14ac:dyDescent="0.25">
      <c r="A82" s="9" t="s">
        <v>7</v>
      </c>
      <c r="B82" s="10">
        <v>43959</v>
      </c>
      <c r="C82" s="5">
        <v>6360.1</v>
      </c>
    </row>
    <row r="83" spans="1:3" ht="15.75" x14ac:dyDescent="0.25">
      <c r="A83" s="9" t="s">
        <v>7</v>
      </c>
      <c r="B83" s="10">
        <v>43966</v>
      </c>
      <c r="C83" s="5">
        <v>5011.6499999999996</v>
      </c>
    </row>
    <row r="84" spans="1:3" ht="15.75" x14ac:dyDescent="0.25">
      <c r="A84" s="9" t="s">
        <v>7</v>
      </c>
      <c r="B84" s="10">
        <v>43973</v>
      </c>
      <c r="C84" s="5">
        <v>8766.4</v>
      </c>
    </row>
    <row r="85" spans="1:3" ht="15.75" x14ac:dyDescent="0.25">
      <c r="A85" s="9" t="s">
        <v>7</v>
      </c>
      <c r="B85" s="12">
        <v>43980</v>
      </c>
      <c r="C85" s="5">
        <v>18041.12</v>
      </c>
    </row>
    <row r="86" spans="1:3" ht="15.75" x14ac:dyDescent="0.25">
      <c r="A86" s="9" t="s">
        <v>7</v>
      </c>
      <c r="B86" s="10">
        <v>43987</v>
      </c>
      <c r="C86" s="5">
        <v>23438.65</v>
      </c>
    </row>
    <row r="87" spans="1:3" ht="15.75" x14ac:dyDescent="0.25">
      <c r="A87" s="9" t="s">
        <v>7</v>
      </c>
      <c r="B87" s="10">
        <v>43994</v>
      </c>
      <c r="C87" s="5">
        <v>22758.6</v>
      </c>
    </row>
    <row r="88" spans="1:3" ht="15.75" x14ac:dyDescent="0.25">
      <c r="A88" s="9" t="s">
        <v>7</v>
      </c>
      <c r="B88" s="12">
        <v>44001</v>
      </c>
      <c r="C88" s="5">
        <v>51067.65</v>
      </c>
    </row>
    <row r="89" spans="1:3" ht="15.75" x14ac:dyDescent="0.25">
      <c r="A89" s="9" t="s">
        <v>7</v>
      </c>
      <c r="B89" s="10">
        <v>44008</v>
      </c>
      <c r="C89" s="5">
        <v>52604.95</v>
      </c>
    </row>
    <row r="90" spans="1:3" ht="15.75" x14ac:dyDescent="0.25">
      <c r="A90" s="9" t="s">
        <v>8</v>
      </c>
      <c r="B90" s="10">
        <v>43651</v>
      </c>
      <c r="C90" s="14">
        <f>1509825.54+14253.24</f>
        <v>1524078.78</v>
      </c>
    </row>
    <row r="91" spans="1:3" ht="15.75" x14ac:dyDescent="0.25">
      <c r="A91" s="9" t="s">
        <v>8</v>
      </c>
      <c r="B91" s="10">
        <v>43655</v>
      </c>
      <c r="C91" s="14">
        <v>475.05</v>
      </c>
    </row>
    <row r="92" spans="1:3" ht="15.75" x14ac:dyDescent="0.25">
      <c r="A92" s="9" t="s">
        <v>8</v>
      </c>
      <c r="B92" s="10">
        <v>43665</v>
      </c>
      <c r="C92" s="14">
        <f>1102377.6+746.76</f>
        <v>1103124.3600000001</v>
      </c>
    </row>
    <row r="93" spans="1:3" ht="15.75" x14ac:dyDescent="0.25">
      <c r="A93" s="9" t="s">
        <v>8</v>
      </c>
      <c r="B93" s="10">
        <v>43669</v>
      </c>
      <c r="C93" s="14">
        <v>3456.94</v>
      </c>
    </row>
    <row r="94" spans="1:3" ht="15.75" x14ac:dyDescent="0.25">
      <c r="A94" s="9" t="s">
        <v>8</v>
      </c>
      <c r="B94" s="10">
        <v>43679</v>
      </c>
      <c r="C94" s="14">
        <f>1277.02+3402671.73+298.06</f>
        <v>3404246.81</v>
      </c>
    </row>
    <row r="95" spans="1:3" ht="15.75" x14ac:dyDescent="0.25">
      <c r="A95" s="9" t="s">
        <v>8</v>
      </c>
      <c r="B95" s="10">
        <v>43692</v>
      </c>
      <c r="C95" s="14">
        <v>3542765.81</v>
      </c>
    </row>
    <row r="96" spans="1:3" ht="15.75" x14ac:dyDescent="0.25">
      <c r="A96" s="9" t="s">
        <v>8</v>
      </c>
      <c r="B96" s="10">
        <v>43693</v>
      </c>
      <c r="C96" s="14">
        <v>150</v>
      </c>
    </row>
    <row r="97" spans="1:3" ht="15.75" x14ac:dyDescent="0.25">
      <c r="A97" s="9" t="s">
        <v>8</v>
      </c>
      <c r="B97" s="10">
        <v>43707</v>
      </c>
      <c r="C97" s="14">
        <v>4185361.47</v>
      </c>
    </row>
    <row r="98" spans="1:3" ht="15.75" x14ac:dyDescent="0.25">
      <c r="A98" s="9" t="s">
        <v>8</v>
      </c>
      <c r="B98" s="10">
        <v>43728</v>
      </c>
      <c r="C98" s="14">
        <v>1629.74</v>
      </c>
    </row>
    <row r="99" spans="1:3" ht="15.75" x14ac:dyDescent="0.25">
      <c r="A99" s="9" t="s">
        <v>8</v>
      </c>
      <c r="B99" s="10">
        <v>43735</v>
      </c>
      <c r="C99" s="14">
        <v>3826992.3</v>
      </c>
    </row>
    <row r="100" spans="1:3" ht="15.75" x14ac:dyDescent="0.25">
      <c r="A100" s="9" t="s">
        <v>8</v>
      </c>
      <c r="B100" s="10">
        <v>43749</v>
      </c>
      <c r="C100" s="14">
        <v>3836514.92</v>
      </c>
    </row>
    <row r="101" spans="1:3" ht="15.75" x14ac:dyDescent="0.25">
      <c r="A101" s="9" t="s">
        <v>8</v>
      </c>
      <c r="B101" s="10">
        <v>43763</v>
      </c>
      <c r="C101" s="14">
        <f>3963919.38+180.19</f>
        <v>3964099.57</v>
      </c>
    </row>
    <row r="102" spans="1:3" ht="15.75" x14ac:dyDescent="0.25">
      <c r="A102" s="9" t="s">
        <v>8</v>
      </c>
      <c r="B102" s="10">
        <v>43766</v>
      </c>
      <c r="C102" s="14">
        <v>451.15</v>
      </c>
    </row>
    <row r="103" spans="1:3" ht="15.75" x14ac:dyDescent="0.25">
      <c r="A103" s="9" t="s">
        <v>8</v>
      </c>
      <c r="B103" s="10">
        <v>43777</v>
      </c>
      <c r="C103" s="14">
        <v>3797478.39</v>
      </c>
    </row>
    <row r="104" spans="1:3" ht="15.75" x14ac:dyDescent="0.25">
      <c r="A104" s="9" t="s">
        <v>8</v>
      </c>
      <c r="B104" s="10">
        <v>43782</v>
      </c>
      <c r="C104" s="14">
        <v>1968.15</v>
      </c>
    </row>
    <row r="105" spans="1:3" ht="15.75" x14ac:dyDescent="0.25">
      <c r="A105" s="9" t="s">
        <v>8</v>
      </c>
      <c r="B105" s="10">
        <v>43791</v>
      </c>
      <c r="C105" s="14">
        <v>3802622.65</v>
      </c>
    </row>
    <row r="106" spans="1:3" ht="15.75" x14ac:dyDescent="0.25">
      <c r="A106" s="9" t="s">
        <v>8</v>
      </c>
      <c r="B106" s="10">
        <v>43805</v>
      </c>
      <c r="C106" s="14">
        <f>3909734.16</f>
        <v>3909734.16</v>
      </c>
    </row>
    <row r="107" spans="1:3" ht="15.75" x14ac:dyDescent="0.25">
      <c r="A107" s="9" t="s">
        <v>8</v>
      </c>
      <c r="B107" s="10">
        <v>43808</v>
      </c>
      <c r="C107" s="14">
        <v>1502.42</v>
      </c>
    </row>
    <row r="108" spans="1:3" ht="15.75" x14ac:dyDescent="0.25">
      <c r="A108" s="9" t="s">
        <v>8</v>
      </c>
      <c r="B108" s="10">
        <v>43819</v>
      </c>
      <c r="C108" s="14">
        <f>3796142.89+1396.99</f>
        <v>3797539.8800000004</v>
      </c>
    </row>
    <row r="109" spans="1:3" ht="15.75" x14ac:dyDescent="0.25">
      <c r="A109" s="9" t="s">
        <v>8</v>
      </c>
      <c r="B109" s="10">
        <v>43833</v>
      </c>
      <c r="C109" s="14">
        <v>3766370.96</v>
      </c>
    </row>
    <row r="110" spans="1:3" ht="15.75" x14ac:dyDescent="0.25">
      <c r="A110" s="9" t="s">
        <v>8</v>
      </c>
      <c r="B110" s="10">
        <v>43847</v>
      </c>
      <c r="C110" s="14">
        <v>3595835.75</v>
      </c>
    </row>
    <row r="111" spans="1:3" ht="15.75" x14ac:dyDescent="0.25">
      <c r="A111" s="9" t="s">
        <v>8</v>
      </c>
      <c r="B111" s="10">
        <v>43852</v>
      </c>
      <c r="C111" s="14">
        <v>1242.33</v>
      </c>
    </row>
    <row r="112" spans="1:3" ht="15.75" x14ac:dyDescent="0.25">
      <c r="A112" s="9" t="s">
        <v>8</v>
      </c>
      <c r="B112" s="10">
        <v>43861</v>
      </c>
      <c r="C112" s="14">
        <v>4212207.47</v>
      </c>
    </row>
    <row r="113" spans="1:4" ht="15.75" x14ac:dyDescent="0.25">
      <c r="A113" s="9" t="s">
        <v>8</v>
      </c>
      <c r="B113" s="10">
        <v>43875</v>
      </c>
      <c r="C113" s="14">
        <v>3913332.65</v>
      </c>
    </row>
    <row r="114" spans="1:4" ht="15.75" x14ac:dyDescent="0.25">
      <c r="A114" s="9" t="s">
        <v>8</v>
      </c>
      <c r="B114" s="10">
        <v>43880</v>
      </c>
      <c r="C114" s="14">
        <v>837.42</v>
      </c>
    </row>
    <row r="115" spans="1:4" ht="15.75" x14ac:dyDescent="0.25">
      <c r="A115" s="9" t="s">
        <v>8</v>
      </c>
      <c r="B115" s="10">
        <v>43889</v>
      </c>
      <c r="C115" s="14">
        <f>3786226.33+136.94</f>
        <v>3786363.27</v>
      </c>
    </row>
    <row r="116" spans="1:4" ht="15.75" x14ac:dyDescent="0.25">
      <c r="A116" s="9" t="s">
        <v>8</v>
      </c>
      <c r="B116" s="10">
        <v>43903</v>
      </c>
      <c r="C116" s="14">
        <v>3812033.62</v>
      </c>
    </row>
    <row r="117" spans="1:4" ht="15.75" x14ac:dyDescent="0.25">
      <c r="A117" s="9" t="s">
        <v>8</v>
      </c>
      <c r="B117" s="10">
        <v>43906</v>
      </c>
      <c r="C117" s="14">
        <v>182.01</v>
      </c>
      <c r="D117" s="20"/>
    </row>
    <row r="118" spans="1:4" ht="15.75" x14ac:dyDescent="0.25">
      <c r="A118" s="9" t="s">
        <v>8</v>
      </c>
      <c r="B118" s="10">
        <v>43917</v>
      </c>
      <c r="C118" s="14">
        <v>3942069.21</v>
      </c>
    </row>
    <row r="119" spans="1:4" ht="15.75" x14ac:dyDescent="0.25">
      <c r="A119" s="9" t="s">
        <v>8</v>
      </c>
      <c r="B119" s="10">
        <v>43931</v>
      </c>
      <c r="C119" s="14">
        <v>3651832.98</v>
      </c>
    </row>
    <row r="120" spans="1:4" ht="15.75" x14ac:dyDescent="0.25">
      <c r="A120" s="9" t="s">
        <v>8</v>
      </c>
      <c r="B120" s="10">
        <v>43945</v>
      </c>
      <c r="C120" s="14">
        <v>3850985.99</v>
      </c>
    </row>
    <row r="121" spans="1:4" ht="15.75" x14ac:dyDescent="0.25">
      <c r="A121" s="9" t="s">
        <v>8</v>
      </c>
      <c r="B121" s="10">
        <v>43959</v>
      </c>
      <c r="C121" s="14">
        <v>3793116.68</v>
      </c>
    </row>
    <row r="122" spans="1:4" ht="15.75" x14ac:dyDescent="0.25">
      <c r="A122" s="9" t="s">
        <v>8</v>
      </c>
      <c r="B122" s="10">
        <v>43963</v>
      </c>
      <c r="C122" s="14">
        <v>1947.64</v>
      </c>
    </row>
    <row r="123" spans="1:4" ht="15.75" x14ac:dyDescent="0.25">
      <c r="A123" s="9" t="s">
        <v>8</v>
      </c>
      <c r="B123" s="10">
        <v>43973</v>
      </c>
      <c r="C123" s="14">
        <v>13818505.529999999</v>
      </c>
    </row>
    <row r="124" spans="1:4" ht="15.75" x14ac:dyDescent="0.25">
      <c r="A124" s="9" t="s">
        <v>8</v>
      </c>
      <c r="B124" s="10">
        <v>43983</v>
      </c>
      <c r="C124" s="14">
        <v>1877.18</v>
      </c>
    </row>
    <row r="125" spans="1:4" ht="15.75" x14ac:dyDescent="0.25">
      <c r="A125" s="9" t="s">
        <v>8</v>
      </c>
      <c r="B125" s="10">
        <v>43987</v>
      </c>
      <c r="C125" s="14">
        <v>1313508.01</v>
      </c>
    </row>
    <row r="126" spans="1:4" ht="15.75" x14ac:dyDescent="0.25">
      <c r="A126" s="9" t="s">
        <v>8</v>
      </c>
      <c r="B126" s="10">
        <v>44001</v>
      </c>
      <c r="C126" s="14">
        <v>1085758.31</v>
      </c>
    </row>
    <row r="127" spans="1:4" ht="15.75" x14ac:dyDescent="0.25">
      <c r="A127" s="9" t="s">
        <v>9</v>
      </c>
      <c r="B127" s="10">
        <v>43644</v>
      </c>
      <c r="C127" s="5">
        <v>90.65</v>
      </c>
    </row>
    <row r="128" spans="1:4" ht="15.75" x14ac:dyDescent="0.25">
      <c r="A128" s="9" t="s">
        <v>9</v>
      </c>
      <c r="B128" s="10">
        <v>43656</v>
      </c>
      <c r="C128" s="5">
        <v>1791.55</v>
      </c>
    </row>
    <row r="129" spans="1:3" ht="15.75" x14ac:dyDescent="0.25">
      <c r="A129" s="9" t="s">
        <v>9</v>
      </c>
      <c r="B129" s="10">
        <v>43668</v>
      </c>
      <c r="C129" s="5">
        <v>260006.41</v>
      </c>
    </row>
    <row r="130" spans="1:3" ht="15.75" x14ac:dyDescent="0.25">
      <c r="A130" s="9" t="s">
        <v>9</v>
      </c>
      <c r="B130" s="10">
        <v>43682</v>
      </c>
      <c r="C130" s="5">
        <v>657850.77</v>
      </c>
    </row>
    <row r="131" spans="1:3" ht="15.75" x14ac:dyDescent="0.25">
      <c r="A131" s="9" t="s">
        <v>9</v>
      </c>
      <c r="B131" s="10">
        <v>43698</v>
      </c>
      <c r="C131" s="5">
        <v>698383.35999999999</v>
      </c>
    </row>
    <row r="132" spans="1:3" ht="15.75" x14ac:dyDescent="0.25">
      <c r="A132" s="9" t="s">
        <v>9</v>
      </c>
      <c r="B132" s="10">
        <v>43712</v>
      </c>
      <c r="C132" s="5">
        <v>847374.6</v>
      </c>
    </row>
    <row r="133" spans="1:3" ht="15.75" x14ac:dyDescent="0.25">
      <c r="A133" s="9" t="s">
        <v>9</v>
      </c>
      <c r="B133" s="10">
        <v>43738</v>
      </c>
      <c r="C133" s="5">
        <v>770180.32</v>
      </c>
    </row>
    <row r="134" spans="1:3" ht="15.75" x14ac:dyDescent="0.25">
      <c r="A134" s="9" t="s">
        <v>9</v>
      </c>
      <c r="B134" s="10">
        <v>43753</v>
      </c>
      <c r="C134" s="5">
        <v>780141.84</v>
      </c>
    </row>
    <row r="135" spans="1:3" ht="15.75" x14ac:dyDescent="0.25">
      <c r="A135" s="9" t="s">
        <v>9</v>
      </c>
      <c r="B135" s="10">
        <v>43766</v>
      </c>
      <c r="C135" s="5">
        <v>820783.64</v>
      </c>
    </row>
    <row r="136" spans="1:3" ht="15.75" x14ac:dyDescent="0.25">
      <c r="A136" s="9" t="s">
        <v>9</v>
      </c>
      <c r="B136" s="10">
        <v>43781</v>
      </c>
      <c r="C136" s="5">
        <v>767243.39</v>
      </c>
    </row>
    <row r="137" spans="1:3" ht="15.75" x14ac:dyDescent="0.25">
      <c r="A137" s="9" t="s">
        <v>9</v>
      </c>
      <c r="B137" s="10">
        <v>43784</v>
      </c>
      <c r="C137" s="5">
        <v>147.5</v>
      </c>
    </row>
    <row r="138" spans="1:3" ht="15.75" x14ac:dyDescent="0.25">
      <c r="A138" s="9" t="s">
        <v>9</v>
      </c>
      <c r="B138" s="10">
        <v>43794</v>
      </c>
      <c r="C138" s="5">
        <v>769227.52</v>
      </c>
    </row>
    <row r="139" spans="1:3" ht="15.75" x14ac:dyDescent="0.25">
      <c r="A139" s="9" t="s">
        <v>9</v>
      </c>
      <c r="B139" s="10">
        <v>43808</v>
      </c>
      <c r="C139" s="5">
        <v>802859.48</v>
      </c>
    </row>
    <row r="140" spans="1:3" ht="15.75" x14ac:dyDescent="0.25">
      <c r="A140" s="9" t="s">
        <v>9</v>
      </c>
      <c r="B140" s="10">
        <v>43822</v>
      </c>
      <c r="C140" s="5">
        <v>764363.6</v>
      </c>
    </row>
    <row r="141" spans="1:3" ht="15.75" x14ac:dyDescent="0.25">
      <c r="A141" s="9" t="s">
        <v>9</v>
      </c>
      <c r="B141" s="10">
        <v>43836</v>
      </c>
      <c r="C141" s="5">
        <v>764266.75</v>
      </c>
    </row>
    <row r="142" spans="1:3" ht="15.75" x14ac:dyDescent="0.25">
      <c r="A142" s="9" t="s">
        <v>9</v>
      </c>
      <c r="B142" s="10">
        <v>43851</v>
      </c>
      <c r="C142" s="5">
        <v>713220.2</v>
      </c>
    </row>
    <row r="143" spans="1:3" ht="15.75" x14ac:dyDescent="0.25">
      <c r="A143" s="9" t="s">
        <v>9</v>
      </c>
      <c r="B143" s="10">
        <v>43864</v>
      </c>
      <c r="C143" s="5">
        <v>856221.21</v>
      </c>
    </row>
    <row r="144" spans="1:3" ht="15.75" x14ac:dyDescent="0.25">
      <c r="A144" s="9" t="s">
        <v>9</v>
      </c>
      <c r="B144" s="10">
        <v>43879</v>
      </c>
      <c r="C144" s="5">
        <v>803352.74</v>
      </c>
    </row>
    <row r="145" spans="1:3" ht="15.75" x14ac:dyDescent="0.25">
      <c r="A145" s="9" t="s">
        <v>9</v>
      </c>
      <c r="B145" s="10">
        <v>43892</v>
      </c>
      <c r="C145" s="5">
        <v>763926.78</v>
      </c>
    </row>
    <row r="146" spans="1:3" ht="15.75" x14ac:dyDescent="0.25">
      <c r="A146" s="9" t="s">
        <v>9</v>
      </c>
      <c r="B146" s="10">
        <v>43895</v>
      </c>
      <c r="C146" s="5">
        <v>11.66</v>
      </c>
    </row>
    <row r="147" spans="1:3" ht="15.75" x14ac:dyDescent="0.25">
      <c r="A147" s="9" t="s">
        <v>9</v>
      </c>
      <c r="B147" s="10">
        <v>43906</v>
      </c>
      <c r="C147" s="5">
        <v>772813.65</v>
      </c>
    </row>
    <row r="148" spans="1:3" ht="15.75" x14ac:dyDescent="0.25">
      <c r="A148" s="9" t="s">
        <v>9</v>
      </c>
      <c r="B148" s="10">
        <v>43920</v>
      </c>
      <c r="C148" s="5">
        <v>816475.95</v>
      </c>
    </row>
    <row r="149" spans="1:3" ht="15.75" x14ac:dyDescent="0.25">
      <c r="A149" s="9" t="s">
        <v>9</v>
      </c>
      <c r="B149" s="10">
        <v>43934</v>
      </c>
      <c r="C149" s="5">
        <v>727719.77</v>
      </c>
    </row>
    <row r="150" spans="1:3" ht="15.75" x14ac:dyDescent="0.25">
      <c r="A150" s="9" t="s">
        <v>9</v>
      </c>
      <c r="B150" s="10">
        <v>43948</v>
      </c>
      <c r="C150" s="5">
        <v>782936.95</v>
      </c>
    </row>
    <row r="151" spans="1:3" ht="15.75" hidden="1" x14ac:dyDescent="0.25">
      <c r="A151" s="9" t="s">
        <v>5</v>
      </c>
      <c r="B151" s="10"/>
      <c r="C151" s="11"/>
    </row>
    <row r="152" spans="1:3" ht="15.75" hidden="1" x14ac:dyDescent="0.25">
      <c r="A152" s="9" t="s">
        <v>6</v>
      </c>
      <c r="B152" s="10"/>
      <c r="C152" s="11"/>
    </row>
    <row r="153" spans="1:3" ht="15.75" hidden="1" x14ac:dyDescent="0.25">
      <c r="A153" s="9" t="s">
        <v>6</v>
      </c>
      <c r="B153" s="10"/>
      <c r="C153" s="11"/>
    </row>
    <row r="154" spans="1:3" ht="15.75" hidden="1" x14ac:dyDescent="0.25">
      <c r="A154" s="9" t="s">
        <v>6</v>
      </c>
      <c r="B154" s="10"/>
      <c r="C154" s="11"/>
    </row>
    <row r="155" spans="1:3" ht="15.75" hidden="1" x14ac:dyDescent="0.25">
      <c r="A155" s="9" t="s">
        <v>6</v>
      </c>
      <c r="B155" s="10"/>
      <c r="C155" s="11"/>
    </row>
    <row r="156" spans="1:3" ht="15.75" hidden="1" x14ac:dyDescent="0.25">
      <c r="A156" s="9" t="s">
        <v>6</v>
      </c>
      <c r="B156" s="10"/>
      <c r="C156" s="11"/>
    </row>
    <row r="157" spans="1:3" ht="15.75" hidden="1" x14ac:dyDescent="0.25">
      <c r="A157" s="9" t="s">
        <v>6</v>
      </c>
      <c r="B157" s="10"/>
      <c r="C157" s="11"/>
    </row>
    <row r="158" spans="1:3" ht="15.75" hidden="1" x14ac:dyDescent="0.25">
      <c r="A158" s="9" t="s">
        <v>29</v>
      </c>
      <c r="B158" s="10"/>
      <c r="C158" s="11"/>
    </row>
    <row r="159" spans="1:3" ht="15.75" hidden="1" x14ac:dyDescent="0.25">
      <c r="A159" s="9" t="s">
        <v>30</v>
      </c>
      <c r="B159" s="10"/>
      <c r="C159" s="11"/>
    </row>
    <row r="160" spans="1:3" ht="15.75" x14ac:dyDescent="0.25">
      <c r="A160" s="9" t="s">
        <v>9</v>
      </c>
      <c r="B160" s="10">
        <v>43962</v>
      </c>
      <c r="C160" s="5">
        <v>762491.44</v>
      </c>
    </row>
    <row r="161" spans="1:3" ht="15.75" x14ac:dyDescent="0.25">
      <c r="A161" s="9" t="s">
        <v>9</v>
      </c>
      <c r="B161" s="10">
        <v>43964</v>
      </c>
      <c r="C161" s="5">
        <v>476.6</v>
      </c>
    </row>
    <row r="162" spans="1:3" ht="15.75" x14ac:dyDescent="0.25">
      <c r="A162" s="9" t="s">
        <v>9</v>
      </c>
      <c r="B162" s="10">
        <v>43977</v>
      </c>
      <c r="C162" s="5">
        <v>2406187.66</v>
      </c>
    </row>
    <row r="163" spans="1:3" ht="15.75" x14ac:dyDescent="0.25">
      <c r="A163" s="9" t="s">
        <v>9</v>
      </c>
      <c r="B163" s="10">
        <v>43985</v>
      </c>
      <c r="C163" s="5">
        <v>267.48</v>
      </c>
    </row>
    <row r="164" spans="1:3" ht="15.75" x14ac:dyDescent="0.25">
      <c r="A164" s="9" t="s">
        <v>9</v>
      </c>
      <c r="B164" s="10">
        <v>43990</v>
      </c>
      <c r="C164" s="5">
        <v>347333.59</v>
      </c>
    </row>
    <row r="165" spans="1:3" ht="15.75" x14ac:dyDescent="0.25">
      <c r="A165" s="9" t="s">
        <v>9</v>
      </c>
      <c r="B165" s="10">
        <v>44004</v>
      </c>
      <c r="C165" s="5">
        <v>295324.69</v>
      </c>
    </row>
    <row r="166" spans="1:3" ht="15.75" x14ac:dyDescent="0.25">
      <c r="A166" s="9" t="s">
        <v>10</v>
      </c>
      <c r="B166" s="10">
        <v>43644</v>
      </c>
      <c r="C166" s="5">
        <f>49591.5+6.5</f>
        <v>49598</v>
      </c>
    </row>
    <row r="167" spans="1:3" ht="15.75" hidden="1" x14ac:dyDescent="0.25">
      <c r="A167" s="9" t="s">
        <v>7</v>
      </c>
      <c r="B167" s="13"/>
      <c r="C167" s="5"/>
    </row>
    <row r="168" spans="1:3" ht="15.75" hidden="1" x14ac:dyDescent="0.25">
      <c r="A168" s="9" t="s">
        <v>7</v>
      </c>
      <c r="B168" s="13"/>
      <c r="C168" s="5"/>
    </row>
    <row r="169" spans="1:3" ht="15.75" hidden="1" x14ac:dyDescent="0.25">
      <c r="A169" s="9" t="s">
        <v>7</v>
      </c>
      <c r="B169" s="13"/>
      <c r="C169" s="5"/>
    </row>
    <row r="170" spans="1:3" ht="15.75" hidden="1" x14ac:dyDescent="0.25">
      <c r="A170" s="9" t="s">
        <v>7</v>
      </c>
      <c r="B170" s="13"/>
      <c r="C170" s="5"/>
    </row>
    <row r="171" spans="1:3" ht="15.75" x14ac:dyDescent="0.25">
      <c r="A171" s="9" t="s">
        <v>10</v>
      </c>
      <c r="B171" s="10">
        <v>43658</v>
      </c>
      <c r="C171" s="5">
        <f>58735.5+594.5</f>
        <v>59330</v>
      </c>
    </row>
    <row r="172" spans="1:3" ht="15.75" x14ac:dyDescent="0.25">
      <c r="A172" s="9" t="s">
        <v>10</v>
      </c>
      <c r="B172" s="12">
        <v>43675</v>
      </c>
      <c r="C172" s="5">
        <v>34374.5</v>
      </c>
    </row>
    <row r="173" spans="1:3" ht="15.75" x14ac:dyDescent="0.25">
      <c r="A173" s="9" t="s">
        <v>10</v>
      </c>
      <c r="B173" s="10">
        <v>43691</v>
      </c>
      <c r="C173" s="5">
        <v>158936.5</v>
      </c>
    </row>
    <row r="174" spans="1:3" ht="15.75" hidden="1" x14ac:dyDescent="0.25">
      <c r="A174" s="9" t="s">
        <v>8</v>
      </c>
      <c r="B174" s="10"/>
      <c r="C174" s="14"/>
    </row>
    <row r="175" spans="1:3" ht="15.75" hidden="1" x14ac:dyDescent="0.25">
      <c r="A175" s="9" t="s">
        <v>8</v>
      </c>
      <c r="B175" s="10"/>
      <c r="C175" s="14"/>
    </row>
    <row r="176" spans="1:3" ht="15.75" hidden="1" x14ac:dyDescent="0.25">
      <c r="A176" s="9" t="s">
        <v>8</v>
      </c>
      <c r="B176" s="10"/>
      <c r="C176" s="14"/>
    </row>
    <row r="177" spans="1:3" ht="15.75" hidden="1" x14ac:dyDescent="0.25">
      <c r="A177" s="9" t="s">
        <v>8</v>
      </c>
      <c r="B177" s="10"/>
      <c r="C177" s="14"/>
    </row>
    <row r="178" spans="1:3" ht="15.75" hidden="1" x14ac:dyDescent="0.25">
      <c r="A178" s="9" t="s">
        <v>31</v>
      </c>
      <c r="B178" s="10"/>
      <c r="C178" s="14"/>
    </row>
    <row r="179" spans="1:3" ht="15.75" hidden="1" x14ac:dyDescent="0.25">
      <c r="A179" s="9" t="s">
        <v>31</v>
      </c>
      <c r="B179" s="10"/>
      <c r="C179" s="14"/>
    </row>
    <row r="180" spans="1:3" ht="15.75" hidden="1" x14ac:dyDescent="0.25">
      <c r="A180" s="9" t="s">
        <v>32</v>
      </c>
      <c r="B180" s="10"/>
      <c r="C180" s="14"/>
    </row>
    <row r="181" spans="1:3" ht="15.75" x14ac:dyDescent="0.25">
      <c r="A181" s="9" t="s">
        <v>10</v>
      </c>
      <c r="B181" s="12">
        <v>43703</v>
      </c>
      <c r="C181" s="5">
        <v>237.8</v>
      </c>
    </row>
    <row r="182" spans="1:3" ht="15.75" x14ac:dyDescent="0.25">
      <c r="A182" s="9" t="s">
        <v>10</v>
      </c>
      <c r="B182" s="12">
        <v>43707</v>
      </c>
      <c r="C182" s="5">
        <v>166020.5</v>
      </c>
    </row>
    <row r="183" spans="1:3" ht="15.75" hidden="1" x14ac:dyDescent="0.25">
      <c r="A183" s="9" t="s">
        <v>9</v>
      </c>
      <c r="B183" s="10"/>
      <c r="C183" s="5"/>
    </row>
    <row r="184" spans="1:3" ht="15.75" hidden="1" x14ac:dyDescent="0.25">
      <c r="A184" s="9" t="s">
        <v>9</v>
      </c>
      <c r="B184" s="12"/>
      <c r="C184" s="5"/>
    </row>
    <row r="185" spans="1:3" ht="15.75" hidden="1" x14ac:dyDescent="0.25">
      <c r="A185" s="9" t="s">
        <v>9</v>
      </c>
      <c r="B185" s="12"/>
      <c r="C185" s="5"/>
    </row>
    <row r="186" spans="1:3" ht="15.75" x14ac:dyDescent="0.25">
      <c r="A186" s="9" t="s">
        <v>10</v>
      </c>
      <c r="B186" s="10">
        <v>43728</v>
      </c>
      <c r="C186" s="5">
        <v>178494.5</v>
      </c>
    </row>
    <row r="187" spans="1:3" ht="15.75" x14ac:dyDescent="0.25">
      <c r="A187" s="9" t="s">
        <v>10</v>
      </c>
      <c r="B187" s="12">
        <v>43731</v>
      </c>
      <c r="C187" s="5">
        <v>195893.5</v>
      </c>
    </row>
    <row r="188" spans="1:3" ht="15.75" x14ac:dyDescent="0.25">
      <c r="A188" s="9" t="s">
        <v>10</v>
      </c>
      <c r="B188" s="12">
        <v>43745</v>
      </c>
      <c r="C188" s="5">
        <v>171225.5</v>
      </c>
    </row>
    <row r="189" spans="1:3" ht="15.75" hidden="1" x14ac:dyDescent="0.25">
      <c r="A189" s="9" t="s">
        <v>10</v>
      </c>
      <c r="B189" s="12"/>
      <c r="C189" s="5"/>
    </row>
    <row r="190" spans="1:3" ht="15.75" hidden="1" x14ac:dyDescent="0.25">
      <c r="A190" s="9" t="s">
        <v>10</v>
      </c>
      <c r="B190" s="12"/>
      <c r="C190" s="5"/>
    </row>
    <row r="191" spans="1:3" ht="15.75" hidden="1" x14ac:dyDescent="0.25">
      <c r="A191" s="9" t="s">
        <v>33</v>
      </c>
      <c r="B191" s="10"/>
      <c r="C191" s="14"/>
    </row>
    <row r="192" spans="1:3" ht="15.75" hidden="1" x14ac:dyDescent="0.25">
      <c r="A192" s="9" t="s">
        <v>33</v>
      </c>
      <c r="B192" s="10"/>
      <c r="C192" s="14"/>
    </row>
    <row r="193" spans="1:4" ht="15.75" hidden="1" x14ac:dyDescent="0.25">
      <c r="A193" s="9" t="s">
        <v>33</v>
      </c>
      <c r="B193" s="10"/>
      <c r="C193" s="14"/>
    </row>
    <row r="194" spans="1:4" ht="15.75" hidden="1" x14ac:dyDescent="0.25">
      <c r="A194" s="9" t="s">
        <v>33</v>
      </c>
      <c r="B194" s="12"/>
      <c r="C194" s="5"/>
    </row>
    <row r="195" spans="1:4" ht="15.75" x14ac:dyDescent="0.25">
      <c r="A195" s="9" t="s">
        <v>10</v>
      </c>
      <c r="B195" s="10">
        <v>43760</v>
      </c>
      <c r="C195" s="5">
        <v>172327</v>
      </c>
    </row>
    <row r="196" spans="1:4" ht="15.75" x14ac:dyDescent="0.25">
      <c r="A196" s="9" t="s">
        <v>10</v>
      </c>
      <c r="B196" s="10">
        <v>43776</v>
      </c>
      <c r="C196" s="5">
        <v>178347.5</v>
      </c>
    </row>
    <row r="197" spans="1:4" ht="15.75" hidden="1" x14ac:dyDescent="0.25">
      <c r="A197" s="9" t="s">
        <v>11</v>
      </c>
      <c r="B197" s="10"/>
      <c r="C197" s="5"/>
    </row>
    <row r="198" spans="1:4" ht="15.75" hidden="1" x14ac:dyDescent="0.25">
      <c r="A198" s="9" t="s">
        <v>11</v>
      </c>
      <c r="B198" s="12"/>
      <c r="C198" s="5"/>
    </row>
    <row r="199" spans="1:4" ht="15.75" hidden="1" x14ac:dyDescent="0.25">
      <c r="A199" s="9" t="s">
        <v>11</v>
      </c>
      <c r="B199" s="12"/>
      <c r="C199" s="5"/>
    </row>
    <row r="200" spans="1:4" ht="15.75" hidden="1" x14ac:dyDescent="0.25">
      <c r="A200" s="9" t="s">
        <v>11</v>
      </c>
      <c r="B200" s="10"/>
      <c r="C200" s="5"/>
    </row>
    <row r="201" spans="1:4" ht="15.75" x14ac:dyDescent="0.25">
      <c r="A201" s="9" t="s">
        <v>10</v>
      </c>
      <c r="B201" s="12">
        <v>43791</v>
      </c>
      <c r="C201" s="5">
        <f>170626.5+85.5</f>
        <v>170712</v>
      </c>
    </row>
    <row r="202" spans="1:4" ht="15.75" x14ac:dyDescent="0.25">
      <c r="A202" s="9" t="s">
        <v>10</v>
      </c>
      <c r="B202" s="12">
        <v>43801</v>
      </c>
      <c r="C202" s="5">
        <v>170644.5</v>
      </c>
      <c r="D202" s="20"/>
    </row>
    <row r="203" spans="1:4" ht="15.75" hidden="1" x14ac:dyDescent="0.25">
      <c r="A203" s="9" t="s">
        <v>12</v>
      </c>
      <c r="B203" s="13"/>
      <c r="C203" s="15"/>
    </row>
    <row r="204" spans="1:4" ht="15.75" hidden="1" x14ac:dyDescent="0.25">
      <c r="A204" s="9" t="s">
        <v>12</v>
      </c>
      <c r="B204" s="13"/>
      <c r="C204" s="15"/>
    </row>
    <row r="205" spans="1:4" ht="15.75" hidden="1" x14ac:dyDescent="0.25">
      <c r="A205" s="9" t="s">
        <v>12</v>
      </c>
      <c r="B205" s="13"/>
      <c r="C205" s="15"/>
    </row>
    <row r="206" spans="1:4" ht="15.75" x14ac:dyDescent="0.25">
      <c r="A206" s="9" t="s">
        <v>10</v>
      </c>
      <c r="B206" s="10">
        <v>43812</v>
      </c>
      <c r="C206" s="5">
        <v>175766.5</v>
      </c>
    </row>
    <row r="207" spans="1:4" ht="15.75" x14ac:dyDescent="0.25">
      <c r="A207" s="9" t="s">
        <v>10</v>
      </c>
      <c r="B207" s="12">
        <v>43829</v>
      </c>
      <c r="C207" s="5">
        <v>170443.5</v>
      </c>
      <c r="D207" s="20"/>
    </row>
    <row r="208" spans="1:4" ht="15.75" hidden="1" x14ac:dyDescent="0.25">
      <c r="A208" s="16" t="s">
        <v>13</v>
      </c>
      <c r="B208" s="13"/>
      <c r="C208" s="15"/>
    </row>
    <row r="209" spans="1:4" ht="15.75" hidden="1" x14ac:dyDescent="0.25">
      <c r="A209" s="16" t="s">
        <v>13</v>
      </c>
      <c r="B209" s="13"/>
      <c r="C209" s="15"/>
    </row>
    <row r="210" spans="1:4" ht="15.75" hidden="1" x14ac:dyDescent="0.25">
      <c r="A210" s="16" t="s">
        <v>13</v>
      </c>
      <c r="B210" s="13"/>
      <c r="C210" s="15"/>
    </row>
    <row r="211" spans="1:4" ht="15.75" hidden="1" x14ac:dyDescent="0.25">
      <c r="A211" s="9" t="s">
        <v>22</v>
      </c>
      <c r="B211" s="13"/>
      <c r="C211" s="22"/>
    </row>
    <row r="212" spans="1:4" ht="15.75" x14ac:dyDescent="0.25">
      <c r="A212" s="9" t="s">
        <v>10</v>
      </c>
      <c r="B212" s="10">
        <v>43844</v>
      </c>
      <c r="C212" s="5">
        <v>167307.5</v>
      </c>
    </row>
    <row r="213" spans="1:4" ht="15.75" x14ac:dyDescent="0.25">
      <c r="A213" s="9" t="s">
        <v>10</v>
      </c>
      <c r="B213" s="12">
        <v>43859</v>
      </c>
      <c r="C213" s="5">
        <v>164252.5</v>
      </c>
    </row>
    <row r="214" spans="1:4" ht="15.75" hidden="1" x14ac:dyDescent="0.25">
      <c r="A214" s="9" t="s">
        <v>14</v>
      </c>
      <c r="B214" s="13"/>
      <c r="C214" s="22"/>
    </row>
    <row r="215" spans="1:4" ht="15.75" hidden="1" x14ac:dyDescent="0.25">
      <c r="A215" s="9" t="s">
        <v>34</v>
      </c>
      <c r="B215" s="28"/>
      <c r="C215" s="15"/>
    </row>
    <row r="216" spans="1:4" ht="15.75" hidden="1" x14ac:dyDescent="0.25">
      <c r="A216" s="9" t="s">
        <v>35</v>
      </c>
      <c r="B216" s="28"/>
      <c r="C216" s="15"/>
    </row>
    <row r="217" spans="1:4" ht="15.75" hidden="1" x14ac:dyDescent="0.25">
      <c r="A217" s="9" t="s">
        <v>35</v>
      </c>
      <c r="B217" s="13"/>
      <c r="C217" s="15"/>
    </row>
    <row r="218" spans="1:4" ht="15.75" hidden="1" x14ac:dyDescent="0.25">
      <c r="A218" s="9" t="s">
        <v>36</v>
      </c>
      <c r="B218" s="13"/>
      <c r="C218" s="15"/>
    </row>
    <row r="219" spans="1:4" ht="15.75" x14ac:dyDescent="0.25">
      <c r="A219" s="9" t="s">
        <v>10</v>
      </c>
      <c r="B219" s="12">
        <v>43868</v>
      </c>
      <c r="C219" s="5">
        <v>194257.5</v>
      </c>
      <c r="D219" s="20"/>
    </row>
    <row r="220" spans="1:4" ht="15.75" x14ac:dyDescent="0.25">
      <c r="A220" s="9" t="s">
        <v>10</v>
      </c>
      <c r="B220" s="10">
        <v>43885</v>
      </c>
      <c r="C220" s="5">
        <v>175275.5</v>
      </c>
    </row>
    <row r="221" spans="1:4" ht="15.75" x14ac:dyDescent="0.25">
      <c r="A221" s="9" t="s">
        <v>10</v>
      </c>
      <c r="B221" s="10">
        <v>43896</v>
      </c>
      <c r="C221" s="5">
        <v>168727.5</v>
      </c>
    </row>
    <row r="222" spans="1:4" ht="15.75" x14ac:dyDescent="0.25">
      <c r="A222" s="9" t="s">
        <v>10</v>
      </c>
      <c r="B222" s="12">
        <v>43910</v>
      </c>
      <c r="C222" s="5">
        <v>170574.5</v>
      </c>
    </row>
    <row r="223" spans="1:4" ht="15.75" x14ac:dyDescent="0.25">
      <c r="A223" s="9" t="s">
        <v>10</v>
      </c>
      <c r="B223" s="10">
        <v>43928</v>
      </c>
      <c r="C223" s="5">
        <v>177384.5</v>
      </c>
    </row>
    <row r="224" spans="1:4" ht="15.75" x14ac:dyDescent="0.25">
      <c r="A224" s="9" t="s">
        <v>10</v>
      </c>
      <c r="B224" s="10">
        <v>43943</v>
      </c>
      <c r="C224" s="5">
        <v>165618.5</v>
      </c>
    </row>
    <row r="225" spans="1:3" ht="15.75" x14ac:dyDescent="0.25">
      <c r="A225" s="9" t="s">
        <v>10</v>
      </c>
      <c r="B225" s="10">
        <v>43958</v>
      </c>
      <c r="C225" s="5">
        <v>172511.5</v>
      </c>
    </row>
    <row r="226" spans="1:3" ht="15.75" x14ac:dyDescent="0.25">
      <c r="A226" s="9" t="s">
        <v>10</v>
      </c>
      <c r="B226" s="10">
        <v>43973</v>
      </c>
      <c r="C226" s="5">
        <f>60.5+169862.5</f>
        <v>169923</v>
      </c>
    </row>
    <row r="227" spans="1:3" ht="15.75" x14ac:dyDescent="0.25">
      <c r="A227" s="9" t="s">
        <v>10</v>
      </c>
      <c r="B227" s="12">
        <v>43983</v>
      </c>
      <c r="C227" s="5">
        <v>640384.5</v>
      </c>
    </row>
    <row r="228" spans="1:3" ht="15.75" x14ac:dyDescent="0.25">
      <c r="A228" s="9" t="s">
        <v>10</v>
      </c>
      <c r="B228" s="10">
        <v>43987</v>
      </c>
      <c r="C228" s="5">
        <v>86.5</v>
      </c>
    </row>
    <row r="229" spans="1:3" ht="15.75" x14ac:dyDescent="0.25">
      <c r="A229" s="9" t="s">
        <v>10</v>
      </c>
      <c r="B229" s="12">
        <v>43994</v>
      </c>
      <c r="C229" s="5">
        <v>52013.5</v>
      </c>
    </row>
    <row r="230" spans="1:3" ht="15.75" x14ac:dyDescent="0.25">
      <c r="A230" s="9" t="s">
        <v>10</v>
      </c>
      <c r="B230" s="12">
        <v>44011</v>
      </c>
      <c r="C230" s="5">
        <v>50092.5</v>
      </c>
    </row>
    <row r="231" spans="1:3" ht="15.75" x14ac:dyDescent="0.25">
      <c r="A231" s="9" t="s">
        <v>11</v>
      </c>
      <c r="B231" s="12">
        <v>43654</v>
      </c>
      <c r="C231" s="5">
        <v>340847.87</v>
      </c>
    </row>
    <row r="232" spans="1:3" ht="15.75" x14ac:dyDescent="0.25">
      <c r="A232" s="9" t="s">
        <v>11</v>
      </c>
      <c r="B232" s="12">
        <v>43665</v>
      </c>
      <c r="C232" s="5">
        <v>235242.31</v>
      </c>
    </row>
    <row r="233" spans="1:3" ht="15.75" x14ac:dyDescent="0.25">
      <c r="A233" s="9" t="s">
        <v>11</v>
      </c>
      <c r="B233" s="12">
        <v>43689</v>
      </c>
      <c r="C233" s="5">
        <v>547137.01</v>
      </c>
    </row>
    <row r="234" spans="1:3" ht="15.75" x14ac:dyDescent="0.25">
      <c r="A234" s="9" t="s">
        <v>11</v>
      </c>
      <c r="B234" s="12">
        <v>43700</v>
      </c>
      <c r="C234" s="5">
        <v>433370.64</v>
      </c>
    </row>
    <row r="235" spans="1:3" ht="15.75" x14ac:dyDescent="0.25">
      <c r="A235" s="9" t="s">
        <v>11</v>
      </c>
      <c r="B235" s="12">
        <v>43728</v>
      </c>
      <c r="C235" s="5">
        <v>375133.82</v>
      </c>
    </row>
    <row r="236" spans="1:3" ht="15.75" x14ac:dyDescent="0.25">
      <c r="A236" s="9" t="s">
        <v>11</v>
      </c>
      <c r="B236" s="12">
        <v>43742</v>
      </c>
      <c r="C236" s="5">
        <v>439165.51</v>
      </c>
    </row>
    <row r="237" spans="1:3" ht="15.75" x14ac:dyDescent="0.25">
      <c r="A237" s="9" t="s">
        <v>11</v>
      </c>
      <c r="B237" s="12">
        <v>43756</v>
      </c>
      <c r="C237" s="5">
        <v>413197.12</v>
      </c>
    </row>
    <row r="238" spans="1:3" ht="15.75" x14ac:dyDescent="0.25">
      <c r="A238" s="9" t="s">
        <v>11</v>
      </c>
      <c r="B238" s="12">
        <v>43777</v>
      </c>
      <c r="C238" s="5">
        <v>521730.77</v>
      </c>
    </row>
    <row r="239" spans="1:3" ht="15.75" x14ac:dyDescent="0.25">
      <c r="A239" s="9" t="s">
        <v>11</v>
      </c>
      <c r="B239" s="12">
        <v>43791</v>
      </c>
      <c r="C239" s="5">
        <v>452306.04</v>
      </c>
    </row>
    <row r="240" spans="1:3" ht="15.75" x14ac:dyDescent="0.25">
      <c r="A240" s="9" t="s">
        <v>11</v>
      </c>
      <c r="B240" s="12">
        <v>43819</v>
      </c>
      <c r="C240" s="5">
        <v>371006.77</v>
      </c>
    </row>
    <row r="241" spans="1:4" ht="15.75" x14ac:dyDescent="0.25">
      <c r="A241" s="9" t="s">
        <v>11</v>
      </c>
      <c r="B241" s="12">
        <v>43833</v>
      </c>
      <c r="C241" s="5">
        <v>397098.13</v>
      </c>
    </row>
    <row r="242" spans="1:4" ht="15.75" x14ac:dyDescent="0.25">
      <c r="A242" s="9" t="s">
        <v>11</v>
      </c>
      <c r="B242" s="12">
        <v>43847</v>
      </c>
      <c r="C242" s="5">
        <v>411472.32</v>
      </c>
    </row>
    <row r="243" spans="1:4" ht="15.75" x14ac:dyDescent="0.25">
      <c r="A243" s="9" t="s">
        <v>11</v>
      </c>
      <c r="B243" s="12">
        <v>43868</v>
      </c>
      <c r="C243" s="5">
        <v>516333.78</v>
      </c>
    </row>
    <row r="244" spans="1:4" ht="15.75" x14ac:dyDescent="0.25">
      <c r="A244" s="9" t="s">
        <v>11</v>
      </c>
      <c r="B244" s="12">
        <v>43882</v>
      </c>
      <c r="C244" s="5">
        <v>324699.3</v>
      </c>
    </row>
    <row r="245" spans="1:4" ht="15.75" x14ac:dyDescent="0.25">
      <c r="A245" s="9" t="s">
        <v>11</v>
      </c>
      <c r="B245" s="12">
        <v>43896</v>
      </c>
      <c r="C245" s="5">
        <v>428060.11</v>
      </c>
    </row>
    <row r="246" spans="1:4" ht="15.75" x14ac:dyDescent="0.25">
      <c r="A246" s="9" t="s">
        <v>11</v>
      </c>
      <c r="B246" s="12">
        <v>43910</v>
      </c>
      <c r="C246" s="5">
        <v>439397.87</v>
      </c>
    </row>
    <row r="247" spans="1:4" ht="15.75" x14ac:dyDescent="0.25">
      <c r="A247" s="9" t="s">
        <v>11</v>
      </c>
      <c r="B247" s="12">
        <v>43924</v>
      </c>
      <c r="C247" s="5">
        <v>419819.22</v>
      </c>
    </row>
    <row r="248" spans="1:4" ht="15.75" x14ac:dyDescent="0.25">
      <c r="A248" s="9" t="s">
        <v>11</v>
      </c>
      <c r="B248" s="12">
        <v>43938</v>
      </c>
      <c r="C248" s="5">
        <v>422779.55</v>
      </c>
    </row>
    <row r="249" spans="1:4" ht="15.75" x14ac:dyDescent="0.25">
      <c r="A249" s="9" t="s">
        <v>11</v>
      </c>
      <c r="B249" s="12">
        <v>43949</v>
      </c>
      <c r="C249" s="5">
        <v>20000</v>
      </c>
    </row>
    <row r="250" spans="1:4" ht="15.75" x14ac:dyDescent="0.25">
      <c r="A250" s="9" t="s">
        <v>11</v>
      </c>
      <c r="B250" s="12">
        <v>43959</v>
      </c>
      <c r="C250" s="5">
        <v>498939.83</v>
      </c>
    </row>
    <row r="251" spans="1:4" ht="15.75" x14ac:dyDescent="0.25">
      <c r="A251" s="9" t="s">
        <v>11</v>
      </c>
      <c r="B251" s="12">
        <v>43973</v>
      </c>
      <c r="C251" s="5">
        <v>395439.26</v>
      </c>
    </row>
    <row r="252" spans="1:4" ht="15.75" x14ac:dyDescent="0.25">
      <c r="A252" s="9" t="s">
        <v>11</v>
      </c>
      <c r="B252" s="12">
        <v>43987</v>
      </c>
      <c r="C252" s="5">
        <v>307407.81</v>
      </c>
    </row>
    <row r="253" spans="1:4" ht="15.75" x14ac:dyDescent="0.25">
      <c r="A253" s="9" t="s">
        <v>11</v>
      </c>
      <c r="B253" s="12">
        <v>44001</v>
      </c>
      <c r="C253" s="5">
        <v>515202.55</v>
      </c>
    </row>
    <row r="254" spans="1:4" ht="15.75" x14ac:dyDescent="0.25">
      <c r="A254" s="9" t="s">
        <v>12</v>
      </c>
      <c r="B254" s="13">
        <v>43648</v>
      </c>
      <c r="C254" s="15">
        <v>1324</v>
      </c>
      <c r="D254" s="20"/>
    </row>
    <row r="255" spans="1:4" ht="15.75" x14ac:dyDescent="0.25">
      <c r="A255" s="9" t="s">
        <v>12</v>
      </c>
      <c r="B255" s="13">
        <v>43668</v>
      </c>
      <c r="C255" s="15">
        <v>470</v>
      </c>
    </row>
    <row r="256" spans="1:4" ht="15.75" x14ac:dyDescent="0.25">
      <c r="A256" s="9" t="s">
        <v>12</v>
      </c>
      <c r="B256" s="13">
        <v>43683</v>
      </c>
      <c r="C256" s="15">
        <v>470</v>
      </c>
    </row>
    <row r="257" spans="1:3" ht="15.75" x14ac:dyDescent="0.25">
      <c r="A257" s="9" t="s">
        <v>12</v>
      </c>
      <c r="B257" s="13">
        <v>43693</v>
      </c>
      <c r="C257" s="15">
        <v>6148.17</v>
      </c>
    </row>
    <row r="258" spans="1:3" ht="15.75" x14ac:dyDescent="0.25">
      <c r="A258" s="9" t="s">
        <v>12</v>
      </c>
      <c r="B258" s="13">
        <v>43712</v>
      </c>
      <c r="C258" s="15">
        <v>6148.17</v>
      </c>
    </row>
    <row r="259" spans="1:3" ht="15.75" x14ac:dyDescent="0.25">
      <c r="A259" s="9" t="s">
        <v>12</v>
      </c>
      <c r="B259" s="13">
        <v>43735</v>
      </c>
      <c r="C259" s="15">
        <v>5294.17</v>
      </c>
    </row>
    <row r="260" spans="1:3" ht="15.75" x14ac:dyDescent="0.25">
      <c r="A260" s="9" t="s">
        <v>12</v>
      </c>
      <c r="B260" s="13">
        <v>43748</v>
      </c>
      <c r="C260" s="15">
        <v>5294.17</v>
      </c>
    </row>
    <row r="261" spans="1:3" ht="15.75" x14ac:dyDescent="0.25">
      <c r="A261" s="9" t="s">
        <v>12</v>
      </c>
      <c r="B261" s="13">
        <v>43762</v>
      </c>
      <c r="C261" s="15">
        <v>5294.17</v>
      </c>
    </row>
    <row r="262" spans="1:3" ht="15.75" x14ac:dyDescent="0.25">
      <c r="A262" s="9" t="s">
        <v>12</v>
      </c>
      <c r="B262" s="13">
        <v>43774</v>
      </c>
      <c r="C262" s="15">
        <v>5294.17</v>
      </c>
    </row>
    <row r="263" spans="1:3" ht="15.75" x14ac:dyDescent="0.25">
      <c r="A263" s="9" t="s">
        <v>12</v>
      </c>
      <c r="B263" s="13">
        <v>43791</v>
      </c>
      <c r="C263" s="15">
        <f>5294.17+62.5</f>
        <v>5356.67</v>
      </c>
    </row>
    <row r="264" spans="1:3" ht="15.75" x14ac:dyDescent="0.25">
      <c r="A264" s="9" t="s">
        <v>12</v>
      </c>
      <c r="B264" s="13">
        <v>43805</v>
      </c>
      <c r="C264" s="15">
        <v>5356.67</v>
      </c>
    </row>
    <row r="265" spans="1:3" ht="15.75" x14ac:dyDescent="0.25">
      <c r="A265" s="9" t="s">
        <v>12</v>
      </c>
      <c r="B265" s="13">
        <v>43816</v>
      </c>
      <c r="C265" s="15">
        <v>4683.67</v>
      </c>
    </row>
    <row r="266" spans="1:3" ht="15.75" x14ac:dyDescent="0.25">
      <c r="A266" s="9" t="s">
        <v>12</v>
      </c>
      <c r="B266" s="13">
        <v>43851</v>
      </c>
      <c r="C266" s="15">
        <v>5206.67</v>
      </c>
    </row>
    <row r="267" spans="1:3" ht="15.75" x14ac:dyDescent="0.25">
      <c r="A267" s="9" t="s">
        <v>12</v>
      </c>
      <c r="B267" s="13">
        <v>43861</v>
      </c>
      <c r="C267" s="15">
        <v>5206.67</v>
      </c>
    </row>
    <row r="268" spans="1:3" ht="15.75" x14ac:dyDescent="0.25">
      <c r="A268" s="9" t="s">
        <v>12</v>
      </c>
      <c r="B268" s="13">
        <v>43886</v>
      </c>
      <c r="C268" s="15">
        <v>5206.67</v>
      </c>
    </row>
    <row r="269" spans="1:3" ht="15.75" x14ac:dyDescent="0.25">
      <c r="A269" s="9" t="s">
        <v>12</v>
      </c>
      <c r="B269" s="13">
        <v>43900</v>
      </c>
      <c r="C269" s="15">
        <v>5294.17</v>
      </c>
    </row>
    <row r="270" spans="1:3" ht="15.75" x14ac:dyDescent="0.25">
      <c r="A270" s="9" t="s">
        <v>12</v>
      </c>
      <c r="B270" s="13">
        <v>43929</v>
      </c>
      <c r="C270" s="15">
        <v>5294.17</v>
      </c>
    </row>
    <row r="271" spans="1:3" ht="15.75" x14ac:dyDescent="0.25">
      <c r="A271" s="9" t="s">
        <v>12</v>
      </c>
      <c r="B271" s="13">
        <v>43943</v>
      </c>
      <c r="C271" s="15">
        <f>5294.17+5294.17</f>
        <v>10588.34</v>
      </c>
    </row>
    <row r="272" spans="1:3" ht="15.75" x14ac:dyDescent="0.25">
      <c r="A272" s="9" t="s">
        <v>12</v>
      </c>
      <c r="B272" s="13">
        <v>43958</v>
      </c>
      <c r="C272" s="15">
        <v>5294.17</v>
      </c>
    </row>
    <row r="273" spans="1:4" ht="15.75" x14ac:dyDescent="0.25">
      <c r="A273" s="9" t="s">
        <v>12</v>
      </c>
      <c r="B273" s="13">
        <v>43979</v>
      </c>
      <c r="C273" s="15">
        <v>5294.17</v>
      </c>
    </row>
    <row r="274" spans="1:4" ht="15.75" x14ac:dyDescent="0.25">
      <c r="A274" s="9" t="s">
        <v>12</v>
      </c>
      <c r="B274" s="13">
        <v>43987</v>
      </c>
      <c r="C274" s="15">
        <v>24590.85</v>
      </c>
    </row>
    <row r="275" spans="1:4" ht="15.75" x14ac:dyDescent="0.25">
      <c r="A275" s="9" t="s">
        <v>12</v>
      </c>
      <c r="B275" s="13">
        <v>44004</v>
      </c>
      <c r="C275" s="15">
        <v>470</v>
      </c>
    </row>
    <row r="276" spans="1:4" ht="15.75" x14ac:dyDescent="0.25">
      <c r="A276" s="16" t="s">
        <v>13</v>
      </c>
      <c r="B276" s="12">
        <v>43651</v>
      </c>
      <c r="C276" s="5">
        <v>20253.23</v>
      </c>
    </row>
    <row r="277" spans="1:4" ht="15.75" x14ac:dyDescent="0.25">
      <c r="A277" s="16" t="s">
        <v>13</v>
      </c>
      <c r="B277" s="13">
        <v>43665</v>
      </c>
      <c r="C277" s="15">
        <v>21856.639999999999</v>
      </c>
    </row>
    <row r="278" spans="1:4" ht="15.75" x14ac:dyDescent="0.25">
      <c r="A278" s="16" t="s">
        <v>13</v>
      </c>
      <c r="B278" s="12">
        <v>43679</v>
      </c>
      <c r="C278" s="5">
        <v>69194.59</v>
      </c>
    </row>
    <row r="279" spans="1:4" ht="15.75" x14ac:dyDescent="0.25">
      <c r="A279" s="16" t="s">
        <v>13</v>
      </c>
      <c r="B279" s="13">
        <v>43693</v>
      </c>
      <c r="C279" s="15">
        <v>70800.479999999996</v>
      </c>
    </row>
    <row r="280" spans="1:4" ht="15.75" x14ac:dyDescent="0.25">
      <c r="A280" s="16" t="s">
        <v>13</v>
      </c>
      <c r="B280" s="12">
        <v>43735</v>
      </c>
      <c r="C280" s="5">
        <v>76576.53</v>
      </c>
    </row>
    <row r="281" spans="1:4" ht="15.75" x14ac:dyDescent="0.25">
      <c r="A281" s="16" t="s">
        <v>13</v>
      </c>
      <c r="B281" s="13">
        <v>43749</v>
      </c>
      <c r="C281" s="15">
        <v>73918.02</v>
      </c>
    </row>
    <row r="282" spans="1:4" ht="15.75" x14ac:dyDescent="0.25">
      <c r="A282" s="16" t="s">
        <v>13</v>
      </c>
      <c r="B282" s="12">
        <v>43763</v>
      </c>
      <c r="C282" s="5">
        <v>73601.990000000005</v>
      </c>
    </row>
    <row r="283" spans="1:4" ht="15.75" x14ac:dyDescent="0.25">
      <c r="A283" s="16" t="s">
        <v>13</v>
      </c>
      <c r="B283" s="12">
        <v>43777</v>
      </c>
      <c r="C283" s="5">
        <v>72662.97</v>
      </c>
    </row>
    <row r="284" spans="1:4" ht="15.75" x14ac:dyDescent="0.25">
      <c r="A284" s="16" t="s">
        <v>13</v>
      </c>
      <c r="B284" s="13">
        <v>43791</v>
      </c>
      <c r="C284" s="15">
        <v>73153.09</v>
      </c>
    </row>
    <row r="285" spans="1:4" ht="15.75" x14ac:dyDescent="0.25">
      <c r="A285" s="16" t="s">
        <v>13</v>
      </c>
      <c r="B285" s="12">
        <v>43805</v>
      </c>
      <c r="C285" s="5">
        <v>71790.63</v>
      </c>
    </row>
    <row r="286" spans="1:4" ht="15.75" x14ac:dyDescent="0.25">
      <c r="A286" s="16" t="s">
        <v>13</v>
      </c>
      <c r="B286" s="13">
        <v>43819</v>
      </c>
      <c r="C286" s="15">
        <v>70708.36</v>
      </c>
    </row>
    <row r="287" spans="1:4" ht="15.75" x14ac:dyDescent="0.25">
      <c r="A287" s="16" t="s">
        <v>13</v>
      </c>
      <c r="B287" s="13">
        <v>43833</v>
      </c>
      <c r="C287" s="15">
        <v>434013.92</v>
      </c>
      <c r="D287" s="20"/>
    </row>
    <row r="288" spans="1:4" ht="15.75" x14ac:dyDescent="0.25">
      <c r="A288" s="16" t="s">
        <v>13</v>
      </c>
      <c r="B288" s="12">
        <v>43847</v>
      </c>
      <c r="C288" s="5">
        <v>80606.399999999994</v>
      </c>
    </row>
    <row r="289" spans="1:4" ht="15.75" x14ac:dyDescent="0.25">
      <c r="A289" s="16" t="s">
        <v>13</v>
      </c>
      <c r="B289" s="13">
        <v>43861</v>
      </c>
      <c r="C289" s="15">
        <v>265</v>
      </c>
    </row>
    <row r="290" spans="1:4" ht="15.75" x14ac:dyDescent="0.25">
      <c r="A290" s="16" t="s">
        <v>13</v>
      </c>
      <c r="B290" s="12">
        <v>43875</v>
      </c>
      <c r="C290" s="5">
        <v>91483.839999999997</v>
      </c>
    </row>
    <row r="291" spans="1:4" ht="15.75" x14ac:dyDescent="0.25">
      <c r="A291" s="16" t="s">
        <v>13</v>
      </c>
      <c r="B291" s="13">
        <v>43889</v>
      </c>
      <c r="C291" s="15">
        <v>78268.33</v>
      </c>
    </row>
    <row r="292" spans="1:4" ht="15.75" x14ac:dyDescent="0.25">
      <c r="A292" s="16" t="s">
        <v>13</v>
      </c>
      <c r="B292" s="12">
        <v>43903</v>
      </c>
      <c r="C292" s="5">
        <v>77608.33</v>
      </c>
    </row>
    <row r="293" spans="1:4" ht="15.75" x14ac:dyDescent="0.25">
      <c r="A293" s="16" t="s">
        <v>13</v>
      </c>
      <c r="B293" s="12">
        <v>43917</v>
      </c>
      <c r="C293" s="5">
        <v>77860.98</v>
      </c>
    </row>
    <row r="294" spans="1:4" ht="15.75" x14ac:dyDescent="0.25">
      <c r="A294" s="16" t="s">
        <v>13</v>
      </c>
      <c r="B294" s="13">
        <v>43931</v>
      </c>
      <c r="C294" s="15">
        <v>77972.929999999993</v>
      </c>
    </row>
    <row r="295" spans="1:4" ht="15.75" x14ac:dyDescent="0.25">
      <c r="A295" s="16" t="s">
        <v>13</v>
      </c>
      <c r="B295" s="12">
        <v>43945</v>
      </c>
      <c r="C295" s="5">
        <v>79354.16</v>
      </c>
    </row>
    <row r="296" spans="1:4" ht="15.75" x14ac:dyDescent="0.25">
      <c r="A296" s="16" t="s">
        <v>13</v>
      </c>
      <c r="B296" s="12">
        <v>43959</v>
      </c>
      <c r="C296" s="5">
        <v>78195.240000000005</v>
      </c>
    </row>
    <row r="297" spans="1:4" ht="15.75" x14ac:dyDescent="0.25">
      <c r="A297" s="16" t="s">
        <v>13</v>
      </c>
      <c r="B297" s="12">
        <v>43973</v>
      </c>
      <c r="C297" s="5">
        <v>285241.75</v>
      </c>
    </row>
    <row r="298" spans="1:4" ht="15.75" x14ac:dyDescent="0.25">
      <c r="A298" s="16" t="s">
        <v>13</v>
      </c>
      <c r="B298" s="12">
        <v>43987</v>
      </c>
      <c r="C298" s="5">
        <v>25520.89</v>
      </c>
    </row>
    <row r="299" spans="1:4" ht="15.75" x14ac:dyDescent="0.25">
      <c r="A299" s="16" t="s">
        <v>13</v>
      </c>
      <c r="B299" s="13">
        <v>44005</v>
      </c>
      <c r="C299" s="15">
        <v>23175.07</v>
      </c>
      <c r="D299" s="20"/>
    </row>
    <row r="300" spans="1:4" ht="15.75" x14ac:dyDescent="0.25">
      <c r="A300" s="9" t="s">
        <v>22</v>
      </c>
      <c r="B300" s="13">
        <v>43679</v>
      </c>
      <c r="C300" s="22">
        <v>10000</v>
      </c>
    </row>
    <row r="301" spans="1:4" ht="15.75" x14ac:dyDescent="0.25">
      <c r="A301" s="9" t="s">
        <v>22</v>
      </c>
      <c r="B301" s="13">
        <v>43887</v>
      </c>
      <c r="C301" s="22">
        <v>10000</v>
      </c>
    </row>
    <row r="302" spans="1:4" ht="15.75" x14ac:dyDescent="0.25">
      <c r="A302" s="9" t="s">
        <v>14</v>
      </c>
      <c r="B302" s="13">
        <v>43657</v>
      </c>
      <c r="C302" s="15">
        <v>853346.89</v>
      </c>
    </row>
    <row r="303" spans="1:4" ht="15.75" x14ac:dyDescent="0.25">
      <c r="A303" s="9" t="s">
        <v>14</v>
      </c>
      <c r="B303" s="13">
        <v>43689</v>
      </c>
      <c r="C303" s="22">
        <f>264987.61+559013.8</f>
        <v>824001.41</v>
      </c>
    </row>
    <row r="304" spans="1:4" ht="15.75" x14ac:dyDescent="0.25">
      <c r="A304" s="9" t="s">
        <v>14</v>
      </c>
      <c r="B304" s="13">
        <v>43749</v>
      </c>
      <c r="C304" s="15">
        <f>449531.54+2900149.47</f>
        <v>3349681.0100000002</v>
      </c>
    </row>
    <row r="305" spans="1:3" ht="15.75" x14ac:dyDescent="0.25">
      <c r="A305" s="9" t="s">
        <v>14</v>
      </c>
      <c r="B305" s="13">
        <v>43781</v>
      </c>
      <c r="C305" s="22">
        <f>2876709.37+457801.34</f>
        <v>3334510.71</v>
      </c>
    </row>
    <row r="306" spans="1:3" ht="15.75" x14ac:dyDescent="0.25">
      <c r="A306" s="9" t="s">
        <v>14</v>
      </c>
      <c r="B306" s="13">
        <v>43809</v>
      </c>
      <c r="C306" s="22">
        <v>3309014.25</v>
      </c>
    </row>
    <row r="307" spans="1:3" ht="15.75" x14ac:dyDescent="0.25">
      <c r="A307" s="9" t="s">
        <v>14</v>
      </c>
      <c r="B307" s="13">
        <v>43840</v>
      </c>
      <c r="C307" s="22">
        <f>447531.16+2874990.08</f>
        <v>3322521.24</v>
      </c>
    </row>
    <row r="308" spans="1:3" ht="15.75" x14ac:dyDescent="0.25">
      <c r="A308" s="9" t="s">
        <v>14</v>
      </c>
      <c r="B308" s="13">
        <v>43871</v>
      </c>
      <c r="C308" s="22">
        <f>4213113.15+613225.52</f>
        <v>4826338.67</v>
      </c>
    </row>
    <row r="309" spans="1:3" ht="15.75" x14ac:dyDescent="0.25">
      <c r="A309" s="9" t="s">
        <v>14</v>
      </c>
      <c r="B309" s="13">
        <v>43931</v>
      </c>
      <c r="C309" s="22">
        <f>457359.85+2883265.76</f>
        <v>3340625.61</v>
      </c>
    </row>
    <row r="310" spans="1:3" ht="15.75" x14ac:dyDescent="0.25">
      <c r="A310" s="9" t="s">
        <v>14</v>
      </c>
      <c r="B310" s="13">
        <v>43962</v>
      </c>
      <c r="C310" s="15">
        <f>426290.25+2884944.56</f>
        <v>3311234.81</v>
      </c>
    </row>
    <row r="311" spans="1:3" ht="15.75" x14ac:dyDescent="0.25">
      <c r="A311" s="9" t="s">
        <v>14</v>
      </c>
      <c r="B311" s="13">
        <v>43993</v>
      </c>
      <c r="C311" s="22">
        <v>8391817.8200000003</v>
      </c>
    </row>
    <row r="312" spans="1:3" ht="15.75" x14ac:dyDescent="0.25">
      <c r="A312" s="9" t="s">
        <v>21</v>
      </c>
      <c r="B312" s="10">
        <v>43705</v>
      </c>
      <c r="C312" s="11">
        <v>4145117.93</v>
      </c>
    </row>
    <row r="313" spans="1:3" ht="15.75" x14ac:dyDescent="0.25">
      <c r="A313" s="9" t="s">
        <v>21</v>
      </c>
      <c r="B313" s="10">
        <v>43888</v>
      </c>
      <c r="C313" s="11">
        <f>17976281.24+722280</f>
        <v>18698561.239999998</v>
      </c>
    </row>
    <row r="314" spans="1:3" ht="15.75" x14ac:dyDescent="0.25">
      <c r="A314" s="9" t="s">
        <v>35</v>
      </c>
      <c r="B314" s="13">
        <v>43862</v>
      </c>
      <c r="C314" s="15">
        <v>80567.59</v>
      </c>
    </row>
    <row r="315" spans="1:3" ht="15.75" x14ac:dyDescent="0.25">
      <c r="A315" s="9" t="s">
        <v>34</v>
      </c>
      <c r="B315" s="13">
        <v>43862</v>
      </c>
      <c r="C315" s="15">
        <v>1325661.71</v>
      </c>
    </row>
    <row r="316" spans="1:3" ht="15.75" x14ac:dyDescent="0.25">
      <c r="A316" s="9" t="s">
        <v>19</v>
      </c>
      <c r="B316" s="13">
        <v>43644</v>
      </c>
      <c r="C316" s="15">
        <v>368721.37</v>
      </c>
    </row>
    <row r="317" spans="1:3" ht="15.75" x14ac:dyDescent="0.25">
      <c r="A317" s="9" t="s">
        <v>19</v>
      </c>
      <c r="B317" s="13">
        <v>43676</v>
      </c>
      <c r="C317" s="15">
        <v>501792.36</v>
      </c>
    </row>
    <row r="318" spans="1:3" ht="15.75" x14ac:dyDescent="0.25">
      <c r="A318" s="9" t="s">
        <v>19</v>
      </c>
      <c r="B318" s="13">
        <v>43705</v>
      </c>
      <c r="C318" s="15">
        <v>481950.11</v>
      </c>
    </row>
    <row r="319" spans="1:3" ht="15.75" x14ac:dyDescent="0.25">
      <c r="A319" s="9" t="s">
        <v>19</v>
      </c>
      <c r="B319" s="13">
        <v>43767</v>
      </c>
      <c r="C319" s="15">
        <v>557955.62</v>
      </c>
    </row>
    <row r="320" spans="1:3" ht="15.75" x14ac:dyDescent="0.25">
      <c r="A320" s="9" t="s">
        <v>19</v>
      </c>
      <c r="B320" s="13">
        <v>43798</v>
      </c>
      <c r="C320" s="15">
        <v>573772.48</v>
      </c>
    </row>
    <row r="321" spans="1:3" ht="15.75" x14ac:dyDescent="0.25">
      <c r="A321" s="9" t="s">
        <v>19</v>
      </c>
      <c r="B321" s="13">
        <v>43889</v>
      </c>
      <c r="C321" s="15">
        <v>409428.16</v>
      </c>
    </row>
    <row r="322" spans="1:3" ht="15.75" x14ac:dyDescent="0.25">
      <c r="A322" s="9" t="s">
        <v>19</v>
      </c>
      <c r="B322" s="13">
        <v>43920</v>
      </c>
      <c r="C322" s="15">
        <v>298635.67</v>
      </c>
    </row>
    <row r="323" spans="1:3" ht="15.75" x14ac:dyDescent="0.25">
      <c r="A323" s="9" t="s">
        <v>19</v>
      </c>
      <c r="B323" s="13">
        <v>43979</v>
      </c>
      <c r="C323" s="15">
        <v>234318.89</v>
      </c>
    </row>
    <row r="324" spans="1:3" ht="15.75" x14ac:dyDescent="0.25">
      <c r="A324" s="9" t="s">
        <v>27</v>
      </c>
      <c r="B324" s="13">
        <v>43829</v>
      </c>
      <c r="C324" s="26">
        <v>440097.77</v>
      </c>
    </row>
    <row r="325" spans="1:3" ht="15.75" x14ac:dyDescent="0.25">
      <c r="A325" s="9" t="s">
        <v>27</v>
      </c>
      <c r="B325" s="13">
        <v>43858</v>
      </c>
      <c r="C325" s="15">
        <v>312723.75</v>
      </c>
    </row>
    <row r="326" spans="1:3" ht="15.75" x14ac:dyDescent="0.25">
      <c r="A326" s="9" t="s">
        <v>27</v>
      </c>
      <c r="B326" s="13">
        <v>43949</v>
      </c>
      <c r="C326" s="26">
        <v>351117.83</v>
      </c>
    </row>
    <row r="327" spans="1:3" ht="15.75" x14ac:dyDescent="0.25">
      <c r="A327" s="9" t="s">
        <v>27</v>
      </c>
      <c r="B327" s="13">
        <v>44012</v>
      </c>
      <c r="C327" s="26">
        <v>147133.45000000001</v>
      </c>
    </row>
    <row r="328" spans="1:3" ht="15.75" x14ac:dyDescent="0.25">
      <c r="A328" s="9" t="s">
        <v>15</v>
      </c>
      <c r="B328" s="13">
        <v>44011</v>
      </c>
      <c r="C328" s="26">
        <v>95192.31</v>
      </c>
    </row>
    <row r="329" spans="1:3" ht="15.75" x14ac:dyDescent="0.25">
      <c r="A329" s="9" t="s">
        <v>15</v>
      </c>
      <c r="B329" s="13">
        <v>43643</v>
      </c>
      <c r="C329" s="15">
        <v>229232.77</v>
      </c>
    </row>
    <row r="330" spans="1:3" ht="15.75" x14ac:dyDescent="0.25">
      <c r="A330" s="9" t="s">
        <v>15</v>
      </c>
      <c r="B330" s="13">
        <v>43675</v>
      </c>
      <c r="C330" s="23">
        <v>131537.78</v>
      </c>
    </row>
    <row r="331" spans="1:3" ht="15.75" x14ac:dyDescent="0.25">
      <c r="A331" s="9" t="s">
        <v>15</v>
      </c>
      <c r="B331" s="13">
        <v>43704</v>
      </c>
      <c r="C331" s="23">
        <v>220211.8</v>
      </c>
    </row>
    <row r="332" spans="1:3" ht="15.75" x14ac:dyDescent="0.25">
      <c r="A332" s="9" t="s">
        <v>15</v>
      </c>
      <c r="B332" s="13">
        <v>43735</v>
      </c>
      <c r="C332" s="15">
        <v>271914.46000000002</v>
      </c>
    </row>
    <row r="333" spans="1:3" ht="15.75" x14ac:dyDescent="0.25">
      <c r="A333" s="9" t="s">
        <v>15</v>
      </c>
      <c r="B333" s="13">
        <v>43738</v>
      </c>
      <c r="C333" s="23">
        <v>569374.26</v>
      </c>
    </row>
    <row r="334" spans="1:3" ht="15.75" x14ac:dyDescent="0.25">
      <c r="A334" s="9" t="s">
        <v>15</v>
      </c>
      <c r="B334" s="13">
        <v>43767</v>
      </c>
      <c r="C334" s="15">
        <v>200000</v>
      </c>
    </row>
    <row r="335" spans="1:3" ht="15.75" x14ac:dyDescent="0.25">
      <c r="A335" s="9" t="s">
        <v>15</v>
      </c>
      <c r="B335" s="13">
        <v>43767</v>
      </c>
      <c r="C335" s="23">
        <v>220050.06</v>
      </c>
    </row>
    <row r="336" spans="1:3" ht="15.75" x14ac:dyDescent="0.25">
      <c r="A336" s="9" t="s">
        <v>15</v>
      </c>
      <c r="B336" s="13">
        <v>43796</v>
      </c>
      <c r="C336" s="23">
        <v>161095.76999999999</v>
      </c>
    </row>
    <row r="337" spans="1:3" ht="15.75" x14ac:dyDescent="0.25">
      <c r="A337" s="9" t="s">
        <v>15</v>
      </c>
      <c r="B337" s="13">
        <v>43826</v>
      </c>
      <c r="C337" s="23">
        <v>206093.24</v>
      </c>
    </row>
    <row r="338" spans="1:3" ht="15.75" x14ac:dyDescent="0.25">
      <c r="A338" s="9" t="s">
        <v>15</v>
      </c>
      <c r="B338" s="13">
        <v>43858</v>
      </c>
      <c r="C338" s="23">
        <v>265701.28000000003</v>
      </c>
    </row>
    <row r="339" spans="1:3" ht="15.75" x14ac:dyDescent="0.25">
      <c r="A339" s="9" t="s">
        <v>15</v>
      </c>
      <c r="B339" s="13">
        <v>43889</v>
      </c>
      <c r="C339" s="15">
        <v>304730.37</v>
      </c>
    </row>
    <row r="340" spans="1:3" ht="15.75" x14ac:dyDescent="0.25">
      <c r="A340" s="9" t="s">
        <v>15</v>
      </c>
      <c r="B340" s="13">
        <v>43917</v>
      </c>
      <c r="C340" s="23">
        <v>289447.5</v>
      </c>
    </row>
    <row r="341" spans="1:3" ht="15.75" x14ac:dyDescent="0.25">
      <c r="A341" s="9" t="s">
        <v>15</v>
      </c>
      <c r="B341" s="13">
        <v>43949</v>
      </c>
      <c r="C341" s="31">
        <v>178499.85</v>
      </c>
    </row>
    <row r="342" spans="1:3" ht="16.5" thickBot="1" x14ac:dyDescent="0.3">
      <c r="A342" s="9" t="s">
        <v>15</v>
      </c>
      <c r="B342" s="13">
        <v>43978</v>
      </c>
      <c r="C342" s="30">
        <v>73587.22</v>
      </c>
    </row>
    <row r="343" spans="1:3" ht="16.5" thickTop="1" x14ac:dyDescent="0.25">
      <c r="C343" s="21">
        <f>SUM(C7:C342)</f>
        <v>199290576.28000012</v>
      </c>
    </row>
    <row r="347" spans="1:3" ht="15.75" x14ac:dyDescent="0.25">
      <c r="A347" s="17" t="s">
        <v>18</v>
      </c>
      <c r="B347" s="4" t="s">
        <v>16</v>
      </c>
      <c r="C347" s="19">
        <v>48501.31</v>
      </c>
    </row>
    <row r="348" spans="1:3" ht="15.75" x14ac:dyDescent="0.25">
      <c r="B348" s="4" t="s">
        <v>17</v>
      </c>
      <c r="C348" s="19">
        <v>1811529.37</v>
      </c>
    </row>
    <row r="350" spans="1:3" ht="15.75" x14ac:dyDescent="0.25">
      <c r="A350" s="17" t="s">
        <v>20</v>
      </c>
      <c r="B350" s="4" t="s">
        <v>16</v>
      </c>
      <c r="C350" s="19">
        <v>43982.79</v>
      </c>
    </row>
    <row r="351" spans="1:3" ht="15.75" x14ac:dyDescent="0.25">
      <c r="B351" s="4" t="s">
        <v>17</v>
      </c>
      <c r="C351" s="19">
        <v>1445880.7299999997</v>
      </c>
    </row>
    <row r="353" spans="1:9" ht="15.75" x14ac:dyDescent="0.25">
      <c r="A353" s="17" t="s">
        <v>23</v>
      </c>
      <c r="B353" s="4" t="s">
        <v>16</v>
      </c>
      <c r="C353" s="19">
        <v>34520.339999999997</v>
      </c>
    </row>
    <row r="354" spans="1:9" ht="15.75" x14ac:dyDescent="0.25">
      <c r="B354" s="4" t="s">
        <v>17</v>
      </c>
      <c r="C354" s="19">
        <v>1636678.34</v>
      </c>
    </row>
    <row r="356" spans="1:9" ht="15.75" x14ac:dyDescent="0.25">
      <c r="A356" s="17" t="s">
        <v>24</v>
      </c>
      <c r="B356" s="4" t="s">
        <v>16</v>
      </c>
      <c r="C356" s="19">
        <v>48953.71</v>
      </c>
    </row>
    <row r="357" spans="1:9" ht="15.75" x14ac:dyDescent="0.25">
      <c r="B357" s="4" t="s">
        <v>17</v>
      </c>
      <c r="C357" s="19">
        <v>1687896.21</v>
      </c>
    </row>
    <row r="358" spans="1:9" x14ac:dyDescent="0.25">
      <c r="I358" s="20"/>
    </row>
    <row r="359" spans="1:9" ht="15.75" x14ac:dyDescent="0.25">
      <c r="A359" s="17" t="s">
        <v>25</v>
      </c>
      <c r="B359" s="4" t="s">
        <v>16</v>
      </c>
      <c r="C359" s="25">
        <v>42939.64</v>
      </c>
      <c r="I359" s="20" t="e">
        <f>C343-#REF!</f>
        <v>#REF!</v>
      </c>
    </row>
    <row r="360" spans="1:9" ht="15.75" x14ac:dyDescent="0.25">
      <c r="B360" s="4" t="s">
        <v>17</v>
      </c>
      <c r="C360" s="25">
        <v>1919184.9</v>
      </c>
    </row>
    <row r="362" spans="1:9" ht="15.75" x14ac:dyDescent="0.25">
      <c r="A362" s="17" t="s">
        <v>26</v>
      </c>
      <c r="B362" s="4" t="s">
        <v>16</v>
      </c>
      <c r="C362" s="25">
        <v>57849.39</v>
      </c>
    </row>
    <row r="363" spans="1:9" ht="15.75" x14ac:dyDescent="0.25">
      <c r="B363" s="4" t="s">
        <v>17</v>
      </c>
      <c r="C363" s="25">
        <v>1780697.2599999998</v>
      </c>
    </row>
    <row r="365" spans="1:9" ht="15.75" x14ac:dyDescent="0.25">
      <c r="A365" s="17" t="s">
        <v>28</v>
      </c>
      <c r="B365" s="4" t="s">
        <v>16</v>
      </c>
      <c r="C365" s="25">
        <v>120237.75999999999</v>
      </c>
    </row>
    <row r="366" spans="1:9" ht="15.75" x14ac:dyDescent="0.25">
      <c r="B366" s="4" t="s">
        <v>17</v>
      </c>
      <c r="C366" s="25">
        <v>1671569.38</v>
      </c>
    </row>
    <row r="368" spans="1:9" ht="15.75" x14ac:dyDescent="0.25">
      <c r="A368" s="17" t="s">
        <v>37</v>
      </c>
      <c r="B368" s="4" t="s">
        <v>16</v>
      </c>
      <c r="C368" s="25">
        <v>80567.59</v>
      </c>
    </row>
    <row r="369" spans="1:3" ht="15.75" x14ac:dyDescent="0.25">
      <c r="B369" s="4" t="s">
        <v>17</v>
      </c>
      <c r="C369" s="25">
        <v>1325661.71</v>
      </c>
    </row>
    <row r="371" spans="1:3" ht="15.75" x14ac:dyDescent="0.25">
      <c r="A371" s="17" t="s">
        <v>38</v>
      </c>
      <c r="B371" s="4" t="s">
        <v>16</v>
      </c>
      <c r="C371" s="25">
        <v>86338.25</v>
      </c>
    </row>
    <row r="372" spans="1:3" ht="15.75" x14ac:dyDescent="0.25">
      <c r="B372" s="4" t="s">
        <v>17</v>
      </c>
      <c r="C372" s="25">
        <v>1678875.24</v>
      </c>
    </row>
    <row r="374" spans="1:3" ht="15.75" x14ac:dyDescent="0.25">
      <c r="A374" s="17" t="s">
        <v>39</v>
      </c>
      <c r="B374" s="4" t="s">
        <v>16</v>
      </c>
      <c r="C374" s="25">
        <v>53150.07</v>
      </c>
    </row>
    <row r="375" spans="1:3" ht="15.75" x14ac:dyDescent="0.25">
      <c r="B375" s="4" t="s">
        <v>17</v>
      </c>
      <c r="C375" s="25">
        <v>1244964.94</v>
      </c>
    </row>
    <row r="377" spans="1:3" ht="15.75" x14ac:dyDescent="0.25">
      <c r="A377" s="17" t="s">
        <v>40</v>
      </c>
      <c r="B377" s="4" t="s">
        <v>16</v>
      </c>
      <c r="C377" s="25">
        <v>43173.93</v>
      </c>
    </row>
    <row r="378" spans="1:3" ht="15.75" x14ac:dyDescent="0.25">
      <c r="B378" s="4" t="s">
        <v>17</v>
      </c>
      <c r="C378" s="25">
        <v>849994.54</v>
      </c>
    </row>
    <row r="380" spans="1:3" ht="15.75" x14ac:dyDescent="0.25">
      <c r="A380" s="17" t="s">
        <v>41</v>
      </c>
      <c r="B380" s="4" t="s">
        <v>16</v>
      </c>
      <c r="C380" s="25">
        <v>63234.11</v>
      </c>
    </row>
    <row r="381" spans="1:3" ht="15.75" x14ac:dyDescent="0.25">
      <c r="B381" s="4" t="s">
        <v>17</v>
      </c>
      <c r="C381" s="25">
        <v>1594682.2599999998</v>
      </c>
    </row>
    <row r="383" spans="1:3" ht="15.75" x14ac:dyDescent="0.25">
      <c r="A383" s="17"/>
      <c r="B383" s="4"/>
      <c r="C383" s="18"/>
    </row>
    <row r="384" spans="1:3" ht="15.75" x14ac:dyDescent="0.25">
      <c r="B384" s="4"/>
      <c r="C384" s="18"/>
    </row>
  </sheetData>
  <sortState ref="A7:C320">
    <sortCondition ref="A7:A320"/>
    <sortCondition ref="B7:B320"/>
  </sortState>
  <mergeCells count="1">
    <mergeCell ref="A3:C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Parkway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Parkway Schools</dc:creator>
  <cp:lastModifiedBy>Parkway Schools</cp:lastModifiedBy>
  <dcterms:created xsi:type="dcterms:W3CDTF">2018-12-10T14:21:30Z</dcterms:created>
  <dcterms:modified xsi:type="dcterms:W3CDTF">2020-11-18T18:03:12Z</dcterms:modified>
</cp:coreProperties>
</file>