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wcalljones\Documents\"/>
    </mc:Choice>
  </mc:AlternateContent>
  <workbookProtection lockStructure="1"/>
  <bookViews>
    <workbookView xWindow="0" yWindow="0" windowWidth="14205" windowHeight="10485"/>
  </bookViews>
  <sheets>
    <sheet name="Sheet 1" sheetId="1" r:id="rId1"/>
  </sheets>
  <definedNames>
    <definedName name="_xlnm.Print_Titles" localSheetId="0">'Sheet 1'!$A:$B</definedName>
  </definedNames>
  <calcPr calcId="162913" fullCalcOnLoad="1"/>
</workbook>
</file>

<file path=xl/calcChain.xml><?xml version="1.0" encoding="utf-8"?>
<calcChain xmlns="http://schemas.openxmlformats.org/spreadsheetml/2006/main">
  <c r="BK105" i="1" l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K104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3" i="1"/>
  <c r="BK91" i="1"/>
  <c r="BK90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K85" i="1"/>
  <c r="BK84" i="1"/>
  <c r="BK83" i="1"/>
  <c r="BK82" i="1"/>
  <c r="BK81" i="1"/>
  <c r="BK80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K73" i="1"/>
  <c r="BK72" i="1"/>
  <c r="BK71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K67" i="1"/>
  <c r="BK66" i="1"/>
  <c r="BK65" i="1"/>
  <c r="BK64" i="1"/>
  <c r="BK63" i="1"/>
  <c r="BK62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K58" i="1"/>
  <c r="BK57" i="1"/>
  <c r="BK56" i="1"/>
  <c r="BK55" i="1"/>
  <c r="BK54" i="1"/>
  <c r="BK53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K49" i="1"/>
  <c r="BK48" i="1"/>
  <c r="BK47" i="1"/>
  <c r="BK46" i="1"/>
  <c r="BK45" i="1"/>
  <c r="BK44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2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28" i="1"/>
  <c r="BK27" i="1"/>
  <c r="BK26" i="1"/>
  <c r="BK25" i="1"/>
  <c r="BK24" i="1"/>
  <c r="BK23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K18" i="1"/>
  <c r="BK17" i="1"/>
  <c r="BK16" i="1"/>
  <c r="BK15" i="1"/>
  <c r="BK14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K9" i="1"/>
  <c r="BK8" i="1"/>
  <c r="BK7" i="1"/>
  <c r="BK6" i="1"/>
</calcChain>
</file>

<file path=xl/sharedStrings.xml><?xml version="1.0" encoding="utf-8"?>
<sst xmlns="http://schemas.openxmlformats.org/spreadsheetml/2006/main" count="596" uniqueCount="181">
  <si>
    <t>EXHIBIT A-I-I-A-1</t>
  </si>
  <si>
    <t>EXHIBIT A-I-I-A-2</t>
  </si>
  <si>
    <t>EXHIBIT A-I-I-A-3</t>
  </si>
  <si>
    <t>EXHIBIT A-I-I-A-4</t>
  </si>
  <si>
    <t>EXHIBIT A-I-I-A-5</t>
  </si>
  <si>
    <t>EXHIBIT A-I-I-A-6</t>
  </si>
  <si>
    <t>EXHIBIT A-I-I-A-7</t>
  </si>
  <si>
    <t>EXHIBIT A-I-I-A-8</t>
  </si>
  <si>
    <t>EXHIBIT A-I-I-A-9</t>
  </si>
  <si>
    <t>EXHIBIT A-I-I-A-10</t>
  </si>
  <si>
    <t>FUND TYPES</t>
  </si>
  <si>
    <t>GOVERNMENTAL - GENERAL</t>
  </si>
  <si>
    <t>TOTAL</t>
  </si>
  <si>
    <t>DESCRIPTION - FUND SOURCE</t>
  </si>
  <si>
    <t>ACCT#</t>
  </si>
  <si>
    <t>1110-0</t>
  </si>
  <si>
    <t>1132-0</t>
  </si>
  <si>
    <t>1134-0</t>
  </si>
  <si>
    <t>1220-0</t>
  </si>
  <si>
    <t>1221-0</t>
  </si>
  <si>
    <t>1222-0</t>
  </si>
  <si>
    <t>1225-0</t>
  </si>
  <si>
    <t>1230-0</t>
  </si>
  <si>
    <t>1232-0</t>
  </si>
  <si>
    <t>1235-0</t>
  </si>
  <si>
    <t>1240-0</t>
  </si>
  <si>
    <t>1252-0</t>
  </si>
  <si>
    <t>1257-0</t>
  </si>
  <si>
    <t>1258-0</t>
  </si>
  <si>
    <t>1262-0</t>
  </si>
  <si>
    <t>1262-1</t>
  </si>
  <si>
    <t>1271-0</t>
  </si>
  <si>
    <t>1273-0</t>
  </si>
  <si>
    <t>1275-0</t>
  </si>
  <si>
    <t>1277-0</t>
  </si>
  <si>
    <t>1279-0</t>
  </si>
  <si>
    <t>1281-0</t>
  </si>
  <si>
    <t>1284-0</t>
  </si>
  <si>
    <t>1286-0</t>
  </si>
  <si>
    <t>1287-0</t>
  </si>
  <si>
    <t>1310-0</t>
  </si>
  <si>
    <t>1320-0</t>
  </si>
  <si>
    <t>1410-0</t>
  </si>
  <si>
    <t>1414-0</t>
  </si>
  <si>
    <t>1415-0</t>
  </si>
  <si>
    <t>1416-0</t>
  </si>
  <si>
    <t>1520-0</t>
  </si>
  <si>
    <t>1540-0</t>
  </si>
  <si>
    <t>1720-0</t>
  </si>
  <si>
    <t>1760-0</t>
  </si>
  <si>
    <t>1764-0</t>
  </si>
  <si>
    <t>1765-0</t>
  </si>
  <si>
    <t>1767-0</t>
  </si>
  <si>
    <t>1768-0</t>
  </si>
  <si>
    <t>1769-0</t>
  </si>
  <si>
    <t>1770-0</t>
  </si>
  <si>
    <t>1771-0</t>
  </si>
  <si>
    <t>1772-0</t>
  </si>
  <si>
    <t>1773-0</t>
  </si>
  <si>
    <t>1810-1</t>
  </si>
  <si>
    <t>2130-0</t>
  </si>
  <si>
    <t>2259-0</t>
  </si>
  <si>
    <t>2901-0</t>
  </si>
  <si>
    <t>3220-0</t>
  </si>
  <si>
    <t>4308-0</t>
  </si>
  <si>
    <t>5990-0</t>
  </si>
  <si>
    <t>6001-0</t>
  </si>
  <si>
    <t>6370-0</t>
  </si>
  <si>
    <t>6940-0</t>
  </si>
  <si>
    <t>6970-0</t>
  </si>
  <si>
    <t>6991-0</t>
  </si>
  <si>
    <t>8990-0</t>
  </si>
  <si>
    <t>8995-0</t>
  </si>
  <si>
    <t>8996-0</t>
  </si>
  <si>
    <t>8997-0</t>
  </si>
  <si>
    <t>(Memo Only)</t>
  </si>
  <si>
    <t>-----------------------------------</t>
  </si>
  <si>
    <t>---------</t>
  </si>
  <si>
    <t>--------------</t>
  </si>
  <si>
    <t>REVENUES:</t>
  </si>
  <si>
    <t>1000-8999</t>
  </si>
  <si>
    <t xml:space="preserve">  STATE REVENUES</t>
  </si>
  <si>
    <t>1000-2999</t>
  </si>
  <si>
    <t xml:space="preserve">  FEDERAL REVENUES</t>
  </si>
  <si>
    <t>3000-5999</t>
  </si>
  <si>
    <t xml:space="preserve">  LOCAL REVENUES</t>
  </si>
  <si>
    <t>6000-7999</t>
  </si>
  <si>
    <t xml:space="preserve">  OTHER REVENUES</t>
  </si>
  <si>
    <t>8000-8999</t>
  </si>
  <si>
    <t>TOTAL REVENUES</t>
  </si>
  <si>
    <t>EXPENDITURES:</t>
  </si>
  <si>
    <t>1000-9899</t>
  </si>
  <si>
    <t xml:space="preserve">  INSTRUCTIONAL SERVICES</t>
  </si>
  <si>
    <t>1000-1999</t>
  </si>
  <si>
    <t xml:space="preserve">    PERSONAL SERVICES</t>
  </si>
  <si>
    <t>010-199</t>
  </si>
  <si>
    <t xml:space="preserve">    EMPLOYEE BENEFITS</t>
  </si>
  <si>
    <t>200-299</t>
  </si>
  <si>
    <t xml:space="preserve">    PURCHASED SERVICES</t>
  </si>
  <si>
    <t>300-399</t>
  </si>
  <si>
    <t xml:space="preserve">    MATERIALS &amp; SUPPLIES</t>
  </si>
  <si>
    <t>400-499</t>
  </si>
  <si>
    <t xml:space="preserve">    CAPITAL OUTLAY</t>
  </si>
  <si>
    <t>500-599</t>
  </si>
  <si>
    <t xml:space="preserve">    OTHER OBJECTS</t>
  </si>
  <si>
    <t>600-997</t>
  </si>
  <si>
    <t xml:space="preserve">      TOTAL INSTRUCTIONAL SERVICES</t>
  </si>
  <si>
    <t xml:space="preserve">  INSTRUCTIONAL SUPPORT SERVICES</t>
  </si>
  <si>
    <t>2000-2999</t>
  </si>
  <si>
    <t xml:space="preserve">      TOTAL INSTRUCTIONAL SUPPORT SERV</t>
  </si>
  <si>
    <t xml:space="preserve">  OPERATION &amp; MAINTENANCE</t>
  </si>
  <si>
    <t>3000-3999</t>
  </si>
  <si>
    <t xml:space="preserve">      TOTAL OPERATION &amp; MAINTENANCE</t>
  </si>
  <si>
    <t>EXHIBIT A-I-I-B-1</t>
  </si>
  <si>
    <t>EXHIBIT A-I-I-B-2</t>
  </si>
  <si>
    <t>EXHIBIT A-I-I-B-3</t>
  </si>
  <si>
    <t>EXHIBIT A-I-I-B-4</t>
  </si>
  <si>
    <t>EXHIBIT A-I-I-B-5</t>
  </si>
  <si>
    <t>EXHIBIT A-I-I-B-6</t>
  </si>
  <si>
    <t>EXHIBIT A-I-I-B-7</t>
  </si>
  <si>
    <t>EXHIBIT A-I-I-B-8</t>
  </si>
  <si>
    <t>EXHIBIT A-I-I-B-9</t>
  </si>
  <si>
    <t>EXHIBIT A-I-I-B-10</t>
  </si>
  <si>
    <t xml:space="preserve">  AUXILIARY SERVICES</t>
  </si>
  <si>
    <t>4000-4999</t>
  </si>
  <si>
    <t xml:space="preserve">  PERSONAL SERVICES</t>
  </si>
  <si>
    <t xml:space="preserve">  EMPLOYEE BENEFITS</t>
  </si>
  <si>
    <t xml:space="preserve">  PURCHASED SERVICES</t>
  </si>
  <si>
    <t xml:space="preserve">  MATERIALS &amp; SUPPLIES</t>
  </si>
  <si>
    <t xml:space="preserve">  CAPITAL OUTLAY</t>
  </si>
  <si>
    <t xml:space="preserve">  OTHER OBJECTS</t>
  </si>
  <si>
    <t xml:space="preserve">    TOTAL AUXILIARY SERVICES</t>
  </si>
  <si>
    <t>GENERAL ADMINISTRATIVE SERVICES</t>
  </si>
  <si>
    <t>6000-6999</t>
  </si>
  <si>
    <t xml:space="preserve">    TOTAL GENERAL ADMIN SERVICES</t>
  </si>
  <si>
    <t>CAPITAL OUTLAY - REAL PROPERTY</t>
  </si>
  <si>
    <t>7000-7999</t>
  </si>
  <si>
    <t xml:space="preserve">  PERSONAL SERVICES </t>
  </si>
  <si>
    <t xml:space="preserve">    TOTAL CAPITAL OUTLAY-REAL PROP.</t>
  </si>
  <si>
    <t>DEBT SERVICES</t>
  </si>
  <si>
    <t xml:space="preserve">  PRINCIPAL</t>
  </si>
  <si>
    <t>931-931</t>
  </si>
  <si>
    <t xml:space="preserve">  INTEREST</t>
  </si>
  <si>
    <t>932-932</t>
  </si>
  <si>
    <t>300-997</t>
  </si>
  <si>
    <t xml:space="preserve">    TOTAL DEBT SERVICES</t>
  </si>
  <si>
    <t>EXHIBIT A-I-I-C-1</t>
  </si>
  <si>
    <t>EXHIBIT A-I-I-C-2</t>
  </si>
  <si>
    <t>EXHIBIT A-I-I-C-3</t>
  </si>
  <si>
    <t>EXHIBIT A-I-I-C-4</t>
  </si>
  <si>
    <t>EXHIBIT A-I-I-C-5</t>
  </si>
  <si>
    <t>EXHIBIT A-I-I-C-6</t>
  </si>
  <si>
    <t>EXHIBIT A-I-I-C-7</t>
  </si>
  <si>
    <t>EXHIBIT A-I-I-C-8</t>
  </si>
  <si>
    <t>EXHIBIT A-I-I-C-9</t>
  </si>
  <si>
    <t>EXHIBIT A-I-I-C-10</t>
  </si>
  <si>
    <t xml:space="preserve">  OTHER EXPENDITURES</t>
  </si>
  <si>
    <t>9000-9899</t>
  </si>
  <si>
    <t xml:space="preserve">      TOTAL OTHER EXPENDITURES</t>
  </si>
  <si>
    <t>TOTAL EXPENDITURES</t>
  </si>
  <si>
    <t>OTHER FINANCING SOURCES &amp; FUND USES:</t>
  </si>
  <si>
    <t xml:space="preserve">    TRANSFERS IN</t>
  </si>
  <si>
    <t>9200-9299</t>
  </si>
  <si>
    <t xml:space="preserve">    OTHER FINANCING SOURCES</t>
  </si>
  <si>
    <t>9000-9997</t>
  </si>
  <si>
    <t xml:space="preserve">  9910</t>
  </si>
  <si>
    <t xml:space="preserve">    TRANSFERS OUT</t>
  </si>
  <si>
    <t>920-929</t>
  </si>
  <si>
    <t>9900-9999</t>
  </si>
  <si>
    <t xml:space="preserve">    OTHER FUND USES</t>
  </si>
  <si>
    <t>900-997</t>
  </si>
  <si>
    <t xml:space="preserve">      TOTAL</t>
  </si>
  <si>
    <t xml:space="preserve">  (NET)</t>
  </si>
  <si>
    <t>TOTAL EXPENDITURES, OTHER FINANCING</t>
  </si>
  <si>
    <t>SOURCES &amp; OTHER FUND USES</t>
  </si>
  <si>
    <t>(NET)</t>
  </si>
  <si>
    <t>EXCESS REVENUES &amp; OTHER FINANCING SRCS</t>
  </si>
  <si>
    <t xml:space="preserve">OVER(UNDER) EXP &amp; OTHER FUND USES </t>
  </si>
  <si>
    <t>BEGINNING FUND BALANCE - OCT 1</t>
  </si>
  <si>
    <t>0300-0399</t>
  </si>
  <si>
    <t>ENDING FUND BALANCE - SEP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</si>
</sst>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horizontal="right" vertical="center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right" vertical="center" wrapText="1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horizontal="center" vertical="center"/>
    </xf>
    <xf numFmtId="39" fontId="0" fillId="0" borderId="0" xfId="0" applyNumberFormat="1" applyAlignment="1" applyProtection="1">
      <alignment horizontal="righ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5"/>
  <sheetViews>
    <sheetView tabSelected="1" topLeftCell="AU1" workbookViewId="0">
      <selection activeCell="C1" sqref="C1:H1"/>
    </sheetView>
  </sheetViews>
  <sheetFormatPr defaultRowHeight="15" x14ac:dyDescent="0.25"/>
  <cols>
    <col min="1" max="1" width="38.7109375" customWidth="1"/>
    <col min="2" max="2" width="10.7109375" customWidth="1"/>
    <col min="3" max="63" width="14.7109375" customWidth="1"/>
  </cols>
  <sheetData>
    <row r="1" spans="1:64" x14ac:dyDescent="0.25">
      <c r="A1" s="2"/>
      <c r="B1" s="2"/>
      <c r="C1" s="3" t="s">
        <v>0</v>
      </c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 t="s">
        <v>2</v>
      </c>
      <c r="P1" s="3"/>
      <c r="Q1" s="3"/>
      <c r="R1" s="3"/>
      <c r="S1" s="3"/>
      <c r="T1" s="3"/>
      <c r="U1" s="3" t="s">
        <v>3</v>
      </c>
      <c r="V1" s="3"/>
      <c r="W1" s="3"/>
      <c r="X1" s="3"/>
      <c r="Y1" s="3"/>
      <c r="Z1" s="3"/>
      <c r="AA1" s="3" t="s">
        <v>4</v>
      </c>
      <c r="AB1" s="3"/>
      <c r="AC1" s="3"/>
      <c r="AD1" s="3"/>
      <c r="AE1" s="3"/>
      <c r="AF1" s="3"/>
      <c r="AG1" s="3" t="s">
        <v>5</v>
      </c>
      <c r="AH1" s="3"/>
      <c r="AI1" s="3"/>
      <c r="AJ1" s="3"/>
      <c r="AK1" s="3"/>
      <c r="AL1" s="3"/>
      <c r="AM1" s="3" t="s">
        <v>6</v>
      </c>
      <c r="AN1" s="3"/>
      <c r="AO1" s="3"/>
      <c r="AP1" s="3"/>
      <c r="AQ1" s="3"/>
      <c r="AR1" s="3"/>
      <c r="AS1" s="3" t="s">
        <v>7</v>
      </c>
      <c r="AT1" s="3"/>
      <c r="AU1" s="3"/>
      <c r="AV1" s="3"/>
      <c r="AW1" s="3"/>
      <c r="AX1" s="3"/>
      <c r="AY1" s="3" t="s">
        <v>8</v>
      </c>
      <c r="AZ1" s="3"/>
      <c r="BA1" s="3"/>
      <c r="BB1" s="3"/>
      <c r="BC1" s="3"/>
      <c r="BD1" s="3"/>
      <c r="BE1" s="3" t="s">
        <v>9</v>
      </c>
      <c r="BF1" s="3"/>
      <c r="BG1" s="3"/>
      <c r="BH1" s="3"/>
      <c r="BI1" s="3"/>
      <c r="BJ1" s="3"/>
      <c r="BK1" s="2"/>
      <c r="BL1" s="1"/>
    </row>
    <row r="2" spans="1:64" x14ac:dyDescent="0.25">
      <c r="A2" s="4" t="s">
        <v>10</v>
      </c>
      <c r="B2" s="2"/>
      <c r="C2" s="5" t="s">
        <v>11</v>
      </c>
      <c r="D2" s="5"/>
      <c r="E2" s="5"/>
      <c r="F2" s="5"/>
      <c r="G2" s="5"/>
      <c r="H2" s="2"/>
      <c r="I2" s="5" t="s">
        <v>11</v>
      </c>
      <c r="J2" s="5"/>
      <c r="K2" s="5"/>
      <c r="L2" s="5"/>
      <c r="M2" s="5"/>
      <c r="N2" s="2"/>
      <c r="O2" s="5" t="s">
        <v>11</v>
      </c>
      <c r="P2" s="5"/>
      <c r="Q2" s="5"/>
      <c r="R2" s="5"/>
      <c r="S2" s="5"/>
      <c r="T2" s="2"/>
      <c r="U2" s="5" t="s">
        <v>11</v>
      </c>
      <c r="V2" s="5"/>
      <c r="W2" s="5"/>
      <c r="X2" s="5"/>
      <c r="Y2" s="5"/>
      <c r="Z2" s="2"/>
      <c r="AA2" s="5" t="s">
        <v>11</v>
      </c>
      <c r="AB2" s="5"/>
      <c r="AC2" s="5"/>
      <c r="AD2" s="5"/>
      <c r="AE2" s="5"/>
      <c r="AF2" s="2"/>
      <c r="AG2" s="5" t="s">
        <v>11</v>
      </c>
      <c r="AH2" s="5"/>
      <c r="AI2" s="5"/>
      <c r="AJ2" s="5"/>
      <c r="AK2" s="5"/>
      <c r="AL2" s="2"/>
      <c r="AM2" s="5" t="s">
        <v>11</v>
      </c>
      <c r="AN2" s="5"/>
      <c r="AO2" s="5"/>
      <c r="AP2" s="5"/>
      <c r="AQ2" s="5"/>
      <c r="AR2" s="2"/>
      <c r="AS2" s="5" t="s">
        <v>11</v>
      </c>
      <c r="AT2" s="5"/>
      <c r="AU2" s="5"/>
      <c r="AV2" s="5"/>
      <c r="AW2" s="5"/>
      <c r="AX2" s="2"/>
      <c r="AY2" s="5" t="s">
        <v>11</v>
      </c>
      <c r="AZ2" s="5"/>
      <c r="BA2" s="5"/>
      <c r="BB2" s="5"/>
      <c r="BC2" s="5"/>
      <c r="BD2" s="2"/>
      <c r="BE2" s="5" t="s">
        <v>11</v>
      </c>
      <c r="BF2" s="5"/>
      <c r="BG2" s="5"/>
      <c r="BH2" s="5"/>
      <c r="BI2" s="5"/>
      <c r="BJ2" s="2"/>
      <c r="BK2" s="6" t="s">
        <v>12</v>
      </c>
      <c r="BL2" s="1"/>
    </row>
    <row r="3" spans="1:64" x14ac:dyDescent="0.25">
      <c r="A3" s="4" t="s">
        <v>13</v>
      </c>
      <c r="B3" s="4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1"/>
    </row>
    <row r="4" spans="1:64" x14ac:dyDescent="0.25">
      <c r="A4" s="4" t="s">
        <v>76</v>
      </c>
      <c r="B4" s="4" t="s">
        <v>77</v>
      </c>
      <c r="C4" s="6" t="s">
        <v>78</v>
      </c>
      <c r="D4" s="6" t="s">
        <v>78</v>
      </c>
      <c r="E4" s="6" t="s">
        <v>78</v>
      </c>
      <c r="F4" s="6" t="s">
        <v>78</v>
      </c>
      <c r="G4" s="6" t="s">
        <v>78</v>
      </c>
      <c r="H4" s="6" t="s">
        <v>78</v>
      </c>
      <c r="I4" s="6" t="s">
        <v>78</v>
      </c>
      <c r="J4" s="6" t="s">
        <v>78</v>
      </c>
      <c r="K4" s="6" t="s">
        <v>78</v>
      </c>
      <c r="L4" s="6" t="s">
        <v>78</v>
      </c>
      <c r="M4" s="6" t="s">
        <v>78</v>
      </c>
      <c r="N4" s="6" t="s">
        <v>78</v>
      </c>
      <c r="O4" s="6" t="s">
        <v>78</v>
      </c>
      <c r="P4" s="6" t="s">
        <v>78</v>
      </c>
      <c r="Q4" s="6" t="s">
        <v>78</v>
      </c>
      <c r="R4" s="6" t="s">
        <v>78</v>
      </c>
      <c r="S4" s="6" t="s">
        <v>78</v>
      </c>
      <c r="T4" s="6" t="s">
        <v>78</v>
      </c>
      <c r="U4" s="6" t="s">
        <v>78</v>
      </c>
      <c r="V4" s="6" t="s">
        <v>78</v>
      </c>
      <c r="W4" s="6" t="s">
        <v>78</v>
      </c>
      <c r="X4" s="6" t="s">
        <v>78</v>
      </c>
      <c r="Y4" s="6" t="s">
        <v>78</v>
      </c>
      <c r="Z4" s="6" t="s">
        <v>78</v>
      </c>
      <c r="AA4" s="6" t="s">
        <v>78</v>
      </c>
      <c r="AB4" s="6" t="s">
        <v>78</v>
      </c>
      <c r="AC4" s="6" t="s">
        <v>78</v>
      </c>
      <c r="AD4" s="6" t="s">
        <v>78</v>
      </c>
      <c r="AE4" s="6" t="s">
        <v>78</v>
      </c>
      <c r="AF4" s="6" t="s">
        <v>78</v>
      </c>
      <c r="AG4" s="6" t="s">
        <v>78</v>
      </c>
      <c r="AH4" s="6" t="s">
        <v>78</v>
      </c>
      <c r="AI4" s="6" t="s">
        <v>78</v>
      </c>
      <c r="AJ4" s="6" t="s">
        <v>78</v>
      </c>
      <c r="AK4" s="6" t="s">
        <v>78</v>
      </c>
      <c r="AL4" s="6" t="s">
        <v>78</v>
      </c>
      <c r="AM4" s="6" t="s">
        <v>78</v>
      </c>
      <c r="AN4" s="6" t="s">
        <v>78</v>
      </c>
      <c r="AO4" s="6" t="s">
        <v>78</v>
      </c>
      <c r="AP4" s="6" t="s">
        <v>78</v>
      </c>
      <c r="AQ4" s="6" t="s">
        <v>78</v>
      </c>
      <c r="AR4" s="6" t="s">
        <v>78</v>
      </c>
      <c r="AS4" s="6" t="s">
        <v>78</v>
      </c>
      <c r="AT4" s="6" t="s">
        <v>78</v>
      </c>
      <c r="AU4" s="6" t="s">
        <v>78</v>
      </c>
      <c r="AV4" s="6" t="s">
        <v>78</v>
      </c>
      <c r="AW4" s="6" t="s">
        <v>78</v>
      </c>
      <c r="AX4" s="6" t="s">
        <v>78</v>
      </c>
      <c r="AY4" s="6" t="s">
        <v>78</v>
      </c>
      <c r="AZ4" s="6" t="s">
        <v>78</v>
      </c>
      <c r="BA4" s="6" t="s">
        <v>78</v>
      </c>
      <c r="BB4" s="6" t="s">
        <v>78</v>
      </c>
      <c r="BC4" s="6" t="s">
        <v>78</v>
      </c>
      <c r="BD4" s="6" t="s">
        <v>78</v>
      </c>
      <c r="BE4" s="6" t="s">
        <v>78</v>
      </c>
      <c r="BF4" s="6" t="s">
        <v>78</v>
      </c>
      <c r="BG4" s="6" t="s">
        <v>78</v>
      </c>
      <c r="BH4" s="6" t="s">
        <v>78</v>
      </c>
      <c r="BI4" s="6" t="s">
        <v>78</v>
      </c>
      <c r="BJ4" s="6" t="s">
        <v>78</v>
      </c>
      <c r="BK4" s="6" t="s">
        <v>78</v>
      </c>
      <c r="BL4" s="1"/>
    </row>
    <row r="5" spans="1:64" ht="9.9499999999999993" customHeight="1" x14ac:dyDescent="0.25">
      <c r="A5" s="7" t="s">
        <v>79</v>
      </c>
      <c r="B5" s="8" t="s">
        <v>80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1"/>
    </row>
    <row r="6" spans="1:64" ht="9.9499999999999993" customHeight="1" x14ac:dyDescent="0.25">
      <c r="A6" s="7" t="s">
        <v>81</v>
      </c>
      <c r="B6" s="8" t="s">
        <v>82</v>
      </c>
      <c r="C6" s="9">
        <v>7761904</v>
      </c>
      <c r="D6" s="9">
        <v>237859.56</v>
      </c>
      <c r="E6" s="9">
        <v>50000</v>
      </c>
      <c r="F6" s="9">
        <v>159844</v>
      </c>
      <c r="G6" s="9">
        <v>68327</v>
      </c>
      <c r="H6" s="9">
        <v>31441</v>
      </c>
      <c r="I6" s="9">
        <v>294313.53999999998</v>
      </c>
      <c r="J6" s="9">
        <v>240000</v>
      </c>
      <c r="K6" s="9">
        <v>4928</v>
      </c>
      <c r="L6" s="9">
        <v>5909</v>
      </c>
      <c r="M6" s="9">
        <v>38504</v>
      </c>
      <c r="N6" s="9">
        <v>2632</v>
      </c>
      <c r="O6" s="9">
        <v>7728</v>
      </c>
      <c r="P6" s="9">
        <v>3393</v>
      </c>
      <c r="Q6" s="9">
        <v>3906</v>
      </c>
      <c r="R6" s="9">
        <v>0</v>
      </c>
      <c r="S6" s="9">
        <v>44500</v>
      </c>
      <c r="T6" s="9">
        <v>21500</v>
      </c>
      <c r="U6" s="9">
        <v>13803</v>
      </c>
      <c r="V6" s="9">
        <v>240273.56</v>
      </c>
      <c r="W6" s="9">
        <v>12600</v>
      </c>
      <c r="X6" s="9">
        <v>50000</v>
      </c>
      <c r="Y6" s="9">
        <v>0</v>
      </c>
      <c r="Z6" s="9">
        <v>30000</v>
      </c>
      <c r="AA6" s="9">
        <v>68663</v>
      </c>
      <c r="AB6" s="9">
        <v>1537981</v>
      </c>
      <c r="AC6" s="9">
        <v>0</v>
      </c>
      <c r="AD6" s="9">
        <v>47304</v>
      </c>
      <c r="AE6" s="9">
        <v>25000</v>
      </c>
      <c r="AF6" s="9">
        <v>2980</v>
      </c>
      <c r="AG6" s="9">
        <v>635</v>
      </c>
      <c r="AH6" s="9">
        <v>20487</v>
      </c>
      <c r="AI6" s="9">
        <v>75000</v>
      </c>
      <c r="AJ6" s="9">
        <v>166783.01</v>
      </c>
      <c r="AK6" s="9">
        <v>25500</v>
      </c>
      <c r="AL6" s="9">
        <v>0</v>
      </c>
      <c r="AM6" s="9">
        <v>0</v>
      </c>
      <c r="AN6" s="9">
        <v>0</v>
      </c>
      <c r="AO6" s="9">
        <v>360000</v>
      </c>
      <c r="AP6" s="9">
        <v>0</v>
      </c>
      <c r="AQ6" s="9">
        <v>0</v>
      </c>
      <c r="AR6" s="9">
        <v>31901</v>
      </c>
      <c r="AS6" s="9">
        <v>39978</v>
      </c>
      <c r="AT6" s="9">
        <v>35548</v>
      </c>
      <c r="AU6" s="9">
        <v>0</v>
      </c>
      <c r="AV6" s="9">
        <v>852</v>
      </c>
      <c r="AW6" s="9">
        <v>188.84</v>
      </c>
      <c r="AX6" s="9">
        <v>60159.07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f>C6+D6+E6+F6+G6+H6+I6+J6+K6+L6+M6+N6+O6+P6+Q6+R6+S6+T6+U6+V6+W6+X6+Y6+Z6+AA6+AB6+AC6+AD6+AE6+AF6+AG6+AH6+AI6+AJ6+AK6+AL6+AM6+AN6+AO6+AP6+AQ6+AR6+AS6+AT6+AU6+AV6+AW6+AX6+AY6+AZ6+BA6+BB6+BC6+BD6+BE6+BF6+BG6+BH6+BI6+BJ6</f>
        <v>11822325.58</v>
      </c>
      <c r="BL6" s="1"/>
    </row>
    <row r="7" spans="1:64" ht="9.9499999999999993" customHeight="1" x14ac:dyDescent="0.25">
      <c r="A7" s="7" t="s">
        <v>83</v>
      </c>
      <c r="B7" s="8" t="s">
        <v>84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134646.32999999999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f>C7+D7+E7+F7+G7+H7+I7+J7+K7+L7+M7+N7+O7+P7+Q7+R7+S7+T7+U7+V7+W7+X7+Y7+Z7+AA7+AB7+AC7+AD7+AE7+AF7+AG7+AH7+AI7+AJ7+AK7+AL7+AM7+AN7+AO7+AP7+AQ7+AR7+AS7+AT7+AU7+AV7+AW7+AX7+AY7+AZ7+BA7+BB7+BC7+BD7+BE7+BF7+BG7+BH7+BI7+BJ7</f>
        <v>134646.32999999999</v>
      </c>
      <c r="BL7" s="1"/>
    </row>
    <row r="8" spans="1:64" ht="9.9499999999999993" customHeight="1" x14ac:dyDescent="0.25">
      <c r="A8" s="7" t="s">
        <v>85</v>
      </c>
      <c r="B8" s="8" t="s">
        <v>86</v>
      </c>
      <c r="C8" s="9">
        <v>1317110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4261072.5999999996</v>
      </c>
      <c r="BC8" s="9">
        <v>32.49</v>
      </c>
      <c r="BD8" s="9">
        <v>0</v>
      </c>
      <c r="BE8" s="9">
        <v>0</v>
      </c>
      <c r="BF8" s="9">
        <v>60000</v>
      </c>
      <c r="BG8" s="9">
        <v>0</v>
      </c>
      <c r="BH8" s="9">
        <v>0</v>
      </c>
      <c r="BI8" s="9">
        <v>0</v>
      </c>
      <c r="BJ8" s="9">
        <v>0</v>
      </c>
      <c r="BK8" s="9">
        <f>C8+D8+E8+F8+G8+H8+I8+J8+K8+L8+M8+N8+O8+P8+Q8+R8+S8+T8+U8+V8+W8+X8+Y8+Z8+AA8+AB8+AC8+AD8+AE8+AF8+AG8+AH8+AI8+AJ8+AK8+AL8+AM8+AN8+AO8+AP8+AQ8+AR8+AS8+AT8+AU8+AV8+AW8+AX8+AY8+AZ8+BA8+BB8+BC8+BD8+BE8+BF8+BG8+BH8+BI8+BJ8</f>
        <v>5638215.0899999999</v>
      </c>
      <c r="BL8" s="1"/>
    </row>
    <row r="9" spans="1:64" ht="9.9499999999999993" customHeight="1" x14ac:dyDescent="0.25">
      <c r="A9" s="7" t="s">
        <v>87</v>
      </c>
      <c r="B9" s="8" t="s">
        <v>88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127572.96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90571.72</v>
      </c>
      <c r="BI9" s="9">
        <v>89500.44</v>
      </c>
      <c r="BJ9" s="9">
        <v>1953.88</v>
      </c>
      <c r="BK9" s="9">
        <f>C9+D9+E9+F9+G9+H9+I9+J9+K9+L9+M9+N9+O9+P9+Q9+R9+S9+T9+U9+V9+W9+X9+Y9+Z9+AA9+AB9+AC9+AD9+AE9+AF9+AG9+AH9+AI9+AJ9+AK9+AL9+AM9+AN9+AO9+AP9+AQ9+AR9+AS9+AT9+AU9+AV9+AW9+AX9+AY9+AZ9+BA9+BB9+BC9+BD9+BE9+BF9+BG9+BH9+BI9+BJ9</f>
        <v>309599</v>
      </c>
      <c r="BL9" s="1"/>
    </row>
    <row r="10" spans="1:64" ht="9.9499999999999993" customHeight="1" x14ac:dyDescent="0.25">
      <c r="A10" s="7" t="s">
        <v>89</v>
      </c>
      <c r="B10" s="2"/>
      <c r="C10" s="9">
        <f t="shared" ref="C10:AH10" si="0">+SUM(C6:C9)</f>
        <v>9079014</v>
      </c>
      <c r="D10" s="9">
        <f t="shared" si="0"/>
        <v>237859.56</v>
      </c>
      <c r="E10" s="9">
        <f t="shared" si="0"/>
        <v>50000</v>
      </c>
      <c r="F10" s="9">
        <f t="shared" si="0"/>
        <v>159844</v>
      </c>
      <c r="G10" s="9">
        <f t="shared" si="0"/>
        <v>68327</v>
      </c>
      <c r="H10" s="9">
        <f t="shared" si="0"/>
        <v>31441</v>
      </c>
      <c r="I10" s="9">
        <f t="shared" si="0"/>
        <v>294313.53999999998</v>
      </c>
      <c r="J10" s="9">
        <f t="shared" si="0"/>
        <v>240000</v>
      </c>
      <c r="K10" s="9">
        <f t="shared" si="0"/>
        <v>4928</v>
      </c>
      <c r="L10" s="9">
        <f t="shared" si="0"/>
        <v>5909</v>
      </c>
      <c r="M10" s="9">
        <f t="shared" si="0"/>
        <v>38504</v>
      </c>
      <c r="N10" s="9">
        <f t="shared" si="0"/>
        <v>2632</v>
      </c>
      <c r="O10" s="9">
        <f t="shared" si="0"/>
        <v>7728</v>
      </c>
      <c r="P10" s="9">
        <f t="shared" si="0"/>
        <v>3393</v>
      </c>
      <c r="Q10" s="9">
        <f t="shared" si="0"/>
        <v>3906</v>
      </c>
      <c r="R10" s="9">
        <f t="shared" si="0"/>
        <v>0</v>
      </c>
      <c r="S10" s="9">
        <f t="shared" si="0"/>
        <v>44500</v>
      </c>
      <c r="T10" s="9">
        <f t="shared" si="0"/>
        <v>21500</v>
      </c>
      <c r="U10" s="9">
        <f t="shared" si="0"/>
        <v>13803</v>
      </c>
      <c r="V10" s="9">
        <f t="shared" si="0"/>
        <v>240273.56</v>
      </c>
      <c r="W10" s="9">
        <f t="shared" si="0"/>
        <v>12600</v>
      </c>
      <c r="X10" s="9">
        <f t="shared" si="0"/>
        <v>50000</v>
      </c>
      <c r="Y10" s="9">
        <f t="shared" si="0"/>
        <v>0</v>
      </c>
      <c r="Z10" s="9">
        <f t="shared" si="0"/>
        <v>30000</v>
      </c>
      <c r="AA10" s="9">
        <f t="shared" si="0"/>
        <v>68663</v>
      </c>
      <c r="AB10" s="9">
        <f t="shared" si="0"/>
        <v>1537981</v>
      </c>
      <c r="AC10" s="9">
        <f t="shared" si="0"/>
        <v>0</v>
      </c>
      <c r="AD10" s="9">
        <f t="shared" si="0"/>
        <v>47304</v>
      </c>
      <c r="AE10" s="9">
        <f t="shared" si="0"/>
        <v>25000</v>
      </c>
      <c r="AF10" s="9">
        <f t="shared" si="0"/>
        <v>2980</v>
      </c>
      <c r="AG10" s="9">
        <f t="shared" si="0"/>
        <v>635</v>
      </c>
      <c r="AH10" s="9">
        <f t="shared" si="0"/>
        <v>20487</v>
      </c>
      <c r="AI10" s="9">
        <f t="shared" ref="AI10:BJ10" si="1">+SUM(AI6:AI9)</f>
        <v>75000</v>
      </c>
      <c r="AJ10" s="9">
        <f t="shared" si="1"/>
        <v>166783.01</v>
      </c>
      <c r="AK10" s="9">
        <f t="shared" si="1"/>
        <v>25500</v>
      </c>
      <c r="AL10" s="9">
        <f t="shared" si="1"/>
        <v>0</v>
      </c>
      <c r="AM10" s="9">
        <f t="shared" si="1"/>
        <v>0</v>
      </c>
      <c r="AN10" s="9">
        <f t="shared" si="1"/>
        <v>0</v>
      </c>
      <c r="AO10" s="9">
        <f t="shared" si="1"/>
        <v>360000</v>
      </c>
      <c r="AP10" s="9">
        <f t="shared" si="1"/>
        <v>0</v>
      </c>
      <c r="AQ10" s="9">
        <f t="shared" si="1"/>
        <v>0</v>
      </c>
      <c r="AR10" s="9">
        <f t="shared" si="1"/>
        <v>31901</v>
      </c>
      <c r="AS10" s="9">
        <f t="shared" si="1"/>
        <v>39978</v>
      </c>
      <c r="AT10" s="9">
        <f t="shared" si="1"/>
        <v>35548</v>
      </c>
      <c r="AU10" s="9">
        <f t="shared" si="1"/>
        <v>0</v>
      </c>
      <c r="AV10" s="9">
        <f t="shared" si="1"/>
        <v>852</v>
      </c>
      <c r="AW10" s="9">
        <f t="shared" si="1"/>
        <v>188.84</v>
      </c>
      <c r="AX10" s="9">
        <f t="shared" si="1"/>
        <v>60159.07</v>
      </c>
      <c r="AY10" s="9">
        <f t="shared" si="1"/>
        <v>0</v>
      </c>
      <c r="AZ10" s="9">
        <f t="shared" si="1"/>
        <v>0</v>
      </c>
      <c r="BA10" s="9">
        <f t="shared" si="1"/>
        <v>0</v>
      </c>
      <c r="BB10" s="9">
        <f t="shared" si="1"/>
        <v>4523291.8899999997</v>
      </c>
      <c r="BC10" s="9">
        <f t="shared" si="1"/>
        <v>32.49</v>
      </c>
      <c r="BD10" s="9">
        <f t="shared" si="1"/>
        <v>0</v>
      </c>
      <c r="BE10" s="9">
        <f t="shared" si="1"/>
        <v>0</v>
      </c>
      <c r="BF10" s="9">
        <f t="shared" si="1"/>
        <v>60000</v>
      </c>
      <c r="BG10" s="9">
        <f t="shared" si="1"/>
        <v>0</v>
      </c>
      <c r="BH10" s="9">
        <f t="shared" si="1"/>
        <v>90571.72</v>
      </c>
      <c r="BI10" s="9">
        <f t="shared" si="1"/>
        <v>89500.44</v>
      </c>
      <c r="BJ10" s="9">
        <f t="shared" si="1"/>
        <v>1953.88</v>
      </c>
      <c r="BK10" s="9">
        <f>C10+D10+E10+F10+G10+H10+I10+J10+K10+L10+M10+N10+O10+P10+Q10+R10+S10+T10+U10+V10+W10+X10+Y10+Z10+AA10+AB10+AC10+AD10+AE10+AF10+AG10+AH10+AI10+AJ10+AK10+AL10+AM10+AN10+AO10+AP10+AQ10+AR10+AS10+AT10+AU10+AV10+AW10+AX10+AY10+AZ10+BA10+BB10+BC10+BD10+BE10+BF10+BG10+BH10+BI10+BJ10</f>
        <v>17904785.999999996</v>
      </c>
      <c r="BL10" s="1"/>
    </row>
    <row r="11" spans="1:64" ht="9.9499999999999993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1"/>
    </row>
    <row r="12" spans="1:64" ht="9.9499999999999993" customHeight="1" x14ac:dyDescent="0.25">
      <c r="A12" s="7" t="s">
        <v>90</v>
      </c>
      <c r="B12" s="8" t="s">
        <v>91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1"/>
    </row>
    <row r="13" spans="1:64" ht="9.9499999999999993" customHeight="1" x14ac:dyDescent="0.25">
      <c r="A13" s="7" t="s">
        <v>92</v>
      </c>
      <c r="B13" s="8" t="s">
        <v>93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1"/>
    </row>
    <row r="14" spans="1:64" ht="9.9499999999999993" customHeight="1" x14ac:dyDescent="0.25">
      <c r="A14" s="7" t="s">
        <v>94</v>
      </c>
      <c r="B14" s="8" t="s">
        <v>95</v>
      </c>
      <c r="C14" s="9">
        <v>4218401.67</v>
      </c>
      <c r="D14" s="9">
        <v>198473.69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178640.61</v>
      </c>
      <c r="K14" s="9">
        <v>0</v>
      </c>
      <c r="L14" s="9">
        <v>0</v>
      </c>
      <c r="M14" s="9">
        <v>0</v>
      </c>
      <c r="N14" s="9">
        <v>0</v>
      </c>
      <c r="O14" s="9">
        <v>6523.58</v>
      </c>
      <c r="P14" s="9">
        <v>2565.5700000000002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10001.1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53967.53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66716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241534.44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f t="shared" ref="BK14:BK20" si="2">C14+D14+E14+F14+G14+H14+I14+J14+K14+L14+M14+N14+O14+P14+Q14+R14+S14+T14+U14+V14+W14+X14+Y14+Z14+AA14+AB14+AC14+AD14+AE14+AF14+AG14+AH14+AI14+AJ14+AK14+AL14+AM14+AN14+AO14+AP14+AQ14+AR14+AS14+AT14+AU14+AV14+AW14+AX14+AY14+AZ14+BA14+BB14+BC14+BD14+BE14+BF14+BG14+BH14+BI14+BJ14</f>
        <v>4976824.1900000013</v>
      </c>
      <c r="BL14" s="1"/>
    </row>
    <row r="15" spans="1:64" ht="9.9499999999999993" customHeight="1" x14ac:dyDescent="0.25">
      <c r="A15" s="7" t="s">
        <v>96</v>
      </c>
      <c r="B15" s="8" t="s">
        <v>97</v>
      </c>
      <c r="C15" s="9">
        <v>1516880.23</v>
      </c>
      <c r="D15" s="9">
        <v>39385.870000000003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61100.84</v>
      </c>
      <c r="K15" s="9">
        <v>0</v>
      </c>
      <c r="L15" s="9">
        <v>0</v>
      </c>
      <c r="M15" s="9">
        <v>0</v>
      </c>
      <c r="N15" s="9">
        <v>0</v>
      </c>
      <c r="O15" s="9">
        <v>1204.42</v>
      </c>
      <c r="P15" s="9">
        <v>827.43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2598.9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20239.939999999999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12738.35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89717.88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f t="shared" si="2"/>
        <v>1744693.8599999999</v>
      </c>
      <c r="BL15" s="1"/>
    </row>
    <row r="16" spans="1:64" ht="9.9499999999999993" customHeight="1" x14ac:dyDescent="0.25">
      <c r="A16" s="7" t="s">
        <v>98</v>
      </c>
      <c r="B16" s="8" t="s">
        <v>99</v>
      </c>
      <c r="C16" s="9">
        <v>324707.59999999998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27755.18</v>
      </c>
      <c r="AA16" s="9">
        <v>0</v>
      </c>
      <c r="AB16" s="9">
        <v>0</v>
      </c>
      <c r="AC16" s="9">
        <v>0</v>
      </c>
      <c r="AD16" s="9">
        <v>1592.4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4659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1821.98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f t="shared" si="2"/>
        <v>360536.16</v>
      </c>
      <c r="BL16" s="1"/>
    </row>
    <row r="17" spans="1:64" ht="9.9499999999999993" customHeight="1" x14ac:dyDescent="0.25">
      <c r="A17" s="7" t="s">
        <v>100</v>
      </c>
      <c r="B17" s="8" t="s">
        <v>101</v>
      </c>
      <c r="C17" s="9">
        <v>159860.96</v>
      </c>
      <c r="D17" s="9">
        <v>0</v>
      </c>
      <c r="E17" s="9">
        <v>0</v>
      </c>
      <c r="F17" s="9">
        <v>0</v>
      </c>
      <c r="G17" s="9">
        <v>0</v>
      </c>
      <c r="H17" s="9">
        <v>7138.83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702</v>
      </c>
      <c r="R17" s="9">
        <v>3848</v>
      </c>
      <c r="S17" s="9">
        <v>0</v>
      </c>
      <c r="T17" s="9">
        <v>21500</v>
      </c>
      <c r="U17" s="9">
        <v>9605.7800000000007</v>
      </c>
      <c r="V17" s="9">
        <v>0</v>
      </c>
      <c r="W17" s="9">
        <v>0</v>
      </c>
      <c r="X17" s="9">
        <v>23840</v>
      </c>
      <c r="Y17" s="9">
        <v>0</v>
      </c>
      <c r="Z17" s="9">
        <v>2244.8200000000002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2980</v>
      </c>
      <c r="AG17" s="9">
        <v>0</v>
      </c>
      <c r="AH17" s="9">
        <v>0</v>
      </c>
      <c r="AI17" s="9">
        <v>792.53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148899.78</v>
      </c>
      <c r="AP17" s="9">
        <v>4449.6499999999996</v>
      </c>
      <c r="AQ17" s="9">
        <v>0</v>
      </c>
      <c r="AR17" s="9">
        <v>0</v>
      </c>
      <c r="AS17" s="9">
        <v>0</v>
      </c>
      <c r="AT17" s="9">
        <v>0</v>
      </c>
      <c r="AU17" s="9">
        <v>187.77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49878.68</v>
      </c>
      <c r="BC17" s="9">
        <v>0</v>
      </c>
      <c r="BD17" s="9">
        <v>0</v>
      </c>
      <c r="BE17" s="9">
        <v>0</v>
      </c>
      <c r="BF17" s="9">
        <v>108</v>
      </c>
      <c r="BG17" s="9">
        <v>0</v>
      </c>
      <c r="BH17" s="9">
        <v>0</v>
      </c>
      <c r="BI17" s="9">
        <v>0</v>
      </c>
      <c r="BJ17" s="9">
        <v>0</v>
      </c>
      <c r="BK17" s="9">
        <f t="shared" si="2"/>
        <v>436036.8</v>
      </c>
      <c r="BL17" s="1"/>
    </row>
    <row r="18" spans="1:64" ht="9.9499999999999993" customHeight="1" x14ac:dyDescent="0.25">
      <c r="A18" s="7" t="s">
        <v>102</v>
      </c>
      <c r="B18" s="8" t="s">
        <v>103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f t="shared" si="2"/>
        <v>0</v>
      </c>
      <c r="BL18" s="1"/>
    </row>
    <row r="19" spans="1:64" ht="9.9499999999999993" customHeight="1" x14ac:dyDescent="0.25">
      <c r="A19" s="7" t="s">
        <v>104</v>
      </c>
      <c r="B19" s="8" t="s">
        <v>105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22080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2341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9478.0300000000007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f t="shared" si="2"/>
        <v>33899.03</v>
      </c>
      <c r="BL19" s="1"/>
    </row>
    <row r="20" spans="1:64" ht="9.9499999999999993" customHeight="1" x14ac:dyDescent="0.25">
      <c r="A20" s="7" t="s">
        <v>106</v>
      </c>
      <c r="B20" s="2"/>
      <c r="C20" s="9">
        <f t="shared" ref="C20:AH20" si="3">+SUM(C14:C19)</f>
        <v>6219850.46</v>
      </c>
      <c r="D20" s="9">
        <f t="shared" si="3"/>
        <v>237859.56</v>
      </c>
      <c r="E20" s="9">
        <f t="shared" si="3"/>
        <v>0</v>
      </c>
      <c r="F20" s="9">
        <f t="shared" si="3"/>
        <v>0</v>
      </c>
      <c r="G20" s="9">
        <f t="shared" si="3"/>
        <v>0</v>
      </c>
      <c r="H20" s="9">
        <f t="shared" si="3"/>
        <v>7138.83</v>
      </c>
      <c r="I20" s="9">
        <f t="shared" si="3"/>
        <v>0</v>
      </c>
      <c r="J20" s="9">
        <f t="shared" si="3"/>
        <v>239741.44999999998</v>
      </c>
      <c r="K20" s="9">
        <f t="shared" si="3"/>
        <v>0</v>
      </c>
      <c r="L20" s="9">
        <f t="shared" si="3"/>
        <v>0</v>
      </c>
      <c r="M20" s="9">
        <f t="shared" si="3"/>
        <v>0</v>
      </c>
      <c r="N20" s="9">
        <f t="shared" si="3"/>
        <v>0</v>
      </c>
      <c r="O20" s="9">
        <f t="shared" si="3"/>
        <v>7728</v>
      </c>
      <c r="P20" s="9">
        <f t="shared" si="3"/>
        <v>3393</v>
      </c>
      <c r="Q20" s="9">
        <f t="shared" si="3"/>
        <v>702</v>
      </c>
      <c r="R20" s="9">
        <f t="shared" si="3"/>
        <v>3848</v>
      </c>
      <c r="S20" s="9">
        <f t="shared" si="3"/>
        <v>0</v>
      </c>
      <c r="T20" s="9">
        <f t="shared" si="3"/>
        <v>21500</v>
      </c>
      <c r="U20" s="9">
        <f t="shared" si="3"/>
        <v>9605.7800000000007</v>
      </c>
      <c r="V20" s="9">
        <f t="shared" si="3"/>
        <v>0</v>
      </c>
      <c r="W20" s="9">
        <f t="shared" si="3"/>
        <v>12600</v>
      </c>
      <c r="X20" s="9">
        <f t="shared" si="3"/>
        <v>45920</v>
      </c>
      <c r="Y20" s="9">
        <f t="shared" si="3"/>
        <v>0</v>
      </c>
      <c r="Z20" s="9">
        <f t="shared" si="3"/>
        <v>30000</v>
      </c>
      <c r="AA20" s="9">
        <f t="shared" si="3"/>
        <v>0</v>
      </c>
      <c r="AB20" s="9">
        <f t="shared" si="3"/>
        <v>0</v>
      </c>
      <c r="AC20" s="9">
        <f t="shared" si="3"/>
        <v>0</v>
      </c>
      <c r="AD20" s="9">
        <f t="shared" si="3"/>
        <v>1592.4</v>
      </c>
      <c r="AE20" s="9">
        <f t="shared" si="3"/>
        <v>0</v>
      </c>
      <c r="AF20" s="9">
        <f t="shared" si="3"/>
        <v>2980</v>
      </c>
      <c r="AG20" s="9">
        <f t="shared" si="3"/>
        <v>0</v>
      </c>
      <c r="AH20" s="9">
        <f t="shared" si="3"/>
        <v>0</v>
      </c>
      <c r="AI20" s="9">
        <f t="shared" ref="AI20:BJ20" si="4">+SUM(AI14:AI19)</f>
        <v>75000</v>
      </c>
      <c r="AJ20" s="9">
        <f t="shared" si="4"/>
        <v>0</v>
      </c>
      <c r="AK20" s="9">
        <f t="shared" si="4"/>
        <v>0</v>
      </c>
      <c r="AL20" s="9">
        <f t="shared" si="4"/>
        <v>0</v>
      </c>
      <c r="AM20" s="9">
        <f t="shared" si="4"/>
        <v>0</v>
      </c>
      <c r="AN20" s="9">
        <f t="shared" si="4"/>
        <v>0</v>
      </c>
      <c r="AO20" s="9">
        <f t="shared" si="4"/>
        <v>155899.78</v>
      </c>
      <c r="AP20" s="9">
        <f t="shared" si="4"/>
        <v>83904</v>
      </c>
      <c r="AQ20" s="9">
        <f t="shared" si="4"/>
        <v>0</v>
      </c>
      <c r="AR20" s="9">
        <f t="shared" si="4"/>
        <v>0</v>
      </c>
      <c r="AS20" s="9">
        <f t="shared" si="4"/>
        <v>0</v>
      </c>
      <c r="AT20" s="9">
        <f t="shared" si="4"/>
        <v>0</v>
      </c>
      <c r="AU20" s="9">
        <f t="shared" si="4"/>
        <v>187.77</v>
      </c>
      <c r="AV20" s="9">
        <f t="shared" si="4"/>
        <v>0</v>
      </c>
      <c r="AW20" s="9">
        <f t="shared" si="4"/>
        <v>0</v>
      </c>
      <c r="AX20" s="9">
        <f t="shared" si="4"/>
        <v>0</v>
      </c>
      <c r="AY20" s="9">
        <f t="shared" si="4"/>
        <v>0</v>
      </c>
      <c r="AZ20" s="9">
        <f t="shared" si="4"/>
        <v>0</v>
      </c>
      <c r="BA20" s="9">
        <f t="shared" si="4"/>
        <v>0</v>
      </c>
      <c r="BB20" s="9">
        <f t="shared" si="4"/>
        <v>392431.01</v>
      </c>
      <c r="BC20" s="9">
        <f t="shared" si="4"/>
        <v>0</v>
      </c>
      <c r="BD20" s="9">
        <f t="shared" si="4"/>
        <v>0</v>
      </c>
      <c r="BE20" s="9">
        <f t="shared" si="4"/>
        <v>0</v>
      </c>
      <c r="BF20" s="9">
        <f t="shared" si="4"/>
        <v>108</v>
      </c>
      <c r="BG20" s="9">
        <f t="shared" si="4"/>
        <v>0</v>
      </c>
      <c r="BH20" s="9">
        <f t="shared" si="4"/>
        <v>0</v>
      </c>
      <c r="BI20" s="9">
        <f t="shared" si="4"/>
        <v>0</v>
      </c>
      <c r="BJ20" s="9">
        <f t="shared" si="4"/>
        <v>0</v>
      </c>
      <c r="BK20" s="9">
        <f t="shared" si="2"/>
        <v>7551990.04</v>
      </c>
      <c r="BL20" s="1"/>
    </row>
    <row r="21" spans="1:64" ht="9.9499999999999993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1"/>
    </row>
    <row r="22" spans="1:64" ht="9.9499999999999993" customHeight="1" x14ac:dyDescent="0.25">
      <c r="A22" s="7" t="s">
        <v>107</v>
      </c>
      <c r="B22" s="8" t="s">
        <v>108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1"/>
    </row>
    <row r="23" spans="1:64" ht="9.9499999999999993" customHeight="1" x14ac:dyDescent="0.25">
      <c r="A23" s="7" t="s">
        <v>94</v>
      </c>
      <c r="B23" s="8" t="s">
        <v>95</v>
      </c>
      <c r="C23" s="9">
        <v>1658117.92</v>
      </c>
      <c r="D23" s="9">
        <v>0</v>
      </c>
      <c r="E23" s="9">
        <v>0</v>
      </c>
      <c r="F23" s="9">
        <v>44389.24</v>
      </c>
      <c r="G23" s="9">
        <v>0</v>
      </c>
      <c r="H23" s="9">
        <v>0</v>
      </c>
      <c r="I23" s="9">
        <v>203299.4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34655.300000000003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28454.65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185839.98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f t="shared" ref="BK23:BK29" si="5">C23+D23+E23+F23+G23+H23+I23+J23+K23+L23+M23+N23+O23+P23+Q23+R23+S23+T23+U23+V23+W23+X23+Y23+Z23+AA23+AB23+AC23+AD23+AE23+AF23+AG23+AH23+AI23+AJ23+AK23+AL23+AM23+AN23+AO23+AP23+AQ23+AR23+AS23+AT23+AU23+AV23+AW23+AX23+AY23+AZ23+BA23+BB23+BC23+BD23+BE23+BF23+BG23+BH23+BI23+BJ23</f>
        <v>2154756.4899999998</v>
      </c>
      <c r="BL23" s="1"/>
    </row>
    <row r="24" spans="1:64" ht="9.9499999999999993" customHeight="1" x14ac:dyDescent="0.25">
      <c r="A24" s="7" t="s">
        <v>96</v>
      </c>
      <c r="B24" s="8" t="s">
        <v>97</v>
      </c>
      <c r="C24" s="9">
        <v>559982.79</v>
      </c>
      <c r="D24" s="9">
        <v>0</v>
      </c>
      <c r="E24" s="9">
        <v>0</v>
      </c>
      <c r="F24" s="9">
        <v>16493.55</v>
      </c>
      <c r="G24" s="9">
        <v>0</v>
      </c>
      <c r="H24" s="9">
        <v>0</v>
      </c>
      <c r="I24" s="9">
        <v>68256.2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9844.7000000000007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7093.35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44070.97</v>
      </c>
      <c r="BC24" s="9">
        <v>0</v>
      </c>
      <c r="BD24" s="9">
        <v>0</v>
      </c>
      <c r="BE24" s="9">
        <v>0</v>
      </c>
      <c r="BF24" s="9">
        <v>167.68</v>
      </c>
      <c r="BG24" s="9">
        <v>0</v>
      </c>
      <c r="BH24" s="9">
        <v>0</v>
      </c>
      <c r="BI24" s="9">
        <v>0</v>
      </c>
      <c r="BJ24" s="9">
        <v>0</v>
      </c>
      <c r="BK24" s="9">
        <f t="shared" si="5"/>
        <v>705909.24</v>
      </c>
      <c r="BL24" s="1"/>
    </row>
    <row r="25" spans="1:64" ht="9.9499999999999993" customHeight="1" x14ac:dyDescent="0.25">
      <c r="A25" s="7" t="s">
        <v>98</v>
      </c>
      <c r="B25" s="8" t="s">
        <v>99</v>
      </c>
      <c r="C25" s="9">
        <v>36862.300000000003</v>
      </c>
      <c r="D25" s="9">
        <v>0</v>
      </c>
      <c r="E25" s="9">
        <v>0</v>
      </c>
      <c r="F25" s="9">
        <v>84213.74</v>
      </c>
      <c r="G25" s="9">
        <v>0</v>
      </c>
      <c r="H25" s="9">
        <v>10576.95</v>
      </c>
      <c r="I25" s="9">
        <v>0</v>
      </c>
      <c r="J25" s="9">
        <v>258.55</v>
      </c>
      <c r="K25" s="9">
        <v>0</v>
      </c>
      <c r="L25" s="9">
        <v>0</v>
      </c>
      <c r="M25" s="9">
        <v>38504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1780.19</v>
      </c>
      <c r="V25" s="9">
        <v>0</v>
      </c>
      <c r="W25" s="9">
        <v>0</v>
      </c>
      <c r="X25" s="9">
        <v>4080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160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88807.31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332.92</v>
      </c>
      <c r="AX25" s="9">
        <v>0</v>
      </c>
      <c r="AY25" s="9">
        <v>0</v>
      </c>
      <c r="AZ25" s="9">
        <v>0</v>
      </c>
      <c r="BA25" s="9">
        <v>0</v>
      </c>
      <c r="BB25" s="9">
        <v>98044.66</v>
      </c>
      <c r="BC25" s="9">
        <v>0</v>
      </c>
      <c r="BD25" s="9">
        <v>0</v>
      </c>
      <c r="BE25" s="9">
        <v>0</v>
      </c>
      <c r="BF25" s="9">
        <v>5460.49</v>
      </c>
      <c r="BG25" s="9">
        <v>0</v>
      </c>
      <c r="BH25" s="9">
        <v>0</v>
      </c>
      <c r="BI25" s="9">
        <v>0</v>
      </c>
      <c r="BJ25" s="9">
        <v>0</v>
      </c>
      <c r="BK25" s="9">
        <f t="shared" si="5"/>
        <v>369081.11</v>
      </c>
      <c r="BL25" s="1"/>
    </row>
    <row r="26" spans="1:64" ht="9.9499999999999993" customHeight="1" x14ac:dyDescent="0.25">
      <c r="A26" s="7" t="s">
        <v>100</v>
      </c>
      <c r="B26" s="8" t="s">
        <v>101</v>
      </c>
      <c r="C26" s="9">
        <v>24586.83</v>
      </c>
      <c r="D26" s="9">
        <v>0</v>
      </c>
      <c r="E26" s="9">
        <v>0</v>
      </c>
      <c r="F26" s="9">
        <v>13762.47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2632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2017.03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635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95402.34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f t="shared" si="5"/>
        <v>139035.66999999998</v>
      </c>
      <c r="BL26" s="1"/>
    </row>
    <row r="27" spans="1:64" ht="9.9499999999999993" customHeight="1" x14ac:dyDescent="0.25">
      <c r="A27" s="7" t="s">
        <v>102</v>
      </c>
      <c r="B27" s="8" t="s">
        <v>103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f t="shared" si="5"/>
        <v>0</v>
      </c>
      <c r="BL27" s="1"/>
    </row>
    <row r="28" spans="1:64" ht="9.9499999999999993" customHeight="1" x14ac:dyDescent="0.25">
      <c r="A28" s="7" t="s">
        <v>104</v>
      </c>
      <c r="B28" s="8" t="s">
        <v>105</v>
      </c>
      <c r="C28" s="9">
        <v>0</v>
      </c>
      <c r="D28" s="9">
        <v>0</v>
      </c>
      <c r="E28" s="9">
        <v>0</v>
      </c>
      <c r="F28" s="9">
        <v>985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400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4013.44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1074</v>
      </c>
      <c r="BG28" s="9">
        <v>0</v>
      </c>
      <c r="BH28" s="9">
        <v>0</v>
      </c>
      <c r="BI28" s="9">
        <v>0</v>
      </c>
      <c r="BJ28" s="9">
        <v>0</v>
      </c>
      <c r="BK28" s="9">
        <f t="shared" si="5"/>
        <v>6472.4400000000005</v>
      </c>
      <c r="BL28" s="1"/>
    </row>
    <row r="29" spans="1:64" ht="9.9499999999999993" customHeight="1" x14ac:dyDescent="0.25">
      <c r="A29" s="7" t="s">
        <v>109</v>
      </c>
      <c r="B29" s="2"/>
      <c r="C29" s="9">
        <f t="shared" ref="C29:AH29" si="6">+SUM(C23:C28)</f>
        <v>2279549.84</v>
      </c>
      <c r="D29" s="9">
        <f t="shared" si="6"/>
        <v>0</v>
      </c>
      <c r="E29" s="9">
        <f t="shared" si="6"/>
        <v>0</v>
      </c>
      <c r="F29" s="9">
        <f t="shared" si="6"/>
        <v>159844</v>
      </c>
      <c r="G29" s="9">
        <f t="shared" si="6"/>
        <v>0</v>
      </c>
      <c r="H29" s="9">
        <f t="shared" si="6"/>
        <v>10576.95</v>
      </c>
      <c r="I29" s="9">
        <f t="shared" si="6"/>
        <v>271555.59999999998</v>
      </c>
      <c r="J29" s="9">
        <f t="shared" si="6"/>
        <v>258.55</v>
      </c>
      <c r="K29" s="9">
        <f t="shared" si="6"/>
        <v>0</v>
      </c>
      <c r="L29" s="9">
        <f t="shared" si="6"/>
        <v>0</v>
      </c>
      <c r="M29" s="9">
        <f t="shared" si="6"/>
        <v>38504</v>
      </c>
      <c r="N29" s="9">
        <f t="shared" si="6"/>
        <v>2632</v>
      </c>
      <c r="O29" s="9">
        <f t="shared" si="6"/>
        <v>0</v>
      </c>
      <c r="P29" s="9">
        <f t="shared" si="6"/>
        <v>0</v>
      </c>
      <c r="Q29" s="9">
        <f t="shared" si="6"/>
        <v>0</v>
      </c>
      <c r="R29" s="9">
        <f t="shared" si="6"/>
        <v>0</v>
      </c>
      <c r="S29" s="9">
        <f t="shared" si="6"/>
        <v>44500</v>
      </c>
      <c r="T29" s="9">
        <f t="shared" si="6"/>
        <v>0</v>
      </c>
      <c r="U29" s="9">
        <f t="shared" si="6"/>
        <v>4197.22</v>
      </c>
      <c r="V29" s="9">
        <f t="shared" si="6"/>
        <v>0</v>
      </c>
      <c r="W29" s="9">
        <f t="shared" si="6"/>
        <v>0</v>
      </c>
      <c r="X29" s="9">
        <f t="shared" si="6"/>
        <v>4080</v>
      </c>
      <c r="Y29" s="9">
        <f t="shared" si="6"/>
        <v>0</v>
      </c>
      <c r="Z29" s="9">
        <f t="shared" si="6"/>
        <v>0</v>
      </c>
      <c r="AA29" s="9">
        <f t="shared" si="6"/>
        <v>0</v>
      </c>
      <c r="AB29" s="9">
        <f t="shared" si="6"/>
        <v>0</v>
      </c>
      <c r="AC29" s="9">
        <f t="shared" si="6"/>
        <v>0</v>
      </c>
      <c r="AD29" s="9">
        <f t="shared" si="6"/>
        <v>160</v>
      </c>
      <c r="AE29" s="9">
        <f t="shared" si="6"/>
        <v>0</v>
      </c>
      <c r="AF29" s="9">
        <f t="shared" si="6"/>
        <v>0</v>
      </c>
      <c r="AG29" s="9">
        <f t="shared" si="6"/>
        <v>635</v>
      </c>
      <c r="AH29" s="9">
        <f t="shared" si="6"/>
        <v>0</v>
      </c>
      <c r="AI29" s="9">
        <f t="shared" ref="AI29:BJ29" si="7">+SUM(AI23:AI28)</f>
        <v>0</v>
      </c>
      <c r="AJ29" s="9">
        <f t="shared" si="7"/>
        <v>0</v>
      </c>
      <c r="AK29" s="9">
        <f t="shared" si="7"/>
        <v>0</v>
      </c>
      <c r="AL29" s="9">
        <f t="shared" si="7"/>
        <v>0</v>
      </c>
      <c r="AM29" s="9">
        <f t="shared" si="7"/>
        <v>0</v>
      </c>
      <c r="AN29" s="9">
        <f t="shared" si="7"/>
        <v>0</v>
      </c>
      <c r="AO29" s="9">
        <f t="shared" si="7"/>
        <v>92820.75</v>
      </c>
      <c r="AP29" s="9">
        <f t="shared" si="7"/>
        <v>0</v>
      </c>
      <c r="AQ29" s="9">
        <f t="shared" si="7"/>
        <v>0</v>
      </c>
      <c r="AR29" s="9">
        <f t="shared" si="7"/>
        <v>0</v>
      </c>
      <c r="AS29" s="9">
        <f t="shared" si="7"/>
        <v>0</v>
      </c>
      <c r="AT29" s="9">
        <f t="shared" si="7"/>
        <v>35548</v>
      </c>
      <c r="AU29" s="9">
        <f t="shared" si="7"/>
        <v>0</v>
      </c>
      <c r="AV29" s="9">
        <f t="shared" si="7"/>
        <v>0</v>
      </c>
      <c r="AW29" s="9">
        <f t="shared" si="7"/>
        <v>332.92</v>
      </c>
      <c r="AX29" s="9">
        <f t="shared" si="7"/>
        <v>0</v>
      </c>
      <c r="AY29" s="9">
        <f t="shared" si="7"/>
        <v>0</v>
      </c>
      <c r="AZ29" s="9">
        <f t="shared" si="7"/>
        <v>0</v>
      </c>
      <c r="BA29" s="9">
        <f t="shared" si="7"/>
        <v>0</v>
      </c>
      <c r="BB29" s="9">
        <f t="shared" si="7"/>
        <v>423357.94999999995</v>
      </c>
      <c r="BC29" s="9">
        <f t="shared" si="7"/>
        <v>0</v>
      </c>
      <c r="BD29" s="9">
        <f t="shared" si="7"/>
        <v>0</v>
      </c>
      <c r="BE29" s="9">
        <f t="shared" si="7"/>
        <v>0</v>
      </c>
      <c r="BF29" s="9">
        <f t="shared" si="7"/>
        <v>6702.17</v>
      </c>
      <c r="BG29" s="9">
        <f t="shared" si="7"/>
        <v>0</v>
      </c>
      <c r="BH29" s="9">
        <f t="shared" si="7"/>
        <v>0</v>
      </c>
      <c r="BI29" s="9">
        <f t="shared" si="7"/>
        <v>0</v>
      </c>
      <c r="BJ29" s="9">
        <f t="shared" si="7"/>
        <v>0</v>
      </c>
      <c r="BK29" s="9">
        <f t="shared" si="5"/>
        <v>3375254.95</v>
      </c>
      <c r="BL29" s="1"/>
    </row>
    <row r="30" spans="1:64" ht="9.9499999999999993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1"/>
    </row>
    <row r="31" spans="1:64" ht="9.9499999999999993" customHeight="1" x14ac:dyDescent="0.25">
      <c r="A31" s="7" t="s">
        <v>110</v>
      </c>
      <c r="B31" s="8" t="s">
        <v>111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1"/>
    </row>
    <row r="32" spans="1:64" ht="9.9499999999999993" customHeight="1" x14ac:dyDescent="0.25">
      <c r="A32" s="7" t="s">
        <v>94</v>
      </c>
      <c r="B32" s="8" t="s">
        <v>95</v>
      </c>
      <c r="C32" s="9">
        <v>302727.32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201541.43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f t="shared" ref="BK32:BK38" si="8">C32+D32+E32+F32+G32+H32+I32+J32+K32+L32+M32+N32+O32+P32+Q32+R32+S32+T32+U32+V32+W32+X32+Y32+Z32+AA32+AB32+AC32+AD32+AE32+AF32+AG32+AH32+AI32+AJ32+AK32+AL32+AM32+AN32+AO32+AP32+AQ32+AR32+AS32+AT32+AU32+AV32+AW32+AX32+AY32+AZ32+BA32+BB32+BC32+BD32+BE32+BF32+BG32+BH32+BI32+BJ32</f>
        <v>504268.75</v>
      </c>
      <c r="BL32" s="1"/>
    </row>
    <row r="33" spans="1:64" ht="9.9499999999999993" customHeight="1" x14ac:dyDescent="0.25">
      <c r="A33" s="7" t="s">
        <v>96</v>
      </c>
      <c r="B33" s="8" t="s">
        <v>97</v>
      </c>
      <c r="C33" s="9">
        <v>182287.96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61357.7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f t="shared" si="8"/>
        <v>243645.65999999997</v>
      </c>
      <c r="BL33" s="1"/>
    </row>
    <row r="34" spans="1:64" ht="9.9499999999999993" customHeight="1" x14ac:dyDescent="0.25">
      <c r="A34" s="7" t="s">
        <v>98</v>
      </c>
      <c r="B34" s="8" t="s">
        <v>99</v>
      </c>
      <c r="C34" s="9">
        <v>24228.66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117419.52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1274.1099999999999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1294378.17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f t="shared" si="8"/>
        <v>1437300.46</v>
      </c>
      <c r="BL34" s="1"/>
    </row>
    <row r="35" spans="1:64" ht="9.9499999999999993" customHeight="1" x14ac:dyDescent="0.25">
      <c r="A35" s="7" t="s">
        <v>100</v>
      </c>
      <c r="B35" s="8" t="s">
        <v>101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2562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504638.94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f t="shared" si="8"/>
        <v>507200.94</v>
      </c>
      <c r="BL35" s="1"/>
    </row>
    <row r="36" spans="1:64" ht="9.9499999999999993" customHeight="1" x14ac:dyDescent="0.25">
      <c r="A36" s="7" t="s">
        <v>102</v>
      </c>
      <c r="B36" s="8" t="s">
        <v>103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28267.62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f t="shared" si="8"/>
        <v>28267.62</v>
      </c>
      <c r="BL36" s="1"/>
    </row>
    <row r="37" spans="1:64" ht="9.9499999999999993" customHeight="1" x14ac:dyDescent="0.25">
      <c r="A37" s="7" t="s">
        <v>104</v>
      </c>
      <c r="B37" s="8" t="s">
        <v>105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20585.75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35785.379999999997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f t="shared" si="8"/>
        <v>56371.13</v>
      </c>
      <c r="BL37" s="1"/>
    </row>
    <row r="38" spans="1:64" ht="9.9499999999999993" customHeight="1" x14ac:dyDescent="0.25">
      <c r="A38" s="7" t="s">
        <v>112</v>
      </c>
      <c r="B38" s="2"/>
      <c r="C38" s="9">
        <f t="shared" ref="C38:AH38" si="9">+SUM(C32:C37)</f>
        <v>509243.94</v>
      </c>
      <c r="D38" s="9">
        <f t="shared" si="9"/>
        <v>0</v>
      </c>
      <c r="E38" s="9">
        <f t="shared" si="9"/>
        <v>0</v>
      </c>
      <c r="F38" s="9">
        <f t="shared" si="9"/>
        <v>0</v>
      </c>
      <c r="G38" s="9">
        <f t="shared" si="9"/>
        <v>0</v>
      </c>
      <c r="H38" s="9">
        <f t="shared" si="9"/>
        <v>0</v>
      </c>
      <c r="I38" s="9">
        <f t="shared" si="9"/>
        <v>0</v>
      </c>
      <c r="J38" s="9">
        <f t="shared" si="9"/>
        <v>0</v>
      </c>
      <c r="K38" s="9">
        <f t="shared" si="9"/>
        <v>0</v>
      </c>
      <c r="L38" s="9">
        <f t="shared" si="9"/>
        <v>0</v>
      </c>
      <c r="M38" s="9">
        <f t="shared" si="9"/>
        <v>0</v>
      </c>
      <c r="N38" s="9">
        <f t="shared" si="9"/>
        <v>0</v>
      </c>
      <c r="O38" s="9">
        <f t="shared" si="9"/>
        <v>0</v>
      </c>
      <c r="P38" s="9">
        <f t="shared" si="9"/>
        <v>0</v>
      </c>
      <c r="Q38" s="9">
        <f t="shared" si="9"/>
        <v>0</v>
      </c>
      <c r="R38" s="9">
        <f t="shared" si="9"/>
        <v>0</v>
      </c>
      <c r="S38" s="9">
        <f t="shared" si="9"/>
        <v>0</v>
      </c>
      <c r="T38" s="9">
        <f t="shared" si="9"/>
        <v>0</v>
      </c>
      <c r="U38" s="9">
        <f t="shared" si="9"/>
        <v>0</v>
      </c>
      <c r="V38" s="9">
        <f t="shared" si="9"/>
        <v>0</v>
      </c>
      <c r="W38" s="9">
        <f t="shared" si="9"/>
        <v>0</v>
      </c>
      <c r="X38" s="9">
        <f t="shared" si="9"/>
        <v>0</v>
      </c>
      <c r="Y38" s="9">
        <f t="shared" si="9"/>
        <v>0</v>
      </c>
      <c r="Z38" s="9">
        <f t="shared" si="9"/>
        <v>0</v>
      </c>
      <c r="AA38" s="9">
        <f t="shared" si="9"/>
        <v>0</v>
      </c>
      <c r="AB38" s="9">
        <f t="shared" si="9"/>
        <v>117419.52</v>
      </c>
      <c r="AC38" s="9">
        <f t="shared" si="9"/>
        <v>0</v>
      </c>
      <c r="AD38" s="9">
        <f t="shared" si="9"/>
        <v>0</v>
      </c>
      <c r="AE38" s="9">
        <f t="shared" si="9"/>
        <v>0</v>
      </c>
      <c r="AF38" s="9">
        <f t="shared" si="9"/>
        <v>0</v>
      </c>
      <c r="AG38" s="9">
        <f t="shared" si="9"/>
        <v>0</v>
      </c>
      <c r="AH38" s="9">
        <f t="shared" si="9"/>
        <v>0</v>
      </c>
      <c r="AI38" s="9">
        <f t="shared" ref="AI38:BJ38" si="10">+SUM(AI32:AI37)</f>
        <v>0</v>
      </c>
      <c r="AJ38" s="9">
        <f t="shared" si="10"/>
        <v>0</v>
      </c>
      <c r="AK38" s="9">
        <f t="shared" si="10"/>
        <v>20585.75</v>
      </c>
      <c r="AL38" s="9">
        <f t="shared" si="10"/>
        <v>1274.1099999999999</v>
      </c>
      <c r="AM38" s="9">
        <f t="shared" si="10"/>
        <v>0</v>
      </c>
      <c r="AN38" s="9">
        <f t="shared" si="10"/>
        <v>0</v>
      </c>
      <c r="AO38" s="9">
        <f t="shared" si="10"/>
        <v>0</v>
      </c>
      <c r="AP38" s="9">
        <f t="shared" si="10"/>
        <v>0</v>
      </c>
      <c r="AQ38" s="9">
        <f t="shared" si="10"/>
        <v>64053</v>
      </c>
      <c r="AR38" s="9">
        <f t="shared" si="10"/>
        <v>0</v>
      </c>
      <c r="AS38" s="9">
        <f t="shared" si="10"/>
        <v>0</v>
      </c>
      <c r="AT38" s="9">
        <f t="shared" si="10"/>
        <v>0</v>
      </c>
      <c r="AU38" s="9">
        <f t="shared" si="10"/>
        <v>0</v>
      </c>
      <c r="AV38" s="9">
        <f t="shared" si="10"/>
        <v>2562</v>
      </c>
      <c r="AW38" s="9">
        <f t="shared" si="10"/>
        <v>0</v>
      </c>
      <c r="AX38" s="9">
        <f t="shared" si="10"/>
        <v>0</v>
      </c>
      <c r="AY38" s="9">
        <f t="shared" si="10"/>
        <v>0</v>
      </c>
      <c r="AZ38" s="9">
        <f t="shared" si="10"/>
        <v>0</v>
      </c>
      <c r="BA38" s="9">
        <f t="shared" si="10"/>
        <v>0</v>
      </c>
      <c r="BB38" s="9">
        <f t="shared" si="10"/>
        <v>2061916.2399999998</v>
      </c>
      <c r="BC38" s="9">
        <f t="shared" si="10"/>
        <v>0</v>
      </c>
      <c r="BD38" s="9">
        <f t="shared" si="10"/>
        <v>0</v>
      </c>
      <c r="BE38" s="9">
        <f t="shared" si="10"/>
        <v>0</v>
      </c>
      <c r="BF38" s="9">
        <f t="shared" si="10"/>
        <v>0</v>
      </c>
      <c r="BG38" s="9">
        <f t="shared" si="10"/>
        <v>0</v>
      </c>
      <c r="BH38" s="9">
        <f t="shared" si="10"/>
        <v>0</v>
      </c>
      <c r="BI38" s="9">
        <f t="shared" si="10"/>
        <v>0</v>
      </c>
      <c r="BJ38" s="9">
        <f t="shared" si="10"/>
        <v>0</v>
      </c>
      <c r="BK38" s="9">
        <f t="shared" si="8"/>
        <v>2777054.5599999996</v>
      </c>
      <c r="BL38" s="1"/>
    </row>
    <row r="39" spans="1:64" x14ac:dyDescent="0.25">
      <c r="A39" s="2"/>
      <c r="B39" s="2"/>
      <c r="C39" s="3" t="s">
        <v>113</v>
      </c>
      <c r="D39" s="3"/>
      <c r="E39" s="3"/>
      <c r="F39" s="3"/>
      <c r="G39" s="3"/>
      <c r="H39" s="3"/>
      <c r="I39" s="3" t="s">
        <v>114</v>
      </c>
      <c r="J39" s="3"/>
      <c r="K39" s="3"/>
      <c r="L39" s="3"/>
      <c r="M39" s="3"/>
      <c r="N39" s="3"/>
      <c r="O39" s="3" t="s">
        <v>115</v>
      </c>
      <c r="P39" s="3"/>
      <c r="Q39" s="3"/>
      <c r="R39" s="3"/>
      <c r="S39" s="3"/>
      <c r="T39" s="3"/>
      <c r="U39" s="3" t="s">
        <v>116</v>
      </c>
      <c r="V39" s="3"/>
      <c r="W39" s="3"/>
      <c r="X39" s="3"/>
      <c r="Y39" s="3"/>
      <c r="Z39" s="3"/>
      <c r="AA39" s="3" t="s">
        <v>117</v>
      </c>
      <c r="AB39" s="3"/>
      <c r="AC39" s="3"/>
      <c r="AD39" s="3"/>
      <c r="AE39" s="3"/>
      <c r="AF39" s="3"/>
      <c r="AG39" s="3" t="s">
        <v>118</v>
      </c>
      <c r="AH39" s="3"/>
      <c r="AI39" s="3"/>
      <c r="AJ39" s="3"/>
      <c r="AK39" s="3"/>
      <c r="AL39" s="3"/>
      <c r="AM39" s="3" t="s">
        <v>119</v>
      </c>
      <c r="AN39" s="3"/>
      <c r="AO39" s="3"/>
      <c r="AP39" s="3"/>
      <c r="AQ39" s="3"/>
      <c r="AR39" s="3"/>
      <c r="AS39" s="3" t="s">
        <v>120</v>
      </c>
      <c r="AT39" s="3"/>
      <c r="AU39" s="3"/>
      <c r="AV39" s="3"/>
      <c r="AW39" s="3"/>
      <c r="AX39" s="3"/>
      <c r="AY39" s="3" t="s">
        <v>121</v>
      </c>
      <c r="AZ39" s="3"/>
      <c r="BA39" s="3"/>
      <c r="BB39" s="3"/>
      <c r="BC39" s="3"/>
      <c r="BD39" s="3"/>
      <c r="BE39" s="3" t="s">
        <v>122</v>
      </c>
      <c r="BF39" s="3"/>
      <c r="BG39" s="3"/>
      <c r="BH39" s="3"/>
      <c r="BI39" s="3"/>
      <c r="BJ39" s="3"/>
      <c r="BK39" s="2"/>
      <c r="BL39" s="1"/>
    </row>
    <row r="40" spans="1:64" x14ac:dyDescent="0.25">
      <c r="A40" s="4" t="s">
        <v>10</v>
      </c>
      <c r="B40" s="2"/>
      <c r="C40" s="5" t="s">
        <v>11</v>
      </c>
      <c r="D40" s="5"/>
      <c r="E40" s="5"/>
      <c r="F40" s="5"/>
      <c r="G40" s="5"/>
      <c r="H40" s="2"/>
      <c r="I40" s="5" t="s">
        <v>11</v>
      </c>
      <c r="J40" s="5"/>
      <c r="K40" s="5"/>
      <c r="L40" s="5"/>
      <c r="M40" s="5"/>
      <c r="N40" s="2"/>
      <c r="O40" s="5" t="s">
        <v>11</v>
      </c>
      <c r="P40" s="5"/>
      <c r="Q40" s="5"/>
      <c r="R40" s="5"/>
      <c r="S40" s="5"/>
      <c r="T40" s="2"/>
      <c r="U40" s="5" t="s">
        <v>11</v>
      </c>
      <c r="V40" s="5"/>
      <c r="W40" s="5"/>
      <c r="X40" s="5"/>
      <c r="Y40" s="5"/>
      <c r="Z40" s="2"/>
      <c r="AA40" s="5" t="s">
        <v>11</v>
      </c>
      <c r="AB40" s="5"/>
      <c r="AC40" s="5"/>
      <c r="AD40" s="5"/>
      <c r="AE40" s="5"/>
      <c r="AF40" s="2"/>
      <c r="AG40" s="5" t="s">
        <v>11</v>
      </c>
      <c r="AH40" s="5"/>
      <c r="AI40" s="5"/>
      <c r="AJ40" s="5"/>
      <c r="AK40" s="5"/>
      <c r="AL40" s="2"/>
      <c r="AM40" s="5" t="s">
        <v>11</v>
      </c>
      <c r="AN40" s="5"/>
      <c r="AO40" s="5"/>
      <c r="AP40" s="5"/>
      <c r="AQ40" s="5"/>
      <c r="AR40" s="2"/>
      <c r="AS40" s="5" t="s">
        <v>11</v>
      </c>
      <c r="AT40" s="5"/>
      <c r="AU40" s="5"/>
      <c r="AV40" s="5"/>
      <c r="AW40" s="5"/>
      <c r="AX40" s="2"/>
      <c r="AY40" s="5" t="s">
        <v>11</v>
      </c>
      <c r="AZ40" s="5"/>
      <c r="BA40" s="5"/>
      <c r="BB40" s="5"/>
      <c r="BC40" s="5"/>
      <c r="BD40" s="2"/>
      <c r="BE40" s="5" t="s">
        <v>11</v>
      </c>
      <c r="BF40" s="5"/>
      <c r="BG40" s="5"/>
      <c r="BH40" s="5"/>
      <c r="BI40" s="5"/>
      <c r="BJ40" s="2"/>
      <c r="BK40" s="6" t="s">
        <v>12</v>
      </c>
      <c r="BL40" s="1"/>
    </row>
    <row r="41" spans="1:64" x14ac:dyDescent="0.25">
      <c r="A41" s="4" t="s">
        <v>13</v>
      </c>
      <c r="B41" s="4" t="s">
        <v>14</v>
      </c>
      <c r="C41" s="6" t="s">
        <v>15</v>
      </c>
      <c r="D41" s="6" t="s">
        <v>16</v>
      </c>
      <c r="E41" s="6" t="s">
        <v>17</v>
      </c>
      <c r="F41" s="6" t="s">
        <v>18</v>
      </c>
      <c r="G41" s="6" t="s">
        <v>19</v>
      </c>
      <c r="H41" s="6" t="s">
        <v>20</v>
      </c>
      <c r="I41" s="6" t="s">
        <v>21</v>
      </c>
      <c r="J41" s="6" t="s">
        <v>22</v>
      </c>
      <c r="K41" s="6" t="s">
        <v>23</v>
      </c>
      <c r="L41" s="6" t="s">
        <v>24</v>
      </c>
      <c r="M41" s="6" t="s">
        <v>25</v>
      </c>
      <c r="N41" s="6" t="s">
        <v>26</v>
      </c>
      <c r="O41" s="6" t="s">
        <v>27</v>
      </c>
      <c r="P41" s="6" t="s">
        <v>28</v>
      </c>
      <c r="Q41" s="6" t="s">
        <v>29</v>
      </c>
      <c r="R41" s="6" t="s">
        <v>30</v>
      </c>
      <c r="S41" s="6" t="s">
        <v>31</v>
      </c>
      <c r="T41" s="6" t="s">
        <v>32</v>
      </c>
      <c r="U41" s="6" t="s">
        <v>33</v>
      </c>
      <c r="V41" s="6" t="s">
        <v>34</v>
      </c>
      <c r="W41" s="6" t="s">
        <v>35</v>
      </c>
      <c r="X41" s="6" t="s">
        <v>36</v>
      </c>
      <c r="Y41" s="6" t="s">
        <v>37</v>
      </c>
      <c r="Z41" s="6" t="s">
        <v>38</v>
      </c>
      <c r="AA41" s="6" t="s">
        <v>39</v>
      </c>
      <c r="AB41" s="6" t="s">
        <v>40</v>
      </c>
      <c r="AC41" s="6" t="s">
        <v>41</v>
      </c>
      <c r="AD41" s="6" t="s">
        <v>42</v>
      </c>
      <c r="AE41" s="6" t="s">
        <v>43</v>
      </c>
      <c r="AF41" s="6" t="s">
        <v>44</v>
      </c>
      <c r="AG41" s="6" t="s">
        <v>45</v>
      </c>
      <c r="AH41" s="6" t="s">
        <v>46</v>
      </c>
      <c r="AI41" s="6" t="s">
        <v>47</v>
      </c>
      <c r="AJ41" s="6" t="s">
        <v>48</v>
      </c>
      <c r="AK41" s="6" t="s">
        <v>49</v>
      </c>
      <c r="AL41" s="6" t="s">
        <v>50</v>
      </c>
      <c r="AM41" s="6" t="s">
        <v>51</v>
      </c>
      <c r="AN41" s="6" t="s">
        <v>52</v>
      </c>
      <c r="AO41" s="6" t="s">
        <v>53</v>
      </c>
      <c r="AP41" s="6" t="s">
        <v>54</v>
      </c>
      <c r="AQ41" s="6" t="s">
        <v>55</v>
      </c>
      <c r="AR41" s="6" t="s">
        <v>56</v>
      </c>
      <c r="AS41" s="6" t="s">
        <v>57</v>
      </c>
      <c r="AT41" s="6" t="s">
        <v>58</v>
      </c>
      <c r="AU41" s="6" t="s">
        <v>59</v>
      </c>
      <c r="AV41" s="6" t="s">
        <v>60</v>
      </c>
      <c r="AW41" s="6" t="s">
        <v>61</v>
      </c>
      <c r="AX41" s="6" t="s">
        <v>62</v>
      </c>
      <c r="AY41" s="6" t="s">
        <v>63</v>
      </c>
      <c r="AZ41" s="6" t="s">
        <v>64</v>
      </c>
      <c r="BA41" s="6" t="s">
        <v>65</v>
      </c>
      <c r="BB41" s="6" t="s">
        <v>66</v>
      </c>
      <c r="BC41" s="6" t="s">
        <v>67</v>
      </c>
      <c r="BD41" s="6" t="s">
        <v>68</v>
      </c>
      <c r="BE41" s="6" t="s">
        <v>69</v>
      </c>
      <c r="BF41" s="6" t="s">
        <v>70</v>
      </c>
      <c r="BG41" s="6" t="s">
        <v>71</v>
      </c>
      <c r="BH41" s="6" t="s">
        <v>72</v>
      </c>
      <c r="BI41" s="6" t="s">
        <v>73</v>
      </c>
      <c r="BJ41" s="6" t="s">
        <v>74</v>
      </c>
      <c r="BK41" s="6" t="s">
        <v>75</v>
      </c>
      <c r="BL41" s="1"/>
    </row>
    <row r="42" spans="1:64" x14ac:dyDescent="0.25">
      <c r="A42" s="4" t="s">
        <v>76</v>
      </c>
      <c r="B42" s="4" t="s">
        <v>77</v>
      </c>
      <c r="C42" s="6" t="s">
        <v>78</v>
      </c>
      <c r="D42" s="6" t="s">
        <v>78</v>
      </c>
      <c r="E42" s="6" t="s">
        <v>78</v>
      </c>
      <c r="F42" s="6" t="s">
        <v>78</v>
      </c>
      <c r="G42" s="6" t="s">
        <v>78</v>
      </c>
      <c r="H42" s="6" t="s">
        <v>78</v>
      </c>
      <c r="I42" s="6" t="s">
        <v>78</v>
      </c>
      <c r="J42" s="6" t="s">
        <v>78</v>
      </c>
      <c r="K42" s="6" t="s">
        <v>78</v>
      </c>
      <c r="L42" s="6" t="s">
        <v>78</v>
      </c>
      <c r="M42" s="6" t="s">
        <v>78</v>
      </c>
      <c r="N42" s="6" t="s">
        <v>78</v>
      </c>
      <c r="O42" s="6" t="s">
        <v>78</v>
      </c>
      <c r="P42" s="6" t="s">
        <v>78</v>
      </c>
      <c r="Q42" s="6" t="s">
        <v>78</v>
      </c>
      <c r="R42" s="6" t="s">
        <v>78</v>
      </c>
      <c r="S42" s="6" t="s">
        <v>78</v>
      </c>
      <c r="T42" s="6" t="s">
        <v>78</v>
      </c>
      <c r="U42" s="6" t="s">
        <v>78</v>
      </c>
      <c r="V42" s="6" t="s">
        <v>78</v>
      </c>
      <c r="W42" s="6" t="s">
        <v>78</v>
      </c>
      <c r="X42" s="6" t="s">
        <v>78</v>
      </c>
      <c r="Y42" s="6" t="s">
        <v>78</v>
      </c>
      <c r="Z42" s="6" t="s">
        <v>78</v>
      </c>
      <c r="AA42" s="6" t="s">
        <v>78</v>
      </c>
      <c r="AB42" s="6" t="s">
        <v>78</v>
      </c>
      <c r="AC42" s="6" t="s">
        <v>78</v>
      </c>
      <c r="AD42" s="6" t="s">
        <v>78</v>
      </c>
      <c r="AE42" s="6" t="s">
        <v>78</v>
      </c>
      <c r="AF42" s="6" t="s">
        <v>78</v>
      </c>
      <c r="AG42" s="6" t="s">
        <v>78</v>
      </c>
      <c r="AH42" s="6" t="s">
        <v>78</v>
      </c>
      <c r="AI42" s="6" t="s">
        <v>78</v>
      </c>
      <c r="AJ42" s="6" t="s">
        <v>78</v>
      </c>
      <c r="AK42" s="6" t="s">
        <v>78</v>
      </c>
      <c r="AL42" s="6" t="s">
        <v>78</v>
      </c>
      <c r="AM42" s="6" t="s">
        <v>78</v>
      </c>
      <c r="AN42" s="6" t="s">
        <v>78</v>
      </c>
      <c r="AO42" s="6" t="s">
        <v>78</v>
      </c>
      <c r="AP42" s="6" t="s">
        <v>78</v>
      </c>
      <c r="AQ42" s="6" t="s">
        <v>78</v>
      </c>
      <c r="AR42" s="6" t="s">
        <v>78</v>
      </c>
      <c r="AS42" s="6" t="s">
        <v>78</v>
      </c>
      <c r="AT42" s="6" t="s">
        <v>78</v>
      </c>
      <c r="AU42" s="6" t="s">
        <v>78</v>
      </c>
      <c r="AV42" s="6" t="s">
        <v>78</v>
      </c>
      <c r="AW42" s="6" t="s">
        <v>78</v>
      </c>
      <c r="AX42" s="6" t="s">
        <v>78</v>
      </c>
      <c r="AY42" s="6" t="s">
        <v>78</v>
      </c>
      <c r="AZ42" s="6" t="s">
        <v>78</v>
      </c>
      <c r="BA42" s="6" t="s">
        <v>78</v>
      </c>
      <c r="BB42" s="6" t="s">
        <v>78</v>
      </c>
      <c r="BC42" s="6" t="s">
        <v>78</v>
      </c>
      <c r="BD42" s="6" t="s">
        <v>78</v>
      </c>
      <c r="BE42" s="6" t="s">
        <v>78</v>
      </c>
      <c r="BF42" s="6" t="s">
        <v>78</v>
      </c>
      <c r="BG42" s="6" t="s">
        <v>78</v>
      </c>
      <c r="BH42" s="6" t="s">
        <v>78</v>
      </c>
      <c r="BI42" s="6" t="s">
        <v>78</v>
      </c>
      <c r="BJ42" s="6" t="s">
        <v>78</v>
      </c>
      <c r="BK42" s="6" t="s">
        <v>78</v>
      </c>
      <c r="BL42" s="1"/>
    </row>
    <row r="43" spans="1:64" ht="9.9499999999999993" customHeight="1" x14ac:dyDescent="0.25">
      <c r="A43" s="7" t="s">
        <v>123</v>
      </c>
      <c r="B43" s="7" t="s">
        <v>124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1"/>
    </row>
    <row r="44" spans="1:64" ht="9.9499999999999993" customHeight="1" x14ac:dyDescent="0.25">
      <c r="A44" s="7" t="s">
        <v>125</v>
      </c>
      <c r="B44" s="8" t="s">
        <v>95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701422.82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2122</v>
      </c>
      <c r="AY44" s="9">
        <v>0</v>
      </c>
      <c r="AZ44" s="9">
        <v>0</v>
      </c>
      <c r="BA44" s="9">
        <v>0</v>
      </c>
      <c r="BB44" s="9">
        <v>46697.5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f t="shared" ref="BK44:BK50" si="11">C44+D44+E44+F44+G44+H44+I44+J44+K44+L44+M44+N44+O44+P44+Q44+R44+S44+T44+U44+V44+W44+X44+Y44+Z44+AA44+AB44+AC44+AD44+AE44+AF44+AG44+AH44+AI44+AJ44+AK44+AL44+AM44+AN44+AO44+AP44+AQ44+AR44+AS44+AT44+AU44+AV44+AW44+AX44+AY44+AZ44+BA44+BB44+BC44+BD44+BE44+BF44+BG44+BH44+BI44+BJ44</f>
        <v>750242.32</v>
      </c>
      <c r="BL44" s="1"/>
    </row>
    <row r="45" spans="1:64" ht="9.9499999999999993" customHeight="1" x14ac:dyDescent="0.25">
      <c r="A45" s="7" t="s">
        <v>126</v>
      </c>
      <c r="B45" s="8" t="s">
        <v>97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332161.28000000003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429.06</v>
      </c>
      <c r="AY45" s="9">
        <v>0</v>
      </c>
      <c r="AZ45" s="9">
        <v>0</v>
      </c>
      <c r="BA45" s="9">
        <v>0</v>
      </c>
      <c r="BB45" s="9">
        <v>9204.48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f t="shared" si="11"/>
        <v>341794.82</v>
      </c>
      <c r="BL45" s="1"/>
    </row>
    <row r="46" spans="1:64" ht="9.9499999999999993" customHeight="1" x14ac:dyDescent="0.25">
      <c r="A46" s="7" t="s">
        <v>127</v>
      </c>
      <c r="B46" s="8" t="s">
        <v>99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13725.22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72194.2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20719.64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2751</v>
      </c>
      <c r="AY46" s="9">
        <v>0</v>
      </c>
      <c r="AZ46" s="9">
        <v>0</v>
      </c>
      <c r="BA46" s="9">
        <v>0</v>
      </c>
      <c r="BB46" s="9">
        <v>59087.88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f t="shared" si="11"/>
        <v>168477.94</v>
      </c>
      <c r="BL46" s="1"/>
    </row>
    <row r="47" spans="1:64" ht="9.9499999999999993" customHeight="1" x14ac:dyDescent="0.25">
      <c r="A47" s="7" t="s">
        <v>128</v>
      </c>
      <c r="B47" s="8" t="s">
        <v>101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314783.18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f t="shared" si="11"/>
        <v>314783.18</v>
      </c>
      <c r="BL47" s="1"/>
    </row>
    <row r="48" spans="1:64" ht="9.9499999999999993" customHeight="1" x14ac:dyDescent="0.25">
      <c r="A48" s="7" t="s">
        <v>129</v>
      </c>
      <c r="B48" s="8" t="s">
        <v>103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f t="shared" si="11"/>
        <v>0</v>
      </c>
      <c r="BL48" s="1"/>
    </row>
    <row r="49" spans="1:64" ht="9.9499999999999993" customHeight="1" x14ac:dyDescent="0.25">
      <c r="A49" s="7" t="s">
        <v>130</v>
      </c>
      <c r="B49" s="8" t="s">
        <v>105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f t="shared" si="11"/>
        <v>0</v>
      </c>
      <c r="BL49" s="1"/>
    </row>
    <row r="50" spans="1:64" ht="9.9499999999999993" customHeight="1" x14ac:dyDescent="0.25">
      <c r="A50" s="7" t="s">
        <v>131</v>
      </c>
      <c r="B50" s="2"/>
      <c r="C50" s="9">
        <f t="shared" ref="C50:AH50" si="12">+SUM(C44:C49)</f>
        <v>0</v>
      </c>
      <c r="D50" s="9">
        <f t="shared" si="12"/>
        <v>0</v>
      </c>
      <c r="E50" s="9">
        <f t="shared" si="12"/>
        <v>0</v>
      </c>
      <c r="F50" s="9">
        <f t="shared" si="12"/>
        <v>0</v>
      </c>
      <c r="G50" s="9">
        <f t="shared" si="12"/>
        <v>0</v>
      </c>
      <c r="H50" s="9">
        <f t="shared" si="12"/>
        <v>13725.22</v>
      </c>
      <c r="I50" s="9">
        <f t="shared" si="12"/>
        <v>0</v>
      </c>
      <c r="J50" s="9">
        <f t="shared" si="12"/>
        <v>0</v>
      </c>
      <c r="K50" s="9">
        <f t="shared" si="12"/>
        <v>0</v>
      </c>
      <c r="L50" s="9">
        <f t="shared" si="12"/>
        <v>0</v>
      </c>
      <c r="M50" s="9">
        <f t="shared" si="12"/>
        <v>0</v>
      </c>
      <c r="N50" s="9">
        <f t="shared" si="12"/>
        <v>0</v>
      </c>
      <c r="O50" s="9">
        <f t="shared" si="12"/>
        <v>0</v>
      </c>
      <c r="P50" s="9">
        <f t="shared" si="12"/>
        <v>0</v>
      </c>
      <c r="Q50" s="9">
        <f t="shared" si="12"/>
        <v>0</v>
      </c>
      <c r="R50" s="9">
        <f t="shared" si="12"/>
        <v>0</v>
      </c>
      <c r="S50" s="9">
        <f t="shared" si="12"/>
        <v>0</v>
      </c>
      <c r="T50" s="9">
        <f t="shared" si="12"/>
        <v>0</v>
      </c>
      <c r="U50" s="9">
        <f t="shared" si="12"/>
        <v>0</v>
      </c>
      <c r="V50" s="9">
        <f t="shared" si="12"/>
        <v>0</v>
      </c>
      <c r="W50" s="9">
        <f t="shared" si="12"/>
        <v>0</v>
      </c>
      <c r="X50" s="9">
        <f t="shared" si="12"/>
        <v>0</v>
      </c>
      <c r="Y50" s="9">
        <f t="shared" si="12"/>
        <v>0</v>
      </c>
      <c r="Z50" s="9">
        <f t="shared" si="12"/>
        <v>0</v>
      </c>
      <c r="AA50" s="9">
        <f t="shared" si="12"/>
        <v>0</v>
      </c>
      <c r="AB50" s="9">
        <f t="shared" si="12"/>
        <v>1420561.48</v>
      </c>
      <c r="AC50" s="9">
        <f t="shared" si="12"/>
        <v>0</v>
      </c>
      <c r="AD50" s="9">
        <f t="shared" si="12"/>
        <v>0</v>
      </c>
      <c r="AE50" s="9">
        <f t="shared" si="12"/>
        <v>0</v>
      </c>
      <c r="AF50" s="9">
        <f t="shared" si="12"/>
        <v>0</v>
      </c>
      <c r="AG50" s="9">
        <f t="shared" si="12"/>
        <v>0</v>
      </c>
      <c r="AH50" s="9">
        <f t="shared" si="12"/>
        <v>0</v>
      </c>
      <c r="AI50" s="9">
        <f t="shared" ref="AI50:BJ50" si="13">+SUM(AI44:AI49)</f>
        <v>0</v>
      </c>
      <c r="AJ50" s="9">
        <f t="shared" si="13"/>
        <v>0</v>
      </c>
      <c r="AK50" s="9">
        <f t="shared" si="13"/>
        <v>0</v>
      </c>
      <c r="AL50" s="9">
        <f t="shared" si="13"/>
        <v>0</v>
      </c>
      <c r="AM50" s="9">
        <f t="shared" si="13"/>
        <v>0</v>
      </c>
      <c r="AN50" s="9">
        <f t="shared" si="13"/>
        <v>0</v>
      </c>
      <c r="AO50" s="9">
        <f t="shared" si="13"/>
        <v>20719.64</v>
      </c>
      <c r="AP50" s="9">
        <f t="shared" si="13"/>
        <v>0</v>
      </c>
      <c r="AQ50" s="9">
        <f t="shared" si="13"/>
        <v>0</v>
      </c>
      <c r="AR50" s="9">
        <f t="shared" si="13"/>
        <v>0</v>
      </c>
      <c r="AS50" s="9">
        <f t="shared" si="13"/>
        <v>0</v>
      </c>
      <c r="AT50" s="9">
        <f t="shared" si="13"/>
        <v>0</v>
      </c>
      <c r="AU50" s="9">
        <f t="shared" si="13"/>
        <v>0</v>
      </c>
      <c r="AV50" s="9">
        <f t="shared" si="13"/>
        <v>0</v>
      </c>
      <c r="AW50" s="9">
        <f t="shared" si="13"/>
        <v>0</v>
      </c>
      <c r="AX50" s="9">
        <f t="shared" si="13"/>
        <v>5302.0599999999995</v>
      </c>
      <c r="AY50" s="9">
        <f t="shared" si="13"/>
        <v>0</v>
      </c>
      <c r="AZ50" s="9">
        <f t="shared" si="13"/>
        <v>0</v>
      </c>
      <c r="BA50" s="9">
        <f t="shared" si="13"/>
        <v>0</v>
      </c>
      <c r="BB50" s="9">
        <f t="shared" si="13"/>
        <v>114989.85999999999</v>
      </c>
      <c r="BC50" s="9">
        <f t="shared" si="13"/>
        <v>0</v>
      </c>
      <c r="BD50" s="9">
        <f t="shared" si="13"/>
        <v>0</v>
      </c>
      <c r="BE50" s="9">
        <f t="shared" si="13"/>
        <v>0</v>
      </c>
      <c r="BF50" s="9">
        <f t="shared" si="13"/>
        <v>0</v>
      </c>
      <c r="BG50" s="9">
        <f t="shared" si="13"/>
        <v>0</v>
      </c>
      <c r="BH50" s="9">
        <f t="shared" si="13"/>
        <v>0</v>
      </c>
      <c r="BI50" s="9">
        <f t="shared" si="13"/>
        <v>0</v>
      </c>
      <c r="BJ50" s="9">
        <f t="shared" si="13"/>
        <v>0</v>
      </c>
      <c r="BK50" s="9">
        <f t="shared" si="11"/>
        <v>1575298.2599999998</v>
      </c>
      <c r="BL50" s="1"/>
    </row>
    <row r="51" spans="1:64" ht="9.9499999999999993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1"/>
    </row>
    <row r="52" spans="1:64" ht="9.9499999999999993" customHeight="1" x14ac:dyDescent="0.25">
      <c r="A52" s="7" t="s">
        <v>132</v>
      </c>
      <c r="B52" s="8" t="s">
        <v>133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1"/>
    </row>
    <row r="53" spans="1:64" ht="9.9499999999999993" customHeight="1" x14ac:dyDescent="0.25">
      <c r="A53" s="7" t="s">
        <v>125</v>
      </c>
      <c r="B53" s="8" t="s">
        <v>95</v>
      </c>
      <c r="C53" s="9">
        <v>0</v>
      </c>
      <c r="D53" s="9">
        <v>0</v>
      </c>
      <c r="E53" s="9">
        <v>0</v>
      </c>
      <c r="F53" s="9">
        <v>0</v>
      </c>
      <c r="G53" s="9">
        <v>52768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601337.65</v>
      </c>
      <c r="BC53" s="9">
        <v>0</v>
      </c>
      <c r="BD53" s="9">
        <v>0</v>
      </c>
      <c r="BE53" s="9">
        <v>0</v>
      </c>
      <c r="BF53" s="9">
        <v>47327.8</v>
      </c>
      <c r="BG53" s="9">
        <v>0</v>
      </c>
      <c r="BH53" s="9">
        <v>0</v>
      </c>
      <c r="BI53" s="9">
        <v>0</v>
      </c>
      <c r="BJ53" s="9">
        <v>0</v>
      </c>
      <c r="BK53" s="9">
        <f t="shared" ref="BK53:BK59" si="14">C53+D53+E53+F53+G53+H53+I53+J53+K53+L53+M53+N53+O53+P53+Q53+R53+S53+T53+U53+V53+W53+X53+Y53+Z53+AA53+AB53+AC53+AD53+AE53+AF53+AG53+AH53+AI53+AJ53+AK53+AL53+AM53+AN53+AO53+AP53+AQ53+AR53+AS53+AT53+AU53+AV53+AW53+AX53+AY53+AZ53+BA53+BB53+BC53+BD53+BE53+BF53+BG53+BH53+BI53+BJ53</f>
        <v>701433.45000000007</v>
      </c>
      <c r="BL53" s="1"/>
    </row>
    <row r="54" spans="1:64" ht="9.9499999999999993" customHeight="1" x14ac:dyDescent="0.25">
      <c r="A54" s="7" t="s">
        <v>126</v>
      </c>
      <c r="B54" s="8" t="s">
        <v>97</v>
      </c>
      <c r="C54" s="9">
        <v>0</v>
      </c>
      <c r="D54" s="9">
        <v>0</v>
      </c>
      <c r="E54" s="9">
        <v>0</v>
      </c>
      <c r="F54" s="9">
        <v>0</v>
      </c>
      <c r="G54" s="9">
        <v>15559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189270</v>
      </c>
      <c r="BC54" s="9">
        <v>0</v>
      </c>
      <c r="BD54" s="9">
        <v>0</v>
      </c>
      <c r="BE54" s="9">
        <v>0</v>
      </c>
      <c r="BF54" s="9">
        <v>13548.32</v>
      </c>
      <c r="BG54" s="9">
        <v>0</v>
      </c>
      <c r="BH54" s="9">
        <v>0</v>
      </c>
      <c r="BI54" s="9">
        <v>0</v>
      </c>
      <c r="BJ54" s="9">
        <v>0</v>
      </c>
      <c r="BK54" s="9">
        <f t="shared" si="14"/>
        <v>218377.32</v>
      </c>
      <c r="BL54" s="1"/>
    </row>
    <row r="55" spans="1:64" ht="9.9499999999999993" customHeight="1" x14ac:dyDescent="0.25">
      <c r="A55" s="7" t="s">
        <v>127</v>
      </c>
      <c r="B55" s="8" t="s">
        <v>99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5700.21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301727.24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f t="shared" si="14"/>
        <v>307427.45</v>
      </c>
      <c r="BL55" s="1"/>
    </row>
    <row r="56" spans="1:64" ht="9.9499999999999993" customHeight="1" x14ac:dyDescent="0.25">
      <c r="A56" s="7" t="s">
        <v>128</v>
      </c>
      <c r="B56" s="8" t="s">
        <v>101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23781.19</v>
      </c>
      <c r="BC56" s="9">
        <v>0</v>
      </c>
      <c r="BD56" s="9">
        <v>0</v>
      </c>
      <c r="BE56" s="9">
        <v>0</v>
      </c>
      <c r="BF56" s="9">
        <v>400.88</v>
      </c>
      <c r="BG56" s="9">
        <v>0</v>
      </c>
      <c r="BH56" s="9">
        <v>0</v>
      </c>
      <c r="BI56" s="9">
        <v>0</v>
      </c>
      <c r="BJ56" s="9">
        <v>0</v>
      </c>
      <c r="BK56" s="9">
        <f t="shared" si="14"/>
        <v>24182.07</v>
      </c>
      <c r="BL56" s="1"/>
    </row>
    <row r="57" spans="1:64" ht="9.9499999999999993" customHeight="1" x14ac:dyDescent="0.25">
      <c r="A57" s="7" t="s">
        <v>129</v>
      </c>
      <c r="B57" s="8" t="s">
        <v>103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27696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f t="shared" si="14"/>
        <v>27696</v>
      </c>
      <c r="BL57" s="1"/>
    </row>
    <row r="58" spans="1:64" ht="9.9499999999999993" customHeight="1" x14ac:dyDescent="0.25">
      <c r="A58" s="7" t="s">
        <v>130</v>
      </c>
      <c r="B58" s="8" t="s">
        <v>105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50683.7</v>
      </c>
      <c r="BC58" s="9">
        <v>0</v>
      </c>
      <c r="BD58" s="9">
        <v>0</v>
      </c>
      <c r="BE58" s="9">
        <v>0</v>
      </c>
      <c r="BF58" s="9">
        <v>2864.17</v>
      </c>
      <c r="BG58" s="9">
        <v>0</v>
      </c>
      <c r="BH58" s="9">
        <v>0</v>
      </c>
      <c r="BI58" s="9">
        <v>0</v>
      </c>
      <c r="BJ58" s="9">
        <v>0</v>
      </c>
      <c r="BK58" s="9">
        <f t="shared" si="14"/>
        <v>53547.869999999995</v>
      </c>
      <c r="BL58" s="1"/>
    </row>
    <row r="59" spans="1:64" ht="9.9499999999999993" customHeight="1" x14ac:dyDescent="0.25">
      <c r="A59" s="7" t="s">
        <v>134</v>
      </c>
      <c r="B59" s="2"/>
      <c r="C59" s="9">
        <f t="shared" ref="C59:AH59" si="15">+SUM(C53:C58)</f>
        <v>0</v>
      </c>
      <c r="D59" s="9">
        <f t="shared" si="15"/>
        <v>0</v>
      </c>
      <c r="E59" s="9">
        <f t="shared" si="15"/>
        <v>0</v>
      </c>
      <c r="F59" s="9">
        <f t="shared" si="15"/>
        <v>0</v>
      </c>
      <c r="G59" s="9">
        <f t="shared" si="15"/>
        <v>68327</v>
      </c>
      <c r="H59" s="9">
        <f t="shared" si="15"/>
        <v>0</v>
      </c>
      <c r="I59" s="9">
        <f t="shared" si="15"/>
        <v>0</v>
      </c>
      <c r="J59" s="9">
        <f t="shared" si="15"/>
        <v>0</v>
      </c>
      <c r="K59" s="9">
        <f t="shared" si="15"/>
        <v>0</v>
      </c>
      <c r="L59" s="9">
        <f t="shared" si="15"/>
        <v>0</v>
      </c>
      <c r="M59" s="9">
        <f t="shared" si="15"/>
        <v>0</v>
      </c>
      <c r="N59" s="9">
        <f t="shared" si="15"/>
        <v>0</v>
      </c>
      <c r="O59" s="9">
        <f t="shared" si="15"/>
        <v>0</v>
      </c>
      <c r="P59" s="9">
        <f t="shared" si="15"/>
        <v>0</v>
      </c>
      <c r="Q59" s="9">
        <f t="shared" si="15"/>
        <v>0</v>
      </c>
      <c r="R59" s="9">
        <f t="shared" si="15"/>
        <v>0</v>
      </c>
      <c r="S59" s="9">
        <f t="shared" si="15"/>
        <v>0</v>
      </c>
      <c r="T59" s="9">
        <f t="shared" si="15"/>
        <v>0</v>
      </c>
      <c r="U59" s="9">
        <f t="shared" si="15"/>
        <v>0</v>
      </c>
      <c r="V59" s="9">
        <f t="shared" si="15"/>
        <v>0</v>
      </c>
      <c r="W59" s="9">
        <f t="shared" si="15"/>
        <v>0</v>
      </c>
      <c r="X59" s="9">
        <f t="shared" si="15"/>
        <v>0</v>
      </c>
      <c r="Y59" s="9">
        <f t="shared" si="15"/>
        <v>0</v>
      </c>
      <c r="Z59" s="9">
        <f t="shared" si="15"/>
        <v>0</v>
      </c>
      <c r="AA59" s="9">
        <f t="shared" si="15"/>
        <v>0</v>
      </c>
      <c r="AB59" s="9">
        <f t="shared" si="15"/>
        <v>0</v>
      </c>
      <c r="AC59" s="9">
        <f t="shared" si="15"/>
        <v>0</v>
      </c>
      <c r="AD59" s="9">
        <f t="shared" si="15"/>
        <v>0</v>
      </c>
      <c r="AE59" s="9">
        <f t="shared" si="15"/>
        <v>0</v>
      </c>
      <c r="AF59" s="9">
        <f t="shared" si="15"/>
        <v>0</v>
      </c>
      <c r="AG59" s="9">
        <f t="shared" si="15"/>
        <v>0</v>
      </c>
      <c r="AH59" s="9">
        <f t="shared" si="15"/>
        <v>0</v>
      </c>
      <c r="AI59" s="9">
        <f t="shared" ref="AI59:BJ59" si="16">+SUM(AI53:AI58)</f>
        <v>0</v>
      </c>
      <c r="AJ59" s="9">
        <f t="shared" si="16"/>
        <v>0</v>
      </c>
      <c r="AK59" s="9">
        <f t="shared" si="16"/>
        <v>0</v>
      </c>
      <c r="AL59" s="9">
        <f t="shared" si="16"/>
        <v>5700.21</v>
      </c>
      <c r="AM59" s="9">
        <f t="shared" si="16"/>
        <v>0</v>
      </c>
      <c r="AN59" s="9">
        <f t="shared" si="16"/>
        <v>0</v>
      </c>
      <c r="AO59" s="9">
        <f t="shared" si="16"/>
        <v>0</v>
      </c>
      <c r="AP59" s="9">
        <f t="shared" si="16"/>
        <v>0</v>
      </c>
      <c r="AQ59" s="9">
        <f t="shared" si="16"/>
        <v>0</v>
      </c>
      <c r="AR59" s="9">
        <f t="shared" si="16"/>
        <v>0</v>
      </c>
      <c r="AS59" s="9">
        <f t="shared" si="16"/>
        <v>0</v>
      </c>
      <c r="AT59" s="9">
        <f t="shared" si="16"/>
        <v>0</v>
      </c>
      <c r="AU59" s="9">
        <f t="shared" si="16"/>
        <v>0</v>
      </c>
      <c r="AV59" s="9">
        <f t="shared" si="16"/>
        <v>0</v>
      </c>
      <c r="AW59" s="9">
        <f t="shared" si="16"/>
        <v>0</v>
      </c>
      <c r="AX59" s="9">
        <f t="shared" si="16"/>
        <v>0</v>
      </c>
      <c r="AY59" s="9">
        <f t="shared" si="16"/>
        <v>0</v>
      </c>
      <c r="AZ59" s="9">
        <f t="shared" si="16"/>
        <v>0</v>
      </c>
      <c r="BA59" s="9">
        <f t="shared" si="16"/>
        <v>0</v>
      </c>
      <c r="BB59" s="9">
        <f t="shared" si="16"/>
        <v>1194495.78</v>
      </c>
      <c r="BC59" s="9">
        <f t="shared" si="16"/>
        <v>0</v>
      </c>
      <c r="BD59" s="9">
        <f t="shared" si="16"/>
        <v>0</v>
      </c>
      <c r="BE59" s="9">
        <f t="shared" si="16"/>
        <v>0</v>
      </c>
      <c r="BF59" s="9">
        <f t="shared" si="16"/>
        <v>64141.17</v>
      </c>
      <c r="BG59" s="9">
        <f t="shared" si="16"/>
        <v>0</v>
      </c>
      <c r="BH59" s="9">
        <f t="shared" si="16"/>
        <v>0</v>
      </c>
      <c r="BI59" s="9">
        <f t="shared" si="16"/>
        <v>0</v>
      </c>
      <c r="BJ59" s="9">
        <f t="shared" si="16"/>
        <v>0</v>
      </c>
      <c r="BK59" s="9">
        <f t="shared" si="14"/>
        <v>1332664.1599999999</v>
      </c>
      <c r="BL59" s="1"/>
    </row>
    <row r="60" spans="1:64" ht="9.9499999999999993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1"/>
    </row>
    <row r="61" spans="1:64" ht="9.9499999999999993" customHeight="1" x14ac:dyDescent="0.25">
      <c r="A61" s="7" t="s">
        <v>135</v>
      </c>
      <c r="B61" s="8" t="s">
        <v>136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1"/>
    </row>
    <row r="62" spans="1:64" ht="9.9499999999999993" customHeight="1" x14ac:dyDescent="0.25">
      <c r="A62" s="7" t="s">
        <v>137</v>
      </c>
      <c r="B62" s="8" t="s">
        <v>95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f t="shared" ref="BK62:BK68" si="17">C62+D62+E62+F62+G62+H62+I62+J62+K62+L62+M62+N62+O62+P62+Q62+R62+S62+T62+U62+V62+W62+X62+Y62+Z62+AA62+AB62+AC62+AD62+AE62+AF62+AG62+AH62+AI62+AJ62+AK62+AL62+AM62+AN62+AO62+AP62+AQ62+AR62+AS62+AT62+AU62+AV62+AW62+AX62+AY62+AZ62+BA62+BB62+BC62+BD62+BE62+BF62+BG62+BH62+BI62+BJ62</f>
        <v>0</v>
      </c>
      <c r="BL62" s="1"/>
    </row>
    <row r="63" spans="1:64" ht="9.9499999999999993" customHeight="1" x14ac:dyDescent="0.25">
      <c r="A63" s="7" t="s">
        <v>126</v>
      </c>
      <c r="B63" s="8" t="s">
        <v>97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f t="shared" si="17"/>
        <v>0</v>
      </c>
      <c r="BL63" s="1"/>
    </row>
    <row r="64" spans="1:64" ht="9.9499999999999993" customHeight="1" x14ac:dyDescent="0.25">
      <c r="A64" s="7" t="s">
        <v>127</v>
      </c>
      <c r="B64" s="8" t="s">
        <v>99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3958.12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44583.55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f t="shared" si="17"/>
        <v>48541.670000000006</v>
      </c>
      <c r="BL64" s="1"/>
    </row>
    <row r="65" spans="1:64" ht="9.9499999999999993" customHeight="1" x14ac:dyDescent="0.25">
      <c r="A65" s="7" t="s">
        <v>128</v>
      </c>
      <c r="B65" s="8" t="s">
        <v>101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f t="shared" si="17"/>
        <v>0</v>
      </c>
      <c r="BL65" s="1"/>
    </row>
    <row r="66" spans="1:64" ht="9.9499999999999993" customHeight="1" x14ac:dyDescent="0.25">
      <c r="A66" s="7" t="s">
        <v>129</v>
      </c>
      <c r="B66" s="8" t="s">
        <v>103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661205.30000000005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1086138.76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f t="shared" si="17"/>
        <v>1747344.06</v>
      </c>
      <c r="BL66" s="1"/>
    </row>
    <row r="67" spans="1:64" ht="9.9499999999999993" customHeight="1" x14ac:dyDescent="0.25">
      <c r="A67" s="7" t="s">
        <v>130</v>
      </c>
      <c r="B67" s="8" t="s">
        <v>105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f t="shared" si="17"/>
        <v>0</v>
      </c>
      <c r="BL67" s="1"/>
    </row>
    <row r="68" spans="1:64" ht="9.9499999999999993" customHeight="1" x14ac:dyDescent="0.25">
      <c r="A68" s="7" t="s">
        <v>138</v>
      </c>
      <c r="B68" s="2"/>
      <c r="C68" s="9">
        <f t="shared" ref="C68:AH68" si="18">+SUM(C62:C67)</f>
        <v>0</v>
      </c>
      <c r="D68" s="9">
        <f t="shared" si="18"/>
        <v>0</v>
      </c>
      <c r="E68" s="9">
        <f t="shared" si="18"/>
        <v>0</v>
      </c>
      <c r="F68" s="9">
        <f t="shared" si="18"/>
        <v>0</v>
      </c>
      <c r="G68" s="9">
        <f t="shared" si="18"/>
        <v>0</v>
      </c>
      <c r="H68" s="9">
        <f t="shared" si="18"/>
        <v>0</v>
      </c>
      <c r="I68" s="9">
        <f t="shared" si="18"/>
        <v>0</v>
      </c>
      <c r="J68" s="9">
        <f t="shared" si="18"/>
        <v>0</v>
      </c>
      <c r="K68" s="9">
        <f t="shared" si="18"/>
        <v>0</v>
      </c>
      <c r="L68" s="9">
        <f t="shared" si="18"/>
        <v>0</v>
      </c>
      <c r="M68" s="9">
        <f t="shared" si="18"/>
        <v>0</v>
      </c>
      <c r="N68" s="9">
        <f t="shared" si="18"/>
        <v>0</v>
      </c>
      <c r="O68" s="9">
        <f t="shared" si="18"/>
        <v>0</v>
      </c>
      <c r="P68" s="9">
        <f t="shared" si="18"/>
        <v>0</v>
      </c>
      <c r="Q68" s="9">
        <f t="shared" si="18"/>
        <v>0</v>
      </c>
      <c r="R68" s="9">
        <f t="shared" si="18"/>
        <v>0</v>
      </c>
      <c r="S68" s="9">
        <f t="shared" si="18"/>
        <v>0</v>
      </c>
      <c r="T68" s="9">
        <f t="shared" si="18"/>
        <v>0</v>
      </c>
      <c r="U68" s="9">
        <f t="shared" si="18"/>
        <v>0</v>
      </c>
      <c r="V68" s="9">
        <f t="shared" si="18"/>
        <v>0</v>
      </c>
      <c r="W68" s="9">
        <f t="shared" si="18"/>
        <v>0</v>
      </c>
      <c r="X68" s="9">
        <f t="shared" si="18"/>
        <v>0</v>
      </c>
      <c r="Y68" s="9">
        <f t="shared" si="18"/>
        <v>0</v>
      </c>
      <c r="Z68" s="9">
        <f t="shared" si="18"/>
        <v>0</v>
      </c>
      <c r="AA68" s="9">
        <f t="shared" si="18"/>
        <v>0</v>
      </c>
      <c r="AB68" s="9">
        <f t="shared" si="18"/>
        <v>0</v>
      </c>
      <c r="AC68" s="9">
        <f t="shared" si="18"/>
        <v>0</v>
      </c>
      <c r="AD68" s="9">
        <f t="shared" si="18"/>
        <v>0</v>
      </c>
      <c r="AE68" s="9">
        <f t="shared" si="18"/>
        <v>0</v>
      </c>
      <c r="AF68" s="9">
        <f t="shared" si="18"/>
        <v>0</v>
      </c>
      <c r="AG68" s="9">
        <f t="shared" si="18"/>
        <v>0</v>
      </c>
      <c r="AH68" s="9">
        <f t="shared" si="18"/>
        <v>0</v>
      </c>
      <c r="AI68" s="9">
        <f t="shared" ref="AI68:BJ68" si="19">+SUM(AI62:AI67)</f>
        <v>0</v>
      </c>
      <c r="AJ68" s="9">
        <f t="shared" si="19"/>
        <v>0</v>
      </c>
      <c r="AK68" s="9">
        <f t="shared" si="19"/>
        <v>0</v>
      </c>
      <c r="AL68" s="9">
        <f t="shared" si="19"/>
        <v>661205.30000000005</v>
      </c>
      <c r="AM68" s="9">
        <f t="shared" si="19"/>
        <v>3958.12</v>
      </c>
      <c r="AN68" s="9">
        <f t="shared" si="19"/>
        <v>0</v>
      </c>
      <c r="AO68" s="9">
        <f t="shared" si="19"/>
        <v>0</v>
      </c>
      <c r="AP68" s="9">
        <f t="shared" si="19"/>
        <v>0</v>
      </c>
      <c r="AQ68" s="9">
        <f t="shared" si="19"/>
        <v>0</v>
      </c>
      <c r="AR68" s="9">
        <f t="shared" si="19"/>
        <v>0</v>
      </c>
      <c r="AS68" s="9">
        <f t="shared" si="19"/>
        <v>0</v>
      </c>
      <c r="AT68" s="9">
        <f t="shared" si="19"/>
        <v>0</v>
      </c>
      <c r="AU68" s="9">
        <f t="shared" si="19"/>
        <v>0</v>
      </c>
      <c r="AV68" s="9">
        <f t="shared" si="19"/>
        <v>0</v>
      </c>
      <c r="AW68" s="9">
        <f t="shared" si="19"/>
        <v>0</v>
      </c>
      <c r="AX68" s="9">
        <f t="shared" si="19"/>
        <v>0</v>
      </c>
      <c r="AY68" s="9">
        <f t="shared" si="19"/>
        <v>0</v>
      </c>
      <c r="AZ68" s="9">
        <f t="shared" si="19"/>
        <v>0</v>
      </c>
      <c r="BA68" s="9">
        <f t="shared" si="19"/>
        <v>0</v>
      </c>
      <c r="BB68" s="9">
        <f t="shared" si="19"/>
        <v>1130722.31</v>
      </c>
      <c r="BC68" s="9">
        <f t="shared" si="19"/>
        <v>0</v>
      </c>
      <c r="BD68" s="9">
        <f t="shared" si="19"/>
        <v>0</v>
      </c>
      <c r="BE68" s="9">
        <f t="shared" si="19"/>
        <v>0</v>
      </c>
      <c r="BF68" s="9">
        <f t="shared" si="19"/>
        <v>0</v>
      </c>
      <c r="BG68" s="9">
        <f t="shared" si="19"/>
        <v>0</v>
      </c>
      <c r="BH68" s="9">
        <f t="shared" si="19"/>
        <v>0</v>
      </c>
      <c r="BI68" s="9">
        <f t="shared" si="19"/>
        <v>0</v>
      </c>
      <c r="BJ68" s="9">
        <f t="shared" si="19"/>
        <v>0</v>
      </c>
      <c r="BK68" s="9">
        <f t="shared" si="17"/>
        <v>1795885.73</v>
      </c>
      <c r="BL68" s="1"/>
    </row>
    <row r="69" spans="1:64" ht="9.9499999999999993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1"/>
    </row>
    <row r="70" spans="1:64" ht="9.9499999999999993" customHeight="1" x14ac:dyDescent="0.25">
      <c r="A70" s="7" t="s">
        <v>139</v>
      </c>
      <c r="B70" s="8" t="s">
        <v>88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1"/>
    </row>
    <row r="71" spans="1:64" ht="9.9499999999999993" customHeight="1" x14ac:dyDescent="0.25">
      <c r="A71" s="7" t="s">
        <v>140</v>
      </c>
      <c r="B71" s="8" t="s">
        <v>141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f>C71+D71+E71+F71+G71+H71+I71+J71+K71+L71+M71+N71+O71+P71+Q71+R71+S71+T71+U71+V71+W71+X71+Y71+Z71+AA71+AB71+AC71+AD71+AE71+AF71+AG71+AH71+AI71+AJ71+AK71+AL71+AM71+AN71+AO71+AP71+AQ71+AR71+AS71+AT71+AU71+AV71+AW71+AX71+AY71+AZ71+BA71+BB71+BC71+BD71+BE71+BF71+BG71+BH71+BI71+BJ71</f>
        <v>0</v>
      </c>
      <c r="BL71" s="1"/>
    </row>
    <row r="72" spans="1:64" ht="9.9499999999999993" customHeight="1" x14ac:dyDescent="0.25">
      <c r="A72" s="7" t="s">
        <v>142</v>
      </c>
      <c r="B72" s="8" t="s">
        <v>143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f>C72+D72+E72+F72+G72+H72+I72+J72+K72+L72+M72+N72+O72+P72+Q72+R72+S72+T72+U72+V72+W72+X72+Y72+Z72+AA72+AB72+AC72+AD72+AE72+AF72+AG72+AH72+AI72+AJ72+AK72+AL72+AM72+AN72+AO72+AP72+AQ72+AR72+AS72+AT72+AU72+AV72+AW72+AX72+AY72+AZ72+BA72+BB72+BC72+BD72+BE72+BF72+BG72+BH72+BI72+BJ72</f>
        <v>0</v>
      </c>
      <c r="BL72" s="1"/>
    </row>
    <row r="73" spans="1:64" ht="9.9499999999999993" customHeight="1" x14ac:dyDescent="0.25">
      <c r="A73" s="7" t="s">
        <v>130</v>
      </c>
      <c r="B73" s="8" t="s">
        <v>144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f>C73+D73+E73+F73+G73+H73+I73+J73+K73+L73+M73+N73+O73+P73+Q73+R73+S73+T73+U73+V73+W73+X73+Y73+Z73+AA73+AB73+AC73+AD73+AE73+AF73+AG73+AH73+AI73+AJ73+AK73+AL73+AM73+AN73+AO73+AP73+AQ73+AR73+AS73+AT73+AU73+AV73+AW73+AX73+AY73+AZ73+BA73+BB73+BC73+BD73+BE73+BF73+BG73+BH73+BI73+BJ73</f>
        <v>0</v>
      </c>
      <c r="BL73" s="1"/>
    </row>
    <row r="74" spans="1:64" ht="9.9499999999999993" customHeight="1" x14ac:dyDescent="0.25">
      <c r="A74" s="7" t="s">
        <v>145</v>
      </c>
      <c r="B74" s="2"/>
      <c r="C74" s="9">
        <f t="shared" ref="C74:AH74" si="20">+SUM(C71:C73)</f>
        <v>0</v>
      </c>
      <c r="D74" s="9">
        <f t="shared" si="20"/>
        <v>0</v>
      </c>
      <c r="E74" s="9">
        <f t="shared" si="20"/>
        <v>0</v>
      </c>
      <c r="F74" s="9">
        <f t="shared" si="20"/>
        <v>0</v>
      </c>
      <c r="G74" s="9">
        <f t="shared" si="20"/>
        <v>0</v>
      </c>
      <c r="H74" s="9">
        <f t="shared" si="20"/>
        <v>0</v>
      </c>
      <c r="I74" s="9">
        <f t="shared" si="20"/>
        <v>0</v>
      </c>
      <c r="J74" s="9">
        <f t="shared" si="20"/>
        <v>0</v>
      </c>
      <c r="K74" s="9">
        <f t="shared" si="20"/>
        <v>0</v>
      </c>
      <c r="L74" s="9">
        <f t="shared" si="20"/>
        <v>0</v>
      </c>
      <c r="M74" s="9">
        <f t="shared" si="20"/>
        <v>0</v>
      </c>
      <c r="N74" s="9">
        <f t="shared" si="20"/>
        <v>0</v>
      </c>
      <c r="O74" s="9">
        <f t="shared" si="20"/>
        <v>0</v>
      </c>
      <c r="P74" s="9">
        <f t="shared" si="20"/>
        <v>0</v>
      </c>
      <c r="Q74" s="9">
        <f t="shared" si="20"/>
        <v>0</v>
      </c>
      <c r="R74" s="9">
        <f t="shared" si="20"/>
        <v>0</v>
      </c>
      <c r="S74" s="9">
        <f t="shared" si="20"/>
        <v>0</v>
      </c>
      <c r="T74" s="9">
        <f t="shared" si="20"/>
        <v>0</v>
      </c>
      <c r="U74" s="9">
        <f t="shared" si="20"/>
        <v>0</v>
      </c>
      <c r="V74" s="9">
        <f t="shared" si="20"/>
        <v>0</v>
      </c>
      <c r="W74" s="9">
        <f t="shared" si="20"/>
        <v>0</v>
      </c>
      <c r="X74" s="9">
        <f t="shared" si="20"/>
        <v>0</v>
      </c>
      <c r="Y74" s="9">
        <f t="shared" si="20"/>
        <v>0</v>
      </c>
      <c r="Z74" s="9">
        <f t="shared" si="20"/>
        <v>0</v>
      </c>
      <c r="AA74" s="9">
        <f t="shared" si="20"/>
        <v>0</v>
      </c>
      <c r="AB74" s="9">
        <f t="shared" si="20"/>
        <v>0</v>
      </c>
      <c r="AC74" s="9">
        <f t="shared" si="20"/>
        <v>0</v>
      </c>
      <c r="AD74" s="9">
        <f t="shared" si="20"/>
        <v>0</v>
      </c>
      <c r="AE74" s="9">
        <f t="shared" si="20"/>
        <v>0</v>
      </c>
      <c r="AF74" s="9">
        <f t="shared" si="20"/>
        <v>0</v>
      </c>
      <c r="AG74" s="9">
        <f t="shared" si="20"/>
        <v>0</v>
      </c>
      <c r="AH74" s="9">
        <f t="shared" si="20"/>
        <v>0</v>
      </c>
      <c r="AI74" s="9">
        <f t="shared" ref="AI74:BJ74" si="21">+SUM(AI71:AI73)</f>
        <v>0</v>
      </c>
      <c r="AJ74" s="9">
        <f t="shared" si="21"/>
        <v>0</v>
      </c>
      <c r="AK74" s="9">
        <f t="shared" si="21"/>
        <v>0</v>
      </c>
      <c r="AL74" s="9">
        <f t="shared" si="21"/>
        <v>0</v>
      </c>
      <c r="AM74" s="9">
        <f t="shared" si="21"/>
        <v>0</v>
      </c>
      <c r="AN74" s="9">
        <f t="shared" si="21"/>
        <v>0</v>
      </c>
      <c r="AO74" s="9">
        <f t="shared" si="21"/>
        <v>0</v>
      </c>
      <c r="AP74" s="9">
        <f t="shared" si="21"/>
        <v>0</v>
      </c>
      <c r="AQ74" s="9">
        <f t="shared" si="21"/>
        <v>0</v>
      </c>
      <c r="AR74" s="9">
        <f t="shared" si="21"/>
        <v>0</v>
      </c>
      <c r="AS74" s="9">
        <f t="shared" si="21"/>
        <v>0</v>
      </c>
      <c r="AT74" s="9">
        <f t="shared" si="21"/>
        <v>0</v>
      </c>
      <c r="AU74" s="9">
        <f t="shared" si="21"/>
        <v>0</v>
      </c>
      <c r="AV74" s="9">
        <f t="shared" si="21"/>
        <v>0</v>
      </c>
      <c r="AW74" s="9">
        <f t="shared" si="21"/>
        <v>0</v>
      </c>
      <c r="AX74" s="9">
        <f t="shared" si="21"/>
        <v>0</v>
      </c>
      <c r="AY74" s="9">
        <f t="shared" si="21"/>
        <v>0</v>
      </c>
      <c r="AZ74" s="9">
        <f t="shared" si="21"/>
        <v>0</v>
      </c>
      <c r="BA74" s="9">
        <f t="shared" si="21"/>
        <v>0</v>
      </c>
      <c r="BB74" s="9">
        <f t="shared" si="21"/>
        <v>0</v>
      </c>
      <c r="BC74" s="9">
        <f t="shared" si="21"/>
        <v>0</v>
      </c>
      <c r="BD74" s="9">
        <f t="shared" si="21"/>
        <v>0</v>
      </c>
      <c r="BE74" s="9">
        <f t="shared" si="21"/>
        <v>0</v>
      </c>
      <c r="BF74" s="9">
        <f t="shared" si="21"/>
        <v>0</v>
      </c>
      <c r="BG74" s="9">
        <f t="shared" si="21"/>
        <v>0</v>
      </c>
      <c r="BH74" s="9">
        <f t="shared" si="21"/>
        <v>0</v>
      </c>
      <c r="BI74" s="9">
        <f t="shared" si="21"/>
        <v>0</v>
      </c>
      <c r="BJ74" s="9">
        <f t="shared" si="21"/>
        <v>0</v>
      </c>
      <c r="BK74" s="9">
        <f>C74+D74+E74+F74+G74+H74+I74+J74+K74+L74+M74+N74+O74+P74+Q74+R74+S74+T74+U74+V74+W74+X74+Y74+Z74+AA74+AB74+AC74+AD74+AE74+AF74+AG74+AH74+AI74+AJ74+AK74+AL74+AM74+AN74+AO74+AP74+AQ74+AR74+AS74+AT74+AU74+AV74+AW74+AX74+AY74+AZ74+BA74+BB74+BC74+BD74+BE74+BF74+BG74+BH74+BI74+BJ74</f>
        <v>0</v>
      </c>
      <c r="BL74" s="1"/>
    </row>
    <row r="75" spans="1:64" x14ac:dyDescent="0.25">
      <c r="A75" s="2"/>
      <c r="B75" s="2"/>
      <c r="C75" s="3" t="s">
        <v>146</v>
      </c>
      <c r="D75" s="3"/>
      <c r="E75" s="3"/>
      <c r="F75" s="3"/>
      <c r="G75" s="3"/>
      <c r="H75" s="3"/>
      <c r="I75" s="3" t="s">
        <v>147</v>
      </c>
      <c r="J75" s="3"/>
      <c r="K75" s="3"/>
      <c r="L75" s="3"/>
      <c r="M75" s="3"/>
      <c r="N75" s="3"/>
      <c r="O75" s="3" t="s">
        <v>148</v>
      </c>
      <c r="P75" s="3"/>
      <c r="Q75" s="3"/>
      <c r="R75" s="3"/>
      <c r="S75" s="3"/>
      <c r="T75" s="3"/>
      <c r="U75" s="3" t="s">
        <v>149</v>
      </c>
      <c r="V75" s="3"/>
      <c r="W75" s="3"/>
      <c r="X75" s="3"/>
      <c r="Y75" s="3"/>
      <c r="Z75" s="3"/>
      <c r="AA75" s="3" t="s">
        <v>150</v>
      </c>
      <c r="AB75" s="3"/>
      <c r="AC75" s="3"/>
      <c r="AD75" s="3"/>
      <c r="AE75" s="3"/>
      <c r="AF75" s="3"/>
      <c r="AG75" s="3" t="s">
        <v>151</v>
      </c>
      <c r="AH75" s="3"/>
      <c r="AI75" s="3"/>
      <c r="AJ75" s="3"/>
      <c r="AK75" s="3"/>
      <c r="AL75" s="3"/>
      <c r="AM75" s="3" t="s">
        <v>152</v>
      </c>
      <c r="AN75" s="3"/>
      <c r="AO75" s="3"/>
      <c r="AP75" s="3"/>
      <c r="AQ75" s="3"/>
      <c r="AR75" s="3"/>
      <c r="AS75" s="3" t="s">
        <v>153</v>
      </c>
      <c r="AT75" s="3"/>
      <c r="AU75" s="3"/>
      <c r="AV75" s="3"/>
      <c r="AW75" s="3"/>
      <c r="AX75" s="3"/>
      <c r="AY75" s="3" t="s">
        <v>154</v>
      </c>
      <c r="AZ75" s="3"/>
      <c r="BA75" s="3"/>
      <c r="BB75" s="3"/>
      <c r="BC75" s="3"/>
      <c r="BD75" s="3"/>
      <c r="BE75" s="3" t="s">
        <v>155</v>
      </c>
      <c r="BF75" s="3"/>
      <c r="BG75" s="3"/>
      <c r="BH75" s="3"/>
      <c r="BI75" s="3"/>
      <c r="BJ75" s="3"/>
      <c r="BK75" s="2"/>
      <c r="BL75" s="1"/>
    </row>
    <row r="76" spans="1:64" x14ac:dyDescent="0.25">
      <c r="A76" s="4" t="s">
        <v>10</v>
      </c>
      <c r="B76" s="2"/>
      <c r="C76" s="5" t="s">
        <v>11</v>
      </c>
      <c r="D76" s="5"/>
      <c r="E76" s="5"/>
      <c r="F76" s="5"/>
      <c r="G76" s="5"/>
      <c r="H76" s="2"/>
      <c r="I76" s="5" t="s">
        <v>11</v>
      </c>
      <c r="J76" s="5"/>
      <c r="K76" s="5"/>
      <c r="L76" s="5"/>
      <c r="M76" s="5"/>
      <c r="N76" s="2"/>
      <c r="O76" s="5" t="s">
        <v>11</v>
      </c>
      <c r="P76" s="5"/>
      <c r="Q76" s="5"/>
      <c r="R76" s="5"/>
      <c r="S76" s="5"/>
      <c r="T76" s="2"/>
      <c r="U76" s="5" t="s">
        <v>11</v>
      </c>
      <c r="V76" s="5"/>
      <c r="W76" s="5"/>
      <c r="X76" s="5"/>
      <c r="Y76" s="5"/>
      <c r="Z76" s="2"/>
      <c r="AA76" s="5" t="s">
        <v>11</v>
      </c>
      <c r="AB76" s="5"/>
      <c r="AC76" s="5"/>
      <c r="AD76" s="5"/>
      <c r="AE76" s="5"/>
      <c r="AF76" s="2"/>
      <c r="AG76" s="5" t="s">
        <v>11</v>
      </c>
      <c r="AH76" s="5"/>
      <c r="AI76" s="5"/>
      <c r="AJ76" s="5"/>
      <c r="AK76" s="5"/>
      <c r="AL76" s="2"/>
      <c r="AM76" s="5" t="s">
        <v>11</v>
      </c>
      <c r="AN76" s="5"/>
      <c r="AO76" s="5"/>
      <c r="AP76" s="5"/>
      <c r="AQ76" s="5"/>
      <c r="AR76" s="2"/>
      <c r="AS76" s="5" t="s">
        <v>11</v>
      </c>
      <c r="AT76" s="5"/>
      <c r="AU76" s="5"/>
      <c r="AV76" s="5"/>
      <c r="AW76" s="5"/>
      <c r="AX76" s="2"/>
      <c r="AY76" s="5" t="s">
        <v>11</v>
      </c>
      <c r="AZ76" s="5"/>
      <c r="BA76" s="5"/>
      <c r="BB76" s="5"/>
      <c r="BC76" s="5"/>
      <c r="BD76" s="2"/>
      <c r="BE76" s="5" t="s">
        <v>11</v>
      </c>
      <c r="BF76" s="5"/>
      <c r="BG76" s="5"/>
      <c r="BH76" s="5"/>
      <c r="BI76" s="5"/>
      <c r="BJ76" s="2"/>
      <c r="BK76" s="6" t="s">
        <v>12</v>
      </c>
      <c r="BL76" s="1"/>
    </row>
    <row r="77" spans="1:64" x14ac:dyDescent="0.25">
      <c r="A77" s="4" t="s">
        <v>13</v>
      </c>
      <c r="B77" s="4" t="s">
        <v>14</v>
      </c>
      <c r="C77" s="6" t="s">
        <v>15</v>
      </c>
      <c r="D77" s="6" t="s">
        <v>16</v>
      </c>
      <c r="E77" s="6" t="s">
        <v>17</v>
      </c>
      <c r="F77" s="6" t="s">
        <v>18</v>
      </c>
      <c r="G77" s="6" t="s">
        <v>19</v>
      </c>
      <c r="H77" s="6" t="s">
        <v>20</v>
      </c>
      <c r="I77" s="6" t="s">
        <v>21</v>
      </c>
      <c r="J77" s="6" t="s">
        <v>22</v>
      </c>
      <c r="K77" s="6" t="s">
        <v>23</v>
      </c>
      <c r="L77" s="6" t="s">
        <v>24</v>
      </c>
      <c r="M77" s="6" t="s">
        <v>25</v>
      </c>
      <c r="N77" s="6" t="s">
        <v>26</v>
      </c>
      <c r="O77" s="6" t="s">
        <v>27</v>
      </c>
      <c r="P77" s="6" t="s">
        <v>28</v>
      </c>
      <c r="Q77" s="6" t="s">
        <v>29</v>
      </c>
      <c r="R77" s="6" t="s">
        <v>30</v>
      </c>
      <c r="S77" s="6" t="s">
        <v>31</v>
      </c>
      <c r="T77" s="6" t="s">
        <v>32</v>
      </c>
      <c r="U77" s="6" t="s">
        <v>33</v>
      </c>
      <c r="V77" s="6" t="s">
        <v>34</v>
      </c>
      <c r="W77" s="6" t="s">
        <v>35</v>
      </c>
      <c r="X77" s="6" t="s">
        <v>36</v>
      </c>
      <c r="Y77" s="6" t="s">
        <v>37</v>
      </c>
      <c r="Z77" s="6" t="s">
        <v>38</v>
      </c>
      <c r="AA77" s="6" t="s">
        <v>39</v>
      </c>
      <c r="AB77" s="6" t="s">
        <v>40</v>
      </c>
      <c r="AC77" s="6" t="s">
        <v>41</v>
      </c>
      <c r="AD77" s="6" t="s">
        <v>42</v>
      </c>
      <c r="AE77" s="6" t="s">
        <v>43</v>
      </c>
      <c r="AF77" s="6" t="s">
        <v>44</v>
      </c>
      <c r="AG77" s="6" t="s">
        <v>45</v>
      </c>
      <c r="AH77" s="6" t="s">
        <v>46</v>
      </c>
      <c r="AI77" s="6" t="s">
        <v>47</v>
      </c>
      <c r="AJ77" s="6" t="s">
        <v>48</v>
      </c>
      <c r="AK77" s="6" t="s">
        <v>49</v>
      </c>
      <c r="AL77" s="6" t="s">
        <v>50</v>
      </c>
      <c r="AM77" s="6" t="s">
        <v>51</v>
      </c>
      <c r="AN77" s="6" t="s">
        <v>52</v>
      </c>
      <c r="AO77" s="6" t="s">
        <v>53</v>
      </c>
      <c r="AP77" s="6" t="s">
        <v>54</v>
      </c>
      <c r="AQ77" s="6" t="s">
        <v>55</v>
      </c>
      <c r="AR77" s="6" t="s">
        <v>56</v>
      </c>
      <c r="AS77" s="6" t="s">
        <v>57</v>
      </c>
      <c r="AT77" s="6" t="s">
        <v>58</v>
      </c>
      <c r="AU77" s="6" t="s">
        <v>59</v>
      </c>
      <c r="AV77" s="6" t="s">
        <v>60</v>
      </c>
      <c r="AW77" s="6" t="s">
        <v>61</v>
      </c>
      <c r="AX77" s="6" t="s">
        <v>62</v>
      </c>
      <c r="AY77" s="6" t="s">
        <v>63</v>
      </c>
      <c r="AZ77" s="6" t="s">
        <v>64</v>
      </c>
      <c r="BA77" s="6" t="s">
        <v>65</v>
      </c>
      <c r="BB77" s="6" t="s">
        <v>66</v>
      </c>
      <c r="BC77" s="6" t="s">
        <v>67</v>
      </c>
      <c r="BD77" s="6" t="s">
        <v>68</v>
      </c>
      <c r="BE77" s="6" t="s">
        <v>69</v>
      </c>
      <c r="BF77" s="6" t="s">
        <v>70</v>
      </c>
      <c r="BG77" s="6" t="s">
        <v>71</v>
      </c>
      <c r="BH77" s="6" t="s">
        <v>72</v>
      </c>
      <c r="BI77" s="6" t="s">
        <v>73</v>
      </c>
      <c r="BJ77" s="6" t="s">
        <v>74</v>
      </c>
      <c r="BK77" s="6" t="s">
        <v>75</v>
      </c>
      <c r="BL77" s="1"/>
    </row>
    <row r="78" spans="1:64" x14ac:dyDescent="0.25">
      <c r="A78" s="4" t="s">
        <v>76</v>
      </c>
      <c r="B78" s="4" t="s">
        <v>77</v>
      </c>
      <c r="C78" s="6" t="s">
        <v>78</v>
      </c>
      <c r="D78" s="6" t="s">
        <v>78</v>
      </c>
      <c r="E78" s="6" t="s">
        <v>78</v>
      </c>
      <c r="F78" s="6" t="s">
        <v>78</v>
      </c>
      <c r="G78" s="6" t="s">
        <v>78</v>
      </c>
      <c r="H78" s="6" t="s">
        <v>78</v>
      </c>
      <c r="I78" s="6" t="s">
        <v>78</v>
      </c>
      <c r="J78" s="6" t="s">
        <v>78</v>
      </c>
      <c r="K78" s="6" t="s">
        <v>78</v>
      </c>
      <c r="L78" s="6" t="s">
        <v>78</v>
      </c>
      <c r="M78" s="6" t="s">
        <v>78</v>
      </c>
      <c r="N78" s="6" t="s">
        <v>78</v>
      </c>
      <c r="O78" s="6" t="s">
        <v>78</v>
      </c>
      <c r="P78" s="6" t="s">
        <v>78</v>
      </c>
      <c r="Q78" s="6" t="s">
        <v>78</v>
      </c>
      <c r="R78" s="6" t="s">
        <v>78</v>
      </c>
      <c r="S78" s="6" t="s">
        <v>78</v>
      </c>
      <c r="T78" s="6" t="s">
        <v>78</v>
      </c>
      <c r="U78" s="6" t="s">
        <v>78</v>
      </c>
      <c r="V78" s="6" t="s">
        <v>78</v>
      </c>
      <c r="W78" s="6" t="s">
        <v>78</v>
      </c>
      <c r="X78" s="6" t="s">
        <v>78</v>
      </c>
      <c r="Y78" s="6" t="s">
        <v>78</v>
      </c>
      <c r="Z78" s="6" t="s">
        <v>78</v>
      </c>
      <c r="AA78" s="6" t="s">
        <v>78</v>
      </c>
      <c r="AB78" s="6" t="s">
        <v>78</v>
      </c>
      <c r="AC78" s="6" t="s">
        <v>78</v>
      </c>
      <c r="AD78" s="6" t="s">
        <v>78</v>
      </c>
      <c r="AE78" s="6" t="s">
        <v>78</v>
      </c>
      <c r="AF78" s="6" t="s">
        <v>78</v>
      </c>
      <c r="AG78" s="6" t="s">
        <v>78</v>
      </c>
      <c r="AH78" s="6" t="s">
        <v>78</v>
      </c>
      <c r="AI78" s="6" t="s">
        <v>78</v>
      </c>
      <c r="AJ78" s="6" t="s">
        <v>78</v>
      </c>
      <c r="AK78" s="6" t="s">
        <v>78</v>
      </c>
      <c r="AL78" s="6" t="s">
        <v>78</v>
      </c>
      <c r="AM78" s="6" t="s">
        <v>78</v>
      </c>
      <c r="AN78" s="6" t="s">
        <v>78</v>
      </c>
      <c r="AO78" s="6" t="s">
        <v>78</v>
      </c>
      <c r="AP78" s="6" t="s">
        <v>78</v>
      </c>
      <c r="AQ78" s="6" t="s">
        <v>78</v>
      </c>
      <c r="AR78" s="6" t="s">
        <v>78</v>
      </c>
      <c r="AS78" s="6" t="s">
        <v>78</v>
      </c>
      <c r="AT78" s="6" t="s">
        <v>78</v>
      </c>
      <c r="AU78" s="6" t="s">
        <v>78</v>
      </c>
      <c r="AV78" s="6" t="s">
        <v>78</v>
      </c>
      <c r="AW78" s="6" t="s">
        <v>78</v>
      </c>
      <c r="AX78" s="6" t="s">
        <v>78</v>
      </c>
      <c r="AY78" s="6" t="s">
        <v>78</v>
      </c>
      <c r="AZ78" s="6" t="s">
        <v>78</v>
      </c>
      <c r="BA78" s="6" t="s">
        <v>78</v>
      </c>
      <c r="BB78" s="6" t="s">
        <v>78</v>
      </c>
      <c r="BC78" s="6" t="s">
        <v>78</v>
      </c>
      <c r="BD78" s="6" t="s">
        <v>78</v>
      </c>
      <c r="BE78" s="6" t="s">
        <v>78</v>
      </c>
      <c r="BF78" s="6" t="s">
        <v>78</v>
      </c>
      <c r="BG78" s="6" t="s">
        <v>78</v>
      </c>
      <c r="BH78" s="6" t="s">
        <v>78</v>
      </c>
      <c r="BI78" s="6" t="s">
        <v>78</v>
      </c>
      <c r="BJ78" s="6" t="s">
        <v>78</v>
      </c>
      <c r="BK78" s="6" t="s">
        <v>78</v>
      </c>
      <c r="BL78" s="1"/>
    </row>
    <row r="79" spans="1:64" ht="9.9499999999999993" customHeight="1" x14ac:dyDescent="0.25">
      <c r="A79" s="7" t="s">
        <v>156</v>
      </c>
      <c r="B79" s="8" t="s">
        <v>157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1"/>
    </row>
    <row r="80" spans="1:64" ht="9.9499999999999993" customHeight="1" x14ac:dyDescent="0.25">
      <c r="A80" s="7" t="s">
        <v>94</v>
      </c>
      <c r="B80" s="8" t="s">
        <v>95</v>
      </c>
      <c r="C80" s="9">
        <v>48350.720000000001</v>
      </c>
      <c r="D80" s="9">
        <v>0</v>
      </c>
      <c r="E80" s="9">
        <v>41539.51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54187.64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24430.53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f t="shared" ref="BK80:BK87" si="22">C80+D80+E80+F80+G80+H80+I80+J80+K80+L80+M80+N80+O80+P80+Q80+R80+S80+T80+U80+V80+W80+X80+Y80+Z80+AA80+AB80+AC80+AD80+AE80+AF80+AG80+AH80+AI80+AJ80+AK80+AL80+AM80+AN80+AO80+AP80+AQ80+AR80+AS80+AT80+AU80+AV80+AW80+AX80+AY80+AZ80+BA80+BB80+BC80+BD80+BE80+BF80+BG80+BH80+BI80+BJ80</f>
        <v>168508.4</v>
      </c>
      <c r="BL80" s="1"/>
    </row>
    <row r="81" spans="1:64" ht="9.9499999999999993" customHeight="1" x14ac:dyDescent="0.25">
      <c r="A81" s="7" t="s">
        <v>96</v>
      </c>
      <c r="B81" s="8" t="s">
        <v>97</v>
      </c>
      <c r="C81" s="9">
        <v>22019.040000000001</v>
      </c>
      <c r="D81" s="9">
        <v>0</v>
      </c>
      <c r="E81" s="9">
        <v>8460.49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22823.85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4056.06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f t="shared" si="22"/>
        <v>57359.439999999995</v>
      </c>
      <c r="BL81" s="1"/>
    </row>
    <row r="82" spans="1:64" ht="9.9499999999999993" customHeight="1" x14ac:dyDescent="0.25">
      <c r="A82" s="7" t="s">
        <v>98</v>
      </c>
      <c r="B82" s="8" t="s">
        <v>99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148653.54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4498.45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2000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f t="shared" si="22"/>
        <v>155151.99000000002</v>
      </c>
      <c r="BL82" s="1"/>
    </row>
    <row r="83" spans="1:64" ht="9.9499999999999993" customHeight="1" x14ac:dyDescent="0.25">
      <c r="A83" s="7" t="s">
        <v>100</v>
      </c>
      <c r="B83" s="8" t="s">
        <v>101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86020.02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20487</v>
      </c>
      <c r="AI83" s="9">
        <v>0</v>
      </c>
      <c r="AJ83" s="9">
        <v>88780.68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f t="shared" si="22"/>
        <v>195287.7</v>
      </c>
      <c r="BL83" s="1"/>
    </row>
    <row r="84" spans="1:64" ht="9.9499999999999993" customHeight="1" x14ac:dyDescent="0.25">
      <c r="A84" s="7" t="s">
        <v>102</v>
      </c>
      <c r="B84" s="8" t="s">
        <v>103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f t="shared" si="22"/>
        <v>0</v>
      </c>
      <c r="BL84" s="1"/>
    </row>
    <row r="85" spans="1:64" ht="9.9499999999999993" customHeight="1" x14ac:dyDescent="0.25">
      <c r="A85" s="7" t="s">
        <v>104</v>
      </c>
      <c r="B85" s="8" t="s">
        <v>105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5600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f t="shared" si="22"/>
        <v>5600</v>
      </c>
      <c r="BL85" s="1"/>
    </row>
    <row r="86" spans="1:64" ht="9.9499999999999993" customHeight="1" x14ac:dyDescent="0.25">
      <c r="A86" s="7" t="s">
        <v>158</v>
      </c>
      <c r="B86" s="2"/>
      <c r="C86" s="9">
        <f t="shared" ref="C86:AH86" si="23">+SUM(C80:C85)</f>
        <v>70369.760000000009</v>
      </c>
      <c r="D86" s="9">
        <f t="shared" si="23"/>
        <v>0</v>
      </c>
      <c r="E86" s="9">
        <f t="shared" si="23"/>
        <v>50000</v>
      </c>
      <c r="F86" s="9">
        <f t="shared" si="23"/>
        <v>0</v>
      </c>
      <c r="G86" s="9">
        <f t="shared" si="23"/>
        <v>0</v>
      </c>
      <c r="H86" s="9">
        <f t="shared" si="23"/>
        <v>0</v>
      </c>
      <c r="I86" s="9">
        <f t="shared" si="23"/>
        <v>0</v>
      </c>
      <c r="J86" s="9">
        <f t="shared" si="23"/>
        <v>0</v>
      </c>
      <c r="K86" s="9">
        <f t="shared" si="23"/>
        <v>0</v>
      </c>
      <c r="L86" s="9">
        <f t="shared" si="23"/>
        <v>0</v>
      </c>
      <c r="M86" s="9">
        <f t="shared" si="23"/>
        <v>0</v>
      </c>
      <c r="N86" s="9">
        <f t="shared" si="23"/>
        <v>0</v>
      </c>
      <c r="O86" s="9">
        <f t="shared" si="23"/>
        <v>0</v>
      </c>
      <c r="P86" s="9">
        <f t="shared" si="23"/>
        <v>0</v>
      </c>
      <c r="Q86" s="9">
        <f t="shared" si="23"/>
        <v>0</v>
      </c>
      <c r="R86" s="9">
        <f t="shared" si="23"/>
        <v>0</v>
      </c>
      <c r="S86" s="9">
        <f t="shared" si="23"/>
        <v>0</v>
      </c>
      <c r="T86" s="9">
        <f t="shared" si="23"/>
        <v>0</v>
      </c>
      <c r="U86" s="9">
        <f t="shared" si="23"/>
        <v>0</v>
      </c>
      <c r="V86" s="9">
        <f t="shared" si="23"/>
        <v>240273.56</v>
      </c>
      <c r="W86" s="9">
        <f t="shared" si="23"/>
        <v>0</v>
      </c>
      <c r="X86" s="9">
        <f t="shared" si="23"/>
        <v>0</v>
      </c>
      <c r="Y86" s="9">
        <f t="shared" si="23"/>
        <v>0</v>
      </c>
      <c r="Z86" s="9">
        <f t="shared" si="23"/>
        <v>0</v>
      </c>
      <c r="AA86" s="9">
        <f t="shared" si="23"/>
        <v>0</v>
      </c>
      <c r="AB86" s="9">
        <f t="shared" si="23"/>
        <v>0</v>
      </c>
      <c r="AC86" s="9">
        <f t="shared" si="23"/>
        <v>0</v>
      </c>
      <c r="AD86" s="9">
        <f t="shared" si="23"/>
        <v>0</v>
      </c>
      <c r="AE86" s="9">
        <f t="shared" si="23"/>
        <v>0</v>
      </c>
      <c r="AF86" s="9">
        <f t="shared" si="23"/>
        <v>0</v>
      </c>
      <c r="AG86" s="9">
        <f t="shared" si="23"/>
        <v>0</v>
      </c>
      <c r="AH86" s="9">
        <f t="shared" si="23"/>
        <v>20487</v>
      </c>
      <c r="AI86" s="9">
        <f t="shared" ref="AI86:BJ86" si="24">+SUM(AI80:AI85)</f>
        <v>0</v>
      </c>
      <c r="AJ86" s="9">
        <f t="shared" si="24"/>
        <v>170290.62</v>
      </c>
      <c r="AK86" s="9">
        <f t="shared" si="24"/>
        <v>0</v>
      </c>
      <c r="AL86" s="9">
        <f t="shared" si="24"/>
        <v>0</v>
      </c>
      <c r="AM86" s="9">
        <f t="shared" si="24"/>
        <v>0</v>
      </c>
      <c r="AN86" s="9">
        <f t="shared" si="24"/>
        <v>0</v>
      </c>
      <c r="AO86" s="9">
        <f t="shared" si="24"/>
        <v>0</v>
      </c>
      <c r="AP86" s="9">
        <f t="shared" si="24"/>
        <v>0</v>
      </c>
      <c r="AQ86" s="9">
        <f t="shared" si="24"/>
        <v>0</v>
      </c>
      <c r="AR86" s="9">
        <f t="shared" si="24"/>
        <v>0</v>
      </c>
      <c r="AS86" s="9">
        <f t="shared" si="24"/>
        <v>0</v>
      </c>
      <c r="AT86" s="9">
        <f t="shared" si="24"/>
        <v>0</v>
      </c>
      <c r="AU86" s="9">
        <f t="shared" si="24"/>
        <v>0</v>
      </c>
      <c r="AV86" s="9">
        <f t="shared" si="24"/>
        <v>0</v>
      </c>
      <c r="AW86" s="9">
        <f t="shared" si="24"/>
        <v>0</v>
      </c>
      <c r="AX86" s="9">
        <f t="shared" si="24"/>
        <v>0</v>
      </c>
      <c r="AY86" s="9">
        <f t="shared" si="24"/>
        <v>0</v>
      </c>
      <c r="AZ86" s="9">
        <f t="shared" si="24"/>
        <v>0</v>
      </c>
      <c r="BA86" s="9">
        <f t="shared" si="24"/>
        <v>0</v>
      </c>
      <c r="BB86" s="9">
        <f t="shared" si="24"/>
        <v>30486.59</v>
      </c>
      <c r="BC86" s="9">
        <f t="shared" si="24"/>
        <v>0</v>
      </c>
      <c r="BD86" s="9">
        <f t="shared" si="24"/>
        <v>0</v>
      </c>
      <c r="BE86" s="9">
        <f t="shared" si="24"/>
        <v>0</v>
      </c>
      <c r="BF86" s="9">
        <f t="shared" si="24"/>
        <v>0</v>
      </c>
      <c r="BG86" s="9">
        <f t="shared" si="24"/>
        <v>0</v>
      </c>
      <c r="BH86" s="9">
        <f t="shared" si="24"/>
        <v>0</v>
      </c>
      <c r="BI86" s="9">
        <f t="shared" si="24"/>
        <v>0</v>
      </c>
      <c r="BJ86" s="9">
        <f t="shared" si="24"/>
        <v>0</v>
      </c>
      <c r="BK86" s="9">
        <f t="shared" si="22"/>
        <v>581907.52999999991</v>
      </c>
      <c r="BL86" s="1"/>
    </row>
    <row r="87" spans="1:64" ht="9.9499999999999993" customHeight="1" x14ac:dyDescent="0.25">
      <c r="A87" s="7" t="s">
        <v>159</v>
      </c>
      <c r="B87" s="8" t="s">
        <v>91</v>
      </c>
      <c r="C87" s="9">
        <f t="shared" ref="C87:AH87" si="25">+C20+C29+C38+C50+C59+C68+C74+C86</f>
        <v>9079014</v>
      </c>
      <c r="D87" s="9">
        <f t="shared" si="25"/>
        <v>237859.56</v>
      </c>
      <c r="E87" s="9">
        <f t="shared" si="25"/>
        <v>50000</v>
      </c>
      <c r="F87" s="9">
        <f t="shared" si="25"/>
        <v>159844</v>
      </c>
      <c r="G87" s="9">
        <f t="shared" si="25"/>
        <v>68327</v>
      </c>
      <c r="H87" s="9">
        <f t="shared" si="25"/>
        <v>31441</v>
      </c>
      <c r="I87" s="9">
        <f t="shared" si="25"/>
        <v>271555.59999999998</v>
      </c>
      <c r="J87" s="9">
        <f t="shared" si="25"/>
        <v>239999.99999999997</v>
      </c>
      <c r="K87" s="9">
        <f t="shared" si="25"/>
        <v>0</v>
      </c>
      <c r="L87" s="9">
        <f t="shared" si="25"/>
        <v>0</v>
      </c>
      <c r="M87" s="9">
        <f t="shared" si="25"/>
        <v>38504</v>
      </c>
      <c r="N87" s="9">
        <f t="shared" si="25"/>
        <v>2632</v>
      </c>
      <c r="O87" s="9">
        <f t="shared" si="25"/>
        <v>7728</v>
      </c>
      <c r="P87" s="9">
        <f t="shared" si="25"/>
        <v>3393</v>
      </c>
      <c r="Q87" s="9">
        <f t="shared" si="25"/>
        <v>702</v>
      </c>
      <c r="R87" s="9">
        <f t="shared" si="25"/>
        <v>3848</v>
      </c>
      <c r="S87" s="9">
        <f t="shared" si="25"/>
        <v>44500</v>
      </c>
      <c r="T87" s="9">
        <f t="shared" si="25"/>
        <v>21500</v>
      </c>
      <c r="U87" s="9">
        <f t="shared" si="25"/>
        <v>13803</v>
      </c>
      <c r="V87" s="9">
        <f t="shared" si="25"/>
        <v>240273.56</v>
      </c>
      <c r="W87" s="9">
        <f t="shared" si="25"/>
        <v>12600</v>
      </c>
      <c r="X87" s="9">
        <f t="shared" si="25"/>
        <v>50000</v>
      </c>
      <c r="Y87" s="9">
        <f t="shared" si="25"/>
        <v>0</v>
      </c>
      <c r="Z87" s="9">
        <f t="shared" si="25"/>
        <v>30000</v>
      </c>
      <c r="AA87" s="9">
        <f t="shared" si="25"/>
        <v>0</v>
      </c>
      <c r="AB87" s="9">
        <f t="shared" si="25"/>
        <v>1537981</v>
      </c>
      <c r="AC87" s="9">
        <f t="shared" si="25"/>
        <v>0</v>
      </c>
      <c r="AD87" s="9">
        <f t="shared" si="25"/>
        <v>1752.4</v>
      </c>
      <c r="AE87" s="9">
        <f t="shared" si="25"/>
        <v>0</v>
      </c>
      <c r="AF87" s="9">
        <f t="shared" si="25"/>
        <v>2980</v>
      </c>
      <c r="AG87" s="9">
        <f t="shared" si="25"/>
        <v>635</v>
      </c>
      <c r="AH87" s="9">
        <f t="shared" si="25"/>
        <v>20487</v>
      </c>
      <c r="AI87" s="9">
        <f t="shared" ref="AI87:BJ87" si="26">+AI20+AI29+AI38+AI50+AI59+AI68+AI74+AI86</f>
        <v>75000</v>
      </c>
      <c r="AJ87" s="9">
        <f t="shared" si="26"/>
        <v>170290.62</v>
      </c>
      <c r="AK87" s="9">
        <f t="shared" si="26"/>
        <v>20585.75</v>
      </c>
      <c r="AL87" s="9">
        <f t="shared" si="26"/>
        <v>668179.62</v>
      </c>
      <c r="AM87" s="9">
        <f t="shared" si="26"/>
        <v>3958.12</v>
      </c>
      <c r="AN87" s="9">
        <f t="shared" si="26"/>
        <v>0</v>
      </c>
      <c r="AO87" s="9">
        <f t="shared" si="26"/>
        <v>269440.17</v>
      </c>
      <c r="AP87" s="9">
        <f t="shared" si="26"/>
        <v>83904</v>
      </c>
      <c r="AQ87" s="9">
        <f t="shared" si="26"/>
        <v>64053</v>
      </c>
      <c r="AR87" s="9">
        <f t="shared" si="26"/>
        <v>0</v>
      </c>
      <c r="AS87" s="9">
        <f t="shared" si="26"/>
        <v>0</v>
      </c>
      <c r="AT87" s="9">
        <f t="shared" si="26"/>
        <v>35548</v>
      </c>
      <c r="AU87" s="9">
        <f t="shared" si="26"/>
        <v>187.77</v>
      </c>
      <c r="AV87" s="9">
        <f t="shared" si="26"/>
        <v>2562</v>
      </c>
      <c r="AW87" s="9">
        <f t="shared" si="26"/>
        <v>332.92</v>
      </c>
      <c r="AX87" s="9">
        <f t="shared" si="26"/>
        <v>5302.0599999999995</v>
      </c>
      <c r="AY87" s="9">
        <f t="shared" si="26"/>
        <v>0</v>
      </c>
      <c r="AZ87" s="9">
        <f t="shared" si="26"/>
        <v>0</v>
      </c>
      <c r="BA87" s="9">
        <f t="shared" si="26"/>
        <v>0</v>
      </c>
      <c r="BB87" s="9">
        <f t="shared" si="26"/>
        <v>5348399.74</v>
      </c>
      <c r="BC87" s="9">
        <f t="shared" si="26"/>
        <v>0</v>
      </c>
      <c r="BD87" s="9">
        <f t="shared" si="26"/>
        <v>0</v>
      </c>
      <c r="BE87" s="9">
        <f t="shared" si="26"/>
        <v>0</v>
      </c>
      <c r="BF87" s="9">
        <f t="shared" si="26"/>
        <v>70951.34</v>
      </c>
      <c r="BG87" s="9">
        <f t="shared" si="26"/>
        <v>0</v>
      </c>
      <c r="BH87" s="9">
        <f t="shared" si="26"/>
        <v>0</v>
      </c>
      <c r="BI87" s="9">
        <f t="shared" si="26"/>
        <v>0</v>
      </c>
      <c r="BJ87" s="9">
        <f t="shared" si="26"/>
        <v>0</v>
      </c>
      <c r="BK87" s="9">
        <f t="shared" si="22"/>
        <v>18990055.23</v>
      </c>
      <c r="BL87" s="1"/>
    </row>
    <row r="88" spans="1:64" ht="9.9499999999999993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1"/>
    </row>
    <row r="89" spans="1:64" ht="9.9499999999999993" customHeight="1" x14ac:dyDescent="0.25">
      <c r="A89" s="7" t="s">
        <v>160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1"/>
    </row>
    <row r="90" spans="1:64" ht="9.9499999999999993" customHeight="1" x14ac:dyDescent="0.25">
      <c r="A90" s="7" t="s">
        <v>161</v>
      </c>
      <c r="B90" s="8" t="s">
        <v>162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29795.95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f>C90+D90+E90+F90+G90+H90+I90+J90+K90+L90+M90+N90+O90+P90+Q90+R90+S90+T90+U90+V90+W90+X90+Y90+Z90+AA90+AB90+AC90+AD90+AE90+AF90+AG90+AH90+AI90+AJ90+AK90+AL90+AM90+AN90+AO90+AP90+AQ90+AR90+AS90+AT90+AU90+AV90+AW90+AX90+AY90+AZ90+BA90+BB90+BC90+BD90+BE90+BF90+BG90+BH90+BI90+BJ90</f>
        <v>29795.95</v>
      </c>
      <c r="BL90" s="1"/>
    </row>
    <row r="91" spans="1:64" ht="9.9499999999999993" customHeight="1" x14ac:dyDescent="0.25">
      <c r="A91" s="7" t="s">
        <v>163</v>
      </c>
      <c r="B91" s="8" t="s">
        <v>164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498546.64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f>C91+D91+E91+F91+G91+H91+I91+J91+K91+L91+M91+N91+O91+P91+Q91+R91+S91+T91+U91+V91+W91+X91+Y91+Z91+AA91+AB91+AC91+AD91+AE91+AF91+AG91+AH91+AI91+AJ91+AK91+AL91+AM91+AN91+AO91+AP91+AQ91+AR91+AS91+AT91+AU91+AV91+AW91+AX91+AY91+AZ91+BA91+BB91+BC91+BD91+BE91+BF91+BG91+BH91+BI91+BJ91</f>
        <v>498546.64</v>
      </c>
      <c r="BL91" s="1"/>
    </row>
    <row r="92" spans="1:64" ht="9.9499999999999993" customHeight="1" x14ac:dyDescent="0.25">
      <c r="A92" s="2"/>
      <c r="B92" s="8" t="s">
        <v>165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1"/>
    </row>
    <row r="93" spans="1:64" ht="9.9499999999999993" customHeight="1" x14ac:dyDescent="0.25">
      <c r="A93" s="7" t="s">
        <v>166</v>
      </c>
      <c r="B93" s="8" t="s">
        <v>167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324311.05</v>
      </c>
      <c r="BC93" s="9">
        <v>0</v>
      </c>
      <c r="BD93" s="9">
        <v>0</v>
      </c>
      <c r="BE93" s="9"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f>C93+D93+E93+F93+G93+H93+I93+J93+K93+L93+M93+N93+O93+P93+Q93+R93+S93+T93+U93+V93+W93+X93+Y93+Z93+AA93+AB93+AC93+AD93+AE93+AF93+AG93+AH93+AI93+AJ93+AK93+AL93+AM93+AN93+AO93+AP93+AQ93+AR93+AS93+AT93+AU93+AV93+AW93+AX93+AY93+AZ93+BA93+BB93+BC93+BD93+BE93+BF93+BG93+BH93+BI93+BJ93</f>
        <v>324311.05</v>
      </c>
      <c r="BL93" s="1"/>
    </row>
    <row r="94" spans="1:64" ht="9.9499999999999993" customHeight="1" x14ac:dyDescent="0.25">
      <c r="A94" s="2"/>
      <c r="B94" s="8" t="s">
        <v>168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1"/>
    </row>
    <row r="95" spans="1:64" ht="9.9499999999999993" customHeight="1" x14ac:dyDescent="0.25">
      <c r="A95" s="7" t="s">
        <v>169</v>
      </c>
      <c r="B95" s="8" t="s">
        <v>170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f>C95+D95+E95+F95+G95+H95+I95+J95+K95+L95+M95+N95+O95+P95+Q95+R95+S95+T95+U95+V95+W95+X95+Y95+Z95+AA95+AB95+AC95+AD95+AE95+AF95+AG95+AH95+AI95+AJ95+AK95+AL95+AM95+AN95+AO95+AP95+AQ95+AR95+AS95+AT95+AU95+AV95+AW95+AX95+AY95+AZ95+BA95+BB95+BC95+BD95+BE95+BF95+BG95+BH95+BI95+BJ95</f>
        <v>0</v>
      </c>
      <c r="BL95" s="1"/>
    </row>
    <row r="96" spans="1:64" ht="9.9499999999999993" customHeight="1" x14ac:dyDescent="0.25">
      <c r="A96" s="7" t="s">
        <v>171</v>
      </c>
      <c r="B96" s="7" t="s">
        <v>172</v>
      </c>
      <c r="C96" s="9">
        <f t="shared" ref="C96:AH96" si="27">+SUM(C90:C91)-C93-C95</f>
        <v>0</v>
      </c>
      <c r="D96" s="9">
        <f t="shared" si="27"/>
        <v>0</v>
      </c>
      <c r="E96" s="9">
        <f t="shared" si="27"/>
        <v>0</v>
      </c>
      <c r="F96" s="9">
        <f t="shared" si="27"/>
        <v>0</v>
      </c>
      <c r="G96" s="9">
        <f t="shared" si="27"/>
        <v>0</v>
      </c>
      <c r="H96" s="9">
        <f t="shared" si="27"/>
        <v>0</v>
      </c>
      <c r="I96" s="9">
        <f t="shared" si="27"/>
        <v>0</v>
      </c>
      <c r="J96" s="9">
        <f t="shared" si="27"/>
        <v>0</v>
      </c>
      <c r="K96" s="9">
        <f t="shared" si="27"/>
        <v>0</v>
      </c>
      <c r="L96" s="9">
        <f t="shared" si="27"/>
        <v>0</v>
      </c>
      <c r="M96" s="9">
        <f t="shared" si="27"/>
        <v>0</v>
      </c>
      <c r="N96" s="9">
        <f t="shared" si="27"/>
        <v>0</v>
      </c>
      <c r="O96" s="9">
        <f t="shared" si="27"/>
        <v>0</v>
      </c>
      <c r="P96" s="9">
        <f t="shared" si="27"/>
        <v>0</v>
      </c>
      <c r="Q96" s="9">
        <f t="shared" si="27"/>
        <v>0</v>
      </c>
      <c r="R96" s="9">
        <f t="shared" si="27"/>
        <v>0</v>
      </c>
      <c r="S96" s="9">
        <f t="shared" si="27"/>
        <v>0</v>
      </c>
      <c r="T96" s="9">
        <f t="shared" si="27"/>
        <v>0</v>
      </c>
      <c r="U96" s="9">
        <f t="shared" si="27"/>
        <v>0</v>
      </c>
      <c r="V96" s="9">
        <f t="shared" si="27"/>
        <v>0</v>
      </c>
      <c r="W96" s="9">
        <f t="shared" si="27"/>
        <v>0</v>
      </c>
      <c r="X96" s="9">
        <f t="shared" si="27"/>
        <v>0</v>
      </c>
      <c r="Y96" s="9">
        <f t="shared" si="27"/>
        <v>0</v>
      </c>
      <c r="Z96" s="9">
        <f t="shared" si="27"/>
        <v>0</v>
      </c>
      <c r="AA96" s="9">
        <f t="shared" si="27"/>
        <v>0</v>
      </c>
      <c r="AB96" s="9">
        <f t="shared" si="27"/>
        <v>0</v>
      </c>
      <c r="AC96" s="9">
        <f t="shared" si="27"/>
        <v>0</v>
      </c>
      <c r="AD96" s="9">
        <f t="shared" si="27"/>
        <v>0</v>
      </c>
      <c r="AE96" s="9">
        <f t="shared" si="27"/>
        <v>0</v>
      </c>
      <c r="AF96" s="9">
        <f t="shared" si="27"/>
        <v>0</v>
      </c>
      <c r="AG96" s="9">
        <f t="shared" si="27"/>
        <v>0</v>
      </c>
      <c r="AH96" s="9">
        <f t="shared" si="27"/>
        <v>0</v>
      </c>
      <c r="AI96" s="9">
        <f t="shared" ref="AI96:BJ96" si="28">+SUM(AI90:AI91)-AI93-AI95</f>
        <v>0</v>
      </c>
      <c r="AJ96" s="9">
        <f t="shared" si="28"/>
        <v>0</v>
      </c>
      <c r="AK96" s="9">
        <f t="shared" si="28"/>
        <v>0</v>
      </c>
      <c r="AL96" s="9">
        <f t="shared" si="28"/>
        <v>0</v>
      </c>
      <c r="AM96" s="9">
        <f t="shared" si="28"/>
        <v>0</v>
      </c>
      <c r="AN96" s="9">
        <f t="shared" si="28"/>
        <v>0</v>
      </c>
      <c r="AO96" s="9">
        <f t="shared" si="28"/>
        <v>0</v>
      </c>
      <c r="AP96" s="9">
        <f t="shared" si="28"/>
        <v>0</v>
      </c>
      <c r="AQ96" s="9">
        <f t="shared" si="28"/>
        <v>0</v>
      </c>
      <c r="AR96" s="9">
        <f t="shared" si="28"/>
        <v>0</v>
      </c>
      <c r="AS96" s="9">
        <f t="shared" si="28"/>
        <v>0</v>
      </c>
      <c r="AT96" s="9">
        <f t="shared" si="28"/>
        <v>0</v>
      </c>
      <c r="AU96" s="9">
        <f t="shared" si="28"/>
        <v>0</v>
      </c>
      <c r="AV96" s="9">
        <f t="shared" si="28"/>
        <v>0</v>
      </c>
      <c r="AW96" s="9">
        <f t="shared" si="28"/>
        <v>0</v>
      </c>
      <c r="AX96" s="9">
        <f t="shared" si="28"/>
        <v>0</v>
      </c>
      <c r="AY96" s="9">
        <f t="shared" si="28"/>
        <v>0</v>
      </c>
      <c r="AZ96" s="9">
        <f t="shared" si="28"/>
        <v>0</v>
      </c>
      <c r="BA96" s="9">
        <f t="shared" si="28"/>
        <v>0</v>
      </c>
      <c r="BB96" s="9">
        <f t="shared" si="28"/>
        <v>204031.53999999998</v>
      </c>
      <c r="BC96" s="9">
        <f t="shared" si="28"/>
        <v>0</v>
      </c>
      <c r="BD96" s="9">
        <f t="shared" si="28"/>
        <v>0</v>
      </c>
      <c r="BE96" s="9">
        <f t="shared" si="28"/>
        <v>0</v>
      </c>
      <c r="BF96" s="9">
        <f t="shared" si="28"/>
        <v>0</v>
      </c>
      <c r="BG96" s="9">
        <f t="shared" si="28"/>
        <v>0</v>
      </c>
      <c r="BH96" s="9">
        <f t="shared" si="28"/>
        <v>0</v>
      </c>
      <c r="BI96" s="9">
        <f t="shared" si="28"/>
        <v>0</v>
      </c>
      <c r="BJ96" s="9">
        <f t="shared" si="28"/>
        <v>0</v>
      </c>
      <c r="BK96" s="9">
        <f>C96+D96+E96+F96+G96+H96+I96+J96+K96+L96+M96+N96+O96+P96+Q96+R96+S96+T96+U96+V96+W96+X96+Y96+Z96+AA96+AB96+AC96+AD96+AE96+AF96+AG96+AH96+AI96+AJ96+AK96+AL96+AM96+AN96+AO96+AP96+AQ96+AR96+AS96+AT96+AU96+AV96+AW96+AX96+AY96+AZ96+BA96+BB96+BC96+BD96+BE96+BF96+BG96+BH96+BI96+BJ96</f>
        <v>204031.53999999998</v>
      </c>
      <c r="BL96" s="1"/>
    </row>
    <row r="97" spans="1:64" ht="9.9499999999999993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1"/>
    </row>
    <row r="98" spans="1:64" ht="9.9499999999999993" customHeight="1" x14ac:dyDescent="0.25">
      <c r="A98" s="7" t="s">
        <v>173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1"/>
    </row>
    <row r="99" spans="1:64" ht="9.9499999999999993" customHeight="1" x14ac:dyDescent="0.25">
      <c r="A99" s="7" t="s">
        <v>174</v>
      </c>
      <c r="B99" s="8" t="s">
        <v>175</v>
      </c>
      <c r="C99" s="9">
        <f t="shared" ref="C99:AH99" si="29">+C96</f>
        <v>0</v>
      </c>
      <c r="D99" s="9">
        <f t="shared" si="29"/>
        <v>0</v>
      </c>
      <c r="E99" s="9">
        <f t="shared" si="29"/>
        <v>0</v>
      </c>
      <c r="F99" s="9">
        <f t="shared" si="29"/>
        <v>0</v>
      </c>
      <c r="G99" s="9">
        <f t="shared" si="29"/>
        <v>0</v>
      </c>
      <c r="H99" s="9">
        <f t="shared" si="29"/>
        <v>0</v>
      </c>
      <c r="I99" s="9">
        <f t="shared" si="29"/>
        <v>0</v>
      </c>
      <c r="J99" s="9">
        <f t="shared" si="29"/>
        <v>0</v>
      </c>
      <c r="K99" s="9">
        <f t="shared" si="29"/>
        <v>0</v>
      </c>
      <c r="L99" s="9">
        <f t="shared" si="29"/>
        <v>0</v>
      </c>
      <c r="M99" s="9">
        <f t="shared" si="29"/>
        <v>0</v>
      </c>
      <c r="N99" s="9">
        <f t="shared" si="29"/>
        <v>0</v>
      </c>
      <c r="O99" s="9">
        <f t="shared" si="29"/>
        <v>0</v>
      </c>
      <c r="P99" s="9">
        <f t="shared" si="29"/>
        <v>0</v>
      </c>
      <c r="Q99" s="9">
        <f t="shared" si="29"/>
        <v>0</v>
      </c>
      <c r="R99" s="9">
        <f t="shared" si="29"/>
        <v>0</v>
      </c>
      <c r="S99" s="9">
        <f t="shared" si="29"/>
        <v>0</v>
      </c>
      <c r="T99" s="9">
        <f t="shared" si="29"/>
        <v>0</v>
      </c>
      <c r="U99" s="9">
        <f t="shared" si="29"/>
        <v>0</v>
      </c>
      <c r="V99" s="9">
        <f t="shared" si="29"/>
        <v>0</v>
      </c>
      <c r="W99" s="9">
        <f t="shared" si="29"/>
        <v>0</v>
      </c>
      <c r="X99" s="9">
        <f t="shared" si="29"/>
        <v>0</v>
      </c>
      <c r="Y99" s="9">
        <f t="shared" si="29"/>
        <v>0</v>
      </c>
      <c r="Z99" s="9">
        <f t="shared" si="29"/>
        <v>0</v>
      </c>
      <c r="AA99" s="9">
        <f t="shared" si="29"/>
        <v>0</v>
      </c>
      <c r="AB99" s="9">
        <f t="shared" si="29"/>
        <v>0</v>
      </c>
      <c r="AC99" s="9">
        <f t="shared" si="29"/>
        <v>0</v>
      </c>
      <c r="AD99" s="9">
        <f t="shared" si="29"/>
        <v>0</v>
      </c>
      <c r="AE99" s="9">
        <f t="shared" si="29"/>
        <v>0</v>
      </c>
      <c r="AF99" s="9">
        <f t="shared" si="29"/>
        <v>0</v>
      </c>
      <c r="AG99" s="9">
        <f t="shared" si="29"/>
        <v>0</v>
      </c>
      <c r="AH99" s="9">
        <f t="shared" si="29"/>
        <v>0</v>
      </c>
      <c r="AI99" s="9">
        <f t="shared" ref="AI99:BJ99" si="30">+AI96</f>
        <v>0</v>
      </c>
      <c r="AJ99" s="9">
        <f t="shared" si="30"/>
        <v>0</v>
      </c>
      <c r="AK99" s="9">
        <f t="shared" si="30"/>
        <v>0</v>
      </c>
      <c r="AL99" s="9">
        <f t="shared" si="30"/>
        <v>0</v>
      </c>
      <c r="AM99" s="9">
        <f t="shared" si="30"/>
        <v>0</v>
      </c>
      <c r="AN99" s="9">
        <f t="shared" si="30"/>
        <v>0</v>
      </c>
      <c r="AO99" s="9">
        <f t="shared" si="30"/>
        <v>0</v>
      </c>
      <c r="AP99" s="9">
        <f t="shared" si="30"/>
        <v>0</v>
      </c>
      <c r="AQ99" s="9">
        <f t="shared" si="30"/>
        <v>0</v>
      </c>
      <c r="AR99" s="9">
        <f t="shared" si="30"/>
        <v>0</v>
      </c>
      <c r="AS99" s="9">
        <f t="shared" si="30"/>
        <v>0</v>
      </c>
      <c r="AT99" s="9">
        <f t="shared" si="30"/>
        <v>0</v>
      </c>
      <c r="AU99" s="9">
        <f t="shared" si="30"/>
        <v>0</v>
      </c>
      <c r="AV99" s="9">
        <f t="shared" si="30"/>
        <v>0</v>
      </c>
      <c r="AW99" s="9">
        <f t="shared" si="30"/>
        <v>0</v>
      </c>
      <c r="AX99" s="9">
        <f t="shared" si="30"/>
        <v>0</v>
      </c>
      <c r="AY99" s="9">
        <f t="shared" si="30"/>
        <v>0</v>
      </c>
      <c r="AZ99" s="9">
        <f t="shared" si="30"/>
        <v>0</v>
      </c>
      <c r="BA99" s="9">
        <f t="shared" si="30"/>
        <v>0</v>
      </c>
      <c r="BB99" s="9">
        <f t="shared" si="30"/>
        <v>204031.53999999998</v>
      </c>
      <c r="BC99" s="9">
        <f t="shared" si="30"/>
        <v>0</v>
      </c>
      <c r="BD99" s="9">
        <f t="shared" si="30"/>
        <v>0</v>
      </c>
      <c r="BE99" s="9">
        <f t="shared" si="30"/>
        <v>0</v>
      </c>
      <c r="BF99" s="9">
        <f t="shared" si="30"/>
        <v>0</v>
      </c>
      <c r="BG99" s="9">
        <f t="shared" si="30"/>
        <v>0</v>
      </c>
      <c r="BH99" s="9">
        <f t="shared" si="30"/>
        <v>0</v>
      </c>
      <c r="BI99" s="9">
        <f t="shared" si="30"/>
        <v>0</v>
      </c>
      <c r="BJ99" s="9">
        <f t="shared" si="30"/>
        <v>0</v>
      </c>
      <c r="BK99" s="9">
        <f>C99+D99+E99+F99+G99+H99+I99+J99+K99+L99+M99+N99+O99+P99+Q99+R99+S99+T99+U99+V99+W99+X99+Y99+Z99+AA99+AB99+AC99+AD99+AE99+AF99+AG99+AH99+AI99+AJ99+AK99+AL99+AM99+AN99+AO99+AP99+AQ99+AR99+AS99+AT99+AU99+AV99+AW99+AX99+AY99+AZ99+BA99+BB99+BC99+BD99+BE99+BF99+BG99+BH99+BI99+BJ99</f>
        <v>204031.53999999998</v>
      </c>
      <c r="BL99" s="1"/>
    </row>
    <row r="100" spans="1:64" ht="9.9499999999999993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1"/>
    </row>
    <row r="101" spans="1:64" ht="9.9499999999999993" customHeight="1" x14ac:dyDescent="0.25">
      <c r="A101" s="7" t="s">
        <v>176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1"/>
    </row>
    <row r="102" spans="1:64" ht="9.9499999999999993" customHeight="1" x14ac:dyDescent="0.25">
      <c r="A102" s="7" t="s">
        <v>177</v>
      </c>
      <c r="B102" s="8" t="s">
        <v>175</v>
      </c>
      <c r="C102" s="9">
        <f t="shared" ref="C102:AH102" si="31">+C10-C87+C96</f>
        <v>0</v>
      </c>
      <c r="D102" s="9">
        <f t="shared" si="31"/>
        <v>0</v>
      </c>
      <c r="E102" s="9">
        <f t="shared" si="31"/>
        <v>0</v>
      </c>
      <c r="F102" s="9">
        <f t="shared" si="31"/>
        <v>0</v>
      </c>
      <c r="G102" s="9">
        <f t="shared" si="31"/>
        <v>0</v>
      </c>
      <c r="H102" s="9">
        <f t="shared" si="31"/>
        <v>0</v>
      </c>
      <c r="I102" s="9">
        <f t="shared" si="31"/>
        <v>22757.940000000002</v>
      </c>
      <c r="J102" s="9">
        <f t="shared" si="31"/>
        <v>2.9103830456733704E-11</v>
      </c>
      <c r="K102" s="9">
        <f t="shared" si="31"/>
        <v>4928</v>
      </c>
      <c r="L102" s="9">
        <f t="shared" si="31"/>
        <v>5909</v>
      </c>
      <c r="M102" s="9">
        <f t="shared" si="31"/>
        <v>0</v>
      </c>
      <c r="N102" s="9">
        <f t="shared" si="31"/>
        <v>0</v>
      </c>
      <c r="O102" s="9">
        <f t="shared" si="31"/>
        <v>0</v>
      </c>
      <c r="P102" s="9">
        <f t="shared" si="31"/>
        <v>0</v>
      </c>
      <c r="Q102" s="9">
        <f t="shared" si="31"/>
        <v>3204</v>
      </c>
      <c r="R102" s="9">
        <f t="shared" si="31"/>
        <v>-3848</v>
      </c>
      <c r="S102" s="9">
        <f t="shared" si="31"/>
        <v>0</v>
      </c>
      <c r="T102" s="9">
        <f t="shared" si="31"/>
        <v>0</v>
      </c>
      <c r="U102" s="9">
        <f t="shared" si="31"/>
        <v>0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0</v>
      </c>
      <c r="Z102" s="9">
        <f t="shared" si="31"/>
        <v>0</v>
      </c>
      <c r="AA102" s="9">
        <f t="shared" si="31"/>
        <v>68663</v>
      </c>
      <c r="AB102" s="9">
        <f t="shared" si="31"/>
        <v>0</v>
      </c>
      <c r="AC102" s="9">
        <f t="shared" si="31"/>
        <v>0</v>
      </c>
      <c r="AD102" s="9">
        <f t="shared" si="31"/>
        <v>45551.6</v>
      </c>
      <c r="AE102" s="9">
        <f t="shared" si="31"/>
        <v>25000</v>
      </c>
      <c r="AF102" s="9">
        <f t="shared" si="31"/>
        <v>0</v>
      </c>
      <c r="AG102" s="9">
        <f t="shared" si="31"/>
        <v>0</v>
      </c>
      <c r="AH102" s="9">
        <f t="shared" si="31"/>
        <v>0</v>
      </c>
      <c r="AI102" s="9">
        <f t="shared" ref="AI102:BJ102" si="32">+AI10-AI87+AI96</f>
        <v>0</v>
      </c>
      <c r="AJ102" s="9">
        <f t="shared" si="32"/>
        <v>-3507.609999999986</v>
      </c>
      <c r="AK102" s="9">
        <f t="shared" si="32"/>
        <v>4914.25</v>
      </c>
      <c r="AL102" s="9">
        <f t="shared" si="32"/>
        <v>-668179.62</v>
      </c>
      <c r="AM102" s="9">
        <f t="shared" si="32"/>
        <v>-3958.12</v>
      </c>
      <c r="AN102" s="9">
        <f t="shared" si="32"/>
        <v>0</v>
      </c>
      <c r="AO102" s="9">
        <f t="shared" si="32"/>
        <v>90559.830000000016</v>
      </c>
      <c r="AP102" s="9">
        <f t="shared" si="32"/>
        <v>-83904</v>
      </c>
      <c r="AQ102" s="9">
        <f t="shared" si="32"/>
        <v>-64053</v>
      </c>
      <c r="AR102" s="9">
        <f t="shared" si="32"/>
        <v>31901</v>
      </c>
      <c r="AS102" s="9">
        <f t="shared" si="32"/>
        <v>39978</v>
      </c>
      <c r="AT102" s="9">
        <f t="shared" si="32"/>
        <v>0</v>
      </c>
      <c r="AU102" s="9">
        <f t="shared" si="32"/>
        <v>-187.77</v>
      </c>
      <c r="AV102" s="9">
        <f t="shared" si="32"/>
        <v>-1710</v>
      </c>
      <c r="AW102" s="9">
        <f t="shared" si="32"/>
        <v>-144.08000000000001</v>
      </c>
      <c r="AX102" s="9">
        <f t="shared" si="32"/>
        <v>54857.01</v>
      </c>
      <c r="AY102" s="9">
        <f t="shared" si="32"/>
        <v>0</v>
      </c>
      <c r="AZ102" s="9">
        <f t="shared" si="32"/>
        <v>0</v>
      </c>
      <c r="BA102" s="9">
        <f t="shared" si="32"/>
        <v>0</v>
      </c>
      <c r="BB102" s="9">
        <f t="shared" si="32"/>
        <v>-621076.31000000052</v>
      </c>
      <c r="BC102" s="9">
        <f t="shared" si="32"/>
        <v>32.49</v>
      </c>
      <c r="BD102" s="9">
        <f t="shared" si="32"/>
        <v>0</v>
      </c>
      <c r="BE102" s="9">
        <f t="shared" si="32"/>
        <v>0</v>
      </c>
      <c r="BF102" s="9">
        <f t="shared" si="32"/>
        <v>-10951.339999999997</v>
      </c>
      <c r="BG102" s="9">
        <f t="shared" si="32"/>
        <v>0</v>
      </c>
      <c r="BH102" s="9">
        <f t="shared" si="32"/>
        <v>90571.72</v>
      </c>
      <c r="BI102" s="9">
        <f t="shared" si="32"/>
        <v>89500.44</v>
      </c>
      <c r="BJ102" s="9">
        <f t="shared" si="32"/>
        <v>1953.88</v>
      </c>
      <c r="BK102" s="9">
        <f>C102+D102+E102+F102+G102+H102+I102+J102+K102+L102+M102+N102+O102+P102+Q102+R102+S102+T102+U102+V102+W102+X102+Y102+Z102+AA102+AB102+AC102+AD102+AE102+AF102+AG102+AH102+AI102+AJ102+AK102+AL102+AM102+AN102+AO102+AP102+AQ102+AR102+AS102+AT102+AU102+AV102+AW102+AX102+AY102+AZ102+BA102+BB102+BC102+BD102+BE102+BF102+BG102+BH102+BI102+BJ102</f>
        <v>-881237.69000000076</v>
      </c>
      <c r="BL102" s="1"/>
    </row>
    <row r="103" spans="1:64" ht="9.9499999999999993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1"/>
    </row>
    <row r="104" spans="1:64" ht="9.9499999999999993" customHeight="1" x14ac:dyDescent="0.25">
      <c r="A104" s="7" t="s">
        <v>178</v>
      </c>
      <c r="B104" s="8" t="s">
        <v>179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3848</v>
      </c>
      <c r="S104" s="9">
        <v>0</v>
      </c>
      <c r="T104" s="9">
        <v>0</v>
      </c>
      <c r="U104" s="9">
        <v>0</v>
      </c>
      <c r="V104" s="9">
        <v>46696.61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13563.8</v>
      </c>
      <c r="AK104" s="9">
        <v>0</v>
      </c>
      <c r="AL104" s="9">
        <v>668179.62</v>
      </c>
      <c r="AM104" s="9">
        <v>0</v>
      </c>
      <c r="AN104" s="9">
        <v>0</v>
      </c>
      <c r="AO104" s="9">
        <v>3184.18</v>
      </c>
      <c r="AP104" s="9">
        <v>83904</v>
      </c>
      <c r="AQ104" s="9">
        <v>64053</v>
      </c>
      <c r="AR104" s="9">
        <v>0</v>
      </c>
      <c r="AS104" s="9">
        <v>0</v>
      </c>
      <c r="AT104" s="9">
        <v>0</v>
      </c>
      <c r="AU104" s="9">
        <v>0</v>
      </c>
      <c r="AV104" s="9">
        <v>1710</v>
      </c>
      <c r="AW104" s="9">
        <v>144.08000000000001</v>
      </c>
      <c r="AX104" s="9">
        <v>0</v>
      </c>
      <c r="AY104" s="9">
        <v>0</v>
      </c>
      <c r="AZ104" s="9">
        <v>0</v>
      </c>
      <c r="BA104" s="9">
        <v>0</v>
      </c>
      <c r="BB104" s="9">
        <v>4522732.5</v>
      </c>
      <c r="BC104" s="9">
        <v>0</v>
      </c>
      <c r="BD104" s="9">
        <v>0</v>
      </c>
      <c r="BE104" s="9">
        <v>16231.58</v>
      </c>
      <c r="BF104" s="9">
        <v>57147.48</v>
      </c>
      <c r="BG104" s="9">
        <v>4745.43</v>
      </c>
      <c r="BH104" s="9">
        <v>368491.29</v>
      </c>
      <c r="BI104" s="9">
        <v>0</v>
      </c>
      <c r="BJ104" s="9">
        <v>51143.58</v>
      </c>
      <c r="BK104" s="9">
        <f>C104+D104+E104+F104+G104+H104+I104+J104+K104+L104+M104+N104+O104+P104+Q104+R104+S104+T104+U104+V104+W104+X104+Y104+Z104+AA104+AB104+AC104+AD104+AE104+AF104+AG104+AH104+AI104+AJ104+AK104+AL104+AM104+AN104+AO104+AP104+AQ104+AR104+AS104+AT104+AU104+AV104+AW104+AX104+AY104+AZ104+BA104+BB104+BC104+BD104+BE104+BF104+BG104+BH104+BI104+BJ104</f>
        <v>5905775.1500000004</v>
      </c>
      <c r="BL104" s="1"/>
    </row>
    <row r="105" spans="1:64" ht="9.9499999999999993" customHeight="1" x14ac:dyDescent="0.25">
      <c r="A105" s="7" t="s">
        <v>180</v>
      </c>
      <c r="B105" s="8" t="s">
        <v>175</v>
      </c>
      <c r="C105" s="9">
        <f t="shared" ref="C105:AH105" si="33">+C102+C104</f>
        <v>0</v>
      </c>
      <c r="D105" s="9">
        <f t="shared" si="33"/>
        <v>0</v>
      </c>
      <c r="E105" s="9">
        <f t="shared" si="33"/>
        <v>0</v>
      </c>
      <c r="F105" s="9">
        <f t="shared" si="33"/>
        <v>0</v>
      </c>
      <c r="G105" s="9">
        <f t="shared" si="33"/>
        <v>0</v>
      </c>
      <c r="H105" s="9">
        <f t="shared" si="33"/>
        <v>0</v>
      </c>
      <c r="I105" s="9">
        <f t="shared" si="33"/>
        <v>22757.940000000002</v>
      </c>
      <c r="J105" s="9">
        <f t="shared" si="33"/>
        <v>2.9103830456733704E-11</v>
      </c>
      <c r="K105" s="9">
        <f t="shared" si="33"/>
        <v>4928</v>
      </c>
      <c r="L105" s="9">
        <f t="shared" si="33"/>
        <v>5909</v>
      </c>
      <c r="M105" s="9">
        <f t="shared" si="33"/>
        <v>0</v>
      </c>
      <c r="N105" s="9">
        <f t="shared" si="33"/>
        <v>0</v>
      </c>
      <c r="O105" s="9">
        <f t="shared" si="33"/>
        <v>0</v>
      </c>
      <c r="P105" s="9">
        <f t="shared" si="33"/>
        <v>0</v>
      </c>
      <c r="Q105" s="9">
        <f t="shared" si="33"/>
        <v>3204</v>
      </c>
      <c r="R105" s="9">
        <f t="shared" si="33"/>
        <v>0</v>
      </c>
      <c r="S105" s="9">
        <f t="shared" si="33"/>
        <v>0</v>
      </c>
      <c r="T105" s="9">
        <f t="shared" si="33"/>
        <v>0</v>
      </c>
      <c r="U105" s="9">
        <f t="shared" si="33"/>
        <v>0</v>
      </c>
      <c r="V105" s="9">
        <f t="shared" si="33"/>
        <v>46696.61</v>
      </c>
      <c r="W105" s="9">
        <f t="shared" si="33"/>
        <v>0</v>
      </c>
      <c r="X105" s="9">
        <f t="shared" si="33"/>
        <v>0</v>
      </c>
      <c r="Y105" s="9">
        <f t="shared" si="33"/>
        <v>0</v>
      </c>
      <c r="Z105" s="9">
        <f t="shared" si="33"/>
        <v>0</v>
      </c>
      <c r="AA105" s="9">
        <f t="shared" si="33"/>
        <v>68663</v>
      </c>
      <c r="AB105" s="9">
        <f t="shared" si="33"/>
        <v>0</v>
      </c>
      <c r="AC105" s="9">
        <f t="shared" si="33"/>
        <v>0</v>
      </c>
      <c r="AD105" s="9">
        <f t="shared" si="33"/>
        <v>45551.6</v>
      </c>
      <c r="AE105" s="9">
        <f t="shared" si="33"/>
        <v>25000</v>
      </c>
      <c r="AF105" s="9">
        <f t="shared" si="33"/>
        <v>0</v>
      </c>
      <c r="AG105" s="9">
        <f t="shared" si="33"/>
        <v>0</v>
      </c>
      <c r="AH105" s="9">
        <f t="shared" si="33"/>
        <v>0</v>
      </c>
      <c r="AI105" s="9">
        <f t="shared" ref="AI105:BJ105" si="34">+AI102+AI104</f>
        <v>0</v>
      </c>
      <c r="AJ105" s="9">
        <f t="shared" si="34"/>
        <v>10056.190000000013</v>
      </c>
      <c r="AK105" s="9">
        <f t="shared" si="34"/>
        <v>4914.25</v>
      </c>
      <c r="AL105" s="9">
        <f t="shared" si="34"/>
        <v>0</v>
      </c>
      <c r="AM105" s="9">
        <f t="shared" si="34"/>
        <v>-3958.12</v>
      </c>
      <c r="AN105" s="9">
        <f t="shared" si="34"/>
        <v>0</v>
      </c>
      <c r="AO105" s="9">
        <f t="shared" si="34"/>
        <v>93744.010000000009</v>
      </c>
      <c r="AP105" s="9">
        <f t="shared" si="34"/>
        <v>0</v>
      </c>
      <c r="AQ105" s="9">
        <f t="shared" si="34"/>
        <v>0</v>
      </c>
      <c r="AR105" s="9">
        <f t="shared" si="34"/>
        <v>31901</v>
      </c>
      <c r="AS105" s="9">
        <f t="shared" si="34"/>
        <v>39978</v>
      </c>
      <c r="AT105" s="9">
        <f t="shared" si="34"/>
        <v>0</v>
      </c>
      <c r="AU105" s="9">
        <f t="shared" si="34"/>
        <v>-187.77</v>
      </c>
      <c r="AV105" s="9">
        <f t="shared" si="34"/>
        <v>0</v>
      </c>
      <c r="AW105" s="9">
        <f t="shared" si="34"/>
        <v>0</v>
      </c>
      <c r="AX105" s="9">
        <f t="shared" si="34"/>
        <v>54857.01</v>
      </c>
      <c r="AY105" s="9">
        <f t="shared" si="34"/>
        <v>0</v>
      </c>
      <c r="AZ105" s="9">
        <f t="shared" si="34"/>
        <v>0</v>
      </c>
      <c r="BA105" s="9">
        <f t="shared" si="34"/>
        <v>0</v>
      </c>
      <c r="BB105" s="9">
        <f t="shared" si="34"/>
        <v>3901656.1899999995</v>
      </c>
      <c r="BC105" s="9">
        <f t="shared" si="34"/>
        <v>32.49</v>
      </c>
      <c r="BD105" s="9">
        <f t="shared" si="34"/>
        <v>0</v>
      </c>
      <c r="BE105" s="9">
        <f t="shared" si="34"/>
        <v>16231.58</v>
      </c>
      <c r="BF105" s="9">
        <f t="shared" si="34"/>
        <v>46196.140000000007</v>
      </c>
      <c r="BG105" s="9">
        <f t="shared" si="34"/>
        <v>4745.43</v>
      </c>
      <c r="BH105" s="9">
        <f t="shared" si="34"/>
        <v>459063.01</v>
      </c>
      <c r="BI105" s="9">
        <f t="shared" si="34"/>
        <v>89500.44</v>
      </c>
      <c r="BJ105" s="9">
        <f t="shared" si="34"/>
        <v>53097.46</v>
      </c>
      <c r="BK105" s="9">
        <f>C105+D105+E105+F105+G105+H105+I105+J105+K105+L105+M105+N105+O105+P105+Q105+R105+S105+T105+U105+V105+W105+X105+Y105+Z105+AA105+AB105+AC105+AD105+AE105+AF105+AG105+AH105+AI105+AJ105+AK105+AL105+AM105+AN105+AO105+AP105+AQ105+AR105+AS105+AT105+AU105+AV105+AW105+AX105+AY105+AZ105+BA105+BB105+BC105+BD105+BE105+BF105+BG105+BH105+BI105+BJ105</f>
        <v>5024537.459999999</v>
      </c>
      <c r="BL105" s="1"/>
    </row>
  </sheetData>
  <sheetProtection sheet="1" objects="1" scenarios="1"/>
  <mergeCells count="60">
    <mergeCell ref="BE75:BJ75"/>
    <mergeCell ref="BE76:BI76"/>
    <mergeCell ref="AM75:AR75"/>
    <mergeCell ref="AM76:AQ76"/>
    <mergeCell ref="AS75:AX75"/>
    <mergeCell ref="AS76:AW76"/>
    <mergeCell ref="AY75:BD75"/>
    <mergeCell ref="AY76:BC76"/>
    <mergeCell ref="U75:Z75"/>
    <mergeCell ref="U76:Y76"/>
    <mergeCell ref="AA75:AF75"/>
    <mergeCell ref="AA76:AE76"/>
    <mergeCell ref="AG75:AL75"/>
    <mergeCell ref="AG76:AK76"/>
    <mergeCell ref="C75:H75"/>
    <mergeCell ref="C76:G76"/>
    <mergeCell ref="I75:N75"/>
    <mergeCell ref="I76:M76"/>
    <mergeCell ref="O75:T75"/>
    <mergeCell ref="O76:S76"/>
    <mergeCell ref="AS39:AX39"/>
    <mergeCell ref="AS40:AW40"/>
    <mergeCell ref="AY39:BD39"/>
    <mergeCell ref="AY40:BC40"/>
    <mergeCell ref="BE39:BJ39"/>
    <mergeCell ref="BE40:BI40"/>
    <mergeCell ref="AA39:AF39"/>
    <mergeCell ref="AA40:AE40"/>
    <mergeCell ref="AG39:AL39"/>
    <mergeCell ref="AG40:AK40"/>
    <mergeCell ref="AM39:AR39"/>
    <mergeCell ref="AM40:AQ40"/>
    <mergeCell ref="BE1:BJ1"/>
    <mergeCell ref="BE2:BI2"/>
    <mergeCell ref="C39:H39"/>
    <mergeCell ref="C40:G40"/>
    <mergeCell ref="I39:N39"/>
    <mergeCell ref="I40:M40"/>
    <mergeCell ref="O39:T39"/>
    <mergeCell ref="O40:S40"/>
    <mergeCell ref="U39:Z39"/>
    <mergeCell ref="U40:Y40"/>
    <mergeCell ref="AM1:AR1"/>
    <mergeCell ref="AM2:AQ2"/>
    <mergeCell ref="AS1:AX1"/>
    <mergeCell ref="AS2:AW2"/>
    <mergeCell ref="AY1:BD1"/>
    <mergeCell ref="AY2:BC2"/>
    <mergeCell ref="U1:Z1"/>
    <mergeCell ref="U2:Y2"/>
    <mergeCell ref="AA1:AF1"/>
    <mergeCell ref="AA2:AE2"/>
    <mergeCell ref="AG1:AL1"/>
    <mergeCell ref="AG2:AK2"/>
    <mergeCell ref="C1:H1"/>
    <mergeCell ref="C2:G2"/>
    <mergeCell ref="I1:N1"/>
    <mergeCell ref="I2:M2"/>
    <mergeCell ref="O1:T1"/>
    <mergeCell ref="O2:S2"/>
  </mergeCells>
  <pageMargins left="0" right="0" top="1.25" bottom="0" header="0.2" footer="0.5"/>
  <pageSetup orientation="landscape" r:id="rId1"/>
  <headerFooter>
    <oddHeader>&amp;CLowndes County Board of Education_x000D_FUNDING AND EXPENDITURE REPORT FOR ACCOUNTABILITY_x000D_GOVERNMENTAL - GENERAL FUND TYPE BY FUND SOURCE_x000D_FOR THE FISCAL YEAR ENDED SEPTEMBER 30, 2024</oddHeader>
  </headerFooter>
  <rowBreaks count="2" manualBreakCount="2">
    <brk id="38" max="16383" man="1"/>
    <brk id="74" max="16383" man="1"/>
  </rowBreaks>
  <colBreaks count="10" manualBreakCount="10">
    <brk id="8" max="1048575" man="1"/>
    <brk id="14" max="1048575" man="1"/>
    <brk id="20" max="1048575" man="1"/>
    <brk id="26" max="1048575" man="1"/>
    <brk id="32" max="1048575" man="1"/>
    <brk id="38" max="1048575" man="1"/>
    <brk id="44" max="1048575" man="1"/>
    <brk id="50" max="1048575" man="1"/>
    <brk id="56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Jones</dc:creator>
  <cp:lastModifiedBy>Linda Jones</cp:lastModifiedBy>
  <cp:lastPrinted>2025-01-06T21:22:18Z</cp:lastPrinted>
  <dcterms:created xsi:type="dcterms:W3CDTF">2025-01-06T20:33:30Z</dcterms:created>
  <dcterms:modified xsi:type="dcterms:W3CDTF">2025-01-06T21:23:07Z</dcterms:modified>
</cp:coreProperties>
</file>